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327 Sports Analytics\Assignment\Assignment 3 MLB General Manager\"/>
    </mc:Choice>
  </mc:AlternateContent>
  <xr:revisionPtr revIDLastSave="0" documentId="13_ncr:1_{12704B26-492E-4869-A1D5-1889BDEA8D58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Roster" sheetId="1" r:id="rId1"/>
    <sheet name="Batting" sheetId="2" r:id="rId2"/>
    <sheet name="Pitching_SP" sheetId="7" r:id="rId3"/>
    <sheet name="Pitching_RP" sheetId="8" r:id="rId4"/>
    <sheet name="Salary" sheetId="4" r:id="rId5"/>
  </sheets>
  <definedNames>
    <definedName name="_xlnm._FilterDatabase" localSheetId="1" hidden="1">Batting!$C$1:$C$133</definedName>
    <definedName name="_xlnm._FilterDatabase" localSheetId="3" hidden="1">Pitching_RP!$A$1:$F$1</definedName>
    <definedName name="_xlnm._FilterDatabase" localSheetId="2" hidden="1">Pitching_SP!$A$1:$G$1</definedName>
    <definedName name="_xlnm._FilterDatabase" localSheetId="0" hidden="1">Roster!$O$1:$O$298</definedName>
    <definedName name="_xlnm.Extract" localSheetId="1">Batting!$N$2</definedName>
    <definedName name="_xlnm.Extract" localSheetId="0">Roster!$L$1</definedName>
    <definedName name="solver_adj" localSheetId="0" hidden="1">Roster!$S$2:$S$196</definedName>
    <definedName name="solver_cvg" localSheetId="0" hidden="1">0.0001</definedName>
    <definedName name="solver_drv" localSheetId="0" hidden="1">2</definedName>
    <definedName name="solver_eng" localSheetId="2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Roster!$BP$1</definedName>
    <definedName name="solver_lhs10" localSheetId="0" hidden="1">Roster!$BP$10</definedName>
    <definedName name="solver_lhs11" localSheetId="0" hidden="1">Roster!$BP$2</definedName>
    <definedName name="solver_lhs12" localSheetId="0" hidden="1">Roster!$BP$17</definedName>
    <definedName name="solver_lhs13" localSheetId="0" hidden="1">Roster!$BP$6</definedName>
    <definedName name="solver_lhs14" localSheetId="0" hidden="1">Roster!$BP$7</definedName>
    <definedName name="solver_lhs15" localSheetId="0" hidden="1">Roster!$BP$8</definedName>
    <definedName name="solver_lhs16" localSheetId="0" hidden="1">Roster!$BP$9</definedName>
    <definedName name="solver_lhs17" localSheetId="0" hidden="1">Roster!$BP$9</definedName>
    <definedName name="solver_lhs18" localSheetId="0" hidden="1">Roster!$BP$9</definedName>
    <definedName name="solver_lhs19" localSheetId="0" hidden="1">Roster!$BP$9</definedName>
    <definedName name="solver_lhs2" localSheetId="0" hidden="1">Roster!$BP$16</definedName>
    <definedName name="solver_lhs20" localSheetId="0" hidden="1">Roster!$BP$9</definedName>
    <definedName name="solver_lhs3" localSheetId="0" hidden="1">Roster!$BP$19:$BP$49</definedName>
    <definedName name="solver_lhs4" localSheetId="0" hidden="1">Roster!$S$2:$S$196</definedName>
    <definedName name="solver_lhs5" localSheetId="0" hidden="1">Roster!$BP$15</definedName>
    <definedName name="solver_lhs6" localSheetId="0" hidden="1">Roster!$BP$11</definedName>
    <definedName name="solver_lhs7" localSheetId="0" hidden="1">Roster!$BP$12</definedName>
    <definedName name="solver_lhs8" localSheetId="0" hidden="1">Roster!$BP$13</definedName>
    <definedName name="solver_lhs9" localSheetId="0" hidden="1">Roster!$BP$14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0" hidden="1">2147483647</definedName>
    <definedName name="solver_num" localSheetId="2" hidden="1">0</definedName>
    <definedName name="solver_num" localSheetId="0" hidden="1">16</definedName>
    <definedName name="solver_nwt" localSheetId="0" hidden="1">1</definedName>
    <definedName name="solver_opt" localSheetId="2" hidden="1">Pitching_SP!$L$2</definedName>
    <definedName name="solver_opt" localSheetId="0" hidden="1">Roster!$BP$3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1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Roster!$BO$1</definedName>
    <definedName name="solver_rhs10" localSheetId="0" hidden="1">Roster!$BO$10</definedName>
    <definedName name="solver_rhs11" localSheetId="0" hidden="1">Roster!$BO$2</definedName>
    <definedName name="solver_rhs12" localSheetId="0" hidden="1">Roster!$BO$17</definedName>
    <definedName name="solver_rhs13" localSheetId="0" hidden="1">Roster!$BO$6</definedName>
    <definedName name="solver_rhs14" localSheetId="0" hidden="1">Roster!$BO$7</definedName>
    <definedName name="solver_rhs15" localSheetId="0" hidden="1">Roster!$BO$8</definedName>
    <definedName name="solver_rhs16" localSheetId="0" hidden="1">Roster!$BO$9</definedName>
    <definedName name="solver_rhs17" localSheetId="0" hidden="1">Roster!$BO$9</definedName>
    <definedName name="solver_rhs18" localSheetId="0" hidden="1">Roster!$BO$9</definedName>
    <definedName name="solver_rhs19" localSheetId="0" hidden="1">Roster!$BO$9</definedName>
    <definedName name="solver_rhs2" localSheetId="0" hidden="1">Roster!$BO$16</definedName>
    <definedName name="solver_rhs20" localSheetId="0" hidden="1">Roster!$BO$9</definedName>
    <definedName name="solver_rhs3" localSheetId="0" hidden="1">Roster!$BO$19:$BO$49</definedName>
    <definedName name="solver_rhs4" localSheetId="0" hidden="1">"binary"</definedName>
    <definedName name="solver_rhs5" localSheetId="0" hidden="1">Roster!$BO$15</definedName>
    <definedName name="solver_rhs6" localSheetId="0" hidden="1">Roster!$BO$11</definedName>
    <definedName name="solver_rhs7" localSheetId="0" hidden="1">Roster!$BO$12</definedName>
    <definedName name="solver_rhs8" localSheetId="0" hidden="1">Roster!$BO$13</definedName>
    <definedName name="solver_rhs9" localSheetId="0" hidden="1">Roster!$BO$14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20" i="1"/>
  <c r="F14" i="1"/>
  <c r="F15" i="1"/>
  <c r="F16" i="1"/>
  <c r="F17" i="1"/>
  <c r="F18" i="1"/>
  <c r="F19" i="1"/>
  <c r="F13" i="1"/>
  <c r="F9" i="1"/>
  <c r="F10" i="1"/>
  <c r="F11" i="1"/>
  <c r="F12" i="1"/>
  <c r="F8" i="1"/>
  <c r="F34" i="1" s="1"/>
  <c r="G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O4" i="2" l="1"/>
  <c r="O5" i="2"/>
  <c r="O6" i="2"/>
  <c r="O7" i="2"/>
  <c r="O8" i="2"/>
  <c r="O9" i="2"/>
  <c r="O10" i="2"/>
  <c r="O11" i="2"/>
  <c r="O12" i="2"/>
  <c r="O3" i="2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V105" i="1"/>
  <c r="U105" i="1"/>
  <c r="T105" i="1"/>
  <c r="AC2" i="1"/>
  <c r="BP29" i="1" l="1"/>
  <c r="BP41" i="1"/>
  <c r="BP31" i="1"/>
  <c r="BP26" i="1"/>
  <c r="BP27" i="1"/>
  <c r="BP28" i="1"/>
  <c r="BP40" i="1"/>
  <c r="BP30" i="1"/>
  <c r="BP42" i="1"/>
  <c r="BP44" i="1"/>
  <c r="BP32" i="1"/>
  <c r="BP33" i="1"/>
  <c r="BP45" i="1"/>
  <c r="BP43" i="1"/>
  <c r="BP46" i="1"/>
  <c r="BP35" i="1"/>
  <c r="BP47" i="1"/>
  <c r="BP34" i="1"/>
  <c r="BP24" i="1"/>
  <c r="BP36" i="1"/>
  <c r="BP48" i="1"/>
  <c r="BP25" i="1"/>
  <c r="BP37" i="1"/>
  <c r="BP49" i="1"/>
  <c r="BP38" i="1"/>
  <c r="BP39" i="1"/>
  <c r="BP19" i="1"/>
  <c r="BP21" i="1"/>
  <c r="BP23" i="1"/>
  <c r="BP20" i="1"/>
  <c r="BP22" i="1"/>
  <c r="W105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30" i="1"/>
  <c r="H31" i="1"/>
  <c r="H32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30" i="1"/>
  <c r="G31" i="1"/>
  <c r="G32" i="1"/>
  <c r="H29" i="1"/>
  <c r="H28" i="1"/>
  <c r="H24" i="1"/>
  <c r="BP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AF2" i="1"/>
  <c r="AE2" i="1"/>
  <c r="AD2" i="1"/>
  <c r="AB2" i="1"/>
  <c r="AA2" i="1"/>
  <c r="Z2" i="1"/>
  <c r="Y2" i="1"/>
  <c r="X2" i="1"/>
  <c r="Q3" i="1"/>
  <c r="W3" i="1" s="1"/>
  <c r="Q4" i="1"/>
  <c r="W4" i="1" s="1"/>
  <c r="Q5" i="1"/>
  <c r="W5" i="1" s="1"/>
  <c r="Q6" i="1"/>
  <c r="W6" i="1" s="1"/>
  <c r="Q7" i="1"/>
  <c r="Q8" i="1"/>
  <c r="W8" i="1" s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Q20" i="1"/>
  <c r="W20" i="1" s="1"/>
  <c r="Q21" i="1"/>
  <c r="W21" i="1" s="1"/>
  <c r="Q22" i="1"/>
  <c r="W22" i="1" s="1"/>
  <c r="Q23" i="1"/>
  <c r="W23" i="1" s="1"/>
  <c r="Q24" i="1"/>
  <c r="W24" i="1" s="1"/>
  <c r="Q25" i="1"/>
  <c r="W25" i="1" s="1"/>
  <c r="Q26" i="1"/>
  <c r="W26" i="1" s="1"/>
  <c r="Q27" i="1"/>
  <c r="W27" i="1" s="1"/>
  <c r="Q28" i="1"/>
  <c r="W28" i="1" s="1"/>
  <c r="Q29" i="1"/>
  <c r="W29" i="1" s="1"/>
  <c r="Q30" i="1"/>
  <c r="W30" i="1" s="1"/>
  <c r="Q31" i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53" i="1"/>
  <c r="W53" i="1" s="1"/>
  <c r="Q54" i="1"/>
  <c r="W54" i="1" s="1"/>
  <c r="Q55" i="1"/>
  <c r="Q56" i="1"/>
  <c r="W56" i="1" s="1"/>
  <c r="Q57" i="1"/>
  <c r="W57" i="1" s="1"/>
  <c r="Q58" i="1"/>
  <c r="W58" i="1" s="1"/>
  <c r="Q59" i="1"/>
  <c r="W59" i="1" s="1"/>
  <c r="Q60" i="1"/>
  <c r="W60" i="1" s="1"/>
  <c r="Q61" i="1"/>
  <c r="W61" i="1" s="1"/>
  <c r="Q62" i="1"/>
  <c r="W62" i="1" s="1"/>
  <c r="Q63" i="1"/>
  <c r="W63" i="1" s="1"/>
  <c r="Q64" i="1"/>
  <c r="W64" i="1" s="1"/>
  <c r="Q65" i="1"/>
  <c r="W65" i="1" s="1"/>
  <c r="Q66" i="1"/>
  <c r="W66" i="1" s="1"/>
  <c r="Q67" i="1"/>
  <c r="Q68" i="1"/>
  <c r="W68" i="1" s="1"/>
  <c r="Q69" i="1"/>
  <c r="W69" i="1" s="1"/>
  <c r="Q70" i="1"/>
  <c r="W70" i="1" s="1"/>
  <c r="Q71" i="1"/>
  <c r="W71" i="1" s="1"/>
  <c r="Q72" i="1"/>
  <c r="W72" i="1" s="1"/>
  <c r="Q73" i="1"/>
  <c r="W73" i="1" s="1"/>
  <c r="Q74" i="1"/>
  <c r="W74" i="1" s="1"/>
  <c r="Q75" i="1"/>
  <c r="W75" i="1" s="1"/>
  <c r="Q76" i="1"/>
  <c r="W76" i="1" s="1"/>
  <c r="Q77" i="1"/>
  <c r="W77" i="1" s="1"/>
  <c r="Q78" i="1"/>
  <c r="W78" i="1" s="1"/>
  <c r="Q79" i="1"/>
  <c r="Q80" i="1"/>
  <c r="W80" i="1" s="1"/>
  <c r="Q81" i="1"/>
  <c r="W81" i="1" s="1"/>
  <c r="Q82" i="1"/>
  <c r="W82" i="1" s="1"/>
  <c r="Q83" i="1"/>
  <c r="W83" i="1" s="1"/>
  <c r="Q84" i="1"/>
  <c r="W84" i="1" s="1"/>
  <c r="Q85" i="1"/>
  <c r="W85" i="1" s="1"/>
  <c r="Q86" i="1"/>
  <c r="W86" i="1" s="1"/>
  <c r="Q87" i="1"/>
  <c r="W87" i="1" s="1"/>
  <c r="Q88" i="1"/>
  <c r="W88" i="1" s="1"/>
  <c r="Q89" i="1"/>
  <c r="W89" i="1" s="1"/>
  <c r="Q90" i="1"/>
  <c r="W90" i="1" s="1"/>
  <c r="Q91" i="1"/>
  <c r="Q92" i="1"/>
  <c r="W92" i="1" s="1"/>
  <c r="Q93" i="1"/>
  <c r="W93" i="1" s="1"/>
  <c r="Q94" i="1"/>
  <c r="W94" i="1" s="1"/>
  <c r="Q95" i="1"/>
  <c r="W95" i="1" s="1"/>
  <c r="Q96" i="1"/>
  <c r="W96" i="1" s="1"/>
  <c r="Q97" i="1"/>
  <c r="W97" i="1" s="1"/>
  <c r="Q98" i="1"/>
  <c r="W98" i="1" s="1"/>
  <c r="Q99" i="1"/>
  <c r="W99" i="1" s="1"/>
  <c r="Q100" i="1"/>
  <c r="W100" i="1" s="1"/>
  <c r="Q101" i="1"/>
  <c r="W101" i="1" s="1"/>
  <c r="Q102" i="1"/>
  <c r="W102" i="1" s="1"/>
  <c r="Q103" i="1"/>
  <c r="Q104" i="1"/>
  <c r="W104" i="1" s="1"/>
  <c r="Q106" i="1"/>
  <c r="W106" i="1" s="1"/>
  <c r="Q107" i="1"/>
  <c r="W107" i="1" s="1"/>
  <c r="Q108" i="1"/>
  <c r="W108" i="1" s="1"/>
  <c r="Q109" i="1"/>
  <c r="W109" i="1" s="1"/>
  <c r="Q110" i="1"/>
  <c r="W110" i="1" s="1"/>
  <c r="Q111" i="1"/>
  <c r="W111" i="1" s="1"/>
  <c r="Q112" i="1"/>
  <c r="W112" i="1" s="1"/>
  <c r="Q113" i="1"/>
  <c r="W113" i="1" s="1"/>
  <c r="Q114" i="1"/>
  <c r="W114" i="1" s="1"/>
  <c r="Q115" i="1"/>
  <c r="Q116" i="1"/>
  <c r="Q117" i="1"/>
  <c r="W117" i="1" s="1"/>
  <c r="Q118" i="1"/>
  <c r="W118" i="1" s="1"/>
  <c r="Q119" i="1"/>
  <c r="W119" i="1" s="1"/>
  <c r="Q120" i="1"/>
  <c r="W120" i="1" s="1"/>
  <c r="Q121" i="1"/>
  <c r="W121" i="1" s="1"/>
  <c r="Q122" i="1"/>
  <c r="W122" i="1" s="1"/>
  <c r="Q123" i="1"/>
  <c r="W123" i="1" s="1"/>
  <c r="Q124" i="1"/>
  <c r="W124" i="1" s="1"/>
  <c r="Q125" i="1"/>
  <c r="W125" i="1" s="1"/>
  <c r="Q126" i="1"/>
  <c r="W126" i="1" s="1"/>
  <c r="Q127" i="1"/>
  <c r="Q128" i="1"/>
  <c r="Q129" i="1"/>
  <c r="W129" i="1" s="1"/>
  <c r="Q130" i="1"/>
  <c r="W130" i="1" s="1"/>
  <c r="Q131" i="1"/>
  <c r="W131" i="1" s="1"/>
  <c r="Q132" i="1"/>
  <c r="W132" i="1" s="1"/>
  <c r="Q133" i="1"/>
  <c r="W133" i="1" s="1"/>
  <c r="Q134" i="1"/>
  <c r="W134" i="1" s="1"/>
  <c r="Q135" i="1"/>
  <c r="W135" i="1" s="1"/>
  <c r="Q136" i="1"/>
  <c r="W136" i="1" s="1"/>
  <c r="Q137" i="1"/>
  <c r="W137" i="1" s="1"/>
  <c r="Q138" i="1"/>
  <c r="W138" i="1" s="1"/>
  <c r="Q139" i="1"/>
  <c r="Q140" i="1"/>
  <c r="Q141" i="1"/>
  <c r="W141" i="1" s="1"/>
  <c r="Q142" i="1"/>
  <c r="W142" i="1" s="1"/>
  <c r="Q143" i="1"/>
  <c r="W143" i="1" s="1"/>
  <c r="Q144" i="1"/>
  <c r="W144" i="1" s="1"/>
  <c r="Q145" i="1"/>
  <c r="W145" i="1" s="1"/>
  <c r="Q146" i="1"/>
  <c r="W146" i="1" s="1"/>
  <c r="Q147" i="1"/>
  <c r="W147" i="1" s="1"/>
  <c r="Q148" i="1"/>
  <c r="W148" i="1" s="1"/>
  <c r="Q149" i="1"/>
  <c r="W149" i="1" s="1"/>
  <c r="Q150" i="1"/>
  <c r="W150" i="1" s="1"/>
  <c r="Q151" i="1"/>
  <c r="Q152" i="1"/>
  <c r="Q153" i="1"/>
  <c r="W153" i="1" s="1"/>
  <c r="Q154" i="1"/>
  <c r="W154" i="1" s="1"/>
  <c r="Q155" i="1"/>
  <c r="W155" i="1" s="1"/>
  <c r="Q156" i="1"/>
  <c r="W156" i="1" s="1"/>
  <c r="Q157" i="1"/>
  <c r="W157" i="1" s="1"/>
  <c r="Q158" i="1"/>
  <c r="W158" i="1" s="1"/>
  <c r="Q159" i="1"/>
  <c r="W159" i="1" s="1"/>
  <c r="Q160" i="1"/>
  <c r="W160" i="1" s="1"/>
  <c r="Q161" i="1"/>
  <c r="W161" i="1" s="1"/>
  <c r="Q162" i="1"/>
  <c r="W162" i="1" s="1"/>
  <c r="Q163" i="1"/>
  <c r="Q164" i="1"/>
  <c r="Q165" i="1"/>
  <c r="W165" i="1" s="1"/>
  <c r="Q166" i="1"/>
  <c r="W166" i="1" s="1"/>
  <c r="Q167" i="1"/>
  <c r="W167" i="1" s="1"/>
  <c r="Q168" i="1"/>
  <c r="W168" i="1" s="1"/>
  <c r="Q169" i="1"/>
  <c r="W169" i="1" s="1"/>
  <c r="Q170" i="1"/>
  <c r="W170" i="1" s="1"/>
  <c r="Q171" i="1"/>
  <c r="W171" i="1" s="1"/>
  <c r="Q172" i="1"/>
  <c r="W172" i="1" s="1"/>
  <c r="Q173" i="1"/>
  <c r="W173" i="1" s="1"/>
  <c r="Q174" i="1"/>
  <c r="W174" i="1" s="1"/>
  <c r="Q175" i="1"/>
  <c r="Q176" i="1"/>
  <c r="Q177" i="1"/>
  <c r="W177" i="1" s="1"/>
  <c r="Q178" i="1"/>
  <c r="W178" i="1" s="1"/>
  <c r="Q179" i="1"/>
  <c r="W179" i="1" s="1"/>
  <c r="Q180" i="1"/>
  <c r="W180" i="1" s="1"/>
  <c r="Q181" i="1"/>
  <c r="W181" i="1" s="1"/>
  <c r="Q182" i="1"/>
  <c r="W182" i="1" s="1"/>
  <c r="Q183" i="1"/>
  <c r="W183" i="1" s="1"/>
  <c r="Q184" i="1"/>
  <c r="W184" i="1" s="1"/>
  <c r="Q185" i="1"/>
  <c r="W185" i="1" s="1"/>
  <c r="Q186" i="1"/>
  <c r="W186" i="1" s="1"/>
  <c r="Q187" i="1"/>
  <c r="Q188" i="1"/>
  <c r="Q189" i="1"/>
  <c r="W189" i="1" s="1"/>
  <c r="Q190" i="1"/>
  <c r="W190" i="1" s="1"/>
  <c r="Q191" i="1"/>
  <c r="W191" i="1" s="1"/>
  <c r="Q192" i="1"/>
  <c r="W192" i="1" s="1"/>
  <c r="Q193" i="1"/>
  <c r="W193" i="1" s="1"/>
  <c r="Q194" i="1"/>
  <c r="W194" i="1" s="1"/>
  <c r="Q195" i="1"/>
  <c r="W195" i="1" s="1"/>
  <c r="Q196" i="1"/>
  <c r="W196" i="1" s="1"/>
  <c r="Q2" i="1"/>
  <c r="W2" i="1" s="1"/>
  <c r="BP1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S1" i="7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8" i="1"/>
  <c r="G32" i="7"/>
  <c r="F3" i="7"/>
  <c r="G3" i="7" s="1"/>
  <c r="F4" i="7"/>
  <c r="G4" i="7" s="1"/>
  <c r="F9" i="7"/>
  <c r="G9" i="7" s="1"/>
  <c r="F5" i="7"/>
  <c r="G5" i="7" s="1"/>
  <c r="F6" i="7"/>
  <c r="G6" i="7" s="1"/>
  <c r="F7" i="7"/>
  <c r="G7" i="7" s="1"/>
  <c r="F11" i="7"/>
  <c r="G11" i="7" s="1"/>
  <c r="F10" i="7"/>
  <c r="G10" i="7" s="1"/>
  <c r="F13" i="7"/>
  <c r="G13" i="7" s="1"/>
  <c r="F12" i="7"/>
  <c r="G12" i="7" s="1"/>
  <c r="F8" i="7"/>
  <c r="G8" i="7" s="1"/>
  <c r="F19" i="7"/>
  <c r="G19" i="7" s="1"/>
  <c r="F17" i="7"/>
  <c r="G17" i="7" s="1"/>
  <c r="F16" i="7"/>
  <c r="G16" i="7" s="1"/>
  <c r="F15" i="7"/>
  <c r="G15" i="7" s="1"/>
  <c r="F21" i="7"/>
  <c r="G21" i="7" s="1"/>
  <c r="F14" i="7"/>
  <c r="G14" i="7" s="1"/>
  <c r="F25" i="7"/>
  <c r="G25" i="7" s="1"/>
  <c r="F18" i="7"/>
  <c r="G18" i="7" s="1"/>
  <c r="F22" i="7"/>
  <c r="G22" i="7" s="1"/>
  <c r="F24" i="7"/>
  <c r="G24" i="7" s="1"/>
  <c r="F23" i="7"/>
  <c r="G23" i="7" s="1"/>
  <c r="F26" i="7"/>
  <c r="G26" i="7" s="1"/>
  <c r="F20" i="7"/>
  <c r="G20" i="7" s="1"/>
  <c r="F27" i="7"/>
  <c r="G27" i="7" s="1"/>
  <c r="F30" i="7"/>
  <c r="G30" i="7" s="1"/>
  <c r="F32" i="7"/>
  <c r="F28" i="7"/>
  <c r="G28" i="7" s="1"/>
  <c r="F29" i="7"/>
  <c r="G29" i="7" s="1"/>
  <c r="F31" i="7"/>
  <c r="G31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2" i="7"/>
  <c r="G2" i="7" s="1"/>
  <c r="E3" i="8"/>
  <c r="F3" i="8" s="1"/>
  <c r="E4" i="8"/>
  <c r="F4" i="8" s="1"/>
  <c r="E5" i="8"/>
  <c r="F5" i="8" s="1"/>
  <c r="E8" i="8"/>
  <c r="F8" i="8" s="1"/>
  <c r="E6" i="8"/>
  <c r="F6" i="8" s="1"/>
  <c r="E7" i="8"/>
  <c r="F7" i="8" s="1"/>
  <c r="E9" i="8"/>
  <c r="F9" i="8" s="1"/>
  <c r="E10" i="8"/>
  <c r="F10" i="8" s="1"/>
  <c r="E11" i="8"/>
  <c r="F11" i="8" s="1"/>
  <c r="E13" i="8"/>
  <c r="F13" i="8" s="1"/>
  <c r="E12" i="8"/>
  <c r="F12" i="8" s="1"/>
  <c r="E14" i="8"/>
  <c r="F14" i="8" s="1"/>
  <c r="E15" i="8"/>
  <c r="F15" i="8" s="1"/>
  <c r="E17" i="8"/>
  <c r="F17" i="8" s="1"/>
  <c r="E16" i="8"/>
  <c r="F16" i="8" s="1"/>
  <c r="E20" i="8"/>
  <c r="F20" i="8" s="1"/>
  <c r="E19" i="8"/>
  <c r="F19" i="8" s="1"/>
  <c r="E18" i="8"/>
  <c r="F18" i="8" s="1"/>
  <c r="E23" i="8"/>
  <c r="F23" i="8" s="1"/>
  <c r="E24" i="8"/>
  <c r="F24" i="8" s="1"/>
  <c r="E25" i="8"/>
  <c r="F25" i="8" s="1"/>
  <c r="E22" i="8"/>
  <c r="F22" i="8" s="1"/>
  <c r="E21" i="8"/>
  <c r="F21" i="8" s="1"/>
  <c r="E28" i="8"/>
  <c r="F28" i="8" s="1"/>
  <c r="E26" i="8"/>
  <c r="F26" i="8" s="1"/>
  <c r="E30" i="8"/>
  <c r="F30" i="8" s="1"/>
  <c r="E27" i="8"/>
  <c r="F27" i="8" s="1"/>
  <c r="E29" i="8"/>
  <c r="F29" i="8" s="1"/>
  <c r="E31" i="8"/>
  <c r="F31" i="8" s="1"/>
  <c r="E32" i="8"/>
  <c r="F32" i="8" s="1"/>
  <c r="E34" i="8"/>
  <c r="F34" i="8" s="1"/>
  <c r="E33" i="8"/>
  <c r="F33" i="8" s="1"/>
  <c r="E35" i="8"/>
  <c r="F35" i="8" s="1"/>
  <c r="E38" i="8"/>
  <c r="F38" i="8" s="1"/>
  <c r="E44" i="8"/>
  <c r="F44" i="8" s="1"/>
  <c r="E40" i="8"/>
  <c r="F40" i="8" s="1"/>
  <c r="E36" i="8"/>
  <c r="F36" i="8" s="1"/>
  <c r="E39" i="8"/>
  <c r="F39" i="8" s="1"/>
  <c r="E43" i="8"/>
  <c r="F43" i="8" s="1"/>
  <c r="E41" i="8"/>
  <c r="F41" i="8" s="1"/>
  <c r="E45" i="8"/>
  <c r="F45" i="8" s="1"/>
  <c r="E42" i="8"/>
  <c r="F42" i="8" s="1"/>
  <c r="E37" i="8"/>
  <c r="F37" i="8" s="1"/>
  <c r="E46" i="8"/>
  <c r="F46" i="8" s="1"/>
  <c r="E48" i="8"/>
  <c r="F48" i="8" s="1"/>
  <c r="E47" i="8"/>
  <c r="F47" i="8" s="1"/>
  <c r="E51" i="8"/>
  <c r="F51" i="8" s="1"/>
  <c r="E49" i="8"/>
  <c r="F49" i="8" s="1"/>
  <c r="E50" i="8"/>
  <c r="F50" i="8" s="1"/>
  <c r="E53" i="8"/>
  <c r="F53" i="8" s="1"/>
  <c r="E52" i="8"/>
  <c r="F52" i="8" s="1"/>
  <c r="E54" i="8"/>
  <c r="F54" i="8" s="1"/>
  <c r="E60" i="8"/>
  <c r="F60" i="8" s="1"/>
  <c r="E55" i="8"/>
  <c r="F55" i="8" s="1"/>
  <c r="E57" i="8"/>
  <c r="F57" i="8" s="1"/>
  <c r="E58" i="8"/>
  <c r="F58" i="8" s="1"/>
  <c r="E59" i="8"/>
  <c r="F59" i="8" s="1"/>
  <c r="E56" i="8"/>
  <c r="F56" i="8" s="1"/>
  <c r="E63" i="8"/>
  <c r="F63" i="8" s="1"/>
  <c r="E62" i="8"/>
  <c r="F62" i="8" s="1"/>
  <c r="E61" i="8"/>
  <c r="F61" i="8" s="1"/>
  <c r="E68" i="8"/>
  <c r="F68" i="8" s="1"/>
  <c r="E70" i="8"/>
  <c r="F70" i="8" s="1"/>
  <c r="E71" i="8"/>
  <c r="F71" i="8" s="1"/>
  <c r="E64" i="8"/>
  <c r="F64" i="8" s="1"/>
  <c r="E65" i="8"/>
  <c r="F65" i="8" s="1"/>
  <c r="E69" i="8"/>
  <c r="F69" i="8" s="1"/>
  <c r="E67" i="8"/>
  <c r="F67" i="8" s="1"/>
  <c r="E66" i="8"/>
  <c r="F66" i="8" s="1"/>
  <c r="E73" i="8"/>
  <c r="F73" i="8" s="1"/>
  <c r="E72" i="8"/>
  <c r="F72" i="8" s="1"/>
  <c r="E80" i="8"/>
  <c r="F80" i="8" s="1"/>
  <c r="E76" i="8"/>
  <c r="F76" i="8" s="1"/>
  <c r="E79" i="8"/>
  <c r="F79" i="8" s="1"/>
  <c r="E75" i="8"/>
  <c r="F75" i="8" s="1"/>
  <c r="E77" i="8"/>
  <c r="F77" i="8" s="1"/>
  <c r="E74" i="8"/>
  <c r="F74" i="8" s="1"/>
  <c r="E78" i="8"/>
  <c r="F78" i="8" s="1"/>
  <c r="E89" i="8"/>
  <c r="F89" i="8" s="1"/>
  <c r="E91" i="8"/>
  <c r="F91" i="8" s="1"/>
  <c r="E88" i="8"/>
  <c r="F88" i="8" s="1"/>
  <c r="E83" i="8"/>
  <c r="F83" i="8" s="1"/>
  <c r="E87" i="8"/>
  <c r="F87" i="8" s="1"/>
  <c r="E86" i="8"/>
  <c r="F86" i="8" s="1"/>
  <c r="E90" i="8"/>
  <c r="F90" i="8" s="1"/>
  <c r="E81" i="8"/>
  <c r="F81" i="8" s="1"/>
  <c r="E85" i="8"/>
  <c r="F85" i="8" s="1"/>
  <c r="E84" i="8"/>
  <c r="F84" i="8" s="1"/>
  <c r="E82" i="8"/>
  <c r="F82" i="8" s="1"/>
  <c r="E97" i="8"/>
  <c r="F97" i="8" s="1"/>
  <c r="E100" i="8"/>
  <c r="F100" i="8" s="1"/>
  <c r="E94" i="8"/>
  <c r="F94" i="8" s="1"/>
  <c r="E99" i="8"/>
  <c r="F99" i="8" s="1"/>
  <c r="E98" i="8"/>
  <c r="F98" i="8" s="1"/>
  <c r="E96" i="8"/>
  <c r="F96" i="8" s="1"/>
  <c r="E95" i="8"/>
  <c r="F95" i="8" s="1"/>
  <c r="E102" i="8"/>
  <c r="F102" i="8" s="1"/>
  <c r="E101" i="8"/>
  <c r="F101" i="8" s="1"/>
  <c r="E92" i="8"/>
  <c r="F92" i="8" s="1"/>
  <c r="E93" i="8"/>
  <c r="F93" i="8" s="1"/>
  <c r="E104" i="8"/>
  <c r="F104" i="8" s="1"/>
  <c r="E107" i="8"/>
  <c r="F107" i="8" s="1"/>
  <c r="E106" i="8"/>
  <c r="F106" i="8" s="1"/>
  <c r="E103" i="8"/>
  <c r="F103" i="8" s="1"/>
  <c r="E108" i="8"/>
  <c r="F108" i="8" s="1"/>
  <c r="E110" i="8"/>
  <c r="F110" i="8" s="1"/>
  <c r="E105" i="8"/>
  <c r="F105" i="8" s="1"/>
  <c r="E109" i="8"/>
  <c r="F109" i="8" s="1"/>
  <c r="E114" i="8"/>
  <c r="F114" i="8" s="1"/>
  <c r="E112" i="8"/>
  <c r="F112" i="8" s="1"/>
  <c r="E116" i="8"/>
  <c r="F116" i="8" s="1"/>
  <c r="E115" i="8"/>
  <c r="F115" i="8" s="1"/>
  <c r="E117" i="8"/>
  <c r="F117" i="8" s="1"/>
  <c r="E111" i="8"/>
  <c r="F111" i="8" s="1"/>
  <c r="E113" i="8"/>
  <c r="F113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6" i="8"/>
  <c r="F126" i="8" s="1"/>
  <c r="E127" i="8"/>
  <c r="F127" i="8" s="1"/>
  <c r="E125" i="8"/>
  <c r="F125" i="8" s="1"/>
  <c r="E124" i="8"/>
  <c r="F124" i="8" s="1"/>
  <c r="E130" i="8"/>
  <c r="F130" i="8" s="1"/>
  <c r="E131" i="8"/>
  <c r="F131" i="8" s="1"/>
  <c r="E128" i="8"/>
  <c r="F128" i="8" s="1"/>
  <c r="E129" i="8"/>
  <c r="F129" i="8" s="1"/>
  <c r="E135" i="8"/>
  <c r="F135" i="8" s="1"/>
  <c r="E134" i="8"/>
  <c r="F134" i="8" s="1"/>
  <c r="E137" i="8"/>
  <c r="F137" i="8" s="1"/>
  <c r="E133" i="8"/>
  <c r="F133" i="8" s="1"/>
  <c r="E136" i="8"/>
  <c r="F136" i="8" s="1"/>
  <c r="E132" i="8"/>
  <c r="F132" i="8" s="1"/>
  <c r="E139" i="8"/>
  <c r="F139" i="8" s="1"/>
  <c r="E140" i="8"/>
  <c r="F140" i="8" s="1"/>
  <c r="E141" i="8"/>
  <c r="F141" i="8" s="1"/>
  <c r="E138" i="8"/>
  <c r="F138" i="8" s="1"/>
  <c r="E142" i="8"/>
  <c r="F142" i="8" s="1"/>
  <c r="E143" i="8"/>
  <c r="F143" i="8" s="1"/>
  <c r="E144" i="8"/>
  <c r="F144" i="8" s="1"/>
  <c r="E145" i="8"/>
  <c r="F145" i="8" s="1"/>
  <c r="E2" i="8"/>
  <c r="G8" i="2"/>
  <c r="G11" i="2"/>
  <c r="G15" i="2"/>
  <c r="G27" i="2"/>
  <c r="G32" i="2"/>
  <c r="G35" i="2"/>
  <c r="G47" i="2"/>
  <c r="G56" i="2"/>
  <c r="G59" i="2"/>
  <c r="G63" i="2"/>
  <c r="G75" i="2"/>
  <c r="G80" i="2"/>
  <c r="G83" i="2"/>
  <c r="G95" i="2"/>
  <c r="G104" i="2"/>
  <c r="G107" i="2"/>
  <c r="G111" i="2"/>
  <c r="G123" i="2"/>
  <c r="G128" i="2"/>
  <c r="G131" i="2"/>
  <c r="F3" i="2"/>
  <c r="G3" i="2" s="1"/>
  <c r="F4" i="2"/>
  <c r="G4" i="2" s="1"/>
  <c r="F5" i="2"/>
  <c r="G5" i="2" s="1"/>
  <c r="F6" i="2"/>
  <c r="G6" i="2" s="1"/>
  <c r="F7" i="2"/>
  <c r="G7" i="2" s="1"/>
  <c r="F8" i="2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G28" i="2" s="1"/>
  <c r="F29" i="2"/>
  <c r="G29" i="2" s="1"/>
  <c r="F30" i="2"/>
  <c r="G30" i="2" s="1"/>
  <c r="F31" i="2"/>
  <c r="G31" i="2" s="1"/>
  <c r="F32" i="2"/>
  <c r="F33" i="2"/>
  <c r="G33" i="2" s="1"/>
  <c r="F34" i="2"/>
  <c r="G34" i="2" s="1"/>
  <c r="F35" i="2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F57" i="2"/>
  <c r="G57" i="2" s="1"/>
  <c r="F58" i="2"/>
  <c r="G58" i="2" s="1"/>
  <c r="F59" i="2"/>
  <c r="F60" i="2"/>
  <c r="G60" i="2" s="1"/>
  <c r="F61" i="2"/>
  <c r="G61" i="2" s="1"/>
  <c r="F62" i="2"/>
  <c r="G62" i="2" s="1"/>
  <c r="F63" i="2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F76" i="2"/>
  <c r="G76" i="2" s="1"/>
  <c r="F77" i="2"/>
  <c r="G77" i="2" s="1"/>
  <c r="F78" i="2"/>
  <c r="G78" i="2" s="1"/>
  <c r="F79" i="2"/>
  <c r="G79" i="2" s="1"/>
  <c r="F80" i="2"/>
  <c r="F81" i="2"/>
  <c r="G81" i="2" s="1"/>
  <c r="F82" i="2"/>
  <c r="G82" i="2" s="1"/>
  <c r="F83" i="2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F105" i="2"/>
  <c r="G105" i="2" s="1"/>
  <c r="F106" i="2"/>
  <c r="G106" i="2" s="1"/>
  <c r="F107" i="2"/>
  <c r="F108" i="2"/>
  <c r="G108" i="2" s="1"/>
  <c r="F109" i="2"/>
  <c r="G109" i="2" s="1"/>
  <c r="F110" i="2"/>
  <c r="G110" i="2" s="1"/>
  <c r="F111" i="2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F124" i="2"/>
  <c r="G124" i="2" s="1"/>
  <c r="F125" i="2"/>
  <c r="G125" i="2" s="1"/>
  <c r="F126" i="2"/>
  <c r="G126" i="2" s="1"/>
  <c r="F127" i="2"/>
  <c r="G127" i="2" s="1"/>
  <c r="F128" i="2"/>
  <c r="F129" i="2"/>
  <c r="G129" i="2" s="1"/>
  <c r="F130" i="2"/>
  <c r="G130" i="2" s="1"/>
  <c r="F131" i="2"/>
  <c r="F132" i="2"/>
  <c r="G132" i="2" s="1"/>
  <c r="F133" i="2"/>
  <c r="G133" i="2" s="1"/>
  <c r="F2" i="2"/>
  <c r="G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2" i="2"/>
  <c r="G28" i="1" l="1"/>
  <c r="E29" i="1"/>
  <c r="E33" i="1" s="1"/>
  <c r="E35" i="1" s="1"/>
  <c r="V188" i="1"/>
  <c r="U188" i="1"/>
  <c r="T188" i="1"/>
  <c r="V176" i="1"/>
  <c r="U176" i="1"/>
  <c r="T176" i="1"/>
  <c r="V164" i="1"/>
  <c r="U164" i="1"/>
  <c r="T164" i="1"/>
  <c r="V152" i="1"/>
  <c r="U152" i="1"/>
  <c r="T152" i="1"/>
  <c r="V140" i="1"/>
  <c r="U140" i="1"/>
  <c r="T140" i="1"/>
  <c r="V128" i="1"/>
  <c r="U128" i="1"/>
  <c r="T128" i="1"/>
  <c r="V116" i="1"/>
  <c r="U116" i="1"/>
  <c r="T116" i="1"/>
  <c r="V103" i="1"/>
  <c r="U103" i="1"/>
  <c r="T103" i="1"/>
  <c r="V91" i="1"/>
  <c r="U91" i="1"/>
  <c r="T91" i="1"/>
  <c r="V79" i="1"/>
  <c r="U79" i="1"/>
  <c r="T79" i="1"/>
  <c r="T67" i="1"/>
  <c r="U67" i="1"/>
  <c r="V67" i="1"/>
  <c r="U55" i="1"/>
  <c r="V55" i="1"/>
  <c r="T55" i="1"/>
  <c r="U43" i="1"/>
  <c r="V43" i="1"/>
  <c r="T43" i="1"/>
  <c r="T31" i="1"/>
  <c r="V31" i="1"/>
  <c r="U31" i="1"/>
  <c r="T19" i="1"/>
  <c r="V19" i="1"/>
  <c r="U19" i="1"/>
  <c r="V7" i="1"/>
  <c r="U7" i="1"/>
  <c r="T7" i="1"/>
  <c r="U187" i="1"/>
  <c r="T187" i="1"/>
  <c r="V187" i="1"/>
  <c r="V175" i="1"/>
  <c r="U175" i="1"/>
  <c r="T175" i="1"/>
  <c r="V163" i="1"/>
  <c r="U163" i="1"/>
  <c r="T163" i="1"/>
  <c r="T151" i="1"/>
  <c r="V151" i="1"/>
  <c r="U151" i="1"/>
  <c r="V139" i="1"/>
  <c r="T139" i="1"/>
  <c r="U139" i="1"/>
  <c r="T127" i="1"/>
  <c r="V127" i="1"/>
  <c r="U127" i="1"/>
  <c r="T115" i="1"/>
  <c r="V115" i="1"/>
  <c r="U115" i="1"/>
  <c r="V102" i="1"/>
  <c r="U102" i="1"/>
  <c r="T102" i="1"/>
  <c r="V90" i="1"/>
  <c r="U90" i="1"/>
  <c r="T90" i="1"/>
  <c r="V78" i="1"/>
  <c r="U78" i="1"/>
  <c r="T78" i="1"/>
  <c r="V66" i="1"/>
  <c r="U66" i="1"/>
  <c r="T66" i="1"/>
  <c r="V54" i="1"/>
  <c r="U54" i="1"/>
  <c r="T54" i="1"/>
  <c r="V42" i="1"/>
  <c r="U42" i="1"/>
  <c r="T42" i="1"/>
  <c r="V30" i="1"/>
  <c r="U30" i="1"/>
  <c r="T30" i="1"/>
  <c r="V18" i="1"/>
  <c r="U18" i="1"/>
  <c r="T18" i="1"/>
  <c r="V6" i="1"/>
  <c r="U6" i="1"/>
  <c r="T6" i="1"/>
  <c r="V186" i="1"/>
  <c r="U186" i="1"/>
  <c r="T186" i="1"/>
  <c r="V174" i="1"/>
  <c r="U174" i="1"/>
  <c r="T174" i="1"/>
  <c r="V162" i="1"/>
  <c r="U162" i="1"/>
  <c r="T162" i="1"/>
  <c r="V150" i="1"/>
  <c r="U150" i="1"/>
  <c r="T150" i="1"/>
  <c r="V138" i="1"/>
  <c r="U138" i="1"/>
  <c r="T138" i="1"/>
  <c r="V126" i="1"/>
  <c r="U126" i="1"/>
  <c r="T126" i="1"/>
  <c r="V114" i="1"/>
  <c r="U114" i="1"/>
  <c r="T114" i="1"/>
  <c r="V101" i="1"/>
  <c r="U101" i="1"/>
  <c r="T101" i="1"/>
  <c r="V89" i="1"/>
  <c r="U89" i="1"/>
  <c r="T89" i="1"/>
  <c r="V77" i="1"/>
  <c r="T77" i="1"/>
  <c r="U77" i="1"/>
  <c r="T65" i="1"/>
  <c r="V65" i="1"/>
  <c r="U65" i="1"/>
  <c r="V53" i="1"/>
  <c r="U53" i="1"/>
  <c r="T53" i="1"/>
  <c r="V41" i="1"/>
  <c r="U41" i="1"/>
  <c r="T41" i="1"/>
  <c r="V29" i="1"/>
  <c r="T29" i="1"/>
  <c r="U29" i="1"/>
  <c r="V17" i="1"/>
  <c r="U17" i="1"/>
  <c r="T17" i="1"/>
  <c r="V5" i="1"/>
  <c r="T5" i="1"/>
  <c r="U5" i="1"/>
  <c r="V185" i="1"/>
  <c r="U185" i="1"/>
  <c r="T185" i="1"/>
  <c r="V173" i="1"/>
  <c r="T173" i="1"/>
  <c r="U173" i="1"/>
  <c r="V161" i="1"/>
  <c r="U161" i="1"/>
  <c r="T161" i="1"/>
  <c r="T149" i="1"/>
  <c r="V149" i="1"/>
  <c r="U149" i="1"/>
  <c r="V137" i="1"/>
  <c r="T137" i="1"/>
  <c r="U137" i="1"/>
  <c r="T125" i="1"/>
  <c r="V125" i="1"/>
  <c r="U125" i="1"/>
  <c r="V113" i="1"/>
  <c r="U113" i="1"/>
  <c r="T113" i="1"/>
  <c r="V100" i="1"/>
  <c r="U100" i="1"/>
  <c r="T100" i="1"/>
  <c r="V88" i="1"/>
  <c r="U88" i="1"/>
  <c r="T88" i="1"/>
  <c r="V76" i="1"/>
  <c r="U76" i="1"/>
  <c r="T76" i="1"/>
  <c r="V64" i="1"/>
  <c r="U64" i="1"/>
  <c r="T64" i="1"/>
  <c r="V52" i="1"/>
  <c r="U52" i="1"/>
  <c r="T52" i="1"/>
  <c r="V40" i="1"/>
  <c r="U40" i="1"/>
  <c r="T40" i="1"/>
  <c r="V28" i="1"/>
  <c r="U28" i="1"/>
  <c r="T28" i="1"/>
  <c r="V16" i="1"/>
  <c r="U16" i="1"/>
  <c r="T16" i="1"/>
  <c r="V4" i="1"/>
  <c r="U4" i="1"/>
  <c r="T4" i="1"/>
  <c r="G29" i="1"/>
  <c r="V184" i="1"/>
  <c r="U184" i="1"/>
  <c r="T184" i="1"/>
  <c r="V172" i="1"/>
  <c r="U172" i="1"/>
  <c r="T172" i="1"/>
  <c r="V160" i="1"/>
  <c r="U160" i="1"/>
  <c r="T160" i="1"/>
  <c r="V148" i="1"/>
  <c r="U148" i="1"/>
  <c r="T148" i="1"/>
  <c r="V136" i="1"/>
  <c r="U136" i="1"/>
  <c r="T136" i="1"/>
  <c r="V124" i="1"/>
  <c r="U124" i="1"/>
  <c r="T124" i="1"/>
  <c r="V112" i="1"/>
  <c r="U112" i="1"/>
  <c r="T112" i="1"/>
  <c r="V99" i="1"/>
  <c r="U99" i="1"/>
  <c r="T99" i="1"/>
  <c r="V87" i="1"/>
  <c r="T87" i="1"/>
  <c r="U87" i="1"/>
  <c r="V75" i="1"/>
  <c r="U75" i="1"/>
  <c r="T75" i="1"/>
  <c r="V63" i="1"/>
  <c r="U63" i="1"/>
  <c r="T63" i="1"/>
  <c r="V51" i="1"/>
  <c r="U51" i="1"/>
  <c r="T51" i="1"/>
  <c r="V39" i="1"/>
  <c r="U39" i="1"/>
  <c r="T39" i="1"/>
  <c r="V27" i="1"/>
  <c r="T27" i="1"/>
  <c r="U27" i="1"/>
  <c r="V15" i="1"/>
  <c r="U15" i="1"/>
  <c r="T15" i="1"/>
  <c r="V3" i="1"/>
  <c r="U3" i="1"/>
  <c r="T3" i="1"/>
  <c r="V195" i="1"/>
  <c r="U195" i="1"/>
  <c r="T195" i="1"/>
  <c r="V183" i="1"/>
  <c r="U183" i="1"/>
  <c r="T183" i="1"/>
  <c r="V171" i="1"/>
  <c r="T171" i="1"/>
  <c r="U171" i="1"/>
  <c r="V159" i="1"/>
  <c r="U159" i="1"/>
  <c r="T159" i="1"/>
  <c r="V147" i="1"/>
  <c r="U147" i="1"/>
  <c r="T147" i="1"/>
  <c r="V135" i="1"/>
  <c r="U135" i="1"/>
  <c r="T135" i="1"/>
  <c r="V123" i="1"/>
  <c r="U123" i="1"/>
  <c r="T123" i="1"/>
  <c r="V111" i="1"/>
  <c r="U111" i="1"/>
  <c r="T111" i="1"/>
  <c r="U98" i="1"/>
  <c r="V98" i="1"/>
  <c r="T98" i="1"/>
  <c r="U86" i="1"/>
  <c r="T86" i="1"/>
  <c r="V86" i="1"/>
  <c r="V74" i="1"/>
  <c r="U74" i="1"/>
  <c r="T74" i="1"/>
  <c r="U62" i="1"/>
  <c r="T62" i="1"/>
  <c r="V62" i="1"/>
  <c r="U50" i="1"/>
  <c r="T50" i="1"/>
  <c r="V50" i="1"/>
  <c r="U38" i="1"/>
  <c r="V38" i="1"/>
  <c r="T38" i="1"/>
  <c r="U26" i="1"/>
  <c r="T26" i="1"/>
  <c r="V26" i="1"/>
  <c r="U14" i="1"/>
  <c r="V14" i="1"/>
  <c r="T14" i="1"/>
  <c r="V2" i="1"/>
  <c r="U2" i="1"/>
  <c r="T2" i="1"/>
  <c r="V196" i="1"/>
  <c r="U196" i="1"/>
  <c r="T196" i="1"/>
  <c r="U194" i="1"/>
  <c r="V194" i="1"/>
  <c r="T194" i="1"/>
  <c r="U182" i="1"/>
  <c r="T182" i="1"/>
  <c r="V182" i="1"/>
  <c r="U170" i="1"/>
  <c r="V170" i="1"/>
  <c r="T170" i="1"/>
  <c r="U158" i="1"/>
  <c r="T158" i="1"/>
  <c r="V158" i="1"/>
  <c r="U146" i="1"/>
  <c r="V146" i="1"/>
  <c r="T146" i="1"/>
  <c r="U134" i="1"/>
  <c r="T134" i="1"/>
  <c r="V134" i="1"/>
  <c r="U122" i="1"/>
  <c r="T122" i="1"/>
  <c r="V122" i="1"/>
  <c r="U110" i="1"/>
  <c r="V110" i="1"/>
  <c r="T110" i="1"/>
  <c r="U97" i="1"/>
  <c r="V97" i="1"/>
  <c r="T97" i="1"/>
  <c r="U85" i="1"/>
  <c r="T85" i="1"/>
  <c r="V85" i="1"/>
  <c r="U73" i="1"/>
  <c r="T73" i="1"/>
  <c r="V73" i="1"/>
  <c r="U61" i="1"/>
  <c r="V61" i="1"/>
  <c r="T61" i="1"/>
  <c r="U49" i="1"/>
  <c r="T49" i="1"/>
  <c r="V49" i="1"/>
  <c r="U37" i="1"/>
  <c r="T37" i="1"/>
  <c r="V37" i="1"/>
  <c r="U25" i="1"/>
  <c r="V25" i="1"/>
  <c r="T25" i="1"/>
  <c r="U13" i="1"/>
  <c r="V13" i="1"/>
  <c r="T13" i="1"/>
  <c r="U193" i="1"/>
  <c r="V193" i="1"/>
  <c r="T193" i="1"/>
  <c r="U181" i="1"/>
  <c r="T181" i="1"/>
  <c r="V181" i="1"/>
  <c r="U169" i="1"/>
  <c r="T169" i="1"/>
  <c r="V169" i="1"/>
  <c r="U157" i="1"/>
  <c r="V157" i="1"/>
  <c r="T157" i="1"/>
  <c r="U145" i="1"/>
  <c r="T145" i="1"/>
  <c r="V145" i="1"/>
  <c r="U133" i="1"/>
  <c r="T133" i="1"/>
  <c r="V133" i="1"/>
  <c r="U121" i="1"/>
  <c r="V121" i="1"/>
  <c r="T121" i="1"/>
  <c r="U109" i="1"/>
  <c r="T109" i="1"/>
  <c r="V109" i="1"/>
  <c r="T96" i="1"/>
  <c r="U96" i="1"/>
  <c r="V96" i="1"/>
  <c r="T84" i="1"/>
  <c r="U84" i="1"/>
  <c r="V84" i="1"/>
  <c r="U72" i="1"/>
  <c r="T72" i="1"/>
  <c r="V72" i="1"/>
  <c r="U60" i="1"/>
  <c r="T60" i="1"/>
  <c r="V60" i="1"/>
  <c r="U48" i="1"/>
  <c r="T48" i="1"/>
  <c r="V48" i="1"/>
  <c r="T36" i="1"/>
  <c r="U36" i="1"/>
  <c r="V36" i="1"/>
  <c r="U24" i="1"/>
  <c r="T24" i="1"/>
  <c r="V24" i="1"/>
  <c r="T12" i="1"/>
  <c r="U12" i="1"/>
  <c r="V12" i="1"/>
  <c r="U192" i="1"/>
  <c r="T192" i="1"/>
  <c r="V192" i="1"/>
  <c r="T180" i="1"/>
  <c r="U180" i="1"/>
  <c r="V180" i="1"/>
  <c r="U168" i="1"/>
  <c r="T168" i="1"/>
  <c r="V168" i="1"/>
  <c r="T156" i="1"/>
  <c r="U156" i="1"/>
  <c r="V156" i="1"/>
  <c r="T144" i="1"/>
  <c r="U144" i="1"/>
  <c r="V144" i="1"/>
  <c r="T132" i="1"/>
  <c r="U132" i="1"/>
  <c r="V132" i="1"/>
  <c r="T120" i="1"/>
  <c r="U120" i="1"/>
  <c r="V120" i="1"/>
  <c r="T108" i="1"/>
  <c r="V108" i="1"/>
  <c r="U108" i="1"/>
  <c r="T95" i="1"/>
  <c r="V95" i="1"/>
  <c r="U95" i="1"/>
  <c r="V83" i="1"/>
  <c r="T83" i="1"/>
  <c r="U83" i="1"/>
  <c r="U71" i="1"/>
  <c r="T71" i="1"/>
  <c r="V71" i="1"/>
  <c r="T59" i="1"/>
  <c r="U59" i="1"/>
  <c r="V59" i="1"/>
  <c r="T47" i="1"/>
  <c r="U47" i="1"/>
  <c r="V47" i="1"/>
  <c r="T35" i="1"/>
  <c r="U35" i="1"/>
  <c r="V35" i="1"/>
  <c r="T23" i="1"/>
  <c r="U23" i="1"/>
  <c r="V23" i="1"/>
  <c r="U11" i="1"/>
  <c r="T11" i="1"/>
  <c r="V11" i="1"/>
  <c r="G24" i="1"/>
  <c r="G34" i="1" s="1"/>
  <c r="U191" i="1"/>
  <c r="T191" i="1"/>
  <c r="V191" i="1"/>
  <c r="T179" i="1"/>
  <c r="V179" i="1"/>
  <c r="U179" i="1"/>
  <c r="T167" i="1"/>
  <c r="V167" i="1"/>
  <c r="U167" i="1"/>
  <c r="T155" i="1"/>
  <c r="U155" i="1"/>
  <c r="V155" i="1"/>
  <c r="T143" i="1"/>
  <c r="V143" i="1"/>
  <c r="U143" i="1"/>
  <c r="T131" i="1"/>
  <c r="U131" i="1"/>
  <c r="V131" i="1"/>
  <c r="V119" i="1"/>
  <c r="U119" i="1"/>
  <c r="T119" i="1"/>
  <c r="U107" i="1"/>
  <c r="T107" i="1"/>
  <c r="V107" i="1"/>
  <c r="T94" i="1"/>
  <c r="V94" i="1"/>
  <c r="U94" i="1"/>
  <c r="T82" i="1"/>
  <c r="V82" i="1"/>
  <c r="U82" i="1"/>
  <c r="T70" i="1"/>
  <c r="V70" i="1"/>
  <c r="U70" i="1"/>
  <c r="T58" i="1"/>
  <c r="V58" i="1"/>
  <c r="U58" i="1"/>
  <c r="T46" i="1"/>
  <c r="V46" i="1"/>
  <c r="U46" i="1"/>
  <c r="T34" i="1"/>
  <c r="V34" i="1"/>
  <c r="U34" i="1"/>
  <c r="T22" i="1"/>
  <c r="V22" i="1"/>
  <c r="U22" i="1"/>
  <c r="T10" i="1"/>
  <c r="V10" i="1"/>
  <c r="U10" i="1"/>
  <c r="T190" i="1"/>
  <c r="V190" i="1"/>
  <c r="U190" i="1"/>
  <c r="T178" i="1"/>
  <c r="V178" i="1"/>
  <c r="U178" i="1"/>
  <c r="T166" i="1"/>
  <c r="V166" i="1"/>
  <c r="U166" i="1"/>
  <c r="T154" i="1"/>
  <c r="V154" i="1"/>
  <c r="U154" i="1"/>
  <c r="T142" i="1"/>
  <c r="V142" i="1"/>
  <c r="U142" i="1"/>
  <c r="T130" i="1"/>
  <c r="V130" i="1"/>
  <c r="U130" i="1"/>
  <c r="T118" i="1"/>
  <c r="V118" i="1"/>
  <c r="U118" i="1"/>
  <c r="T106" i="1"/>
  <c r="V106" i="1"/>
  <c r="U106" i="1"/>
  <c r="T93" i="1"/>
  <c r="V93" i="1"/>
  <c r="U93" i="1"/>
  <c r="T81" i="1"/>
  <c r="V81" i="1"/>
  <c r="U81" i="1"/>
  <c r="T69" i="1"/>
  <c r="V69" i="1"/>
  <c r="U69" i="1"/>
  <c r="T57" i="1"/>
  <c r="V57" i="1"/>
  <c r="U57" i="1"/>
  <c r="T45" i="1"/>
  <c r="V45" i="1"/>
  <c r="U45" i="1"/>
  <c r="T33" i="1"/>
  <c r="V33" i="1"/>
  <c r="U33" i="1"/>
  <c r="T21" i="1"/>
  <c r="V21" i="1"/>
  <c r="U21" i="1"/>
  <c r="T9" i="1"/>
  <c r="V9" i="1"/>
  <c r="U9" i="1"/>
  <c r="W188" i="1"/>
  <c r="W176" i="1"/>
  <c r="W164" i="1"/>
  <c r="W152" i="1"/>
  <c r="W140" i="1"/>
  <c r="W128" i="1"/>
  <c r="W116" i="1"/>
  <c r="T189" i="1"/>
  <c r="U189" i="1"/>
  <c r="V189" i="1"/>
  <c r="T177" i="1"/>
  <c r="V177" i="1"/>
  <c r="U177" i="1"/>
  <c r="T165" i="1"/>
  <c r="U165" i="1"/>
  <c r="V165" i="1"/>
  <c r="T153" i="1"/>
  <c r="V153" i="1"/>
  <c r="U153" i="1"/>
  <c r="T141" i="1"/>
  <c r="U141" i="1"/>
  <c r="V141" i="1"/>
  <c r="T129" i="1"/>
  <c r="V129" i="1"/>
  <c r="U129" i="1"/>
  <c r="T117" i="1"/>
  <c r="U117" i="1"/>
  <c r="V117" i="1"/>
  <c r="V104" i="1"/>
  <c r="U104" i="1"/>
  <c r="T104" i="1"/>
  <c r="V92" i="1"/>
  <c r="U92" i="1"/>
  <c r="T92" i="1"/>
  <c r="T80" i="1"/>
  <c r="V80" i="1"/>
  <c r="U80" i="1"/>
  <c r="V68" i="1"/>
  <c r="U68" i="1"/>
  <c r="T68" i="1"/>
  <c r="V56" i="1"/>
  <c r="U56" i="1"/>
  <c r="T56" i="1"/>
  <c r="V44" i="1"/>
  <c r="U44" i="1"/>
  <c r="T44" i="1"/>
  <c r="T32" i="1"/>
  <c r="V32" i="1"/>
  <c r="U32" i="1"/>
  <c r="T20" i="1"/>
  <c r="V20" i="1"/>
  <c r="U20" i="1"/>
  <c r="V8" i="1"/>
  <c r="U8" i="1"/>
  <c r="T8" i="1"/>
  <c r="W187" i="1"/>
  <c r="W175" i="1"/>
  <c r="W163" i="1"/>
  <c r="W151" i="1"/>
  <c r="W139" i="1"/>
  <c r="W127" i="1"/>
  <c r="W115" i="1"/>
  <c r="W103" i="1"/>
  <c r="W91" i="1"/>
  <c r="W79" i="1"/>
  <c r="W67" i="1"/>
  <c r="W55" i="1"/>
  <c r="W43" i="1"/>
  <c r="W31" i="1"/>
  <c r="W19" i="1"/>
  <c r="W7" i="1"/>
  <c r="BP14" i="1"/>
  <c r="BP6" i="1"/>
  <c r="BP10" i="1"/>
  <c r="BP12" i="1"/>
  <c r="BP13" i="1"/>
  <c r="BP7" i="1"/>
  <c r="BP8" i="1"/>
  <c r="BP11" i="1"/>
  <c r="BP9" i="1"/>
  <c r="BP2" i="1"/>
  <c r="F2" i="8"/>
  <c r="BP15" i="1" l="1"/>
  <c r="BP16" i="1"/>
  <c r="BP17" i="1"/>
  <c r="BP18" i="1" l="1"/>
</calcChain>
</file>

<file path=xl/sharedStrings.xml><?xml version="1.0" encoding="utf-8"?>
<sst xmlns="http://schemas.openxmlformats.org/spreadsheetml/2006/main" count="5849" uniqueCount="1168">
  <si>
    <t>Player</t>
  </si>
  <si>
    <t>SP1</t>
  </si>
  <si>
    <t>SP2</t>
  </si>
  <si>
    <t>SP3</t>
  </si>
  <si>
    <t>SP4</t>
  </si>
  <si>
    <t>SP5</t>
  </si>
  <si>
    <t>RP1</t>
  </si>
  <si>
    <t>RP2</t>
  </si>
  <si>
    <t>RP3</t>
  </si>
  <si>
    <t>RP4</t>
  </si>
  <si>
    <t>RP5</t>
  </si>
  <si>
    <t>RP6</t>
  </si>
  <si>
    <t>C1</t>
  </si>
  <si>
    <t>C2</t>
  </si>
  <si>
    <t>1B</t>
  </si>
  <si>
    <t>2B</t>
  </si>
  <si>
    <t>SS</t>
  </si>
  <si>
    <t>3B</t>
  </si>
  <si>
    <t>IF1</t>
  </si>
  <si>
    <t>IF2</t>
  </si>
  <si>
    <t>LF</t>
  </si>
  <si>
    <t>CF</t>
  </si>
  <si>
    <t>RF</t>
  </si>
  <si>
    <t>OF1</t>
  </si>
  <si>
    <t>OF2</t>
  </si>
  <si>
    <t>OPENING DAY 25-MAN ROSTER</t>
  </si>
  <si>
    <t>ENTER PLAYER NAMES IN YELLOW CELLS BELOW</t>
  </si>
  <si>
    <t>RP7</t>
  </si>
  <si>
    <r>
      <t xml:space="preserve">ENTER PLAYER NAMES </t>
    </r>
    <r>
      <rPr>
        <b/>
        <u/>
        <sz val="11"/>
        <color theme="1"/>
        <rFont val="맑은 고딕"/>
        <family val="2"/>
        <scheme val="minor"/>
      </rPr>
      <t>EXACTLY AS THEY APPEAR IN THE DATA FILES</t>
    </r>
    <r>
      <rPr>
        <sz val="11"/>
        <color theme="1"/>
        <rFont val="맑은 고딕"/>
        <family val="2"/>
        <scheme val="minor"/>
      </rPr>
      <t xml:space="preserve"> (e.g. Mike Trout)</t>
    </r>
  </si>
  <si>
    <t>Salary</t>
  </si>
  <si>
    <t>Team</t>
  </si>
  <si>
    <t>Position</t>
  </si>
  <si>
    <t>Mike Trout</t>
  </si>
  <si>
    <t>L.A. Angels</t>
  </si>
  <si>
    <t>OF</t>
  </si>
  <si>
    <t>Gerrit Cole</t>
  </si>
  <si>
    <t>N.Y. Yankees</t>
  </si>
  <si>
    <t>SP</t>
  </si>
  <si>
    <t>Nolan Arenado</t>
  </si>
  <si>
    <t>St. Louis</t>
  </si>
  <si>
    <t>Max Scherzer</t>
  </si>
  <si>
    <t>Washington</t>
  </si>
  <si>
    <t>Manny Machado</t>
  </si>
  <si>
    <t>San Diego</t>
  </si>
  <si>
    <t>Justin Verlander</t>
  </si>
  <si>
    <t>Houston</t>
  </si>
  <si>
    <t>Stephen Strasburg</t>
  </si>
  <si>
    <t>David Price</t>
  </si>
  <si>
    <t>L.A. Dodgers</t>
  </si>
  <si>
    <t>RP</t>
  </si>
  <si>
    <t>Trevor Bauer</t>
  </si>
  <si>
    <t>Clayton Kershaw</t>
  </si>
  <si>
    <t>Albert Pujols</t>
  </si>
  <si>
    <t>Miguel Cabrera</t>
  </si>
  <si>
    <t>Detroit</t>
  </si>
  <si>
    <t>Zack Greinke</t>
  </si>
  <si>
    <t>Jose Altuve</t>
  </si>
  <si>
    <t>Giancarlo Stanton</t>
  </si>
  <si>
    <t>Jacob deGrom</t>
  </si>
  <si>
    <t>N.Y. Mets</t>
  </si>
  <si>
    <t>Anthony Rendon</t>
  </si>
  <si>
    <t>Bryce Harper</t>
  </si>
  <si>
    <t>Philadelphia</t>
  </si>
  <si>
    <t>Paul Goldschmidt</t>
  </si>
  <si>
    <t>Joey Votto</t>
  </si>
  <si>
    <t>Cincinnati</t>
  </si>
  <si>
    <t>Justin Upton</t>
  </si>
  <si>
    <t>Patrick Corbin</t>
  </si>
  <si>
    <t>Chris Sale</t>
  </si>
  <si>
    <t>Boston</t>
  </si>
  <si>
    <t>Robinson Cano</t>
  </si>
  <si>
    <t>George Springer</t>
  </si>
  <si>
    <t>Toronto</t>
  </si>
  <si>
    <t>Yu Darvish</t>
  </si>
  <si>
    <t>Wil Myers</t>
  </si>
  <si>
    <t>Zack Wheeler</t>
  </si>
  <si>
    <t>Freddie Freeman</t>
  </si>
  <si>
    <t>Atlanta</t>
  </si>
  <si>
    <t>Francisco Lindor</t>
  </si>
  <si>
    <t>Buster Posey</t>
  </si>
  <si>
    <t>San Francisco</t>
  </si>
  <si>
    <t>C</t>
  </si>
  <si>
    <t>Josh Donaldson</t>
  </si>
  <si>
    <t>Minnesota</t>
  </si>
  <si>
    <t>Chris Davis</t>
  </si>
  <si>
    <t>Baltimore</t>
  </si>
  <si>
    <t>Jason Heyward</t>
  </si>
  <si>
    <t>Chic. Cubs</t>
  </si>
  <si>
    <t>Charlie Blackmon</t>
  </si>
  <si>
    <t>Colorado</t>
  </si>
  <si>
    <t>Johnny Cueto</t>
  </si>
  <si>
    <t>Eric Hosmer</t>
  </si>
  <si>
    <t>Andrew McCutchen</t>
  </si>
  <si>
    <t>Hyun-Jin Ryu</t>
  </si>
  <si>
    <t>Xander Bogaerts</t>
  </si>
  <si>
    <t>Kenley Jansen</t>
  </si>
  <si>
    <t>Kris Bryant</t>
  </si>
  <si>
    <t>J.D. Martinez</t>
  </si>
  <si>
    <t>DH</t>
  </si>
  <si>
    <t>Marcus Stroman</t>
  </si>
  <si>
    <t>Kevin Gausman</t>
  </si>
  <si>
    <t>Mookie Betts</t>
  </si>
  <si>
    <t>Trevor Story</t>
  </si>
  <si>
    <t>Matt Carpenter</t>
  </si>
  <si>
    <t>Kyle Seager</t>
  </si>
  <si>
    <t>Seattle</t>
  </si>
  <si>
    <t>Yasmani Grandal</t>
  </si>
  <si>
    <t>Chic. White Sox</t>
  </si>
  <si>
    <t>J.T. Realmuto</t>
  </si>
  <si>
    <t>Marcus Semien</t>
  </si>
  <si>
    <t>Dallas Keuchel</t>
  </si>
  <si>
    <t>A.J. Pollock</t>
  </si>
  <si>
    <t>Madison Bumgarner</t>
  </si>
  <si>
    <t>Arizona</t>
  </si>
  <si>
    <t>Jose Abreu</t>
  </si>
  <si>
    <t>Brandon Belt</t>
  </si>
  <si>
    <t>Yusei Kikuchi</t>
  </si>
  <si>
    <t>Miles Mikolas</t>
  </si>
  <si>
    <t>Nathan Eovaldi</t>
  </si>
  <si>
    <t>Lorenzo Cain</t>
  </si>
  <si>
    <t>Milwaukee</t>
  </si>
  <si>
    <t>Khris Davis</t>
  </si>
  <si>
    <t>Texas</t>
  </si>
  <si>
    <t>Evan Longoria</t>
  </si>
  <si>
    <t>Anthony Rizzo</t>
  </si>
  <si>
    <t>Cody Bellinger</t>
  </si>
  <si>
    <t>Michael Brantley</t>
  </si>
  <si>
    <t>Aroldis Chapman</t>
  </si>
  <si>
    <t>Craig Kimbrel</t>
  </si>
  <si>
    <t>Danny Duffy</t>
  </si>
  <si>
    <t>Kansas City</t>
  </si>
  <si>
    <t>Brandon Crawford</t>
  </si>
  <si>
    <t>DJ LeMahieu</t>
  </si>
  <si>
    <t>Charlie Morton</t>
  </si>
  <si>
    <t>Dexter Fowler</t>
  </si>
  <si>
    <t>Jean Segura</t>
  </si>
  <si>
    <t>Salvador Perez</t>
  </si>
  <si>
    <t>Elvis Andrus</t>
  </si>
  <si>
    <t>Oakland</t>
  </si>
  <si>
    <t>Christian Yelich</t>
  </si>
  <si>
    <t>Kyle Hendricks</t>
  </si>
  <si>
    <t>Nick Castellanos</t>
  </si>
  <si>
    <t>Mike Moustakas</t>
  </si>
  <si>
    <t>Corey Seager</t>
  </si>
  <si>
    <t>Alex Bregman</t>
  </si>
  <si>
    <t>Jackie Bradley Jr.</t>
  </si>
  <si>
    <t>Nelson Cruz</t>
  </si>
  <si>
    <t>Zack Britton</t>
  </si>
  <si>
    <t>Will Smith</t>
  </si>
  <si>
    <t>Trea Turner</t>
  </si>
  <si>
    <t>Starling Marte</t>
  </si>
  <si>
    <t>Miami</t>
  </si>
  <si>
    <t>Miguel Sano</t>
  </si>
  <si>
    <t>Michael Conforto</t>
  </si>
  <si>
    <t>Aaron Nola</t>
  </si>
  <si>
    <t>Tanner Roark</t>
  </si>
  <si>
    <t>Andrew Miller</t>
  </si>
  <si>
    <t>Carlos Carrasco</t>
  </si>
  <si>
    <t>Marcell Ozuna</t>
  </si>
  <si>
    <t>Rougned Odor</t>
  </si>
  <si>
    <t>2B, 3B</t>
  </si>
  <si>
    <t>Didi Gregorius</t>
  </si>
  <si>
    <t>Alex Cobb</t>
  </si>
  <si>
    <t>Carlos Correa</t>
  </si>
  <si>
    <t>Carlos Martinez</t>
  </si>
  <si>
    <t>Kevin Kiermaier</t>
  </si>
  <si>
    <t>Tampa Bay</t>
  </si>
  <si>
    <t>Javier Baez</t>
  </si>
  <si>
    <t>Jeurys Familia</t>
  </si>
  <si>
    <t>Gregory Polanco</t>
  </si>
  <si>
    <t>Pittsburgh</t>
  </si>
  <si>
    <t>Justin Turner</t>
  </si>
  <si>
    <t>Liam Hendriks</t>
  </si>
  <si>
    <t>Drew Smyly</t>
  </si>
  <si>
    <t>Corey Kluber</t>
  </si>
  <si>
    <t>Sonny Gray</t>
  </si>
  <si>
    <t>Eugenio Suarez</t>
  </si>
  <si>
    <t>Aaron Hicks</t>
  </si>
  <si>
    <t>Luis Severino</t>
  </si>
  <si>
    <t>Avisail Garcia</t>
  </si>
  <si>
    <t>Trevor Rosenthal</t>
  </si>
  <si>
    <t>Blake Snell</t>
  </si>
  <si>
    <t>Andrelton Simmons</t>
  </si>
  <si>
    <t>Randal Grichuk</t>
  </si>
  <si>
    <t>Aaron Judge</t>
  </si>
  <si>
    <t>Brad Hand</t>
  </si>
  <si>
    <t>Michael Pineda</t>
  </si>
  <si>
    <t>Odubel Herrera</t>
  </si>
  <si>
    <t>Noah Syndergaard</t>
  </si>
  <si>
    <t>Kyle Gibson</t>
  </si>
  <si>
    <t>Corey Dickerson</t>
  </si>
  <si>
    <t>Jose Ramirez</t>
  </si>
  <si>
    <t>Cleveland</t>
  </si>
  <si>
    <t>Raisel Iglesias</t>
  </si>
  <si>
    <t>Max Muncy</t>
  </si>
  <si>
    <t>Yadier Molina</t>
  </si>
  <si>
    <t>Tommy Pham</t>
  </si>
  <si>
    <t>Joe Kelly</t>
  </si>
  <si>
    <t>Ryan Pressly</t>
  </si>
  <si>
    <t>Ender Inciarte</t>
  </si>
  <si>
    <t>Taijuan Walker</t>
  </si>
  <si>
    <t>Zach Davies</t>
  </si>
  <si>
    <t>Garrett Richards</t>
  </si>
  <si>
    <t>James Paxton</t>
  </si>
  <si>
    <t>Juan Soto</t>
  </si>
  <si>
    <t>Dylan Bundy</t>
  </si>
  <si>
    <t>Eduardo Rodriguez</t>
  </si>
  <si>
    <t>James McCann</t>
  </si>
  <si>
    <t>Nick Ahmed</t>
  </si>
  <si>
    <t>Jorge Soler</t>
  </si>
  <si>
    <t>Jose Quintana</t>
  </si>
  <si>
    <t>Blake Treinen</t>
  </si>
  <si>
    <t>J.A. Happ</t>
  </si>
  <si>
    <t>Kole Calhoun</t>
  </si>
  <si>
    <t>David Peralta</t>
  </si>
  <si>
    <t>Travis d'Arnaud</t>
  </si>
  <si>
    <t>Adam Ottavino</t>
  </si>
  <si>
    <t>Eddie Rosario</t>
  </si>
  <si>
    <t>Wade Miley</t>
  </si>
  <si>
    <t>Lance Lynn</t>
  </si>
  <si>
    <t>Will Harris</t>
  </si>
  <si>
    <t>Adam Wainwright</t>
  </si>
  <si>
    <t>Robbie Ray</t>
  </si>
  <si>
    <t>Jordan Lyles</t>
  </si>
  <si>
    <t>Drew Pomeranz</t>
  </si>
  <si>
    <t>Enrique Hernandez</t>
  </si>
  <si>
    <t>2B, CF</t>
  </si>
  <si>
    <t>German Marquez</t>
  </si>
  <si>
    <t>Chris Taylor</t>
  </si>
  <si>
    <t>Trevor May</t>
  </si>
  <si>
    <t>Eduardo Escobar</t>
  </si>
  <si>
    <t>Tim Anderson</t>
  </si>
  <si>
    <t>Whit Merrifield</t>
  </si>
  <si>
    <t>Stephen Piscotty</t>
  </si>
  <si>
    <t>Kolten Wong</t>
  </si>
  <si>
    <t>Edwin Diaz</t>
  </si>
  <si>
    <t>Mike Minor</t>
  </si>
  <si>
    <t>Carlos Santana</t>
  </si>
  <si>
    <t>Adam Eaton</t>
  </si>
  <si>
    <t>Shogo Akiyama</t>
  </si>
  <si>
    <t>Chris Martin</t>
  </si>
  <si>
    <t>Yoshi Tsutsugo</t>
  </si>
  <si>
    <t>Kyle Schwarber</t>
  </si>
  <si>
    <t>Starlin Castro</t>
  </si>
  <si>
    <t>Mark Canha</t>
  </si>
  <si>
    <t>Dellin Betances</t>
  </si>
  <si>
    <t>Yoan Moncada</t>
  </si>
  <si>
    <t>Andrew Heaney</t>
  </si>
  <si>
    <t>Josh Hader</t>
  </si>
  <si>
    <t>Willson Contreras</t>
  </si>
  <si>
    <t>Andrew Benintendi</t>
  </si>
  <si>
    <t>Yuli Gurriel</t>
  </si>
  <si>
    <t>Lance McCullers Jr.</t>
  </si>
  <si>
    <t>Max Kepler</t>
  </si>
  <si>
    <t>Matt Boyd</t>
  </si>
  <si>
    <t>Chris Archer</t>
  </si>
  <si>
    <t>Matt Chapman</t>
  </si>
  <si>
    <t>Ketel Marte</t>
  </si>
  <si>
    <t>Gary Sanchez</t>
  </si>
  <si>
    <t>Josh Bell</t>
  </si>
  <si>
    <t>Christian Vazquez</t>
  </si>
  <si>
    <t>Joey Gallo</t>
  </si>
  <si>
    <t>Jose Berrios</t>
  </si>
  <si>
    <t>Taylor Rogers</t>
  </si>
  <si>
    <t>Dansby Swanson</t>
  </si>
  <si>
    <t>Jon Gray</t>
  </si>
  <si>
    <t>Archie Bradley</t>
  </si>
  <si>
    <t>Jurickson Profar</t>
  </si>
  <si>
    <t>Yan Gomes</t>
  </si>
  <si>
    <t>Daniel Hudson</t>
  </si>
  <si>
    <t>Sean Manaea</t>
  </si>
  <si>
    <t>Anthony DeSclafani</t>
  </si>
  <si>
    <t>Roberto Perez</t>
  </si>
  <si>
    <t>Kike Hernandez</t>
  </si>
  <si>
    <t>Kirby Yates</t>
  </si>
  <si>
    <t>Corey Knebel</t>
  </si>
  <si>
    <t>Marco Gonzales</t>
  </si>
  <si>
    <t>Steven Matz</t>
  </si>
  <si>
    <t>Byron Buxton</t>
  </si>
  <si>
    <t>Kyle Freeland</t>
  </si>
  <si>
    <t>Robbie Grossman</t>
  </si>
  <si>
    <t>Cesar Hernandez</t>
  </si>
  <si>
    <t>Ronald Acuna Jr.</t>
  </si>
  <si>
    <t>Alex Colome</t>
  </si>
  <si>
    <t>Miguel Rojas</t>
  </si>
  <si>
    <t>Ha-Seong Kim</t>
  </si>
  <si>
    <t>Matt Olson</t>
  </si>
  <si>
    <t>Hector Neris</t>
  </si>
  <si>
    <t>Jake Odorizzi</t>
  </si>
  <si>
    <t>Chris Bassitt</t>
  </si>
  <si>
    <t>Rhys Hoskins</t>
  </si>
  <si>
    <t>Jon Lester</t>
  </si>
  <si>
    <t>Pedro Baez</t>
  </si>
  <si>
    <t>Trey Mancini</t>
  </si>
  <si>
    <t>Luke Voit</t>
  </si>
  <si>
    <t>Brandon Nimmo</t>
  </si>
  <si>
    <t>Gio Urshela</t>
  </si>
  <si>
    <t>Rafael Devers</t>
  </si>
  <si>
    <t>Martin Perez</t>
  </si>
  <si>
    <t>Matt Barnes</t>
  </si>
  <si>
    <t>Joc Pederson</t>
  </si>
  <si>
    <t>Jonathan Schoop</t>
  </si>
  <si>
    <t>Jose Leclerc</t>
  </si>
  <si>
    <t>Zach Eflin</t>
  </si>
  <si>
    <t>Joe Musgrove</t>
  </si>
  <si>
    <t>Michael Lorenzen</t>
  </si>
  <si>
    <t>Tucker Barnhart</t>
  </si>
  <si>
    <t>Jesus Aguilar</t>
  </si>
  <si>
    <t>Jorge Polanco</t>
  </si>
  <si>
    <t>Eloy Jimenez</t>
  </si>
  <si>
    <t>Teoscar Hernandez</t>
  </si>
  <si>
    <t>Adam Frazier</t>
  </si>
  <si>
    <t>Merrill Kelly</t>
  </si>
  <si>
    <t>Luis Castillo</t>
  </si>
  <si>
    <t>Dinelson Lamet</t>
  </si>
  <si>
    <t>Paul DeJong</t>
  </si>
  <si>
    <t>Lucas Giolito</t>
  </si>
  <si>
    <t>Ian Happ</t>
  </si>
  <si>
    <t>Mychal Givens</t>
  </si>
  <si>
    <t>Scott Oberg</t>
  </si>
  <si>
    <t>Jake Arrieta</t>
  </si>
  <si>
    <t>Gleyber Torres</t>
  </si>
  <si>
    <t>Jake Diekman</t>
  </si>
  <si>
    <t>Joe Smith</t>
  </si>
  <si>
    <t>Tyler Glasnow</t>
  </si>
  <si>
    <t>Kwang-hyun Kim</t>
  </si>
  <si>
    <t>Craig Stammen</t>
  </si>
  <si>
    <t>Aaron Sanchez</t>
  </si>
  <si>
    <t>Chase Anderson</t>
  </si>
  <si>
    <t>Vince Velasquez</t>
  </si>
  <si>
    <t>Lourdes Gurriel Jr.</t>
  </si>
  <si>
    <t>Jack Flaherty</t>
  </si>
  <si>
    <t>Brian Anderson</t>
  </si>
  <si>
    <t>Walker Buehler</t>
  </si>
  <si>
    <t>Julio Urias</t>
  </si>
  <si>
    <t>Kevin Pillar</t>
  </si>
  <si>
    <t>Jonathan Villar</t>
  </si>
  <si>
    <t>Mike Fiers</t>
  </si>
  <si>
    <t>Jason Castro</t>
  </si>
  <si>
    <t>Martin Maldonado</t>
  </si>
  <si>
    <t>Jose Iglesias</t>
  </si>
  <si>
    <t>Joakim Soria</t>
  </si>
  <si>
    <t>Stephen Vogt</t>
  </si>
  <si>
    <t>Max Fried</t>
  </si>
  <si>
    <t>Leury Garcia</t>
  </si>
  <si>
    <t>Luis Robert</t>
  </si>
  <si>
    <t>Brad Miller</t>
  </si>
  <si>
    <t>Mike Clevinger</t>
  </si>
  <si>
    <t>Daniel Norris</t>
  </si>
  <si>
    <t>Manuel Margot</t>
  </si>
  <si>
    <t>Brad Keller</t>
  </si>
  <si>
    <t>Austin Hedges</t>
  </si>
  <si>
    <t>Brandon Woodruff</t>
  </si>
  <si>
    <t>Jose Urena</t>
  </si>
  <si>
    <t>Donovan Solano</t>
  </si>
  <si>
    <t>Jesse Winker</t>
  </si>
  <si>
    <t>Michael Fulmer</t>
  </si>
  <si>
    <t>Hunter Renfroe</t>
  </si>
  <si>
    <t>Josh Lindblom</t>
  </si>
  <si>
    <t>Mitch Haniger</t>
  </si>
  <si>
    <t>Tyler Chatwood</t>
  </si>
  <si>
    <t>Michael Wacha</t>
  </si>
  <si>
    <t>Alex Wood</t>
  </si>
  <si>
    <t>Wilmer Flores</t>
  </si>
  <si>
    <t>Matt Moore</t>
  </si>
  <si>
    <t>Brandon Kintzler</t>
  </si>
  <si>
    <t>Ross Stripling</t>
  </si>
  <si>
    <t>Kenta Maeda</t>
  </si>
  <si>
    <t>Aaron Loup</t>
  </si>
  <si>
    <t>Shohei Ohtani</t>
  </si>
  <si>
    <t>DH/SP</t>
  </si>
  <si>
    <t>Aledmys Diaz</t>
  </si>
  <si>
    <t>Marwin Gonzalez</t>
  </si>
  <si>
    <t>Ozzie Albies</t>
  </si>
  <si>
    <t>Antonio Senzatela</t>
  </si>
  <si>
    <t>Julio Teheran</t>
  </si>
  <si>
    <t>Carlos Rodon</t>
  </si>
  <si>
    <t>Daniel Bard</t>
  </si>
  <si>
    <t>Seth Lugo</t>
  </si>
  <si>
    <t>Brett Gardner</t>
  </si>
  <si>
    <t>Justin Wilson</t>
  </si>
  <si>
    <t>Jeimer Candelario</t>
  </si>
  <si>
    <t>Mike Soroka</t>
  </si>
  <si>
    <t>Colin Moran</t>
  </si>
  <si>
    <t>Greg Holland</t>
  </si>
  <si>
    <t>Hunter Dozier</t>
  </si>
  <si>
    <t>David Dahl</t>
  </si>
  <si>
    <t>JaCoby Jones</t>
  </si>
  <si>
    <t>Kohei Arihara</t>
  </si>
  <si>
    <t>Yusmeiro Petit</t>
  </si>
  <si>
    <t>Dominic Smith</t>
  </si>
  <si>
    <t>Adalberto Mondesi</t>
  </si>
  <si>
    <t>Brett Anderson</t>
  </si>
  <si>
    <t>Omar Narvaez</t>
  </si>
  <si>
    <t>Trevor Williams</t>
  </si>
  <si>
    <t>Tyler Anderson</t>
  </si>
  <si>
    <t>Brandon Lowe</t>
  </si>
  <si>
    <t>Joely Rodriguez</t>
  </si>
  <si>
    <t>Rich Hill</t>
  </si>
  <si>
    <t>Blake Parker</t>
  </si>
  <si>
    <t>Eric Lauer</t>
  </si>
  <si>
    <t>T.J. McFarland</t>
  </si>
  <si>
    <t>Ji-Man Choi</t>
  </si>
  <si>
    <t>Amed Rosario</t>
  </si>
  <si>
    <t>Ryan McMahon</t>
  </si>
  <si>
    <t>Ryan Yarbrough</t>
  </si>
  <si>
    <t>Chad Pinder</t>
  </si>
  <si>
    <t>Sergio Romo</t>
  </si>
  <si>
    <t>Joey Wendle</t>
  </si>
  <si>
    <t>Rafael Montero</t>
  </si>
  <si>
    <t>Andrew Chafin</t>
  </si>
  <si>
    <t>Mitch Moreland</t>
  </si>
  <si>
    <t>Jameson Taillon</t>
  </si>
  <si>
    <t>Tyler Duffey</t>
  </si>
  <si>
    <t>Tyler Mahle</t>
  </si>
  <si>
    <t>Chad Green</t>
  </si>
  <si>
    <t>Ian Kennedy</t>
  </si>
  <si>
    <t>Chad Kuhl</t>
  </si>
  <si>
    <t>Jordan Montgomery</t>
  </si>
  <si>
    <t>Clint Frazier</t>
  </si>
  <si>
    <t>0F</t>
  </si>
  <si>
    <t>J.D. Davis</t>
  </si>
  <si>
    <t>Niko Goodrum</t>
  </si>
  <si>
    <t>Anthony Santander</t>
  </si>
  <si>
    <t>Alex Dickerson</t>
  </si>
  <si>
    <t>John Gant</t>
  </si>
  <si>
    <t>J.P. Crawford</t>
  </si>
  <si>
    <t>Matt Strahm</t>
  </si>
  <si>
    <t>Steven Brault</t>
  </si>
  <si>
    <t>Jorge Alfaro</t>
  </si>
  <si>
    <t>Adam Duvall</t>
  </si>
  <si>
    <t>David Fletcher</t>
  </si>
  <si>
    <t>Brooks Raley</t>
  </si>
  <si>
    <t>Hansel Robles</t>
  </si>
  <si>
    <t>Matt Shoemaker</t>
  </si>
  <si>
    <t>Orlando Arcia</t>
  </si>
  <si>
    <t>Wilson Ramos</t>
  </si>
  <si>
    <t>Nick Wittgren</t>
  </si>
  <si>
    <t>Aaron Bummer</t>
  </si>
  <si>
    <t>Evan Marshall</t>
  </si>
  <si>
    <t>Pierce Johnson</t>
  </si>
  <si>
    <t>Mark Melancon</t>
  </si>
  <si>
    <t>Tommy La Stella</t>
  </si>
  <si>
    <t>Jake McGee</t>
  </si>
  <si>
    <t>Harrison Bader</t>
  </si>
  <si>
    <t>Isiah Kiner-Falefa</t>
  </si>
  <si>
    <t>Mike Zunino</t>
  </si>
  <si>
    <t>Mike Foltynewicz</t>
  </si>
  <si>
    <t>Noe Ramirez</t>
  </si>
  <si>
    <t>Raimel Tapia</t>
  </si>
  <si>
    <t>Luke Weaver</t>
  </si>
  <si>
    <t>Luke Jackson</t>
  </si>
  <si>
    <t>Yimi Garcia</t>
  </si>
  <si>
    <t>Mitch Garver</t>
  </si>
  <si>
    <t>Matt Andriese</t>
  </si>
  <si>
    <t>Buck Farmer</t>
  </si>
  <si>
    <t>Joe Panik</t>
  </si>
  <si>
    <t>Pedro Severino</t>
  </si>
  <si>
    <t>Frankie Montas</t>
  </si>
  <si>
    <t>Garrett Cooper</t>
  </si>
  <si>
    <t>Collin McHugh</t>
  </si>
  <si>
    <t>David Phelps</t>
  </si>
  <si>
    <t>Brock Holt</t>
  </si>
  <si>
    <t>INF</t>
  </si>
  <si>
    <t>Michael A. Taylor</t>
  </si>
  <si>
    <t>Jesse Hahn</t>
  </si>
  <si>
    <t>Darren O'Day</t>
  </si>
  <si>
    <t>Asdrubal Cabrera</t>
  </si>
  <si>
    <t>Tyler Clippard</t>
  </si>
  <si>
    <t>Nomar Mazara</t>
  </si>
  <si>
    <t>Joe Jimenez</t>
  </si>
  <si>
    <t>Paul Sewald</t>
  </si>
  <si>
    <t>Fernando Tatis Jr.</t>
  </si>
  <si>
    <t>Chris Flexen</t>
  </si>
  <si>
    <t>Richard Rodriguez</t>
  </si>
  <si>
    <t>Carson Kelly</t>
  </si>
  <si>
    <t>Jakob Junis</t>
  </si>
  <si>
    <t>Miguel Castro</t>
  </si>
  <si>
    <t>Manny Pina</t>
  </si>
  <si>
    <t>Hanser Alberto</t>
  </si>
  <si>
    <t>Austin Barnes</t>
  </si>
  <si>
    <t>Max Stassi</t>
  </si>
  <si>
    <t>Brent Suter</t>
  </si>
  <si>
    <t>Kevin Plawecki</t>
  </si>
  <si>
    <t>Emilio Pagan</t>
  </si>
  <si>
    <t>Curtis Casali</t>
  </si>
  <si>
    <t>Trevor Cahill</t>
  </si>
  <si>
    <t>Matt Joyce</t>
  </si>
  <si>
    <t>Charlie Culberson</t>
  </si>
  <si>
    <t>Rafael Dolis</t>
  </si>
  <si>
    <t>Joe Ross</t>
  </si>
  <si>
    <t>Austin Romine</t>
  </si>
  <si>
    <t>Ehire Adrianza</t>
  </si>
  <si>
    <t>Nate Jones</t>
  </si>
  <si>
    <t>Freddy Galvis</t>
  </si>
  <si>
    <t>Cam Bedrosian</t>
  </si>
  <si>
    <t>Sean Doolittle</t>
  </si>
  <si>
    <t>Amir Garrett</t>
  </si>
  <si>
    <t>Tyler Naquin</t>
  </si>
  <si>
    <t>Ben Gamel</t>
  </si>
  <si>
    <t>Travis Shaw</t>
  </si>
  <si>
    <t>Jed Lowrie</t>
  </si>
  <si>
    <t>Kurt Suzuki</t>
  </si>
  <si>
    <t>Jarrod Dyson</t>
  </si>
  <si>
    <t>Guillermo Heredia</t>
  </si>
  <si>
    <t>Bradley Zimmer</t>
  </si>
  <si>
    <t>CF, RF</t>
  </si>
  <si>
    <t>Wily Peralta</t>
  </si>
  <si>
    <t>Ervin Santana</t>
  </si>
  <si>
    <t>Phil Gosselin</t>
  </si>
  <si>
    <t>3B, LF</t>
  </si>
  <si>
    <t>Chasen Shreve</t>
  </si>
  <si>
    <t>Harold Ramirez</t>
  </si>
  <si>
    <t>Alex Avila</t>
  </si>
  <si>
    <t>Caleb Smith</t>
  </si>
  <si>
    <t>Carlos Estevez</t>
  </si>
  <si>
    <t>Richard Bleier</t>
  </si>
  <si>
    <t>Dan Vogelbach</t>
  </si>
  <si>
    <t>Adam Engel</t>
  </si>
  <si>
    <t>Jay Bruce</t>
  </si>
  <si>
    <t>Robert Gsellman</t>
  </si>
  <si>
    <t>A.J. Minter</t>
  </si>
  <si>
    <t>Evan White</t>
  </si>
  <si>
    <t>Jacob Stallings</t>
  </si>
  <si>
    <t>Victor Caratini</t>
  </si>
  <si>
    <t>Darin Ruf</t>
  </si>
  <si>
    <t>Ken Giles</t>
  </si>
  <si>
    <t>Kendall Graveman</t>
  </si>
  <si>
    <t>Ryan Brasier</t>
  </si>
  <si>
    <t>Oliver Perez</t>
  </si>
  <si>
    <t>Albert Almora Jr.</t>
  </si>
  <si>
    <t>Jimmy Nelson</t>
  </si>
  <si>
    <t>Juan Lagares</t>
  </si>
  <si>
    <t>Wade Davis</t>
  </si>
  <si>
    <t>Jace Peterson</t>
  </si>
  <si>
    <t>1B, 2B</t>
  </si>
  <si>
    <t>Heath Hembree</t>
  </si>
  <si>
    <t>Freddy Peralta</t>
  </si>
  <si>
    <t>Erik Gonzalez</t>
  </si>
  <si>
    <t>Keone Kela</t>
  </si>
  <si>
    <t>Mike Mayers</t>
  </si>
  <si>
    <t>Elias Diaz</t>
  </si>
  <si>
    <t>Hirokazu Sawamura</t>
  </si>
  <si>
    <t>Yonny Chirinos</t>
  </si>
  <si>
    <t>Chaz Roe</t>
  </si>
  <si>
    <t>Jose Alvarez</t>
  </si>
  <si>
    <t>Matt Wisler</t>
  </si>
  <si>
    <t>Austin Slater</t>
  </si>
  <si>
    <t>Alex Claudio</t>
  </si>
  <si>
    <t>Felix Pena</t>
  </si>
  <si>
    <t>Ryne Stanek</t>
  </si>
  <si>
    <t>Chi Chi Gonzalez</t>
  </si>
  <si>
    <t>Chris Stratton</t>
  </si>
  <si>
    <t>Andrew Knapp</t>
  </si>
  <si>
    <t>Trevor Richards</t>
  </si>
  <si>
    <t>Luis Cessa</t>
  </si>
  <si>
    <t>Tony Kemp</t>
  </si>
  <si>
    <t>Tommy Kahnle</t>
  </si>
  <si>
    <t>David Bote</t>
  </si>
  <si>
    <t>Eric Sogard</t>
  </si>
  <si>
    <t>Jake Marisnick</t>
  </si>
  <si>
    <t>Matt Duffy</t>
  </si>
  <si>
    <t>Matt Harvey</t>
  </si>
  <si>
    <t>Pablo Sandoval</t>
  </si>
  <si>
    <t>Josh Tomlin</t>
  </si>
  <si>
    <t>Chris Devenski</t>
  </si>
  <si>
    <t>C.J. Cron</t>
  </si>
  <si>
    <t>Chris Owings</t>
  </si>
  <si>
    <t>Bryan Shaw</t>
  </si>
  <si>
    <t>Brandon Workman</t>
  </si>
  <si>
    <t>Billy Hamilton</t>
  </si>
  <si>
    <t>Jake Lamb</t>
  </si>
  <si>
    <t>Tony Watson</t>
  </si>
  <si>
    <t>Scott Alexander</t>
  </si>
  <si>
    <t>Anthony Bass</t>
  </si>
  <si>
    <t>Steve Cishek</t>
  </si>
  <si>
    <t>Jose Martinez</t>
  </si>
  <si>
    <t>Jose Alvarado</t>
  </si>
  <si>
    <t>Michael Feliz</t>
  </si>
  <si>
    <t>Jordy Mercer</t>
  </si>
  <si>
    <t>Josh Harrison</t>
  </si>
  <si>
    <t>Ryan Zimmerman</t>
  </si>
  <si>
    <t>Brad Boxberger</t>
  </si>
  <si>
    <t>Juan Minaya</t>
  </si>
  <si>
    <t>Alcides Escobar</t>
  </si>
  <si>
    <t>Hunter Strickland</t>
  </si>
  <si>
    <t>Dylan Floro</t>
  </si>
  <si>
    <t>Phil Maton</t>
  </si>
  <si>
    <t>Jose Cisnero</t>
  </si>
  <si>
    <t>Luis Avilan</t>
  </si>
  <si>
    <t>Jarlin Garcia</t>
  </si>
  <si>
    <t>Wandy Peralta</t>
  </si>
  <si>
    <t>Derek Holland</t>
  </si>
  <si>
    <t>Adam Cimber</t>
  </si>
  <si>
    <t>Lou Trivino</t>
  </si>
  <si>
    <t>Alex Reyes</t>
  </si>
  <si>
    <t>Daniel Robertson</t>
  </si>
  <si>
    <t>Dan Winkler</t>
  </si>
  <si>
    <t>Grant Dayton</t>
  </si>
  <si>
    <t>Deolis Guerra</t>
  </si>
  <si>
    <t>Pat Valaika</t>
  </si>
  <si>
    <t>Tom Murphy</t>
  </si>
  <si>
    <t>Austin Brice</t>
  </si>
  <si>
    <t>Jace Fry</t>
  </si>
  <si>
    <t>Jordan Hicks</t>
  </si>
  <si>
    <t>David Hale</t>
  </si>
  <si>
    <t>Dan Altavilla</t>
  </si>
  <si>
    <t>Rex Brothers</t>
  </si>
  <si>
    <t>Ross Detwiler</t>
  </si>
  <si>
    <t>Shawn Armstrong</t>
  </si>
  <si>
    <t>Robert Stephenson</t>
  </si>
  <si>
    <t>Jhoulys Chacin</t>
  </si>
  <si>
    <t>Tony Wolters</t>
  </si>
  <si>
    <t>Maikel Franco</t>
  </si>
  <si>
    <t>Ryan Tepera</t>
  </si>
  <si>
    <t>Franchy Cordero</t>
  </si>
  <si>
    <t>Kyle Crick</t>
  </si>
  <si>
    <t>Ronald Torreyes</t>
  </si>
  <si>
    <t>Keynan Middleton</t>
  </si>
  <si>
    <t>Drew Steckenrider</t>
  </si>
  <si>
    <t>Oliver Drake</t>
  </si>
  <si>
    <t>Andrew Kittredge</t>
  </si>
  <si>
    <t>Hernan Perez</t>
  </si>
  <si>
    <t>Jonathan Holder</t>
  </si>
  <si>
    <t>Junior Guerra</t>
  </si>
  <si>
    <t>Jacob Barnes</t>
  </si>
  <si>
    <t>Danny Coulombe</t>
  </si>
  <si>
    <t>Ryne Harper</t>
  </si>
  <si>
    <t>Seranthony Dominguez</t>
  </si>
  <si>
    <t>Burch Smith</t>
  </si>
  <si>
    <t>Randy Dobnak</t>
  </si>
  <si>
    <t>Wade LeBlanc</t>
  </si>
  <si>
    <t>Reyes Moronta</t>
  </si>
  <si>
    <t>Devin Williams</t>
  </si>
  <si>
    <t>Matt Bush</t>
  </si>
  <si>
    <t>Shane Bieber</t>
  </si>
  <si>
    <t>Pete Alonso</t>
  </si>
  <si>
    <t>Caleb Thielbar</t>
  </si>
  <si>
    <t>Scott Barlow</t>
  </si>
  <si>
    <t>Phillip Evans</t>
  </si>
  <si>
    <t>Clay Holmes</t>
  </si>
  <si>
    <t>Alex Verdugo</t>
  </si>
  <si>
    <t>Jeff McNeil</t>
  </si>
  <si>
    <t>Kyle Farmer</t>
  </si>
  <si>
    <t>Miguel Andujar</t>
  </si>
  <si>
    <t>Framber Valdez</t>
  </si>
  <si>
    <t>Sandy Alcantara</t>
  </si>
  <si>
    <t>Kyle Lewis</t>
  </si>
  <si>
    <t>Justus Sheffield</t>
  </si>
  <si>
    <t>Kyle Tucker</t>
  </si>
  <si>
    <t>Mike Tauchman</t>
  </si>
  <si>
    <t>Cristian Javier</t>
  </si>
  <si>
    <t>Domingo German</t>
  </si>
  <si>
    <t>Christian Walker</t>
  </si>
  <si>
    <t>Austin Pruitt</t>
  </si>
  <si>
    <t>John Curtiss</t>
  </si>
  <si>
    <t>Victor Robles</t>
  </si>
  <si>
    <t>Nick Pivetta</t>
  </si>
  <si>
    <t>Luis Arraez</t>
  </si>
  <si>
    <t>Chris Paddack</t>
  </si>
  <si>
    <t>Yordan Alvarez</t>
  </si>
  <si>
    <t>Corbin Burnes</t>
  </si>
  <si>
    <t>Jon Berti</t>
  </si>
  <si>
    <t>Zac Gallen</t>
  </si>
  <si>
    <t>Joey Lucchesi</t>
  </si>
  <si>
    <t>Ronald Guzman</t>
  </si>
  <si>
    <t>Vladimir Guerrero Jr.</t>
  </si>
  <si>
    <t>Jose Urquidy</t>
  </si>
  <si>
    <t>Cam Gallagher</t>
  </si>
  <si>
    <t>Cavan Biggio</t>
  </si>
  <si>
    <t>Tyler Wade</t>
  </si>
  <si>
    <t>Alex Young</t>
  </si>
  <si>
    <t>Franmil Reyes</t>
  </si>
  <si>
    <t>Josh James</t>
  </si>
  <si>
    <t>Taylor Clarke</t>
  </si>
  <si>
    <t>Danny Jansen</t>
  </si>
  <si>
    <t>Andre Scrubb</t>
  </si>
  <si>
    <t>Bryan Reynolds</t>
  </si>
  <si>
    <t>Wander Suero</t>
  </si>
  <si>
    <t>Franklin Barreto</t>
  </si>
  <si>
    <t>Caleb Ferguson</t>
  </si>
  <si>
    <t>Tyler Matzek</t>
  </si>
  <si>
    <t>Sean Newcomb</t>
  </si>
  <si>
    <t>Alec Mills</t>
  </si>
  <si>
    <t>Dylan Cease</t>
  </si>
  <si>
    <t>Lucas Luetge</t>
  </si>
  <si>
    <t>Mike Yastrzemski</t>
  </si>
  <si>
    <t>Tim Mayza</t>
  </si>
  <si>
    <t>Jacob Webb</t>
  </si>
  <si>
    <t>Erick Fedde</t>
  </si>
  <si>
    <t>Blake Taylor</t>
  </si>
  <si>
    <t>Brandon Bielak</t>
  </si>
  <si>
    <t>Lucas Sims</t>
  </si>
  <si>
    <t>Rowdy Tellez</t>
  </si>
  <si>
    <t>Kevin Newman</t>
  </si>
  <si>
    <t>Yoan Lopez</t>
  </si>
  <si>
    <t>Nicky Lopez</t>
  </si>
  <si>
    <t>Jake Cave</t>
  </si>
  <si>
    <t>Enoli Paredes</t>
  </si>
  <si>
    <t>Stefan Crichton</t>
  </si>
  <si>
    <t>Sam Howard</t>
  </si>
  <si>
    <t>Tim Hill</t>
  </si>
  <si>
    <t>Tommy Edman</t>
  </si>
  <si>
    <t>Jonathan Loaisiga</t>
  </si>
  <si>
    <t>Dakota Hudson</t>
  </si>
  <si>
    <t>Adam Kolarek</t>
  </si>
  <si>
    <t>Ryan Borucki</t>
  </si>
  <si>
    <t>Pablo Lopez</t>
  </si>
  <si>
    <t>Tyler O'Neill</t>
  </si>
  <si>
    <t>Giovanny Gallegos</t>
  </si>
  <si>
    <t>Kyle Higashioka</t>
  </si>
  <si>
    <t>Brady Singer</t>
  </si>
  <si>
    <t>John Means</t>
  </si>
  <si>
    <t>Rowan Wick</t>
  </si>
  <si>
    <t>Tyler Webb</t>
  </si>
  <si>
    <t>Willie Calhoun</t>
  </si>
  <si>
    <t>Trent Thornton</t>
  </si>
  <si>
    <t>Jason Adam</t>
  </si>
  <si>
    <t>Casey Sadler</t>
  </si>
  <si>
    <t>Michael Perez</t>
  </si>
  <si>
    <t>JT Brubaker</t>
  </si>
  <si>
    <t>Austin Riley</t>
  </si>
  <si>
    <t>Touki Toussaint</t>
  </si>
  <si>
    <t>Griffin Canning</t>
  </si>
  <si>
    <t>Aaron Slegers</t>
  </si>
  <si>
    <t>Jared Walsh</t>
  </si>
  <si>
    <t>Brusdar Graterol</t>
  </si>
  <si>
    <t>Matt Beaty</t>
  </si>
  <si>
    <t>Dustin May</t>
  </si>
  <si>
    <t>Edwin Rios</t>
  </si>
  <si>
    <t>Myles Straw</t>
  </si>
  <si>
    <t>Dylan Moore</t>
  </si>
  <si>
    <t>Zach Plesac</t>
  </si>
  <si>
    <t>Willy Adames</t>
  </si>
  <si>
    <t>Brett Martin</t>
  </si>
  <si>
    <t>Ke'Bryan Hayes</t>
  </si>
  <si>
    <t>Trent Grisham</t>
  </si>
  <si>
    <t>Tim Locastro</t>
  </si>
  <si>
    <t>Tanner Rainey</t>
  </si>
  <si>
    <t>Yandy Diaz</t>
  </si>
  <si>
    <t>Jalen Beeks</t>
  </si>
  <si>
    <t>Kyle Zimmer</t>
  </si>
  <si>
    <t>Josh Staumont</t>
  </si>
  <si>
    <t>Austin Davis</t>
  </si>
  <si>
    <t>Ty France</t>
  </si>
  <si>
    <t>Nick Anderson</t>
  </si>
  <si>
    <t>Bo Bichette</t>
  </si>
  <si>
    <t>Austin Voth</t>
  </si>
  <si>
    <t>Jonathan Hernandez</t>
  </si>
  <si>
    <t>Lewis Brinson</t>
  </si>
  <si>
    <t>Carson Fulmer</t>
  </si>
  <si>
    <t>Aaron Civale</t>
  </si>
  <si>
    <t>Victor Reyes</t>
  </si>
  <si>
    <t>Spencer Turnbull</t>
  </si>
  <si>
    <t>Nick Margevicius</t>
  </si>
  <si>
    <t>Jorge Lopez</t>
  </si>
  <si>
    <t>Josh VanMeter</t>
  </si>
  <si>
    <t>Michael King</t>
  </si>
  <si>
    <t>Michael Brosseau</t>
  </si>
  <si>
    <t>Cal Quantrill</t>
  </si>
  <si>
    <t>Nick Solak</t>
  </si>
  <si>
    <t>Kevin Ginkel</t>
  </si>
  <si>
    <t>David Peterson</t>
  </si>
  <si>
    <t>Jeff Hoffman</t>
  </si>
  <si>
    <t>Daniel Ponce de Leon</t>
  </si>
  <si>
    <t>Jeffrey Springs</t>
  </si>
  <si>
    <t>Nabil Crismatt</t>
  </si>
  <si>
    <t>James Karinchak</t>
  </si>
  <si>
    <t>Matt Foster</t>
  </si>
  <si>
    <t>Codi Heuer</t>
  </si>
  <si>
    <t>Jake Cronenworth</t>
  </si>
  <si>
    <t>Justin Dunn</t>
  </si>
  <si>
    <t>Thomas Hatch</t>
  </si>
  <si>
    <t>Keston Hiura</t>
  </si>
  <si>
    <t>Duane Underwood Jr.</t>
  </si>
  <si>
    <t>Brett Phillips</t>
  </si>
  <si>
    <t>Jake Bauers</t>
  </si>
  <si>
    <t>Kolby Allard</t>
  </si>
  <si>
    <t>Adam Plutko</t>
  </si>
  <si>
    <t>Adrian Houser</t>
  </si>
  <si>
    <t>Nick Madrigal</t>
  </si>
  <si>
    <t>Jordan Romano</t>
  </si>
  <si>
    <t>Jose Trevino</t>
  </si>
  <si>
    <t>Ryan McBroom</t>
  </si>
  <si>
    <t>Peter Fairbanks</t>
  </si>
  <si>
    <t>Andrew Toles</t>
  </si>
  <si>
    <t>Sal Romano</t>
  </si>
  <si>
    <t>Rio Riuz</t>
  </si>
  <si>
    <t>Taylor Widener</t>
  </si>
  <si>
    <t>Grayson Greiner</t>
  </si>
  <si>
    <t>Austin Dean</t>
  </si>
  <si>
    <t>Logan Webb</t>
  </si>
  <si>
    <t>Tyler Rogers</t>
  </si>
  <si>
    <t>Mauricio Dubon</t>
  </si>
  <si>
    <t>Caleb Baragar</t>
  </si>
  <si>
    <t>Taylor Hearn</t>
  </si>
  <si>
    <t>Kyle Finnegan</t>
  </si>
  <si>
    <t>Josh Rojas</t>
  </si>
  <si>
    <t>Riley Smith</t>
  </si>
  <si>
    <t>Ryan Helsley</t>
  </si>
  <si>
    <t>Diego Castillo</t>
  </si>
  <si>
    <t>Derek Fisher</t>
  </si>
  <si>
    <t>Anthony Alford</t>
  </si>
  <si>
    <t>Harold Castro</t>
  </si>
  <si>
    <t>Jordan Luplow</t>
  </si>
  <si>
    <t>Christian Arroyo</t>
  </si>
  <si>
    <t>Austin Meadows</t>
  </si>
  <si>
    <t>Randy Arozarena</t>
  </si>
  <si>
    <t>Cody Reed</t>
  </si>
  <si>
    <t>Paul Fry</t>
  </si>
  <si>
    <t>Genesis Cabrera</t>
  </si>
  <si>
    <t>Luis Guillorme</t>
  </si>
  <si>
    <t>Luis Torrens</t>
  </si>
  <si>
    <t>Francisco Mejia</t>
  </si>
  <si>
    <t>Cody Ponce</t>
  </si>
  <si>
    <t>J.B. Wendelken</t>
  </si>
  <si>
    <t>Shed Long</t>
  </si>
  <si>
    <t>Ramon Laureano</t>
  </si>
  <si>
    <t>Gavin Lux</t>
  </si>
  <si>
    <t>Tony Gonsolin</t>
  </si>
  <si>
    <t>Victor Gonzalez</t>
  </si>
  <si>
    <t>Robel Garcia</t>
  </si>
  <si>
    <t>Huascar Ynoa</t>
  </si>
  <si>
    <t>Cristian Pache</t>
  </si>
  <si>
    <t>Alex Jackson</t>
  </si>
  <si>
    <t>Chance Sisco</t>
  </si>
  <si>
    <t>Josh Taylor</t>
  </si>
  <si>
    <t>Nick Senzel</t>
  </si>
  <si>
    <t>Tejay Antone</t>
  </si>
  <si>
    <t>Garrett Hampson</t>
  </si>
  <si>
    <t>Tyler Kinley</t>
  </si>
  <si>
    <t>Austin Adams</t>
  </si>
  <si>
    <t>Luis Garcia</t>
  </si>
  <si>
    <t>Tanner Scott</t>
  </si>
  <si>
    <t>Joel Payamps</t>
  </si>
  <si>
    <t>Jonathan Davis</t>
  </si>
  <si>
    <t>Gregory Soto</t>
  </si>
  <si>
    <t>Andrew Knizner</t>
  </si>
  <si>
    <t>Andrew Stevenson</t>
  </si>
  <si>
    <t>Mitch Keller</t>
  </si>
  <si>
    <t>David Bednar</t>
  </si>
  <si>
    <t>Blake Cederlind</t>
  </si>
  <si>
    <t>Aristides Aquino</t>
  </si>
  <si>
    <t>Elieser Hernandez</t>
  </si>
  <si>
    <t>Tyler Alexander</t>
  </si>
  <si>
    <t>Anthony Misiewicz</t>
  </si>
  <si>
    <t>Adam Haseley</t>
  </si>
  <si>
    <t>Willi Castro</t>
  </si>
  <si>
    <t>Darwinzon Hernandez</t>
  </si>
  <si>
    <t>Phillips Valdez</t>
  </si>
  <si>
    <t>Austin Hays</t>
  </si>
  <si>
    <t>Julian Merryweather</t>
  </si>
  <si>
    <t>Jake Woodford</t>
  </si>
  <si>
    <t>Billy McKinney</t>
  </si>
  <si>
    <t>Roman Quinn</t>
  </si>
  <si>
    <t>T.J. Zeuch</t>
  </si>
  <si>
    <t>Colin Poche</t>
  </si>
  <si>
    <t>Eric Yardley</t>
  </si>
  <si>
    <t>Tomas Nido</t>
  </si>
  <si>
    <t>Josh Naylor</t>
  </si>
  <si>
    <t>Cam Hill</t>
  </si>
  <si>
    <t>Nate Pearson</t>
  </si>
  <si>
    <t>Taylor Williams</t>
  </si>
  <si>
    <t>Ryan Thompson</t>
  </si>
  <si>
    <t>Dylan Carlson</t>
  </si>
  <si>
    <t>Andres Gimenez</t>
  </si>
  <si>
    <t>Tanner Houck</t>
  </si>
  <si>
    <t>Cedric Mullins II</t>
  </si>
  <si>
    <t>DJ Stewart</t>
  </si>
  <si>
    <t>Bobby Wahl</t>
  </si>
  <si>
    <t>Bryan Garcia</t>
  </si>
  <si>
    <t>Cesar Valdez</t>
  </si>
  <si>
    <t>Dillon Maples</t>
  </si>
  <si>
    <t>Tim Lopes</t>
  </si>
  <si>
    <t>Cody Stashak</t>
  </si>
  <si>
    <t>Edmundo Sosa</t>
  </si>
  <si>
    <t>Jose Marmolejos</t>
  </si>
  <si>
    <t>Dustin Fowler</t>
  </si>
  <si>
    <t>Ryan Jeffers</t>
  </si>
  <si>
    <t>Jorge Alcala</t>
  </si>
  <si>
    <t>Jesus Luzardo</t>
  </si>
  <si>
    <t>Sean Murphy</t>
  </si>
  <si>
    <t>Aramis Garcia</t>
  </si>
  <si>
    <t>Ian Anderson</t>
  </si>
  <si>
    <t>Yency Almonte</t>
  </si>
  <si>
    <t>Peter Lambert</t>
  </si>
  <si>
    <t>Sam Hilliard</t>
  </si>
  <si>
    <t>Brendan Rodgers</t>
  </si>
  <si>
    <t>Austin Gomber</t>
  </si>
  <si>
    <t>Josh Fuentes</t>
  </si>
  <si>
    <t>Jacob Nottingham</t>
  </si>
  <si>
    <t>Triston McKenzie</t>
  </si>
  <si>
    <t>Nick Nelson</t>
  </si>
  <si>
    <t>Luis Urias</t>
  </si>
  <si>
    <t>Jose Ruiz</t>
  </si>
  <si>
    <t>Zack Collins</t>
  </si>
  <si>
    <t>Rony Garcia</t>
  </si>
  <si>
    <t>Bobby Dalbec</t>
  </si>
  <si>
    <t>Alec Bohm</t>
  </si>
  <si>
    <t>Nate Lowe</t>
  </si>
  <si>
    <t>Sam Clay</t>
  </si>
  <si>
    <t>Daulton Varsho</t>
  </si>
  <si>
    <t>C, CF</t>
  </si>
  <si>
    <t>Joe Mantiply</t>
  </si>
  <si>
    <t>Matt Peacock</t>
  </si>
  <si>
    <t>Edgar Santana</t>
  </si>
  <si>
    <t>D.J. Stewart</t>
  </si>
  <si>
    <t>LF, RF</t>
  </si>
  <si>
    <t>Marcos Diplan</t>
  </si>
  <si>
    <t>Patrick Wisdom</t>
  </si>
  <si>
    <t>Chicago Cubs</t>
  </si>
  <si>
    <t>Rafael Ortega</t>
  </si>
  <si>
    <t>Keegan Thompson</t>
  </si>
  <si>
    <t>Ryan Burr</t>
  </si>
  <si>
    <t>Vladimir Gutierrez</t>
  </si>
  <si>
    <t>Brad Brach</t>
  </si>
  <si>
    <t>Ryan Hendrix</t>
  </si>
  <si>
    <t>Nick Sandlin</t>
  </si>
  <si>
    <t>Lucas Gilbreath</t>
  </si>
  <si>
    <t>Eric Haase</t>
  </si>
  <si>
    <t>Kyle Funkhouser</t>
  </si>
  <si>
    <t>Alex Lange</t>
  </si>
  <si>
    <t>Kris Bubic</t>
  </si>
  <si>
    <t>Mitch White</t>
  </si>
  <si>
    <t>Alex Vesia</t>
  </si>
  <si>
    <t>Anthony Bender</t>
  </si>
  <si>
    <t>Steven Okert</t>
  </si>
  <si>
    <t>Jake Cousins</t>
  </si>
  <si>
    <t>Trevor Larnach</t>
  </si>
  <si>
    <t>Bailey Ober</t>
  </si>
  <si>
    <t>Seth Brown</t>
  </si>
  <si>
    <t>James Kaprielian</t>
  </si>
  <si>
    <t>Bailey Falter</t>
  </si>
  <si>
    <t>Miguel Diaz</t>
  </si>
  <si>
    <t>LaMonte Wade Jr.</t>
  </si>
  <si>
    <t>Dominic Leone</t>
  </si>
  <si>
    <t>Jarred Kelenic</t>
  </si>
  <si>
    <t>Logan Gilbert</t>
  </si>
  <si>
    <t>Erik Swanson</t>
  </si>
  <si>
    <t>Wander Franco</t>
  </si>
  <si>
    <t>Pete Fairbanks</t>
  </si>
  <si>
    <t>Louis Head</t>
  </si>
  <si>
    <t>Josh Fleming</t>
  </si>
  <si>
    <t>Adolis Garcia</t>
  </si>
  <si>
    <t>Spencer Patton</t>
  </si>
  <si>
    <t>Jharel Cotton</t>
  </si>
  <si>
    <t>Shane McClanahan</t>
  </si>
  <si>
    <t>Alek Manoah</t>
  </si>
  <si>
    <t>Kyle McGowin</t>
  </si>
  <si>
    <t>Andres Machado</t>
  </si>
  <si>
    <t>Abraham Toro</t>
  </si>
  <si>
    <t>Domingo Tapia</t>
  </si>
  <si>
    <t>Phil Bickford</t>
  </si>
  <si>
    <t>JT Chargois</t>
  </si>
  <si>
    <t>Dennis Santana</t>
  </si>
  <si>
    <t>Ashton Goudeau</t>
  </si>
  <si>
    <t>Enyel De Los Santos</t>
  </si>
  <si>
    <t>Ralph Garza</t>
  </si>
  <si>
    <t>Anthony Banda</t>
  </si>
  <si>
    <t>Albert Abreu</t>
  </si>
  <si>
    <t>Kyle Keller</t>
  </si>
  <si>
    <t>Ranger Suarez</t>
  </si>
  <si>
    <t>Zack Littell</t>
  </si>
  <si>
    <t>Ryan Sherriff</t>
  </si>
  <si>
    <t>Trevor Rogers</t>
  </si>
  <si>
    <t>Pavin Smith</t>
  </si>
  <si>
    <t>Cole Sulser</t>
  </si>
  <si>
    <t>Dillon Tate</t>
  </si>
  <si>
    <t>Ryan Mountcastle</t>
  </si>
  <si>
    <t>Drew Smith</t>
  </si>
  <si>
    <t>Wes Benjamin</t>
  </si>
  <si>
    <t>Sam Haggerty</t>
  </si>
  <si>
    <t>Tarik Skubal</t>
  </si>
  <si>
    <t>Carlos Hernandez</t>
  </si>
  <si>
    <t>Michael Baez</t>
  </si>
  <si>
    <t>Bryan Abreu</t>
  </si>
  <si>
    <t>Casey Mize</t>
  </si>
  <si>
    <t>Hunter Harvey</t>
  </si>
  <si>
    <t>Wil Crowe</t>
  </si>
  <si>
    <t>Jonah Heim</t>
  </si>
  <si>
    <t>Leody Taveras</t>
  </si>
  <si>
    <t>Wyatt Mathisen</t>
  </si>
  <si>
    <t>Jose De Leon</t>
  </si>
  <si>
    <t>Willians Astudillo</t>
  </si>
  <si>
    <t>Josh Sborz</t>
  </si>
  <si>
    <t>Alejandro Kirk</t>
  </si>
  <si>
    <t>Kyle Cody</t>
  </si>
  <si>
    <t>Javy Guerra</t>
  </si>
  <si>
    <t>Sam Coonrod</t>
  </si>
  <si>
    <t>Drew Rasmussen</t>
  </si>
  <si>
    <t>Justin Topa</t>
  </si>
  <si>
    <t>Cole Irvin</t>
  </si>
  <si>
    <t>Zach McKinstry</t>
  </si>
  <si>
    <t>Alex Blandino</t>
  </si>
  <si>
    <t>Adbert Alzolay</t>
  </si>
  <si>
    <t>Adrian Morejon</t>
  </si>
  <si>
    <t>Yadiel Hernandez</t>
  </si>
  <si>
    <t>Brock Burke</t>
  </si>
  <si>
    <t>Dane Dunning</t>
  </si>
  <si>
    <t>John King</t>
  </si>
  <si>
    <t>Eli White</t>
  </si>
  <si>
    <t>Dean Kremer</t>
  </si>
  <si>
    <t>Cionel Perez</t>
  </si>
  <si>
    <t>Yonathan Daza</t>
  </si>
  <si>
    <t>Dom Nunez</t>
  </si>
  <si>
    <t>J.P. Feyereisen</t>
  </si>
  <si>
    <t>Jake Fraley</t>
  </si>
  <si>
    <t>Sam Huff</t>
  </si>
  <si>
    <t>Justin Williams</t>
  </si>
  <si>
    <t>Mark Mathias</t>
  </si>
  <si>
    <t>Garrett Crochet</t>
  </si>
  <si>
    <t>Clarke Schmidt</t>
  </si>
  <si>
    <t>Emmanuel Clase</t>
  </si>
  <si>
    <t>Jorge Mateo</t>
  </si>
  <si>
    <t>Jazz Chisholm Jr.</t>
  </si>
  <si>
    <t>Logan Allen</t>
  </si>
  <si>
    <t>Ramon Urias</t>
  </si>
  <si>
    <t>Bruce Zimmermann</t>
  </si>
  <si>
    <t>Austin Nola</t>
  </si>
  <si>
    <t>Connor Brogdon</t>
  </si>
  <si>
    <t>Demarcus Evans</t>
  </si>
  <si>
    <t>Tres Barrera</t>
  </si>
  <si>
    <t>Magneuris Sierra</t>
  </si>
  <si>
    <t>Chad Wallach</t>
  </si>
  <si>
    <t>John Nogowski</t>
  </si>
  <si>
    <t>Luis Campusano</t>
  </si>
  <si>
    <t>Jorge Ona</t>
  </si>
  <si>
    <t>Yu Chang</t>
  </si>
  <si>
    <t>Jesus Sanchez</t>
  </si>
  <si>
    <t>Jorge Guzman</t>
  </si>
  <si>
    <t>Jeff Brigham</t>
  </si>
  <si>
    <t>Ryan Weathers</t>
  </si>
  <si>
    <t>Tucupita Marcano</t>
  </si>
  <si>
    <t>Jose Soriano</t>
  </si>
  <si>
    <t>Luis Oviedo</t>
  </si>
  <si>
    <t>Ka'ai Tom</t>
  </si>
  <si>
    <t>Taylor Trammell</t>
  </si>
  <si>
    <t>Will Vest</t>
  </si>
  <si>
    <t>Brett de Geus</t>
  </si>
  <si>
    <t>Paul Campbell</t>
  </si>
  <si>
    <t>Zach Pop</t>
  </si>
  <si>
    <t>Chris Rodriguez</t>
  </si>
  <si>
    <t>Jose Rojas</t>
  </si>
  <si>
    <t>Kyle Isbel</t>
  </si>
  <si>
    <t>Francis Martes</t>
  </si>
  <si>
    <t>Chas McCormick</t>
  </si>
  <si>
    <t>Jake Brentz</t>
  </si>
  <si>
    <t>Edwar Colina</t>
  </si>
  <si>
    <t>Kyle Garlick</t>
  </si>
  <si>
    <t>Reymin Guduan</t>
  </si>
  <si>
    <t>Tyler Stephenson</t>
  </si>
  <si>
    <t>Jonathan India</t>
  </si>
  <si>
    <t>Andrew Vaughn</t>
  </si>
  <si>
    <t>Yermin Mercedes</t>
  </si>
  <si>
    <t>Michael Kopech</t>
  </si>
  <si>
    <t>Trevor Stephan</t>
  </si>
  <si>
    <t>Ben Bowden</t>
  </si>
  <si>
    <t>Akil Baddoo</t>
  </si>
  <si>
    <t>Jordan Sheffield</t>
  </si>
  <si>
    <t>Tyler Wells</t>
  </si>
  <si>
    <t>Mac Sceroler</t>
  </si>
  <si>
    <t>Garrett Whitlock</t>
  </si>
  <si>
    <t>Name</t>
  </si>
  <si>
    <t>ARI</t>
  </si>
  <si>
    <t>KCR</t>
  </si>
  <si>
    <t>SDP</t>
  </si>
  <si>
    <t>CIN</t>
  </si>
  <si>
    <t>LAD</t>
  </si>
  <si>
    <t>SFG</t>
  </si>
  <si>
    <t>ATL</t>
  </si>
  <si>
    <t>HOU</t>
  </si>
  <si>
    <t>MIL</t>
  </si>
  <si>
    <t>PHI</t>
  </si>
  <si>
    <t>STL</t>
  </si>
  <si>
    <t>MIA</t>
  </si>
  <si>
    <t>COL</t>
  </si>
  <si>
    <t>OAK</t>
  </si>
  <si>
    <t>BOS</t>
  </si>
  <si>
    <t>SEA</t>
  </si>
  <si>
    <t>MIN</t>
  </si>
  <si>
    <t>DET</t>
  </si>
  <si>
    <t>CHC</t>
  </si>
  <si>
    <t>TOR</t>
  </si>
  <si>
    <t>NYM</t>
  </si>
  <si>
    <t>WSN</t>
  </si>
  <si>
    <t>CLE</t>
  </si>
  <si>
    <t>CHW</t>
  </si>
  <si>
    <t>NYY</t>
  </si>
  <si>
    <t>TEX</t>
  </si>
  <si>
    <t>PIT</t>
  </si>
  <si>
    <t>BAL</t>
  </si>
  <si>
    <t>LAA</t>
  </si>
  <si>
    <t>TBR</t>
  </si>
  <si>
    <t>Nathaniel Lowe</t>
  </si>
  <si>
    <t>IP</t>
  </si>
  <si>
    <t>WAR</t>
  </si>
  <si>
    <t>PA</t>
  </si>
  <si>
    <t>LAD</t>
    <phoneticPr fontId="4" type="noConversion"/>
  </si>
  <si>
    <t>OAK</t>
    <phoneticPr fontId="4" type="noConversion"/>
  </si>
  <si>
    <t>MIL</t>
    <phoneticPr fontId="4" type="noConversion"/>
  </si>
  <si>
    <t>CLE</t>
    <phoneticPr fontId="4" type="noConversion"/>
  </si>
  <si>
    <t>NYM</t>
    <phoneticPr fontId="4" type="noConversion"/>
  </si>
  <si>
    <t>SFG</t>
    <phoneticPr fontId="4" type="noConversion"/>
  </si>
  <si>
    <t>NYY</t>
    <phoneticPr fontId="4" type="noConversion"/>
  </si>
  <si>
    <t>SDP</t>
    <phoneticPr fontId="4" type="noConversion"/>
  </si>
  <si>
    <t>Adam Duvall</t>
    <phoneticPr fontId="4" type="noConversion"/>
  </si>
  <si>
    <t>MIA</t>
    <phoneticPr fontId="4" type="noConversion"/>
  </si>
  <si>
    <t>CWS</t>
  </si>
  <si>
    <t>CWS</t>
    <phoneticPr fontId="4" type="noConversion"/>
  </si>
  <si>
    <t>MIN</t>
    <phoneticPr fontId="4" type="noConversion"/>
  </si>
  <si>
    <t>Anthony Rizzo</t>
    <phoneticPr fontId="4" type="noConversion"/>
  </si>
  <si>
    <t>Josh Harrison</t>
    <phoneticPr fontId="4" type="noConversion"/>
  </si>
  <si>
    <t>Jose Iglesias</t>
    <phoneticPr fontId="4" type="noConversion"/>
  </si>
  <si>
    <t>BOS</t>
    <phoneticPr fontId="4" type="noConversion"/>
  </si>
  <si>
    <t>ATL</t>
    <phoneticPr fontId="4" type="noConversion"/>
  </si>
  <si>
    <t>Bryce Harper</t>
    <phoneticPr fontId="4" type="noConversion"/>
  </si>
  <si>
    <t>WSN</t>
    <phoneticPr fontId="4" type="noConversion"/>
  </si>
  <si>
    <t>TEX</t>
    <phoneticPr fontId="4" type="noConversion"/>
  </si>
  <si>
    <t>PIT</t>
    <phoneticPr fontId="4" type="noConversion"/>
  </si>
  <si>
    <t>Salary</t>
    <phoneticPr fontId="4" type="noConversion"/>
  </si>
  <si>
    <t>1B</t>
    <phoneticPr fontId="4" type="noConversion"/>
  </si>
  <si>
    <t>Total</t>
    <phoneticPr fontId="4" type="noConversion"/>
  </si>
  <si>
    <t>WAR Normalization</t>
  </si>
  <si>
    <t>WAR Normalization</t>
    <phoneticPr fontId="4" type="noConversion"/>
  </si>
  <si>
    <t>Position</t>
    <phoneticPr fontId="4" type="noConversion"/>
  </si>
  <si>
    <t>WAR_Normalization</t>
  </si>
  <si>
    <t>WAR_Normalization</t>
    <phoneticPr fontId="4" type="noConversion"/>
  </si>
  <si>
    <t>CHC</t>
    <phoneticPr fontId="4" type="noConversion"/>
  </si>
  <si>
    <t>SEA</t>
    <phoneticPr fontId="4" type="noConversion"/>
  </si>
  <si>
    <t>TBR</t>
    <phoneticPr fontId="4" type="noConversion"/>
  </si>
  <si>
    <t>CIN</t>
    <phoneticPr fontId="4" type="noConversion"/>
  </si>
  <si>
    <t>TOR</t>
    <phoneticPr fontId="4" type="noConversion"/>
  </si>
  <si>
    <t>COL</t>
    <phoneticPr fontId="4" type="noConversion"/>
  </si>
  <si>
    <t>DET</t>
    <phoneticPr fontId="4" type="noConversion"/>
  </si>
  <si>
    <t>WAR</t>
    <phoneticPr fontId="4" type="noConversion"/>
  </si>
  <si>
    <t>Team</t>
    <phoneticPr fontId="4" type="noConversion"/>
  </si>
  <si>
    <t>IN</t>
    <phoneticPr fontId="4" type="noConversion"/>
  </si>
  <si>
    <t>2B</t>
    <phoneticPr fontId="4" type="noConversion"/>
  </si>
  <si>
    <t>SS</t>
    <phoneticPr fontId="4" type="noConversion"/>
  </si>
  <si>
    <t>3B</t>
    <phoneticPr fontId="4" type="noConversion"/>
  </si>
  <si>
    <t>C</t>
    <phoneticPr fontId="4" type="noConversion"/>
  </si>
  <si>
    <t>OF</t>
    <phoneticPr fontId="4" type="noConversion"/>
  </si>
  <si>
    <t>salary</t>
    <phoneticPr fontId="4" type="noConversion"/>
  </si>
  <si>
    <t>players</t>
    <phoneticPr fontId="4" type="noConversion"/>
  </si>
  <si>
    <t>SP1</t>
    <phoneticPr fontId="4" type="noConversion"/>
  </si>
  <si>
    <t>SP2</t>
    <phoneticPr fontId="4" type="noConversion"/>
  </si>
  <si>
    <t>SP3</t>
    <phoneticPr fontId="4" type="noConversion"/>
  </si>
  <si>
    <t>SP4</t>
    <phoneticPr fontId="4" type="noConversion"/>
  </si>
  <si>
    <t>SP5</t>
    <phoneticPr fontId="4" type="noConversion"/>
  </si>
  <si>
    <t>Total Salary</t>
    <phoneticPr fontId="4" type="noConversion"/>
  </si>
  <si>
    <t>SP</t>
    <phoneticPr fontId="4" type="noConversion"/>
  </si>
  <si>
    <t>DH</t>
    <phoneticPr fontId="4" type="noConversion"/>
  </si>
  <si>
    <t>RP</t>
    <phoneticPr fontId="4" type="noConversion"/>
  </si>
  <si>
    <t>Line_up</t>
    <phoneticPr fontId="4" type="noConversion"/>
  </si>
  <si>
    <t>Jazz Chisholm Jr.</t>
    <phoneticPr fontId="4" type="noConversion"/>
  </si>
  <si>
    <t>Team List</t>
    <phoneticPr fontId="4" type="noConversion"/>
  </si>
  <si>
    <t>Salary Range</t>
    <phoneticPr fontId="4" type="noConversion"/>
  </si>
  <si>
    <t>10m</t>
    <phoneticPr fontId="4" type="noConversion"/>
  </si>
  <si>
    <t>10m5m</t>
    <phoneticPr fontId="4" type="noConversion"/>
  </si>
  <si>
    <t>2m5m</t>
    <phoneticPr fontId="4" type="noConversion"/>
  </si>
  <si>
    <t>25 Roster Salary</t>
    <phoneticPr fontId="4" type="noConversion"/>
  </si>
  <si>
    <t>Average Roster WAR</t>
    <phoneticPr fontId="4" type="noConversion"/>
  </si>
  <si>
    <t>DH</t>
    <phoneticPr fontId="4" type="noConversion"/>
  </si>
  <si>
    <t>else</t>
    <phoneticPr fontId="4" type="noConversion"/>
  </si>
  <si>
    <t>WAR_normalization</t>
    <phoneticPr fontId="4" type="noConversion"/>
  </si>
  <si>
    <t>Left</t>
    <phoneticPr fontId="4" type="noConversion"/>
  </si>
  <si>
    <t>Average</t>
    <phoneticPr fontId="4" type="noConversion"/>
  </si>
  <si>
    <t># of selected players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</si>
</sst>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"/>
    <numFmt numFmtId="177" formatCode="&quot;$&quot;#,##0_);[Red]\(&quot;$&quot;#,##0\)"/>
    <numFmt numFmtId="178" formatCode="_-[$$-409]* #,##0_ ;_-[$$-409]* \-#,##0\ ;_-[$$-409]* &quot;-&quot;??_ ;_-@_ "/>
    <numFmt numFmtId="179" formatCode="0.0"/>
    <numFmt numFmtId="180" formatCode="mm&quot;월&quot;\ dd&quot;일&quot;"/>
  </numFmts>
  <fonts count="9" x14ac:knownFonts="1">
    <font>
      <sz val="11"/>
      <color theme="1"/>
      <name val="맑은 고딕"/>
      <family val="2"/>
      <scheme val="minor"/>
    </font>
    <font>
      <b/>
      <u/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 tint="0.249977111117893"/>
      <name val="Arial"/>
      <family val="2"/>
    </font>
    <font>
      <sz val="8"/>
      <name val="맑은 고딕"/>
      <family val="3"/>
      <charset val="129"/>
      <scheme val="minor"/>
    </font>
    <font>
      <sz val="12"/>
      <color theme="1" tint="0.249977111117893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1F1F1"/>
        <bgColor indexed="64"/>
      </patternFill>
    </fill>
    <fill>
      <patternFill patternType="solid">
        <fgColor rgb="FF009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FAFAFB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>
      <alignment vertical="center"/>
    </xf>
  </cellStyleXfs>
  <cellXfs count="79">
    <xf numFmtId="0" fontId="0" fillId="0" borderId="0" xfId="0"/>
    <xf numFmtId="0" fontId="3" fillId="5" borderId="0" xfId="0" applyFont="1" applyFill="1" applyAlignment="1">
      <alignment horizontal="center" vertical="center"/>
    </xf>
    <xf numFmtId="176" fontId="3" fillId="6" borderId="0" xfId="0" applyNumberFormat="1" applyFont="1" applyFill="1" applyAlignment="1">
      <alignment horizontal="center" vertical="center"/>
    </xf>
    <xf numFmtId="0" fontId="5" fillId="0" borderId="0" xfId="0" applyFont="1"/>
    <xf numFmtId="176" fontId="5" fillId="7" borderId="2" xfId="0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 indent="2"/>
    </xf>
    <xf numFmtId="176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7" fontId="5" fillId="0" borderId="2" xfId="0" applyNumberFormat="1" applyFont="1" applyBorder="1" applyAlignment="1">
      <alignment horizontal="center"/>
    </xf>
    <xf numFmtId="176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 indent="2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78" fontId="0" fillId="0" borderId="0" xfId="0" applyNumberFormat="1"/>
    <xf numFmtId="179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78" fontId="0" fillId="0" borderId="0" xfId="0" applyNumberFormat="1" applyBorder="1"/>
    <xf numFmtId="179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178" fontId="0" fillId="0" borderId="1" xfId="0" applyNumberFormat="1" applyBorder="1"/>
    <xf numFmtId="0" fontId="2" fillId="4" borderId="0" xfId="1" applyAlignment="1">
      <alignment vertical="center"/>
    </xf>
    <xf numFmtId="178" fontId="0" fillId="0" borderId="0" xfId="0" applyNumberFormat="1" applyAlignment="1">
      <alignment vertical="center"/>
    </xf>
    <xf numFmtId="0" fontId="2" fillId="0" borderId="0" xfId="1" applyFill="1" applyAlignment="1">
      <alignment vertical="center"/>
    </xf>
    <xf numFmtId="0" fontId="0" fillId="0" borderId="0" xfId="0" applyFill="1" applyBorder="1"/>
    <xf numFmtId="180" fontId="0" fillId="0" borderId="0" xfId="0" applyNumberFormat="1"/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179" fontId="0" fillId="0" borderId="0" xfId="0" applyNumberFormat="1" applyBorder="1" applyAlignment="1">
      <alignment vertical="center"/>
    </xf>
    <xf numFmtId="178" fontId="0" fillId="0" borderId="4" xfId="0" applyNumberFormat="1" applyBorder="1"/>
    <xf numFmtId="0" fontId="0" fillId="2" borderId="4" xfId="0" applyFill="1" applyBorder="1" applyAlignment="1">
      <alignment horizontal="center"/>
    </xf>
    <xf numFmtId="0" fontId="6" fillId="3" borderId="3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6" xfId="0" applyFont="1" applyFill="1" applyBorder="1"/>
    <xf numFmtId="0" fontId="6" fillId="3" borderId="8" xfId="0" applyFont="1" applyFill="1" applyBorder="1" applyAlignment="1">
      <alignment vertical="center"/>
    </xf>
    <xf numFmtId="179" fontId="6" fillId="10" borderId="12" xfId="0" applyNumberFormat="1" applyFont="1" applyFill="1" applyBorder="1"/>
    <xf numFmtId="179" fontId="7" fillId="8" borderId="1" xfId="0" applyNumberFormat="1" applyFont="1" applyFill="1" applyBorder="1" applyAlignment="1">
      <alignment horizontal="center" vertical="center"/>
    </xf>
    <xf numFmtId="179" fontId="7" fillId="8" borderId="9" xfId="0" applyNumberFormat="1" applyFont="1" applyFill="1" applyBorder="1" applyAlignment="1">
      <alignment horizontal="center" vertical="center"/>
    </xf>
    <xf numFmtId="179" fontId="6" fillId="9" borderId="0" xfId="0" applyNumberFormat="1" applyFont="1" applyFill="1" applyBorder="1" applyAlignment="1">
      <alignment horizontal="center"/>
    </xf>
    <xf numFmtId="179" fontId="6" fillId="9" borderId="7" xfId="0" applyNumberFormat="1" applyFont="1" applyFill="1" applyBorder="1" applyAlignment="1">
      <alignment horizontal="center"/>
    </xf>
    <xf numFmtId="178" fontId="8" fillId="10" borderId="13" xfId="0" applyNumberFormat="1" applyFont="1" applyFill="1" applyBorder="1"/>
    <xf numFmtId="0" fontId="0" fillId="10" borderId="3" xfId="0" applyFill="1" applyBorder="1" applyAlignment="1">
      <alignment vertical="center"/>
    </xf>
    <xf numFmtId="178" fontId="6" fillId="10" borderId="5" xfId="0" applyNumberFormat="1" applyFont="1" applyFill="1" applyBorder="1"/>
    <xf numFmtId="0" fontId="0" fillId="10" borderId="8" xfId="0" applyFill="1" applyBorder="1"/>
    <xf numFmtId="178" fontId="6" fillId="10" borderId="9" xfId="0" applyNumberFormat="1" applyFont="1" applyFill="1" applyBorder="1"/>
    <xf numFmtId="0" fontId="6" fillId="11" borderId="14" xfId="0" applyFont="1" applyFill="1" applyBorder="1" applyAlignment="1">
      <alignment vertical="center"/>
    </xf>
    <xf numFmtId="178" fontId="0" fillId="11" borderId="15" xfId="0" applyNumberFormat="1" applyFill="1" applyBorder="1"/>
    <xf numFmtId="179" fontId="0" fillId="9" borderId="4" xfId="0" applyNumberFormat="1" applyFill="1" applyBorder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/>
    </xf>
    <xf numFmtId="179" fontId="0" fillId="0" borderId="7" xfId="0" applyNumberFormat="1" applyBorder="1" applyAlignment="1">
      <alignment horizontal="center"/>
    </xf>
    <xf numFmtId="179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6" fillId="0" borderId="0" xfId="0" applyNumberFormat="1" applyFont="1" applyFill="1" applyBorder="1" applyAlignment="1">
      <alignment horizontal="center"/>
    </xf>
    <xf numFmtId="179" fontId="7" fillId="0" borderId="0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</cellXfs>
  <cellStyles count="2">
    <cellStyle name="Neutral" xfId="1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P298"/>
  <sheetViews>
    <sheetView tabSelected="1" topLeftCell="A4" zoomScaleNormal="100" workbookViewId="0">
      <selection activeCell="J33" sqref="J33"/>
    </sheetView>
  </sheetViews>
  <sheetFormatPr defaultRowHeight="16.5" x14ac:dyDescent="0.3"/>
  <cols>
    <col min="4" max="4" width="21.375" bestFit="1" customWidth="1"/>
    <col min="5" max="5" width="16.625" bestFit="1" customWidth="1"/>
    <col min="6" max="6" width="16.625" customWidth="1"/>
    <col min="7" max="7" width="20" bestFit="1" customWidth="1"/>
    <col min="8" max="8" width="15.375" bestFit="1" customWidth="1"/>
    <col min="9" max="9" width="2.875" customWidth="1"/>
    <col min="13" max="13" width="20" style="21" bestFit="1" customWidth="1"/>
    <col min="14" max="15" width="9" style="22"/>
    <col min="16" max="16" width="19.125" style="22" bestFit="1" customWidth="1"/>
    <col min="17" max="17" width="15.5" style="22" bestFit="1" customWidth="1"/>
    <col min="18" max="18" width="15.5" style="22" customWidth="1"/>
    <col min="19" max="19" width="7.125" style="22" customWidth="1"/>
    <col min="20" max="31" width="2.25" style="22" customWidth="1"/>
    <col min="32" max="32" width="2.25" style="25" customWidth="1"/>
    <col min="33" max="62" width="2.25" style="22" customWidth="1"/>
    <col min="63" max="63" width="2.125" customWidth="1"/>
    <col min="64" max="64" width="4.75" customWidth="1"/>
    <col min="65" max="65" width="12.75" bestFit="1" customWidth="1"/>
    <col min="66" max="66" width="9.875" bestFit="1" customWidth="1"/>
    <col min="67" max="67" width="14" bestFit="1" customWidth="1"/>
    <col min="68" max="68" width="16.625" bestFit="1" customWidth="1"/>
  </cols>
  <sheetData>
    <row r="1" spans="2:68" x14ac:dyDescent="0.3">
      <c r="L1" s="19"/>
      <c r="M1" s="18" t="s">
        <v>1062</v>
      </c>
      <c r="N1" s="19" t="s">
        <v>30</v>
      </c>
      <c r="O1" s="19" t="s">
        <v>31</v>
      </c>
      <c r="P1" s="19" t="s">
        <v>1122</v>
      </c>
      <c r="Q1" s="19" t="s">
        <v>1142</v>
      </c>
      <c r="R1" s="19"/>
      <c r="S1" s="19" t="s">
        <v>1153</v>
      </c>
      <c r="T1" s="38">
        <v>10000000</v>
      </c>
      <c r="U1" s="38">
        <v>5000000</v>
      </c>
      <c r="V1" s="38">
        <v>2000000</v>
      </c>
      <c r="W1" s="38"/>
      <c r="X1" s="19" t="s">
        <v>1150</v>
      </c>
      <c r="Y1" s="19" t="s">
        <v>1152</v>
      </c>
      <c r="Z1" s="19" t="s">
        <v>1140</v>
      </c>
      <c r="AA1" s="19" t="s">
        <v>1120</v>
      </c>
      <c r="AB1" s="19" t="s">
        <v>1137</v>
      </c>
      <c r="AC1" s="19" t="s">
        <v>1138</v>
      </c>
      <c r="AD1" s="19" t="s">
        <v>1139</v>
      </c>
      <c r="AE1" s="19" t="s">
        <v>1151</v>
      </c>
      <c r="AF1" s="20" t="s">
        <v>1141</v>
      </c>
      <c r="AG1" s="22" t="s">
        <v>1067</v>
      </c>
      <c r="AH1" s="22" t="s">
        <v>1082</v>
      </c>
      <c r="AI1" s="22" t="s">
        <v>1072</v>
      </c>
      <c r="AJ1" s="22" t="s">
        <v>1084</v>
      </c>
      <c r="AK1" s="35" t="s">
        <v>1085</v>
      </c>
      <c r="AL1" s="35" t="s">
        <v>1065</v>
      </c>
      <c r="AM1" s="35" t="s">
        <v>1070</v>
      </c>
      <c r="AN1" s="35" t="s">
        <v>1076</v>
      </c>
      <c r="AO1" s="35" t="s">
        <v>1087</v>
      </c>
      <c r="AP1" s="35" t="s">
        <v>1089</v>
      </c>
      <c r="AQ1" s="35" t="s">
        <v>1068</v>
      </c>
      <c r="AR1" s="35" t="s">
        <v>1073</v>
      </c>
      <c r="AS1" s="35" t="s">
        <v>1090</v>
      </c>
      <c r="AT1" s="35" t="s">
        <v>1092</v>
      </c>
      <c r="AU1" s="35" t="s">
        <v>1077</v>
      </c>
      <c r="AV1" s="35" t="s">
        <v>1091</v>
      </c>
      <c r="AW1" s="35" t="s">
        <v>1086</v>
      </c>
      <c r="AX1" s="35" t="s">
        <v>1069</v>
      </c>
      <c r="AY1" s="35" t="s">
        <v>1064</v>
      </c>
      <c r="AZ1" s="35" t="s">
        <v>1066</v>
      </c>
      <c r="BA1" s="35" t="s">
        <v>1071</v>
      </c>
      <c r="BB1" s="35" t="s">
        <v>1079</v>
      </c>
      <c r="BC1" s="35" t="s">
        <v>1083</v>
      </c>
      <c r="BD1" s="35" t="s">
        <v>1075</v>
      </c>
      <c r="BE1" s="35" t="s">
        <v>1078</v>
      </c>
      <c r="BF1" s="35" t="s">
        <v>1080</v>
      </c>
      <c r="BG1" s="35" t="s">
        <v>1088</v>
      </c>
      <c r="BH1" s="35" t="s">
        <v>1074</v>
      </c>
      <c r="BI1" s="35" t="s">
        <v>1107</v>
      </c>
      <c r="BJ1" s="35" t="s">
        <v>1063</v>
      </c>
      <c r="BK1" s="35" t="s">
        <v>1081</v>
      </c>
      <c r="BL1" s="35"/>
      <c r="BM1" s="35"/>
      <c r="BN1" t="s">
        <v>1143</v>
      </c>
      <c r="BO1">
        <v>25</v>
      </c>
      <c r="BP1">
        <f>SUMPRODUCT(S2:S196)</f>
        <v>25</v>
      </c>
    </row>
    <row r="2" spans="2:68" ht="17.25" thickBot="1" x14ac:dyDescent="0.35">
      <c r="C2" t="s">
        <v>25</v>
      </c>
      <c r="L2" s="22"/>
      <c r="M2" s="21" t="s">
        <v>149</v>
      </c>
      <c r="N2" s="22" t="s">
        <v>1067</v>
      </c>
      <c r="O2" s="22" t="s">
        <v>16</v>
      </c>
      <c r="P2" s="24">
        <v>6.4086687306501551</v>
      </c>
      <c r="Q2" s="23">
        <f>VLOOKUP(M2,Salary!$A$1:$F$986,2,FALSE)</f>
        <v>13000000</v>
      </c>
      <c r="R2" s="23"/>
      <c r="S2" s="22">
        <v>0</v>
      </c>
      <c r="T2" s="22">
        <f>IF(Q2&gt;$T$1,S2*1,"")</f>
        <v>0</v>
      </c>
      <c r="U2" s="22" t="str">
        <f>IF(AND(Q2&gt;=$U$1,Q2&lt;$T$1),S2*1,"")</f>
        <v/>
      </c>
      <c r="V2" s="22" t="str">
        <f>IF(AND(Q2&gt;$V$1,Q2&lt;=$U$1),S2*1,"")</f>
        <v/>
      </c>
      <c r="W2" s="22" t="b">
        <f>Q2&lt;$V$1</f>
        <v>0</v>
      </c>
      <c r="X2" s="22" t="str">
        <f>IF(O2 = $X$1, 1*S2, "")</f>
        <v/>
      </c>
      <c r="Y2" s="22" t="str">
        <f>IF(O2 = $Y$1, 1*S2, "")</f>
        <v/>
      </c>
      <c r="Z2" s="22" t="str">
        <f>IF(O2 = $Z$1, 1*S2, "")</f>
        <v/>
      </c>
      <c r="AA2" s="22" t="str">
        <f>IF(O2 = $AA$1,1*S2, "")</f>
        <v/>
      </c>
      <c r="AB2" s="22" t="str">
        <f>IF(O2 = $AB$1,1*S2, "")</f>
        <v/>
      </c>
      <c r="AC2" s="22">
        <f>IF(O2 = $AC$1, 1*S2, "")</f>
        <v>0</v>
      </c>
      <c r="AD2" s="22" t="str">
        <f>IF(O2 = $AD$1, 1*S2, "")</f>
        <v/>
      </c>
      <c r="AE2" s="22" t="str">
        <f>IF(O2 = $AE$1, 1*S2, "")</f>
        <v/>
      </c>
      <c r="AF2" s="25" t="str">
        <f>IF(O2 = $AF$1, 1*S2, "")</f>
        <v/>
      </c>
      <c r="AG2" s="22">
        <f>IF(N2=$AG$1,S2*1,"")</f>
        <v>0</v>
      </c>
      <c r="AH2" s="22" t="str">
        <f>IF(N2=$AH$1,S2*1,"")</f>
        <v/>
      </c>
      <c r="AI2" s="22" t="str">
        <f>IF(N2=$AI$1,S2*1,"")</f>
        <v/>
      </c>
      <c r="AJ2" s="22" t="str">
        <f>IF(N2=$AJ$1,S2*1,"")</f>
        <v/>
      </c>
      <c r="AK2" s="22" t="str">
        <f>IF(N2=$AK$1,S2*1,"")</f>
        <v/>
      </c>
      <c r="AL2" s="22" t="str">
        <f>IF(N2=$AL$1,S2*1,"")</f>
        <v/>
      </c>
      <c r="AM2" s="22" t="str">
        <f>IF(N2=$AM$1,S2*1,"")</f>
        <v/>
      </c>
      <c r="AN2" s="22" t="str">
        <f>IF(N2=$AN$1,S2*1,"")</f>
        <v/>
      </c>
      <c r="AO2" s="22" t="str">
        <f>IF(N2=$AO$1,S2*1,"")</f>
        <v/>
      </c>
      <c r="AP2" s="22" t="str">
        <f>IF(N2=$AP$1,S2*1,"")</f>
        <v/>
      </c>
      <c r="AQ2" s="22" t="str">
        <f>IF(N2=$AQ$1,S2*1,"")</f>
        <v/>
      </c>
      <c r="AR2" s="22" t="str">
        <f>IF(N2=$AR$1,S2*1,"")</f>
        <v/>
      </c>
      <c r="AS2" s="22" t="str">
        <f>IF(N2=$AS$1,S2*1,"")</f>
        <v/>
      </c>
      <c r="AT2" s="22" t="str">
        <f>IF(N2=$AT$1,S2*1,"")</f>
        <v/>
      </c>
      <c r="AU2" s="22" t="str">
        <f>IF(N2=$AU$1,S2*1,"")</f>
        <v/>
      </c>
      <c r="AV2" s="22" t="str">
        <f>IF(N2=$AV$1,S2*1,"")</f>
        <v/>
      </c>
      <c r="AW2" s="22" t="str">
        <f>IF(N2=$AW$1,S2*1,"")</f>
        <v/>
      </c>
      <c r="AX2" s="22" t="str">
        <f>IF(N2=$AX$1,S2*1,"")</f>
        <v/>
      </c>
      <c r="AY2" s="22" t="str">
        <f>IF(N2=$AY$1,S2*1,"")</f>
        <v/>
      </c>
      <c r="AZ2" s="22" t="str">
        <f>IF(N2=$AZ$1,S2*1,"")</f>
        <v/>
      </c>
      <c r="BA2" s="22" t="str">
        <f>IF(N2=$BA$1,S2*1,"")</f>
        <v/>
      </c>
      <c r="BB2" s="22" t="str">
        <f>IF(N2=$BB$1,S2*1,"")</f>
        <v/>
      </c>
      <c r="BC2" s="22" t="str">
        <f>IF(N2=$BC$1,S2*1,"")</f>
        <v/>
      </c>
      <c r="BD2" s="22" t="str">
        <f>IF(N2=$BD$1,S2*1,"")</f>
        <v/>
      </c>
      <c r="BE2" s="22" t="str">
        <f>IF(N2=$BE$1,S2*1,"")</f>
        <v/>
      </c>
      <c r="BF2" s="22" t="str">
        <f>IF(N2=$BF$1,S2*1,"")</f>
        <v/>
      </c>
      <c r="BG2" s="22" t="str">
        <f>IF(N2=$BG$1,S2*1,"")</f>
        <v/>
      </c>
      <c r="BH2" s="22" t="str">
        <f>IF(N2=$BH$1,S2*1,"")</f>
        <v/>
      </c>
      <c r="BI2" s="22" t="str">
        <f>IF(N2=$BI$1,S2*1,"")</f>
        <v/>
      </c>
      <c r="BJ2" s="22" t="str">
        <f>IF(N2=$BJ$1,S2*1,"")</f>
        <v/>
      </c>
      <c r="BK2" s="22" t="str">
        <f>IF(N2=$BK$1,S2*1,"")</f>
        <v/>
      </c>
      <c r="BN2" t="s">
        <v>1142</v>
      </c>
      <c r="BO2" s="28">
        <v>132000000</v>
      </c>
      <c r="BP2" s="15">
        <f>SUMPRODUCT(S2:S196,Q2:Q196)</f>
        <v>126209042</v>
      </c>
    </row>
    <row r="3" spans="2:68" x14ac:dyDescent="0.3">
      <c r="L3" s="22"/>
      <c r="M3" s="21" t="s">
        <v>666</v>
      </c>
      <c r="N3" s="22" t="s">
        <v>1082</v>
      </c>
      <c r="O3" s="22" t="s">
        <v>34</v>
      </c>
      <c r="P3" s="24">
        <v>5.759312320916905</v>
      </c>
      <c r="Q3" s="23">
        <f>VLOOKUP(M3,Salary!$A$1:$F$986,2,FALSE)</f>
        <v>605400</v>
      </c>
      <c r="R3" s="23"/>
      <c r="S3" s="22">
        <v>1</v>
      </c>
      <c r="T3" s="22" t="str">
        <f t="shared" ref="T3:T66" si="0">IF(Q3&gt;$T$1,S3*1,"")</f>
        <v/>
      </c>
      <c r="U3" s="22" t="str">
        <f t="shared" ref="U3:U66" si="1">IF(AND(Q3&gt;=$U$1,Q3&lt;$T$1),S3*1,"")</f>
        <v/>
      </c>
      <c r="V3" s="22" t="str">
        <f t="shared" ref="V3:V66" si="2">IF(AND(Q3&gt;$V$1,Q3&lt;=$U$1),S3*1,"")</f>
        <v/>
      </c>
      <c r="W3" s="22" t="b">
        <f t="shared" ref="W3:W66" si="3">Q3&lt;$V$1</f>
        <v>1</v>
      </c>
      <c r="X3" s="22" t="str">
        <f t="shared" ref="X3:X66" si="4">IF(O3 = $X$1, 1*S3, "")</f>
        <v/>
      </c>
      <c r="Y3" s="22" t="str">
        <f t="shared" ref="Y3:Y66" si="5">IF(O3 = $Y$1, 1*S3, "")</f>
        <v/>
      </c>
      <c r="Z3" s="22" t="str">
        <f t="shared" ref="Z3:Z66" si="6">IF(O3 = $Z$1, 1*S3, "")</f>
        <v/>
      </c>
      <c r="AA3" s="22" t="str">
        <f t="shared" ref="AA3:AA66" si="7">IF(O3 = $AA$1,1*S3, "")</f>
        <v/>
      </c>
      <c r="AB3" s="22" t="str">
        <f t="shared" ref="AB3:AB66" si="8">IF(O3 = $AB$1,1*S3, "")</f>
        <v/>
      </c>
      <c r="AC3" s="22" t="str">
        <f t="shared" ref="AC3:AC66" si="9">IF(O3 = $AC$1, 1*S3, "")</f>
        <v/>
      </c>
      <c r="AD3" s="22" t="str">
        <f t="shared" ref="AD3:AD66" si="10">IF(O3 = $AD$1, 1*S3, "")</f>
        <v/>
      </c>
      <c r="AE3" s="22" t="str">
        <f t="shared" ref="AE3:AE66" si="11">IF(O3 = $AE$1, 1*S3, "")</f>
        <v/>
      </c>
      <c r="AF3" s="25">
        <f t="shared" ref="AF3:AF66" si="12">IF(O3 = $AF$1, 1*S3, "")</f>
        <v>1</v>
      </c>
      <c r="AG3" s="22" t="str">
        <f t="shared" ref="AG3:AG66" si="13">IF(N3=$AG$1,S3*1,"")</f>
        <v/>
      </c>
      <c r="AH3" s="22">
        <f t="shared" ref="AH3:AH66" si="14">IF(N3=$AH$1,S3*1,"")</f>
        <v>1</v>
      </c>
      <c r="AI3" s="22" t="str">
        <f t="shared" ref="AI3:AI66" si="15">IF(N3=$AI$1,S3*1,"")</f>
        <v/>
      </c>
      <c r="AJ3" s="22" t="str">
        <f t="shared" ref="AJ3:AJ66" si="16">IF(N3=$AJ$1,S3*1,"")</f>
        <v/>
      </c>
      <c r="AK3" s="22" t="str">
        <f t="shared" ref="AK3:AK66" si="17">IF(N3=$AK$1,S3*1,"")</f>
        <v/>
      </c>
      <c r="AL3" s="22" t="str">
        <f t="shared" ref="AL3:AL66" si="18">IF(N3=$AL$1,S3*1,"")</f>
        <v/>
      </c>
      <c r="AM3" s="22" t="str">
        <f t="shared" ref="AM3:AM66" si="19">IF(N3=$AM$1,S3*1,"")</f>
        <v/>
      </c>
      <c r="AN3" s="22" t="str">
        <f t="shared" ref="AN3:AN66" si="20">IF(N3=$AN$1,S3*1,"")</f>
        <v/>
      </c>
      <c r="AO3" s="22" t="str">
        <f t="shared" ref="AO3:AO66" si="21">IF(N3=$AO$1,S3*1,"")</f>
        <v/>
      </c>
      <c r="AP3" s="22" t="str">
        <f t="shared" ref="AP3:AP66" si="22">IF(N3=$AP$1,S3*1,"")</f>
        <v/>
      </c>
      <c r="AQ3" s="22" t="str">
        <f t="shared" ref="AQ3:AQ66" si="23">IF(N3=$AQ$1,S3*1,"")</f>
        <v/>
      </c>
      <c r="AR3" s="22" t="str">
        <f t="shared" ref="AR3:AR66" si="24">IF(N3=$AR$1,S3*1,"")</f>
        <v/>
      </c>
      <c r="AS3" s="22" t="str">
        <f t="shared" ref="AS3:AS66" si="25">IF(N3=$AS$1,S3*1,"")</f>
        <v/>
      </c>
      <c r="AT3" s="22" t="str">
        <f t="shared" ref="AT3:AT66" si="26">IF(N3=$AT$1,S3*1,"")</f>
        <v/>
      </c>
      <c r="AU3" s="22" t="str">
        <f t="shared" ref="AU3:AU66" si="27">IF(N3=$AU$1,S3*1,"")</f>
        <v/>
      </c>
      <c r="AV3" s="22" t="str">
        <f t="shared" ref="AV3:AV66" si="28">IF(N3=$AV$1,S3*1,"")</f>
        <v/>
      </c>
      <c r="AW3" s="22" t="str">
        <f t="shared" ref="AW3:AW66" si="29">IF(N3=$AW$1,S3*1,"")</f>
        <v/>
      </c>
      <c r="AX3" s="22" t="str">
        <f t="shared" ref="AX3:AX66" si="30">IF(N3=$AX$1,S3*1,"")</f>
        <v/>
      </c>
      <c r="AY3" s="22" t="str">
        <f t="shared" ref="AY3:AY66" si="31">IF(N3=$AY$1,S3*1,"")</f>
        <v/>
      </c>
      <c r="AZ3" s="22" t="str">
        <f t="shared" ref="AZ3:AZ66" si="32">IF(N3=$AZ$1,S3*1,"")</f>
        <v/>
      </c>
      <c r="BA3" s="22" t="str">
        <f t="shared" ref="BA3:BA66" si="33">IF(N3=$BA$1,S3*1,"")</f>
        <v/>
      </c>
      <c r="BB3" s="22" t="str">
        <f t="shared" ref="BB3:BB66" si="34">IF(N3=$BB$1,S3*1,"")</f>
        <v/>
      </c>
      <c r="BC3" s="22" t="str">
        <f t="shared" ref="BC3:BC66" si="35">IF(N3=$BC$1,S3*1,"")</f>
        <v/>
      </c>
      <c r="BD3" s="22" t="str">
        <f t="shared" ref="BD3:BD66" si="36">IF(N3=$BD$1,S3*1,"")</f>
        <v/>
      </c>
      <c r="BE3" s="22" t="str">
        <f t="shared" ref="BE3:BE66" si="37">IF(N3=$BE$1,S3*1,"")</f>
        <v/>
      </c>
      <c r="BF3" s="22" t="str">
        <f t="shared" ref="BF3:BF66" si="38">IF(N3=$BF$1,S3*1,"")</f>
        <v/>
      </c>
      <c r="BG3" s="22" t="str">
        <f t="shared" ref="BG3:BG66" si="39">IF(N3=$BG$1,S3*1,"")</f>
        <v/>
      </c>
      <c r="BH3" s="22" t="str">
        <f t="shared" ref="BH3:BH66" si="40">IF(N3=$BH$1,S3*1,"")</f>
        <v/>
      </c>
      <c r="BI3" s="22" t="str">
        <f t="shared" ref="BI3:BI66" si="41">IF(N3=$BI$1,S3*1,"")</f>
        <v/>
      </c>
      <c r="BJ3" s="22" t="str">
        <f t="shared" ref="BJ3:BJ66" si="42">IF(N3=$BJ$1,S3*1,"")</f>
        <v/>
      </c>
      <c r="BK3" s="22" t="str">
        <f t="shared" ref="BK3:BK66" si="43">IF(N3=$BK$1,S3*1,"")</f>
        <v/>
      </c>
      <c r="BN3" t="s">
        <v>1134</v>
      </c>
      <c r="BP3">
        <f>AVERAGE(SUMPRODUCT(P2:P196,S2:S196))</f>
        <v>110.6385606747896</v>
      </c>
    </row>
    <row r="4" spans="2:68" x14ac:dyDescent="0.3">
      <c r="C4" t="s">
        <v>26</v>
      </c>
      <c r="L4" s="22"/>
      <c r="M4" s="21" t="s">
        <v>61</v>
      </c>
      <c r="N4" s="22" t="s">
        <v>1072</v>
      </c>
      <c r="O4" s="22" t="s">
        <v>34</v>
      </c>
      <c r="P4" s="24">
        <v>6.6110183639399001</v>
      </c>
      <c r="Q4" s="23">
        <f>VLOOKUP(M4,Salary!$A$1:$F$986,2,FALSE)</f>
        <v>27538462</v>
      </c>
      <c r="R4" s="23"/>
      <c r="S4" s="22">
        <v>0</v>
      </c>
      <c r="T4" s="22">
        <f t="shared" si="0"/>
        <v>0</v>
      </c>
      <c r="U4" s="22" t="str">
        <f t="shared" si="1"/>
        <v/>
      </c>
      <c r="V4" s="22" t="str">
        <f t="shared" si="2"/>
        <v/>
      </c>
      <c r="W4" s="22" t="b">
        <f t="shared" si="3"/>
        <v>0</v>
      </c>
      <c r="X4" s="22" t="str">
        <f t="shared" si="4"/>
        <v/>
      </c>
      <c r="Y4" s="22" t="str">
        <f t="shared" si="5"/>
        <v/>
      </c>
      <c r="Z4" s="22" t="str">
        <f t="shared" si="6"/>
        <v/>
      </c>
      <c r="AA4" s="22" t="str">
        <f t="shared" si="7"/>
        <v/>
      </c>
      <c r="AB4" s="22" t="str">
        <f t="shared" si="8"/>
        <v/>
      </c>
      <c r="AC4" s="22" t="str">
        <f t="shared" si="9"/>
        <v/>
      </c>
      <c r="AD4" s="22" t="str">
        <f t="shared" si="10"/>
        <v/>
      </c>
      <c r="AE4" s="22" t="str">
        <f t="shared" si="11"/>
        <v/>
      </c>
      <c r="AF4" s="25">
        <f t="shared" si="12"/>
        <v>0</v>
      </c>
      <c r="AG4" s="22" t="str">
        <f t="shared" si="13"/>
        <v/>
      </c>
      <c r="AH4" s="22" t="str">
        <f t="shared" si="14"/>
        <v/>
      </c>
      <c r="AI4" s="22">
        <f t="shared" si="15"/>
        <v>0</v>
      </c>
      <c r="AJ4" s="22" t="str">
        <f t="shared" si="16"/>
        <v/>
      </c>
      <c r="AK4" s="22" t="str">
        <f t="shared" si="17"/>
        <v/>
      </c>
      <c r="AL4" s="22" t="str">
        <f t="shared" si="18"/>
        <v/>
      </c>
      <c r="AM4" s="22" t="str">
        <f t="shared" si="19"/>
        <v/>
      </c>
      <c r="AN4" s="22" t="str">
        <f t="shared" si="20"/>
        <v/>
      </c>
      <c r="AO4" s="22" t="str">
        <f t="shared" si="21"/>
        <v/>
      </c>
      <c r="AP4" s="22" t="str">
        <f t="shared" si="22"/>
        <v/>
      </c>
      <c r="AQ4" s="22" t="str">
        <f t="shared" si="23"/>
        <v/>
      </c>
      <c r="AR4" s="22" t="str">
        <f t="shared" si="24"/>
        <v/>
      </c>
      <c r="AS4" s="22" t="str">
        <f t="shared" si="25"/>
        <v/>
      </c>
      <c r="AT4" s="22" t="str">
        <f t="shared" si="26"/>
        <v/>
      </c>
      <c r="AU4" s="22" t="str">
        <f t="shared" si="27"/>
        <v/>
      </c>
      <c r="AV4" s="22" t="str">
        <f t="shared" si="28"/>
        <v/>
      </c>
      <c r="AW4" s="22" t="str">
        <f t="shared" si="29"/>
        <v/>
      </c>
      <c r="AX4" s="22" t="str">
        <f t="shared" si="30"/>
        <v/>
      </c>
      <c r="AY4" s="22" t="str">
        <f t="shared" si="31"/>
        <v/>
      </c>
      <c r="AZ4" s="22" t="str">
        <f t="shared" si="32"/>
        <v/>
      </c>
      <c r="BA4" s="22" t="str">
        <f t="shared" si="33"/>
        <v/>
      </c>
      <c r="BB4" s="22" t="str">
        <f t="shared" si="34"/>
        <v/>
      </c>
      <c r="BC4" s="22" t="str">
        <f t="shared" si="35"/>
        <v/>
      </c>
      <c r="BD4" s="22" t="str">
        <f t="shared" si="36"/>
        <v/>
      </c>
      <c r="BE4" s="22" t="str">
        <f t="shared" si="37"/>
        <v/>
      </c>
      <c r="BF4" s="22" t="str">
        <f t="shared" si="38"/>
        <v/>
      </c>
      <c r="BG4" s="22" t="str">
        <f t="shared" si="39"/>
        <v/>
      </c>
      <c r="BH4" s="22" t="str">
        <f t="shared" si="40"/>
        <v/>
      </c>
      <c r="BI4" s="22" t="str">
        <f t="shared" si="41"/>
        <v/>
      </c>
      <c r="BJ4" s="22" t="str">
        <f t="shared" si="42"/>
        <v/>
      </c>
      <c r="BK4" s="22" t="str">
        <f t="shared" si="43"/>
        <v/>
      </c>
    </row>
    <row r="5" spans="2:68" x14ac:dyDescent="0.3">
      <c r="C5" t="s">
        <v>28</v>
      </c>
      <c r="L5" s="22"/>
      <c r="M5" s="21" t="s">
        <v>109</v>
      </c>
      <c r="N5" s="22" t="s">
        <v>1082</v>
      </c>
      <c r="O5" s="22" t="s">
        <v>15</v>
      </c>
      <c r="P5" s="24">
        <v>5.4696132596685079</v>
      </c>
      <c r="Q5" s="23">
        <f>VLOOKUP(M5,Salary!$A$1:$F$986,2,FALSE)</f>
        <v>18000000</v>
      </c>
      <c r="R5" s="23"/>
      <c r="S5" s="22">
        <v>0</v>
      </c>
      <c r="T5" s="22">
        <f t="shared" si="0"/>
        <v>0</v>
      </c>
      <c r="U5" s="22" t="str">
        <f t="shared" si="1"/>
        <v/>
      </c>
      <c r="V5" s="22" t="str">
        <f t="shared" si="2"/>
        <v/>
      </c>
      <c r="W5" s="22" t="b">
        <f t="shared" si="3"/>
        <v>0</v>
      </c>
      <c r="X5" s="22" t="str">
        <f t="shared" si="4"/>
        <v/>
      </c>
      <c r="Y5" s="22" t="str">
        <f t="shared" si="5"/>
        <v/>
      </c>
      <c r="Z5" s="22" t="str">
        <f t="shared" si="6"/>
        <v/>
      </c>
      <c r="AA5" s="22" t="str">
        <f t="shared" si="7"/>
        <v/>
      </c>
      <c r="AB5" s="22">
        <f t="shared" si="8"/>
        <v>0</v>
      </c>
      <c r="AC5" s="22" t="str">
        <f t="shared" si="9"/>
        <v/>
      </c>
      <c r="AD5" s="22" t="str">
        <f t="shared" si="10"/>
        <v/>
      </c>
      <c r="AE5" s="22" t="str">
        <f t="shared" si="11"/>
        <v/>
      </c>
      <c r="AF5" s="25" t="str">
        <f t="shared" si="12"/>
        <v/>
      </c>
      <c r="AG5" s="22" t="str">
        <f t="shared" si="13"/>
        <v/>
      </c>
      <c r="AH5" s="22">
        <f t="shared" si="14"/>
        <v>0</v>
      </c>
      <c r="AI5" s="22" t="str">
        <f t="shared" si="15"/>
        <v/>
      </c>
      <c r="AJ5" s="22" t="str">
        <f t="shared" si="16"/>
        <v/>
      </c>
      <c r="AK5" s="22" t="str">
        <f t="shared" si="17"/>
        <v/>
      </c>
      <c r="AL5" s="22" t="str">
        <f t="shared" si="18"/>
        <v/>
      </c>
      <c r="AM5" s="22" t="str">
        <f t="shared" si="19"/>
        <v/>
      </c>
      <c r="AN5" s="22" t="str">
        <f t="shared" si="20"/>
        <v/>
      </c>
      <c r="AO5" s="22" t="str">
        <f t="shared" si="21"/>
        <v/>
      </c>
      <c r="AP5" s="22" t="str">
        <f t="shared" si="22"/>
        <v/>
      </c>
      <c r="AQ5" s="22" t="str">
        <f t="shared" si="23"/>
        <v/>
      </c>
      <c r="AR5" s="22" t="str">
        <f t="shared" si="24"/>
        <v/>
      </c>
      <c r="AS5" s="22" t="str">
        <f t="shared" si="25"/>
        <v/>
      </c>
      <c r="AT5" s="22" t="str">
        <f t="shared" si="26"/>
        <v/>
      </c>
      <c r="AU5" s="22" t="str">
        <f t="shared" si="27"/>
        <v/>
      </c>
      <c r="AV5" s="22" t="str">
        <f t="shared" si="28"/>
        <v/>
      </c>
      <c r="AW5" s="22" t="str">
        <f t="shared" si="29"/>
        <v/>
      </c>
      <c r="AX5" s="22" t="str">
        <f t="shared" si="30"/>
        <v/>
      </c>
      <c r="AY5" s="22" t="str">
        <f t="shared" si="31"/>
        <v/>
      </c>
      <c r="AZ5" s="22" t="str">
        <f t="shared" si="32"/>
        <v/>
      </c>
      <c r="BA5" s="22" t="str">
        <f t="shared" si="33"/>
        <v/>
      </c>
      <c r="BB5" s="22" t="str">
        <f t="shared" si="34"/>
        <v/>
      </c>
      <c r="BC5" s="22" t="str">
        <f t="shared" si="35"/>
        <v/>
      </c>
      <c r="BD5" s="22" t="str">
        <f t="shared" si="36"/>
        <v/>
      </c>
      <c r="BE5" s="22" t="str">
        <f t="shared" si="37"/>
        <v/>
      </c>
      <c r="BF5" s="22" t="str">
        <f t="shared" si="38"/>
        <v/>
      </c>
      <c r="BG5" s="22" t="str">
        <f t="shared" si="39"/>
        <v/>
      </c>
      <c r="BH5" s="22" t="str">
        <f t="shared" si="40"/>
        <v/>
      </c>
      <c r="BI5" s="22" t="str">
        <f t="shared" si="41"/>
        <v/>
      </c>
      <c r="BJ5" s="22" t="str">
        <f t="shared" si="42"/>
        <v/>
      </c>
      <c r="BK5" s="22" t="str">
        <f t="shared" si="43"/>
        <v/>
      </c>
      <c r="BN5" t="s">
        <v>1124</v>
      </c>
    </row>
    <row r="6" spans="2:68" ht="17.25" thickBot="1" x14ac:dyDescent="0.35">
      <c r="L6" s="35"/>
      <c r="M6" s="21" t="s">
        <v>204</v>
      </c>
      <c r="N6" s="22" t="s">
        <v>1084</v>
      </c>
      <c r="O6" s="22" t="s">
        <v>34</v>
      </c>
      <c r="P6" s="24">
        <v>6.0550458715596331</v>
      </c>
      <c r="Q6" s="23">
        <f>VLOOKUP(M6,Salary!$A$1:$F$986,2,FALSE)</f>
        <v>8500000</v>
      </c>
      <c r="R6" s="23"/>
      <c r="S6" s="22">
        <v>1</v>
      </c>
      <c r="T6" s="22" t="str">
        <f t="shared" si="0"/>
        <v/>
      </c>
      <c r="U6" s="22">
        <f t="shared" si="1"/>
        <v>1</v>
      </c>
      <c r="V6" s="22" t="str">
        <f t="shared" si="2"/>
        <v/>
      </c>
      <c r="W6" s="22" t="b">
        <f t="shared" si="3"/>
        <v>0</v>
      </c>
      <c r="X6" s="22" t="str">
        <f t="shared" si="4"/>
        <v/>
      </c>
      <c r="Y6" s="22" t="str">
        <f t="shared" si="5"/>
        <v/>
      </c>
      <c r="Z6" s="22" t="str">
        <f t="shared" si="6"/>
        <v/>
      </c>
      <c r="AA6" s="22" t="str">
        <f t="shared" si="7"/>
        <v/>
      </c>
      <c r="AB6" s="22" t="str">
        <f t="shared" si="8"/>
        <v/>
      </c>
      <c r="AC6" s="22" t="str">
        <f t="shared" si="9"/>
        <v/>
      </c>
      <c r="AD6" s="22" t="str">
        <f t="shared" si="10"/>
        <v/>
      </c>
      <c r="AE6" s="22" t="str">
        <f t="shared" si="11"/>
        <v/>
      </c>
      <c r="AF6" s="25">
        <f t="shared" si="12"/>
        <v>1</v>
      </c>
      <c r="AG6" s="22" t="str">
        <f t="shared" si="13"/>
        <v/>
      </c>
      <c r="AH6" s="22" t="str">
        <f t="shared" si="14"/>
        <v/>
      </c>
      <c r="AI6" s="22" t="str">
        <f t="shared" si="15"/>
        <v/>
      </c>
      <c r="AJ6" s="22">
        <f t="shared" si="16"/>
        <v>1</v>
      </c>
      <c r="AK6" s="22" t="str">
        <f t="shared" si="17"/>
        <v/>
      </c>
      <c r="AL6" s="22" t="str">
        <f t="shared" si="18"/>
        <v/>
      </c>
      <c r="AM6" s="22" t="str">
        <f t="shared" si="19"/>
        <v/>
      </c>
      <c r="AN6" s="22" t="str">
        <f t="shared" si="20"/>
        <v/>
      </c>
      <c r="AO6" s="22" t="str">
        <f t="shared" si="21"/>
        <v/>
      </c>
      <c r="AP6" s="22" t="str">
        <f t="shared" si="22"/>
        <v/>
      </c>
      <c r="AQ6" s="22" t="str">
        <f t="shared" si="23"/>
        <v/>
      </c>
      <c r="AR6" s="22" t="str">
        <f t="shared" si="24"/>
        <v/>
      </c>
      <c r="AS6" s="22" t="str">
        <f t="shared" si="25"/>
        <v/>
      </c>
      <c r="AT6" s="22" t="str">
        <f t="shared" si="26"/>
        <v/>
      </c>
      <c r="AU6" s="22" t="str">
        <f t="shared" si="27"/>
        <v/>
      </c>
      <c r="AV6" s="22" t="str">
        <f t="shared" si="28"/>
        <v/>
      </c>
      <c r="AW6" s="22" t="str">
        <f t="shared" si="29"/>
        <v/>
      </c>
      <c r="AX6" s="22" t="str">
        <f t="shared" si="30"/>
        <v/>
      </c>
      <c r="AY6" s="22" t="str">
        <f t="shared" si="31"/>
        <v/>
      </c>
      <c r="AZ6" s="22" t="str">
        <f t="shared" si="32"/>
        <v/>
      </c>
      <c r="BA6" s="22" t="str">
        <f t="shared" si="33"/>
        <v/>
      </c>
      <c r="BB6" s="22" t="str">
        <f t="shared" si="34"/>
        <v/>
      </c>
      <c r="BC6" s="22" t="str">
        <f t="shared" si="35"/>
        <v/>
      </c>
      <c r="BD6" s="22" t="str">
        <f t="shared" si="36"/>
        <v/>
      </c>
      <c r="BE6" s="22" t="str">
        <f t="shared" si="37"/>
        <v/>
      </c>
      <c r="BF6" s="22" t="str">
        <f t="shared" si="38"/>
        <v/>
      </c>
      <c r="BG6" s="22" t="str">
        <f t="shared" si="39"/>
        <v/>
      </c>
      <c r="BH6" s="22" t="str">
        <f t="shared" si="40"/>
        <v/>
      </c>
      <c r="BI6" s="22" t="str">
        <f t="shared" si="41"/>
        <v/>
      </c>
      <c r="BJ6" s="22" t="str">
        <f t="shared" si="42"/>
        <v/>
      </c>
      <c r="BK6" s="22" t="str">
        <f t="shared" si="43"/>
        <v/>
      </c>
      <c r="BN6" t="s">
        <v>1150</v>
      </c>
      <c r="BO6">
        <v>5</v>
      </c>
      <c r="BP6">
        <f>SUM(X2:X196)</f>
        <v>5</v>
      </c>
    </row>
    <row r="7" spans="2:68" ht="17.25" thickBot="1" x14ac:dyDescent="0.35">
      <c r="B7" s="18"/>
      <c r="C7" s="19"/>
      <c r="D7" s="39" t="s">
        <v>0</v>
      </c>
      <c r="E7" s="67" t="s">
        <v>1119</v>
      </c>
      <c r="F7" s="66" t="s">
        <v>1134</v>
      </c>
      <c r="G7" s="65" t="s">
        <v>1164</v>
      </c>
      <c r="H7" s="64" t="s">
        <v>1135</v>
      </c>
      <c r="I7" s="68"/>
      <c r="J7" s="72" t="s">
        <v>1167</v>
      </c>
      <c r="K7" s="73"/>
      <c r="L7" s="35"/>
      <c r="M7" s="34" t="s">
        <v>191</v>
      </c>
      <c r="N7" s="35" t="s">
        <v>1085</v>
      </c>
      <c r="O7" s="35" t="s">
        <v>17</v>
      </c>
      <c r="P7" s="36">
        <v>5.9433962264150946</v>
      </c>
      <c r="Q7" s="23">
        <f>VLOOKUP(M7,Salary!$A$1:$F$986,2,FALSE)</f>
        <v>9400000</v>
      </c>
      <c r="R7" s="23"/>
      <c r="S7" s="22">
        <v>1</v>
      </c>
      <c r="T7" s="22" t="str">
        <f t="shared" si="0"/>
        <v/>
      </c>
      <c r="U7" s="22">
        <f t="shared" si="1"/>
        <v>1</v>
      </c>
      <c r="V7" s="22" t="str">
        <f t="shared" si="2"/>
        <v/>
      </c>
      <c r="W7" s="22" t="b">
        <f t="shared" si="3"/>
        <v>0</v>
      </c>
      <c r="X7" s="22" t="str">
        <f t="shared" si="4"/>
        <v/>
      </c>
      <c r="Y7" s="22" t="str">
        <f t="shared" si="5"/>
        <v/>
      </c>
      <c r="Z7" s="22" t="str">
        <f t="shared" si="6"/>
        <v/>
      </c>
      <c r="AA7" s="22" t="str">
        <f t="shared" si="7"/>
        <v/>
      </c>
      <c r="AB7" s="22" t="str">
        <f t="shared" si="8"/>
        <v/>
      </c>
      <c r="AC7" s="22" t="str">
        <f t="shared" si="9"/>
        <v/>
      </c>
      <c r="AD7" s="22">
        <f t="shared" si="10"/>
        <v>1</v>
      </c>
      <c r="AE7" s="22" t="str">
        <f t="shared" si="11"/>
        <v/>
      </c>
      <c r="AF7" s="25" t="str">
        <f t="shared" si="12"/>
        <v/>
      </c>
      <c r="AG7" s="22" t="str">
        <f t="shared" si="13"/>
        <v/>
      </c>
      <c r="AH7" s="22" t="str">
        <f t="shared" si="14"/>
        <v/>
      </c>
      <c r="AI7" s="22" t="str">
        <f t="shared" si="15"/>
        <v/>
      </c>
      <c r="AJ7" s="22" t="str">
        <f t="shared" si="16"/>
        <v/>
      </c>
      <c r="AK7" s="22">
        <f t="shared" si="17"/>
        <v>1</v>
      </c>
      <c r="AL7" s="22" t="str">
        <f t="shared" si="18"/>
        <v/>
      </c>
      <c r="AM7" s="22" t="str">
        <f t="shared" si="19"/>
        <v/>
      </c>
      <c r="AN7" s="22" t="str">
        <f t="shared" si="20"/>
        <v/>
      </c>
      <c r="AO7" s="22" t="str">
        <f t="shared" si="21"/>
        <v/>
      </c>
      <c r="AP7" s="22" t="str">
        <f t="shared" si="22"/>
        <v/>
      </c>
      <c r="AQ7" s="22" t="str">
        <f t="shared" si="23"/>
        <v/>
      </c>
      <c r="AR7" s="22" t="str">
        <f t="shared" si="24"/>
        <v/>
      </c>
      <c r="AS7" s="22" t="str">
        <f t="shared" si="25"/>
        <v/>
      </c>
      <c r="AT7" s="22" t="str">
        <f t="shared" si="26"/>
        <v/>
      </c>
      <c r="AU7" s="22" t="str">
        <f t="shared" si="27"/>
        <v/>
      </c>
      <c r="AV7" s="22" t="str">
        <f t="shared" si="28"/>
        <v/>
      </c>
      <c r="AW7" s="22" t="str">
        <f t="shared" si="29"/>
        <v/>
      </c>
      <c r="AX7" s="22" t="str">
        <f t="shared" si="30"/>
        <v/>
      </c>
      <c r="AY7" s="22" t="str">
        <f t="shared" si="31"/>
        <v/>
      </c>
      <c r="AZ7" s="22" t="str">
        <f t="shared" si="32"/>
        <v/>
      </c>
      <c r="BA7" s="22" t="str">
        <f t="shared" si="33"/>
        <v/>
      </c>
      <c r="BB7" s="22" t="str">
        <f t="shared" si="34"/>
        <v/>
      </c>
      <c r="BC7" s="22" t="str">
        <f t="shared" si="35"/>
        <v/>
      </c>
      <c r="BD7" s="22" t="str">
        <f t="shared" si="36"/>
        <v/>
      </c>
      <c r="BE7" s="22" t="str">
        <f t="shared" si="37"/>
        <v/>
      </c>
      <c r="BF7" s="22" t="str">
        <f t="shared" si="38"/>
        <v/>
      </c>
      <c r="BG7" s="22" t="str">
        <f t="shared" si="39"/>
        <v/>
      </c>
      <c r="BH7" s="22" t="str">
        <f t="shared" si="40"/>
        <v/>
      </c>
      <c r="BI7" s="22" t="str">
        <f t="shared" si="41"/>
        <v/>
      </c>
      <c r="BJ7" s="22" t="str">
        <f t="shared" si="42"/>
        <v/>
      </c>
      <c r="BK7" s="22" t="str">
        <f t="shared" si="43"/>
        <v/>
      </c>
      <c r="BN7" t="s">
        <v>1152</v>
      </c>
      <c r="BO7">
        <v>7</v>
      </c>
      <c r="BP7">
        <f>SUM(Y2:Y196)</f>
        <v>7</v>
      </c>
    </row>
    <row r="8" spans="2:68" x14ac:dyDescent="0.3">
      <c r="B8" s="18">
        <v>1</v>
      </c>
      <c r="C8" s="19" t="s">
        <v>1</v>
      </c>
      <c r="D8" s="40" t="s">
        <v>661</v>
      </c>
      <c r="E8" s="38">
        <f>VLOOKUP(D8,Salary!$A$1:$F$986,2,FALSE)</f>
        <v>608000</v>
      </c>
      <c r="F8" s="59">
        <f>VLOOKUP(D8,Pitching_SP!$A$1:$E$39,5,FALSE)</f>
        <v>7.5</v>
      </c>
      <c r="G8" s="56">
        <f>VLOOKUP(D8,$M$1:$P$196,4,FALSE)</f>
        <v>8.0838323353293422</v>
      </c>
      <c r="H8" s="61" t="str">
        <f>VLOOKUP(D8,$M$1:$N$196,2,FALSE)</f>
        <v>MIL</v>
      </c>
      <c r="I8" s="69"/>
      <c r="J8" s="74" t="s">
        <v>1067</v>
      </c>
      <c r="K8" s="75">
        <f>COUNTIF($H$8:$H$32,J8)</f>
        <v>2</v>
      </c>
      <c r="M8" s="34" t="s">
        <v>472</v>
      </c>
      <c r="N8" s="35" t="s">
        <v>1065</v>
      </c>
      <c r="O8" s="35" t="s">
        <v>16</v>
      </c>
      <c r="P8" s="37">
        <v>6.7032967032967035</v>
      </c>
      <c r="Q8" s="23">
        <f>VLOOKUP(M8,Salary!$A$1:$F$986,2,FALSE)</f>
        <v>1714286</v>
      </c>
      <c r="R8" s="23"/>
      <c r="S8" s="22">
        <v>1</v>
      </c>
      <c r="T8" s="22" t="str">
        <f t="shared" si="0"/>
        <v/>
      </c>
      <c r="U8" s="22" t="str">
        <f t="shared" si="1"/>
        <v/>
      </c>
      <c r="V8" s="22" t="str">
        <f t="shared" si="2"/>
        <v/>
      </c>
      <c r="W8" s="22" t="b">
        <f t="shared" si="3"/>
        <v>1</v>
      </c>
      <c r="X8" s="22" t="str">
        <f t="shared" si="4"/>
        <v/>
      </c>
      <c r="Y8" s="22" t="str">
        <f t="shared" si="5"/>
        <v/>
      </c>
      <c r="Z8" s="22" t="str">
        <f t="shared" si="6"/>
        <v/>
      </c>
      <c r="AA8" s="22" t="str">
        <f t="shared" si="7"/>
        <v/>
      </c>
      <c r="AB8" s="22" t="str">
        <f t="shared" si="8"/>
        <v/>
      </c>
      <c r="AC8" s="22">
        <f t="shared" si="9"/>
        <v>1</v>
      </c>
      <c r="AD8" s="22" t="str">
        <f t="shared" si="10"/>
        <v/>
      </c>
      <c r="AE8" s="22" t="str">
        <f t="shared" si="11"/>
        <v/>
      </c>
      <c r="AF8" s="25" t="str">
        <f t="shared" si="12"/>
        <v/>
      </c>
      <c r="AG8" s="22" t="str">
        <f t="shared" si="13"/>
        <v/>
      </c>
      <c r="AH8" s="22" t="str">
        <f t="shared" si="14"/>
        <v/>
      </c>
      <c r="AI8" s="22" t="str">
        <f t="shared" si="15"/>
        <v/>
      </c>
      <c r="AJ8" s="22" t="str">
        <f t="shared" si="16"/>
        <v/>
      </c>
      <c r="AK8" s="22" t="str">
        <f t="shared" si="17"/>
        <v/>
      </c>
      <c r="AL8" s="22">
        <f t="shared" si="18"/>
        <v>1</v>
      </c>
      <c r="AM8" s="22" t="str">
        <f t="shared" si="19"/>
        <v/>
      </c>
      <c r="AN8" s="22" t="str">
        <f t="shared" si="20"/>
        <v/>
      </c>
      <c r="AO8" s="22" t="str">
        <f t="shared" si="21"/>
        <v/>
      </c>
      <c r="AP8" s="22" t="str">
        <f t="shared" si="22"/>
        <v/>
      </c>
      <c r="AQ8" s="22" t="str">
        <f t="shared" si="23"/>
        <v/>
      </c>
      <c r="AR8" s="22" t="str">
        <f t="shared" si="24"/>
        <v/>
      </c>
      <c r="AS8" s="22" t="str">
        <f t="shared" si="25"/>
        <v/>
      </c>
      <c r="AT8" s="22" t="str">
        <f t="shared" si="26"/>
        <v/>
      </c>
      <c r="AU8" s="22" t="str">
        <f t="shared" si="27"/>
        <v/>
      </c>
      <c r="AV8" s="22" t="str">
        <f t="shared" si="28"/>
        <v/>
      </c>
      <c r="AW8" s="22" t="str">
        <f t="shared" si="29"/>
        <v/>
      </c>
      <c r="AX8" s="22" t="str">
        <f t="shared" si="30"/>
        <v/>
      </c>
      <c r="AY8" s="22" t="str">
        <f t="shared" si="31"/>
        <v/>
      </c>
      <c r="AZ8" s="22" t="str">
        <f t="shared" si="32"/>
        <v/>
      </c>
      <c r="BA8" s="22" t="str">
        <f t="shared" si="33"/>
        <v/>
      </c>
      <c r="BB8" s="22" t="str">
        <f t="shared" si="34"/>
        <v/>
      </c>
      <c r="BC8" s="22" t="str">
        <f t="shared" si="35"/>
        <v/>
      </c>
      <c r="BD8" s="22" t="str">
        <f t="shared" si="36"/>
        <v/>
      </c>
      <c r="BE8" s="22" t="str">
        <f t="shared" si="37"/>
        <v/>
      </c>
      <c r="BF8" s="22" t="str">
        <f t="shared" si="38"/>
        <v/>
      </c>
      <c r="BG8" s="22" t="str">
        <f t="shared" si="39"/>
        <v/>
      </c>
      <c r="BH8" s="22" t="str">
        <f t="shared" si="40"/>
        <v/>
      </c>
      <c r="BI8" s="22" t="str">
        <f t="shared" si="41"/>
        <v/>
      </c>
      <c r="BJ8" s="22" t="str">
        <f t="shared" si="42"/>
        <v/>
      </c>
      <c r="BK8" s="22" t="str">
        <f t="shared" si="43"/>
        <v/>
      </c>
      <c r="BN8" t="s">
        <v>1140</v>
      </c>
      <c r="BO8">
        <v>2</v>
      </c>
      <c r="BP8">
        <f>SUM(Z2:Z196)</f>
        <v>2</v>
      </c>
    </row>
    <row r="9" spans="2:68" x14ac:dyDescent="0.3">
      <c r="B9" s="21">
        <v>2</v>
      </c>
      <c r="C9" s="22" t="s">
        <v>2</v>
      </c>
      <c r="D9" s="41" t="s">
        <v>118</v>
      </c>
      <c r="E9" s="23">
        <f>VLOOKUP(D9,Salary!$A$1:$F$986,2,FALSE)</f>
        <v>17000000</v>
      </c>
      <c r="F9" s="59">
        <f>VLOOKUP(D9,Pitching_SP!$A$1:$E$39,5,FALSE)</f>
        <v>5.6</v>
      </c>
      <c r="G9" s="57">
        <f t="shared" ref="G9:G32" si="44">VLOOKUP(D9,$M$1:$P$196,4,FALSE)</f>
        <v>5.535420098846787</v>
      </c>
      <c r="H9" s="62" t="str">
        <f t="shared" ref="H9:H32" si="45">VLOOKUP(D9,$M$1:$N$196,2,FALSE)</f>
        <v>BOS</v>
      </c>
      <c r="I9" s="69"/>
      <c r="J9" s="74" t="s">
        <v>1082</v>
      </c>
      <c r="K9" s="75">
        <f>COUNTIF($H$8:$H$32,J9)</f>
        <v>1</v>
      </c>
      <c r="M9" s="34" t="s">
        <v>163</v>
      </c>
      <c r="N9" s="35" t="s">
        <v>1070</v>
      </c>
      <c r="O9" s="35" t="s">
        <v>16</v>
      </c>
      <c r="P9" s="37">
        <v>5.4375</v>
      </c>
      <c r="Q9" s="23">
        <f>VLOOKUP(M9,Salary!$A$1:$F$986,2,FALSE)</f>
        <v>11700000</v>
      </c>
      <c r="R9" s="23"/>
      <c r="S9" s="22">
        <v>0</v>
      </c>
      <c r="T9" s="22">
        <f t="shared" si="0"/>
        <v>0</v>
      </c>
      <c r="U9" s="22" t="str">
        <f t="shared" si="1"/>
        <v/>
      </c>
      <c r="V9" s="22" t="str">
        <f t="shared" si="2"/>
        <v/>
      </c>
      <c r="W9" s="22" t="b">
        <f t="shared" si="3"/>
        <v>0</v>
      </c>
      <c r="X9" s="22" t="str">
        <f t="shared" si="4"/>
        <v/>
      </c>
      <c r="Y9" s="22" t="str">
        <f t="shared" si="5"/>
        <v/>
      </c>
      <c r="Z9" s="22" t="str">
        <f t="shared" si="6"/>
        <v/>
      </c>
      <c r="AA9" s="22" t="str">
        <f t="shared" si="7"/>
        <v/>
      </c>
      <c r="AB9" s="22" t="str">
        <f t="shared" si="8"/>
        <v/>
      </c>
      <c r="AC9" s="22">
        <f t="shared" si="9"/>
        <v>0</v>
      </c>
      <c r="AD9" s="22" t="str">
        <f t="shared" si="10"/>
        <v/>
      </c>
      <c r="AE9" s="22" t="str">
        <f t="shared" si="11"/>
        <v/>
      </c>
      <c r="AF9" s="25" t="str">
        <f t="shared" si="12"/>
        <v/>
      </c>
      <c r="AG9" s="22" t="str">
        <f t="shared" si="13"/>
        <v/>
      </c>
      <c r="AH9" s="22" t="str">
        <f t="shared" si="14"/>
        <v/>
      </c>
      <c r="AI9" s="22" t="str">
        <f t="shared" si="15"/>
        <v/>
      </c>
      <c r="AJ9" s="22" t="str">
        <f t="shared" si="16"/>
        <v/>
      </c>
      <c r="AK9" s="22" t="str">
        <f t="shared" si="17"/>
        <v/>
      </c>
      <c r="AL9" s="22" t="str">
        <f t="shared" si="18"/>
        <v/>
      </c>
      <c r="AM9" s="22">
        <f t="shared" si="19"/>
        <v>0</v>
      </c>
      <c r="AN9" s="22" t="str">
        <f t="shared" si="20"/>
        <v/>
      </c>
      <c r="AO9" s="22" t="str">
        <f t="shared" si="21"/>
        <v/>
      </c>
      <c r="AP9" s="22" t="str">
        <f t="shared" si="22"/>
        <v/>
      </c>
      <c r="AQ9" s="22" t="str">
        <f t="shared" si="23"/>
        <v/>
      </c>
      <c r="AR9" s="22" t="str">
        <f t="shared" si="24"/>
        <v/>
      </c>
      <c r="AS9" s="22" t="str">
        <f t="shared" si="25"/>
        <v/>
      </c>
      <c r="AT9" s="22" t="str">
        <f t="shared" si="26"/>
        <v/>
      </c>
      <c r="AU9" s="22" t="str">
        <f t="shared" si="27"/>
        <v/>
      </c>
      <c r="AV9" s="22" t="str">
        <f t="shared" si="28"/>
        <v/>
      </c>
      <c r="AW9" s="22" t="str">
        <f t="shared" si="29"/>
        <v/>
      </c>
      <c r="AX9" s="22" t="str">
        <f t="shared" si="30"/>
        <v/>
      </c>
      <c r="AY9" s="22" t="str">
        <f t="shared" si="31"/>
        <v/>
      </c>
      <c r="AZ9" s="22" t="str">
        <f t="shared" si="32"/>
        <v/>
      </c>
      <c r="BA9" s="22" t="str">
        <f t="shared" si="33"/>
        <v/>
      </c>
      <c r="BB9" s="22" t="str">
        <f t="shared" si="34"/>
        <v/>
      </c>
      <c r="BC9" s="22" t="str">
        <f t="shared" si="35"/>
        <v/>
      </c>
      <c r="BD9" s="22" t="str">
        <f t="shared" si="36"/>
        <v/>
      </c>
      <c r="BE9" s="22" t="str">
        <f t="shared" si="37"/>
        <v/>
      </c>
      <c r="BF9" s="22" t="str">
        <f t="shared" si="38"/>
        <v/>
      </c>
      <c r="BG9" s="22" t="str">
        <f t="shared" si="39"/>
        <v/>
      </c>
      <c r="BH9" s="22" t="str">
        <f t="shared" si="40"/>
        <v/>
      </c>
      <c r="BI9" s="22" t="str">
        <f t="shared" si="41"/>
        <v/>
      </c>
      <c r="BJ9" s="22" t="str">
        <f t="shared" si="42"/>
        <v/>
      </c>
      <c r="BK9" s="22" t="str">
        <f t="shared" si="43"/>
        <v/>
      </c>
      <c r="BN9" t="s">
        <v>1120</v>
      </c>
      <c r="BO9">
        <v>1</v>
      </c>
      <c r="BP9">
        <f>SUM(AA2:AA196)</f>
        <v>1</v>
      </c>
    </row>
    <row r="10" spans="2:68" x14ac:dyDescent="0.3">
      <c r="B10" s="21">
        <v>3</v>
      </c>
      <c r="C10" s="22" t="s">
        <v>3</v>
      </c>
      <c r="D10" s="42" t="s">
        <v>334</v>
      </c>
      <c r="E10" s="23">
        <f>VLOOKUP(D10,Salary!$A$1:$F$986,2,FALSE)</f>
        <v>3600000</v>
      </c>
      <c r="F10" s="59">
        <f>VLOOKUP(D10,Pitching_SP!$A$1:$E$39,5,FALSE)</f>
        <v>5</v>
      </c>
      <c r="G10" s="57">
        <f t="shared" si="44"/>
        <v>4.8596112311015123</v>
      </c>
      <c r="H10" s="62" t="str">
        <f t="shared" si="45"/>
        <v>LAD</v>
      </c>
      <c r="I10" s="69"/>
      <c r="J10" s="74" t="s">
        <v>1072</v>
      </c>
      <c r="K10" s="75">
        <f>COUNTIF($H$8:$H$32,J10)</f>
        <v>1</v>
      </c>
      <c r="M10" s="34" t="s">
        <v>150</v>
      </c>
      <c r="N10" s="35" t="s">
        <v>1076</v>
      </c>
      <c r="O10" s="35" t="s">
        <v>34</v>
      </c>
      <c r="P10" s="37">
        <v>6.2737642585551328</v>
      </c>
      <c r="Q10" s="23">
        <f>VLOOKUP(M10,Salary!$A$1:$F$986,2,FALSE)</f>
        <v>12500000</v>
      </c>
      <c r="R10" s="23"/>
      <c r="S10" s="22">
        <v>1</v>
      </c>
      <c r="T10" s="22">
        <f t="shared" si="0"/>
        <v>1</v>
      </c>
      <c r="U10" s="22" t="str">
        <f t="shared" si="1"/>
        <v/>
      </c>
      <c r="V10" s="22" t="str">
        <f t="shared" si="2"/>
        <v/>
      </c>
      <c r="W10" s="22" t="b">
        <f t="shared" si="3"/>
        <v>0</v>
      </c>
      <c r="X10" s="22" t="str">
        <f t="shared" si="4"/>
        <v/>
      </c>
      <c r="Y10" s="22" t="str">
        <f t="shared" si="5"/>
        <v/>
      </c>
      <c r="Z10" s="22" t="str">
        <f t="shared" si="6"/>
        <v/>
      </c>
      <c r="AA10" s="22" t="str">
        <f t="shared" si="7"/>
        <v/>
      </c>
      <c r="AB10" s="22" t="str">
        <f t="shared" si="8"/>
        <v/>
      </c>
      <c r="AC10" s="22" t="str">
        <f t="shared" si="9"/>
        <v/>
      </c>
      <c r="AD10" s="22" t="str">
        <f t="shared" si="10"/>
        <v/>
      </c>
      <c r="AE10" s="22" t="str">
        <f t="shared" si="11"/>
        <v/>
      </c>
      <c r="AF10" s="25">
        <f t="shared" si="12"/>
        <v>1</v>
      </c>
      <c r="AG10" s="22" t="str">
        <f t="shared" si="13"/>
        <v/>
      </c>
      <c r="AH10" s="22" t="str">
        <f t="shared" si="14"/>
        <v/>
      </c>
      <c r="AI10" s="22" t="str">
        <f t="shared" si="15"/>
        <v/>
      </c>
      <c r="AJ10" s="22" t="str">
        <f t="shared" si="16"/>
        <v/>
      </c>
      <c r="AK10" s="22" t="str">
        <f t="shared" si="17"/>
        <v/>
      </c>
      <c r="AL10" s="22" t="str">
        <f t="shared" si="18"/>
        <v/>
      </c>
      <c r="AM10" s="22" t="str">
        <f t="shared" si="19"/>
        <v/>
      </c>
      <c r="AN10" s="22">
        <f t="shared" si="20"/>
        <v>1</v>
      </c>
      <c r="AO10" s="22" t="str">
        <f t="shared" si="21"/>
        <v/>
      </c>
      <c r="AP10" s="22" t="str">
        <f t="shared" si="22"/>
        <v/>
      </c>
      <c r="AQ10" s="22" t="str">
        <f t="shared" si="23"/>
        <v/>
      </c>
      <c r="AR10" s="22" t="str">
        <f t="shared" si="24"/>
        <v/>
      </c>
      <c r="AS10" s="22" t="str">
        <f t="shared" si="25"/>
        <v/>
      </c>
      <c r="AT10" s="22" t="str">
        <f t="shared" si="26"/>
        <v/>
      </c>
      <c r="AU10" s="22" t="str">
        <f t="shared" si="27"/>
        <v/>
      </c>
      <c r="AV10" s="22" t="str">
        <f t="shared" si="28"/>
        <v/>
      </c>
      <c r="AW10" s="22" t="str">
        <f t="shared" si="29"/>
        <v/>
      </c>
      <c r="AX10" s="22" t="str">
        <f t="shared" si="30"/>
        <v/>
      </c>
      <c r="AY10" s="22" t="str">
        <f t="shared" si="31"/>
        <v/>
      </c>
      <c r="AZ10" s="22" t="str">
        <f t="shared" si="32"/>
        <v/>
      </c>
      <c r="BA10" s="22" t="str">
        <f t="shared" si="33"/>
        <v/>
      </c>
      <c r="BB10" s="22" t="str">
        <f t="shared" si="34"/>
        <v/>
      </c>
      <c r="BC10" s="22" t="str">
        <f t="shared" si="35"/>
        <v/>
      </c>
      <c r="BD10" s="22" t="str">
        <f t="shared" si="36"/>
        <v/>
      </c>
      <c r="BE10" s="22" t="str">
        <f t="shared" si="37"/>
        <v/>
      </c>
      <c r="BF10" s="22" t="str">
        <f t="shared" si="38"/>
        <v/>
      </c>
      <c r="BG10" s="22" t="str">
        <f t="shared" si="39"/>
        <v/>
      </c>
      <c r="BH10" s="22" t="str">
        <f t="shared" si="40"/>
        <v/>
      </c>
      <c r="BI10" s="22" t="str">
        <f t="shared" si="41"/>
        <v/>
      </c>
      <c r="BJ10" s="22" t="str">
        <f t="shared" si="42"/>
        <v/>
      </c>
      <c r="BK10" s="22" t="str">
        <f t="shared" si="43"/>
        <v/>
      </c>
      <c r="BN10" t="s">
        <v>1137</v>
      </c>
      <c r="BO10">
        <v>1</v>
      </c>
      <c r="BP10">
        <f>SUM(AB2:AB196)</f>
        <v>1</v>
      </c>
    </row>
    <row r="11" spans="2:68" x14ac:dyDescent="0.3">
      <c r="B11" s="21">
        <v>4</v>
      </c>
      <c r="C11" s="22" t="s">
        <v>4</v>
      </c>
      <c r="D11" s="42" t="s">
        <v>684</v>
      </c>
      <c r="E11" s="23">
        <f>VLOOKUP(D11,Salary!$A$1:$F$986,2,FALSE)</f>
        <v>600000</v>
      </c>
      <c r="F11" s="59">
        <f>VLOOKUP(D11,Pitching_SP!$A$1:$E$39,5,FALSE)</f>
        <v>4.4000000000000004</v>
      </c>
      <c r="G11" s="57">
        <f t="shared" si="44"/>
        <v>4.7941888619854733</v>
      </c>
      <c r="H11" s="62" t="str">
        <f t="shared" si="45"/>
        <v>CHW</v>
      </c>
      <c r="I11" s="69"/>
      <c r="J11" s="74" t="s">
        <v>1084</v>
      </c>
      <c r="K11" s="75">
        <f>COUNTIF($H$8:$H$32,J11)</f>
        <v>1</v>
      </c>
      <c r="M11" s="34" t="s">
        <v>184</v>
      </c>
      <c r="N11" s="35" t="s">
        <v>1087</v>
      </c>
      <c r="O11" s="35" t="s">
        <v>34</v>
      </c>
      <c r="P11" s="37">
        <v>5.2132701421800949</v>
      </c>
      <c r="Q11" s="23">
        <f>VLOOKUP(M11,Salary!$A$1:$F$986,2,FALSE)</f>
        <v>10175000</v>
      </c>
      <c r="R11" s="23"/>
      <c r="S11" s="22">
        <v>0</v>
      </c>
      <c r="T11" s="22">
        <f t="shared" si="0"/>
        <v>0</v>
      </c>
      <c r="U11" s="22" t="str">
        <f t="shared" si="1"/>
        <v/>
      </c>
      <c r="V11" s="22" t="str">
        <f t="shared" si="2"/>
        <v/>
      </c>
      <c r="W11" s="22" t="b">
        <f t="shared" si="3"/>
        <v>0</v>
      </c>
      <c r="X11" s="22" t="str">
        <f t="shared" si="4"/>
        <v/>
      </c>
      <c r="Y11" s="22" t="str">
        <f t="shared" si="5"/>
        <v/>
      </c>
      <c r="Z11" s="22" t="str">
        <f t="shared" si="6"/>
        <v/>
      </c>
      <c r="AA11" s="22" t="str">
        <f t="shared" si="7"/>
        <v/>
      </c>
      <c r="AB11" s="22" t="str">
        <f t="shared" si="8"/>
        <v/>
      </c>
      <c r="AC11" s="22" t="str">
        <f t="shared" si="9"/>
        <v/>
      </c>
      <c r="AD11" s="22" t="str">
        <f t="shared" si="10"/>
        <v/>
      </c>
      <c r="AE11" s="22" t="str">
        <f t="shared" si="11"/>
        <v/>
      </c>
      <c r="AF11" s="25">
        <f t="shared" si="12"/>
        <v>0</v>
      </c>
      <c r="AG11" s="22" t="str">
        <f t="shared" si="13"/>
        <v/>
      </c>
      <c r="AH11" s="22" t="str">
        <f t="shared" si="14"/>
        <v/>
      </c>
      <c r="AI11" s="22" t="str">
        <f t="shared" si="15"/>
        <v/>
      </c>
      <c r="AJ11" s="22" t="str">
        <f t="shared" si="16"/>
        <v/>
      </c>
      <c r="AK11" s="22" t="str">
        <f t="shared" si="17"/>
        <v/>
      </c>
      <c r="AL11" s="22" t="str">
        <f t="shared" si="18"/>
        <v/>
      </c>
      <c r="AM11" s="22" t="str">
        <f t="shared" si="19"/>
        <v/>
      </c>
      <c r="AN11" s="22" t="str">
        <f t="shared" si="20"/>
        <v/>
      </c>
      <c r="AO11" s="22">
        <f t="shared" si="21"/>
        <v>0</v>
      </c>
      <c r="AP11" s="22" t="str">
        <f t="shared" si="22"/>
        <v/>
      </c>
      <c r="AQ11" s="22" t="str">
        <f t="shared" si="23"/>
        <v/>
      </c>
      <c r="AR11" s="22" t="str">
        <f t="shared" si="24"/>
        <v/>
      </c>
      <c r="AS11" s="22" t="str">
        <f t="shared" si="25"/>
        <v/>
      </c>
      <c r="AT11" s="22" t="str">
        <f t="shared" si="26"/>
        <v/>
      </c>
      <c r="AU11" s="22" t="str">
        <f t="shared" si="27"/>
        <v/>
      </c>
      <c r="AV11" s="22" t="str">
        <f t="shared" si="28"/>
        <v/>
      </c>
      <c r="AW11" s="22" t="str">
        <f t="shared" si="29"/>
        <v/>
      </c>
      <c r="AX11" s="22" t="str">
        <f t="shared" si="30"/>
        <v/>
      </c>
      <c r="AY11" s="22" t="str">
        <f t="shared" si="31"/>
        <v/>
      </c>
      <c r="AZ11" s="22" t="str">
        <f t="shared" si="32"/>
        <v/>
      </c>
      <c r="BA11" s="22" t="str">
        <f t="shared" si="33"/>
        <v/>
      </c>
      <c r="BB11" s="22" t="str">
        <f t="shared" si="34"/>
        <v/>
      </c>
      <c r="BC11" s="22" t="str">
        <f t="shared" si="35"/>
        <v/>
      </c>
      <c r="BD11" s="22" t="str">
        <f t="shared" si="36"/>
        <v/>
      </c>
      <c r="BE11" s="22" t="str">
        <f t="shared" si="37"/>
        <v/>
      </c>
      <c r="BF11" s="22" t="str">
        <f t="shared" si="38"/>
        <v/>
      </c>
      <c r="BG11" s="22" t="str">
        <f t="shared" si="39"/>
        <v/>
      </c>
      <c r="BH11" s="22" t="str">
        <f t="shared" si="40"/>
        <v/>
      </c>
      <c r="BI11" s="22" t="str">
        <f t="shared" si="41"/>
        <v/>
      </c>
      <c r="BJ11" s="22" t="str">
        <f t="shared" si="42"/>
        <v/>
      </c>
      <c r="BK11" s="22" t="str">
        <f t="shared" si="43"/>
        <v/>
      </c>
      <c r="BN11" t="s">
        <v>1138</v>
      </c>
      <c r="BO11">
        <v>2</v>
      </c>
      <c r="BP11">
        <f>SUM(AC2:AC196)</f>
        <v>2</v>
      </c>
    </row>
    <row r="12" spans="2:68" x14ac:dyDescent="0.3">
      <c r="B12" s="21">
        <v>5</v>
      </c>
      <c r="C12" s="22" t="s">
        <v>5</v>
      </c>
      <c r="D12" s="42" t="s">
        <v>352</v>
      </c>
      <c r="E12" s="23">
        <f>VLOOKUP(D12,Salary!$A$1:$F$986,2,FALSE)</f>
        <v>3275000</v>
      </c>
      <c r="F12" s="59">
        <f>VLOOKUP(D12,Pitching_SP!$A$1:$E$39,5,FALSE)</f>
        <v>4.7</v>
      </c>
      <c r="G12" s="57">
        <f t="shared" si="44"/>
        <v>4.7236180904522618</v>
      </c>
      <c r="H12" s="62" t="str">
        <f t="shared" si="45"/>
        <v>MIL</v>
      </c>
      <c r="I12" s="69"/>
      <c r="J12" s="76" t="s">
        <v>1085</v>
      </c>
      <c r="K12" s="75">
        <f>COUNTIF($H$8:$H$32,J12)</f>
        <v>2</v>
      </c>
      <c r="M12" s="34" t="s">
        <v>677</v>
      </c>
      <c r="N12" s="35" t="s">
        <v>1089</v>
      </c>
      <c r="O12" s="35" t="s">
        <v>34</v>
      </c>
      <c r="P12" s="37">
        <v>5.1083591331269353</v>
      </c>
      <c r="Q12" s="23">
        <f>VLOOKUP(M12,Salary!$A$1:$F$986,2,FALSE)</f>
        <v>601000</v>
      </c>
      <c r="R12" s="23"/>
      <c r="S12" s="22">
        <v>1</v>
      </c>
      <c r="T12" s="22" t="str">
        <f t="shared" si="0"/>
        <v/>
      </c>
      <c r="U12" s="22" t="str">
        <f t="shared" si="1"/>
        <v/>
      </c>
      <c r="V12" s="22" t="str">
        <f t="shared" si="2"/>
        <v/>
      </c>
      <c r="W12" s="22" t="b">
        <f t="shared" si="3"/>
        <v>1</v>
      </c>
      <c r="X12" s="22" t="str">
        <f t="shared" si="4"/>
        <v/>
      </c>
      <c r="Y12" s="22" t="str">
        <f t="shared" si="5"/>
        <v/>
      </c>
      <c r="Z12" s="22" t="str">
        <f t="shared" si="6"/>
        <v/>
      </c>
      <c r="AA12" s="22" t="str">
        <f t="shared" si="7"/>
        <v/>
      </c>
      <c r="AB12" s="22" t="str">
        <f t="shared" si="8"/>
        <v/>
      </c>
      <c r="AC12" s="22" t="str">
        <f t="shared" si="9"/>
        <v/>
      </c>
      <c r="AD12" s="22" t="str">
        <f t="shared" si="10"/>
        <v/>
      </c>
      <c r="AE12" s="22" t="str">
        <f t="shared" si="11"/>
        <v/>
      </c>
      <c r="AF12" s="25">
        <f t="shared" si="12"/>
        <v>1</v>
      </c>
      <c r="AG12" s="22" t="str">
        <f t="shared" si="13"/>
        <v/>
      </c>
      <c r="AH12" s="22" t="str">
        <f t="shared" si="14"/>
        <v/>
      </c>
      <c r="AI12" s="22" t="str">
        <f t="shared" si="15"/>
        <v/>
      </c>
      <c r="AJ12" s="22" t="str">
        <f t="shared" si="16"/>
        <v/>
      </c>
      <c r="AK12" s="22" t="str">
        <f t="shared" si="17"/>
        <v/>
      </c>
      <c r="AL12" s="22" t="str">
        <f t="shared" si="18"/>
        <v/>
      </c>
      <c r="AM12" s="22" t="str">
        <f t="shared" si="19"/>
        <v/>
      </c>
      <c r="AN12" s="22" t="str">
        <f t="shared" si="20"/>
        <v/>
      </c>
      <c r="AO12" s="22" t="str">
        <f t="shared" si="21"/>
        <v/>
      </c>
      <c r="AP12" s="22">
        <f t="shared" si="22"/>
        <v>1</v>
      </c>
      <c r="AQ12" s="22" t="str">
        <f t="shared" si="23"/>
        <v/>
      </c>
      <c r="AR12" s="22" t="str">
        <f t="shared" si="24"/>
        <v/>
      </c>
      <c r="AS12" s="22" t="str">
        <f t="shared" si="25"/>
        <v/>
      </c>
      <c r="AT12" s="22" t="str">
        <f t="shared" si="26"/>
        <v/>
      </c>
      <c r="AU12" s="22" t="str">
        <f t="shared" si="27"/>
        <v/>
      </c>
      <c r="AV12" s="22" t="str">
        <f t="shared" si="28"/>
        <v/>
      </c>
      <c r="AW12" s="22" t="str">
        <f t="shared" si="29"/>
        <v/>
      </c>
      <c r="AX12" s="22" t="str">
        <f t="shared" si="30"/>
        <v/>
      </c>
      <c r="AY12" s="22" t="str">
        <f t="shared" si="31"/>
        <v/>
      </c>
      <c r="AZ12" s="22" t="str">
        <f t="shared" si="32"/>
        <v/>
      </c>
      <c r="BA12" s="22" t="str">
        <f t="shared" si="33"/>
        <v/>
      </c>
      <c r="BB12" s="22" t="str">
        <f t="shared" si="34"/>
        <v/>
      </c>
      <c r="BC12" s="22" t="str">
        <f t="shared" si="35"/>
        <v/>
      </c>
      <c r="BD12" s="22" t="str">
        <f t="shared" si="36"/>
        <v/>
      </c>
      <c r="BE12" s="22" t="str">
        <f t="shared" si="37"/>
        <v/>
      </c>
      <c r="BF12" s="22" t="str">
        <f t="shared" si="38"/>
        <v/>
      </c>
      <c r="BG12" s="22" t="str">
        <f t="shared" si="39"/>
        <v/>
      </c>
      <c r="BH12" s="22" t="str">
        <f t="shared" si="40"/>
        <v/>
      </c>
      <c r="BI12" s="22" t="str">
        <f t="shared" si="41"/>
        <v/>
      </c>
      <c r="BJ12" s="22" t="str">
        <f t="shared" si="42"/>
        <v/>
      </c>
      <c r="BK12" s="22" t="str">
        <f t="shared" si="43"/>
        <v/>
      </c>
      <c r="BN12" t="s">
        <v>1139</v>
      </c>
      <c r="BO12">
        <v>1</v>
      </c>
      <c r="BP12">
        <f>SUM(AD2:AD196)</f>
        <v>1</v>
      </c>
    </row>
    <row r="13" spans="2:68" x14ac:dyDescent="0.3">
      <c r="B13" s="21">
        <v>6</v>
      </c>
      <c r="C13" s="22" t="s">
        <v>6</v>
      </c>
      <c r="D13" s="41" t="s">
        <v>703</v>
      </c>
      <c r="E13" s="23">
        <f>VLOOKUP(D13,Salary!$A$1:$F$986,2,FALSE)</f>
        <v>595800</v>
      </c>
      <c r="F13" s="60">
        <f>VLOOKUP(D13,Pitching_RP!$A$1:$D$145,4,FALSE)</f>
        <v>2.4</v>
      </c>
      <c r="G13" s="57">
        <f t="shared" si="44"/>
        <v>2.0512820512820511</v>
      </c>
      <c r="H13" s="62" t="str">
        <f t="shared" si="45"/>
        <v>NYY</v>
      </c>
      <c r="I13" s="69"/>
      <c r="J13" s="76" t="s">
        <v>1065</v>
      </c>
      <c r="K13" s="75">
        <f>COUNTIF($H$8:$H$32,J13)</f>
        <v>1</v>
      </c>
      <c r="M13" s="34" t="s">
        <v>131</v>
      </c>
      <c r="N13" s="35" t="s">
        <v>1068</v>
      </c>
      <c r="O13" s="35" t="s">
        <v>16</v>
      </c>
      <c r="P13" s="37">
        <v>6.0109289617486334</v>
      </c>
      <c r="Q13" s="23">
        <f>VLOOKUP(M13,Salary!$A$1:$F$986,2,FALSE)</f>
        <v>15200000</v>
      </c>
      <c r="R13" s="23"/>
      <c r="S13" s="22">
        <v>1</v>
      </c>
      <c r="T13" s="22">
        <f t="shared" si="0"/>
        <v>1</v>
      </c>
      <c r="U13" s="22" t="str">
        <f t="shared" si="1"/>
        <v/>
      </c>
      <c r="V13" s="22" t="str">
        <f t="shared" si="2"/>
        <v/>
      </c>
      <c r="W13" s="22" t="b">
        <f t="shared" si="3"/>
        <v>0</v>
      </c>
      <c r="X13" s="22" t="str">
        <f t="shared" si="4"/>
        <v/>
      </c>
      <c r="Y13" s="22" t="str">
        <f t="shared" si="5"/>
        <v/>
      </c>
      <c r="Z13" s="22" t="str">
        <f t="shared" si="6"/>
        <v/>
      </c>
      <c r="AA13" s="22" t="str">
        <f t="shared" si="7"/>
        <v/>
      </c>
      <c r="AB13" s="22" t="str">
        <f t="shared" si="8"/>
        <v/>
      </c>
      <c r="AC13" s="22">
        <f t="shared" si="9"/>
        <v>1</v>
      </c>
      <c r="AD13" s="22" t="str">
        <f t="shared" si="10"/>
        <v/>
      </c>
      <c r="AE13" s="22" t="str">
        <f t="shared" si="11"/>
        <v/>
      </c>
      <c r="AF13" s="25" t="str">
        <f t="shared" si="12"/>
        <v/>
      </c>
      <c r="AG13" s="22" t="str">
        <f t="shared" si="13"/>
        <v/>
      </c>
      <c r="AH13" s="22" t="str">
        <f t="shared" si="14"/>
        <v/>
      </c>
      <c r="AI13" s="22" t="str">
        <f t="shared" si="15"/>
        <v/>
      </c>
      <c r="AJ13" s="22" t="str">
        <f t="shared" si="16"/>
        <v/>
      </c>
      <c r="AK13" s="22" t="str">
        <f t="shared" si="17"/>
        <v/>
      </c>
      <c r="AL13" s="22" t="str">
        <f t="shared" si="18"/>
        <v/>
      </c>
      <c r="AM13" s="22" t="str">
        <f t="shared" si="19"/>
        <v/>
      </c>
      <c r="AN13" s="22" t="str">
        <f t="shared" si="20"/>
        <v/>
      </c>
      <c r="AO13" s="22" t="str">
        <f t="shared" si="21"/>
        <v/>
      </c>
      <c r="AP13" s="22" t="str">
        <f t="shared" si="22"/>
        <v/>
      </c>
      <c r="AQ13" s="22">
        <f t="shared" si="23"/>
        <v>1</v>
      </c>
      <c r="AR13" s="22" t="str">
        <f t="shared" si="24"/>
        <v/>
      </c>
      <c r="AS13" s="22" t="str">
        <f t="shared" si="25"/>
        <v/>
      </c>
      <c r="AT13" s="22" t="str">
        <f t="shared" si="26"/>
        <v/>
      </c>
      <c r="AU13" s="22" t="str">
        <f t="shared" si="27"/>
        <v/>
      </c>
      <c r="AV13" s="22" t="str">
        <f t="shared" si="28"/>
        <v/>
      </c>
      <c r="AW13" s="22" t="str">
        <f t="shared" si="29"/>
        <v/>
      </c>
      <c r="AX13" s="22" t="str">
        <f t="shared" si="30"/>
        <v/>
      </c>
      <c r="AY13" s="22" t="str">
        <f t="shared" si="31"/>
        <v/>
      </c>
      <c r="AZ13" s="22" t="str">
        <f t="shared" si="32"/>
        <v/>
      </c>
      <c r="BA13" s="22" t="str">
        <f t="shared" si="33"/>
        <v/>
      </c>
      <c r="BB13" s="22" t="str">
        <f t="shared" si="34"/>
        <v/>
      </c>
      <c r="BC13" s="22" t="str">
        <f t="shared" si="35"/>
        <v/>
      </c>
      <c r="BD13" s="22" t="str">
        <f t="shared" si="36"/>
        <v/>
      </c>
      <c r="BE13" s="22" t="str">
        <f t="shared" si="37"/>
        <v/>
      </c>
      <c r="BF13" s="22" t="str">
        <f t="shared" si="38"/>
        <v/>
      </c>
      <c r="BG13" s="22" t="str">
        <f t="shared" si="39"/>
        <v/>
      </c>
      <c r="BH13" s="22" t="str">
        <f t="shared" si="40"/>
        <v/>
      </c>
      <c r="BI13" s="22" t="str">
        <f t="shared" si="41"/>
        <v/>
      </c>
      <c r="BJ13" s="22" t="str">
        <f t="shared" si="42"/>
        <v/>
      </c>
      <c r="BK13" s="22" t="str">
        <f t="shared" si="43"/>
        <v/>
      </c>
      <c r="BN13" t="s">
        <v>1151</v>
      </c>
      <c r="BO13">
        <v>1</v>
      </c>
      <c r="BP13">
        <f>SUM(AE2:AE196)</f>
        <v>1</v>
      </c>
    </row>
    <row r="14" spans="2:68" x14ac:dyDescent="0.3">
      <c r="B14" s="21">
        <v>7</v>
      </c>
      <c r="C14" s="22" t="s">
        <v>7</v>
      </c>
      <c r="D14" s="41" t="s">
        <v>1012</v>
      </c>
      <c r="E14" s="23">
        <f>VLOOKUP(D14,Salary!$A$1:$F$986,2,FALSE)</f>
        <v>571800</v>
      </c>
      <c r="F14" s="60">
        <f>VLOOKUP(D14,Pitching_RP!$A$1:$D$145,4,FALSE)</f>
        <v>2.2000000000000002</v>
      </c>
      <c r="G14" s="57">
        <f t="shared" si="44"/>
        <v>1.9075144508670518</v>
      </c>
      <c r="H14" s="62" t="str">
        <f t="shared" si="45"/>
        <v>CLE</v>
      </c>
      <c r="I14" s="69"/>
      <c r="J14" s="76" t="s">
        <v>1076</v>
      </c>
      <c r="K14" s="75">
        <f>COUNTIF($H$8:$H$32,J14)</f>
        <v>1</v>
      </c>
      <c r="M14" s="34" t="s">
        <v>708</v>
      </c>
      <c r="N14" s="35" t="s">
        <v>1073</v>
      </c>
      <c r="O14" s="35" t="s">
        <v>34</v>
      </c>
      <c r="P14" s="37">
        <v>6.033519553072626</v>
      </c>
      <c r="Q14" s="23">
        <f>VLOOKUP(M14,Salary!$A$1:$F$986,2,FALSE)</f>
        <v>594700</v>
      </c>
      <c r="R14" s="23"/>
      <c r="S14" s="22">
        <v>1</v>
      </c>
      <c r="T14" s="22" t="str">
        <f t="shared" si="0"/>
        <v/>
      </c>
      <c r="U14" s="22" t="str">
        <f t="shared" si="1"/>
        <v/>
      </c>
      <c r="V14" s="22" t="str">
        <f t="shared" si="2"/>
        <v/>
      </c>
      <c r="W14" s="22" t="b">
        <f t="shared" si="3"/>
        <v>1</v>
      </c>
      <c r="X14" s="22" t="str">
        <f t="shared" si="4"/>
        <v/>
      </c>
      <c r="Y14" s="22" t="str">
        <f t="shared" si="5"/>
        <v/>
      </c>
      <c r="Z14" s="22" t="str">
        <f t="shared" si="6"/>
        <v/>
      </c>
      <c r="AA14" s="22" t="str">
        <f t="shared" si="7"/>
        <v/>
      </c>
      <c r="AB14" s="22" t="str">
        <f t="shared" si="8"/>
        <v/>
      </c>
      <c r="AC14" s="22" t="str">
        <f t="shared" si="9"/>
        <v/>
      </c>
      <c r="AD14" s="22" t="str">
        <f t="shared" si="10"/>
        <v/>
      </c>
      <c r="AE14" s="22" t="str">
        <f t="shared" si="11"/>
        <v/>
      </c>
      <c r="AF14" s="25">
        <f t="shared" si="12"/>
        <v>1</v>
      </c>
      <c r="AG14" s="22" t="str">
        <f t="shared" si="13"/>
        <v/>
      </c>
      <c r="AH14" s="22" t="str">
        <f t="shared" si="14"/>
        <v/>
      </c>
      <c r="AI14" s="22" t="str">
        <f t="shared" si="15"/>
        <v/>
      </c>
      <c r="AJ14" s="22" t="str">
        <f t="shared" si="16"/>
        <v/>
      </c>
      <c r="AK14" s="22" t="str">
        <f t="shared" si="17"/>
        <v/>
      </c>
      <c r="AL14" s="22" t="str">
        <f t="shared" si="18"/>
        <v/>
      </c>
      <c r="AM14" s="22" t="str">
        <f t="shared" si="19"/>
        <v/>
      </c>
      <c r="AN14" s="22" t="str">
        <f t="shared" si="20"/>
        <v/>
      </c>
      <c r="AO14" s="22" t="str">
        <f t="shared" si="21"/>
        <v/>
      </c>
      <c r="AP14" s="22" t="str">
        <f t="shared" si="22"/>
        <v/>
      </c>
      <c r="AQ14" s="22" t="str">
        <f t="shared" si="23"/>
        <v/>
      </c>
      <c r="AR14" s="22">
        <f t="shared" si="24"/>
        <v>1</v>
      </c>
      <c r="AS14" s="22" t="str">
        <f t="shared" si="25"/>
        <v/>
      </c>
      <c r="AT14" s="22" t="str">
        <f t="shared" si="26"/>
        <v/>
      </c>
      <c r="AU14" s="22" t="str">
        <f t="shared" si="27"/>
        <v/>
      </c>
      <c r="AV14" s="22" t="str">
        <f t="shared" si="28"/>
        <v/>
      </c>
      <c r="AW14" s="22" t="str">
        <f t="shared" si="29"/>
        <v/>
      </c>
      <c r="AX14" s="22" t="str">
        <f t="shared" si="30"/>
        <v/>
      </c>
      <c r="AY14" s="22" t="str">
        <f t="shared" si="31"/>
        <v/>
      </c>
      <c r="AZ14" s="22" t="str">
        <f t="shared" si="32"/>
        <v/>
      </c>
      <c r="BA14" s="22" t="str">
        <f t="shared" si="33"/>
        <v/>
      </c>
      <c r="BB14" s="22" t="str">
        <f t="shared" si="34"/>
        <v/>
      </c>
      <c r="BC14" s="22" t="str">
        <f t="shared" si="35"/>
        <v/>
      </c>
      <c r="BD14" s="22" t="str">
        <f t="shared" si="36"/>
        <v/>
      </c>
      <c r="BE14" s="22" t="str">
        <f t="shared" si="37"/>
        <v/>
      </c>
      <c r="BF14" s="22" t="str">
        <f t="shared" si="38"/>
        <v/>
      </c>
      <c r="BG14" s="22" t="str">
        <f t="shared" si="39"/>
        <v/>
      </c>
      <c r="BH14" s="22" t="str">
        <f t="shared" si="40"/>
        <v/>
      </c>
      <c r="BI14" s="22" t="str">
        <f t="shared" si="41"/>
        <v/>
      </c>
      <c r="BJ14" s="22" t="str">
        <f t="shared" si="42"/>
        <v/>
      </c>
      <c r="BK14" s="22" t="str">
        <f t="shared" si="43"/>
        <v/>
      </c>
      <c r="BN14" t="s">
        <v>1141</v>
      </c>
      <c r="BO14">
        <v>5</v>
      </c>
      <c r="BP14">
        <f>SUM(AF2:AF196)</f>
        <v>5</v>
      </c>
    </row>
    <row r="15" spans="2:68" x14ac:dyDescent="0.3">
      <c r="B15" s="21">
        <v>8</v>
      </c>
      <c r="C15" s="22" t="s">
        <v>8</v>
      </c>
      <c r="D15" s="41" t="s">
        <v>709</v>
      </c>
      <c r="E15" s="23">
        <f>VLOOKUP(D15,Salary!$A$1:$F$986,2,FALSE)</f>
        <v>594500</v>
      </c>
      <c r="F15" s="60">
        <f>VLOOKUP(D15,Pitching_RP!$A$1:$D$145,4,FALSE)</f>
        <v>2.2000000000000002</v>
      </c>
      <c r="G15" s="57">
        <f t="shared" si="44"/>
        <v>1.6479400749063671</v>
      </c>
      <c r="H15" s="62" t="str">
        <f t="shared" si="45"/>
        <v>STL</v>
      </c>
      <c r="I15" s="69"/>
      <c r="J15" s="76" t="s">
        <v>1087</v>
      </c>
      <c r="K15" s="75">
        <f>COUNTIF($H$8:$H$32,J15)</f>
        <v>1</v>
      </c>
      <c r="M15" s="34" t="s">
        <v>867</v>
      </c>
      <c r="N15" s="35" t="s">
        <v>1090</v>
      </c>
      <c r="O15" s="35" t="s">
        <v>34</v>
      </c>
      <c r="P15" s="37">
        <v>4.7111111111111112</v>
      </c>
      <c r="Q15" s="23">
        <f>VLOOKUP(M15,Salary!$A$1:$F$986,2,FALSE)</f>
        <v>577000</v>
      </c>
      <c r="R15" s="23"/>
      <c r="S15" s="22">
        <v>0</v>
      </c>
      <c r="T15" s="22" t="str">
        <f t="shared" si="0"/>
        <v/>
      </c>
      <c r="U15" s="22" t="str">
        <f t="shared" si="1"/>
        <v/>
      </c>
      <c r="V15" s="22" t="str">
        <f t="shared" si="2"/>
        <v/>
      </c>
      <c r="W15" s="22" t="b">
        <f t="shared" si="3"/>
        <v>1</v>
      </c>
      <c r="X15" s="22" t="str">
        <f t="shared" si="4"/>
        <v/>
      </c>
      <c r="Y15" s="22" t="str">
        <f t="shared" si="5"/>
        <v/>
      </c>
      <c r="Z15" s="22" t="str">
        <f t="shared" si="6"/>
        <v/>
      </c>
      <c r="AA15" s="22" t="str">
        <f t="shared" si="7"/>
        <v/>
      </c>
      <c r="AB15" s="22" t="str">
        <f t="shared" si="8"/>
        <v/>
      </c>
      <c r="AC15" s="22" t="str">
        <f t="shared" si="9"/>
        <v/>
      </c>
      <c r="AD15" s="22" t="str">
        <f t="shared" si="10"/>
        <v/>
      </c>
      <c r="AE15" s="22" t="str">
        <f t="shared" si="11"/>
        <v/>
      </c>
      <c r="AF15" s="25">
        <f t="shared" si="12"/>
        <v>0</v>
      </c>
      <c r="AG15" s="22" t="str">
        <f t="shared" si="13"/>
        <v/>
      </c>
      <c r="AH15" s="22" t="str">
        <f t="shared" si="14"/>
        <v/>
      </c>
      <c r="AI15" s="22" t="str">
        <f t="shared" si="15"/>
        <v/>
      </c>
      <c r="AJ15" s="22" t="str">
        <f t="shared" si="16"/>
        <v/>
      </c>
      <c r="AK15" s="22" t="str">
        <f t="shared" si="17"/>
        <v/>
      </c>
      <c r="AL15" s="22" t="str">
        <f t="shared" si="18"/>
        <v/>
      </c>
      <c r="AM15" s="22" t="str">
        <f t="shared" si="19"/>
        <v/>
      </c>
      <c r="AN15" s="22" t="str">
        <f t="shared" si="20"/>
        <v/>
      </c>
      <c r="AO15" s="22" t="str">
        <f t="shared" si="21"/>
        <v/>
      </c>
      <c r="AP15" s="22" t="str">
        <f t="shared" si="22"/>
        <v/>
      </c>
      <c r="AQ15" s="22" t="str">
        <f t="shared" si="23"/>
        <v/>
      </c>
      <c r="AR15" s="22" t="str">
        <f t="shared" si="24"/>
        <v/>
      </c>
      <c r="AS15" s="22">
        <f t="shared" si="25"/>
        <v>0</v>
      </c>
      <c r="AT15" s="22" t="str">
        <f t="shared" si="26"/>
        <v/>
      </c>
      <c r="AU15" s="22" t="str">
        <f t="shared" si="27"/>
        <v/>
      </c>
      <c r="AV15" s="22" t="str">
        <f t="shared" si="28"/>
        <v/>
      </c>
      <c r="AW15" s="22" t="str">
        <f t="shared" si="29"/>
        <v/>
      </c>
      <c r="AX15" s="22" t="str">
        <f t="shared" si="30"/>
        <v/>
      </c>
      <c r="AY15" s="22" t="str">
        <f t="shared" si="31"/>
        <v/>
      </c>
      <c r="AZ15" s="22" t="str">
        <f t="shared" si="32"/>
        <v/>
      </c>
      <c r="BA15" s="22" t="str">
        <f t="shared" si="33"/>
        <v/>
      </c>
      <c r="BB15" s="22" t="str">
        <f t="shared" si="34"/>
        <v/>
      </c>
      <c r="BC15" s="22" t="str">
        <f t="shared" si="35"/>
        <v/>
      </c>
      <c r="BD15" s="22" t="str">
        <f t="shared" si="36"/>
        <v/>
      </c>
      <c r="BE15" s="22" t="str">
        <f t="shared" si="37"/>
        <v/>
      </c>
      <c r="BF15" s="22" t="str">
        <f t="shared" si="38"/>
        <v/>
      </c>
      <c r="BG15" s="22" t="str">
        <f t="shared" si="39"/>
        <v/>
      </c>
      <c r="BH15" s="22" t="str">
        <f t="shared" si="40"/>
        <v/>
      </c>
      <c r="BI15" s="22" t="str">
        <f t="shared" si="41"/>
        <v/>
      </c>
      <c r="BJ15" s="22" t="str">
        <f t="shared" si="42"/>
        <v/>
      </c>
      <c r="BK15" s="22" t="str">
        <f t="shared" si="43"/>
        <v/>
      </c>
      <c r="BM15" s="22" t="s">
        <v>1156</v>
      </c>
      <c r="BN15" s="33" t="s">
        <v>1157</v>
      </c>
      <c r="BO15">
        <v>5</v>
      </c>
      <c r="BP15">
        <f>SUM(T2:T196)</f>
        <v>5</v>
      </c>
    </row>
    <row r="16" spans="2:68" x14ac:dyDescent="0.3">
      <c r="B16" s="21">
        <v>9</v>
      </c>
      <c r="C16" s="22" t="s">
        <v>9</v>
      </c>
      <c r="D16" s="41" t="s">
        <v>638</v>
      </c>
      <c r="E16" s="23">
        <f>VLOOKUP(D16,Salary!$A$1:$F$986,2,FALSE)</f>
        <v>650000</v>
      </c>
      <c r="F16" s="60">
        <f>VLOOKUP(D16,Pitching_RP!$A$1:$D$145,4,FALSE)</f>
        <v>2.1</v>
      </c>
      <c r="G16" s="57">
        <f t="shared" si="44"/>
        <v>1.7004048582995952</v>
      </c>
      <c r="H16" s="62" t="str">
        <f t="shared" si="45"/>
        <v>KCR</v>
      </c>
      <c r="I16" s="69"/>
      <c r="J16" s="76" t="s">
        <v>1089</v>
      </c>
      <c r="K16" s="75">
        <f>COUNTIF($H$8:$H$32,J16)</f>
        <v>1</v>
      </c>
      <c r="M16" s="34" t="s">
        <v>396</v>
      </c>
      <c r="N16" s="35" t="s">
        <v>1092</v>
      </c>
      <c r="O16" s="35" t="s">
        <v>15</v>
      </c>
      <c r="P16" s="37">
        <v>5.0731707317073171</v>
      </c>
      <c r="Q16" s="23">
        <f>VLOOKUP(M16,Salary!$A$1:$F$986,2,FALSE)</f>
        <v>2500000</v>
      </c>
      <c r="R16" s="23"/>
      <c r="S16" s="22">
        <v>1</v>
      </c>
      <c r="T16" s="22" t="str">
        <f t="shared" si="0"/>
        <v/>
      </c>
      <c r="U16" s="22" t="str">
        <f t="shared" si="1"/>
        <v/>
      </c>
      <c r="V16" s="22">
        <f t="shared" si="2"/>
        <v>1</v>
      </c>
      <c r="W16" s="22" t="b">
        <f t="shared" si="3"/>
        <v>0</v>
      </c>
      <c r="X16" s="22" t="str">
        <f t="shared" si="4"/>
        <v/>
      </c>
      <c r="Y16" s="22" t="str">
        <f t="shared" si="5"/>
        <v/>
      </c>
      <c r="Z16" s="22" t="str">
        <f t="shared" si="6"/>
        <v/>
      </c>
      <c r="AA16" s="22" t="str">
        <f t="shared" si="7"/>
        <v/>
      </c>
      <c r="AB16" s="22">
        <f t="shared" si="8"/>
        <v>1</v>
      </c>
      <c r="AC16" s="22" t="str">
        <f t="shared" si="9"/>
        <v/>
      </c>
      <c r="AD16" s="22" t="str">
        <f t="shared" si="10"/>
        <v/>
      </c>
      <c r="AE16" s="22" t="str">
        <f t="shared" si="11"/>
        <v/>
      </c>
      <c r="AF16" s="25" t="str">
        <f t="shared" si="12"/>
        <v/>
      </c>
      <c r="AG16" s="22" t="str">
        <f t="shared" si="13"/>
        <v/>
      </c>
      <c r="AH16" s="22" t="str">
        <f t="shared" si="14"/>
        <v/>
      </c>
      <c r="AI16" s="22" t="str">
        <f t="shared" si="15"/>
        <v/>
      </c>
      <c r="AJ16" s="22" t="str">
        <f t="shared" si="16"/>
        <v/>
      </c>
      <c r="AK16" s="22" t="str">
        <f t="shared" si="17"/>
        <v/>
      </c>
      <c r="AL16" s="22" t="str">
        <f t="shared" si="18"/>
        <v/>
      </c>
      <c r="AM16" s="22" t="str">
        <f t="shared" si="19"/>
        <v/>
      </c>
      <c r="AN16" s="22" t="str">
        <f t="shared" si="20"/>
        <v/>
      </c>
      <c r="AO16" s="22" t="str">
        <f t="shared" si="21"/>
        <v/>
      </c>
      <c r="AP16" s="22" t="str">
        <f t="shared" si="22"/>
        <v/>
      </c>
      <c r="AQ16" s="22" t="str">
        <f t="shared" si="23"/>
        <v/>
      </c>
      <c r="AR16" s="22" t="str">
        <f t="shared" si="24"/>
        <v/>
      </c>
      <c r="AS16" s="22" t="str">
        <f t="shared" si="25"/>
        <v/>
      </c>
      <c r="AT16" s="22">
        <f t="shared" si="26"/>
        <v>1</v>
      </c>
      <c r="AU16" s="22" t="str">
        <f t="shared" si="27"/>
        <v/>
      </c>
      <c r="AV16" s="22" t="str">
        <f t="shared" si="28"/>
        <v/>
      </c>
      <c r="AW16" s="22" t="str">
        <f t="shared" si="29"/>
        <v/>
      </c>
      <c r="AX16" s="22" t="str">
        <f t="shared" si="30"/>
        <v/>
      </c>
      <c r="AY16" s="22" t="str">
        <f t="shared" si="31"/>
        <v/>
      </c>
      <c r="AZ16" s="22" t="str">
        <f t="shared" si="32"/>
        <v/>
      </c>
      <c r="BA16" s="22" t="str">
        <f t="shared" si="33"/>
        <v/>
      </c>
      <c r="BB16" s="22" t="str">
        <f t="shared" si="34"/>
        <v/>
      </c>
      <c r="BC16" s="22" t="str">
        <f t="shared" si="35"/>
        <v/>
      </c>
      <c r="BD16" s="22" t="str">
        <f t="shared" si="36"/>
        <v/>
      </c>
      <c r="BE16" s="22" t="str">
        <f t="shared" si="37"/>
        <v/>
      </c>
      <c r="BF16" s="22" t="str">
        <f t="shared" si="38"/>
        <v/>
      </c>
      <c r="BG16" s="22" t="str">
        <f t="shared" si="39"/>
        <v/>
      </c>
      <c r="BH16" s="22" t="str">
        <f t="shared" si="40"/>
        <v/>
      </c>
      <c r="BI16" s="22" t="str">
        <f t="shared" si="41"/>
        <v/>
      </c>
      <c r="BJ16" s="22" t="str">
        <f t="shared" si="42"/>
        <v/>
      </c>
      <c r="BK16" s="22" t="str">
        <f t="shared" si="43"/>
        <v/>
      </c>
      <c r="BN16" t="s">
        <v>1158</v>
      </c>
      <c r="BO16">
        <v>4</v>
      </c>
      <c r="BP16">
        <f>SUM(U2:U196)</f>
        <v>3</v>
      </c>
    </row>
    <row r="17" spans="2:68" x14ac:dyDescent="0.3">
      <c r="B17" s="21">
        <v>10</v>
      </c>
      <c r="C17" s="22" t="s">
        <v>10</v>
      </c>
      <c r="D17" s="41" t="s">
        <v>621</v>
      </c>
      <c r="E17" s="23">
        <f>VLOOKUP(D17,Salary!$A$1:$F$986,2,FALSE)</f>
        <v>750000</v>
      </c>
      <c r="F17" s="60">
        <f>VLOOKUP(D17,Pitching_RP!$A$1:$D$145,4,FALSE)</f>
        <v>1.7</v>
      </c>
      <c r="G17" s="57">
        <f t="shared" si="44"/>
        <v>1.566820276497696</v>
      </c>
      <c r="H17" s="62" t="str">
        <f t="shared" si="45"/>
        <v>TBR</v>
      </c>
      <c r="I17" s="69"/>
      <c r="J17" s="76" t="s">
        <v>1068</v>
      </c>
      <c r="K17" s="75">
        <f>COUNTIF($H$8:$H$32,J17)</f>
        <v>1</v>
      </c>
      <c r="M17" s="34" t="s">
        <v>94</v>
      </c>
      <c r="N17" s="35" t="s">
        <v>1077</v>
      </c>
      <c r="O17" s="35" t="s">
        <v>16</v>
      </c>
      <c r="P17" s="37">
        <v>5.1741293532338313</v>
      </c>
      <c r="Q17" s="23">
        <f>VLOOKUP(M17,Salary!$A$1:$F$986,2,FALSE)</f>
        <v>20000000</v>
      </c>
      <c r="R17" s="23"/>
      <c r="S17" s="22">
        <v>0</v>
      </c>
      <c r="T17" s="22">
        <f t="shared" si="0"/>
        <v>0</v>
      </c>
      <c r="U17" s="22" t="str">
        <f t="shared" si="1"/>
        <v/>
      </c>
      <c r="V17" s="22" t="str">
        <f t="shared" si="2"/>
        <v/>
      </c>
      <c r="W17" s="22" t="b">
        <f t="shared" si="3"/>
        <v>0</v>
      </c>
      <c r="X17" s="22" t="str">
        <f t="shared" si="4"/>
        <v/>
      </c>
      <c r="Y17" s="22" t="str">
        <f t="shared" si="5"/>
        <v/>
      </c>
      <c r="Z17" s="22" t="str">
        <f t="shared" si="6"/>
        <v/>
      </c>
      <c r="AA17" s="22" t="str">
        <f t="shared" si="7"/>
        <v/>
      </c>
      <c r="AB17" s="22" t="str">
        <f t="shared" si="8"/>
        <v/>
      </c>
      <c r="AC17" s="22">
        <f t="shared" si="9"/>
        <v>0</v>
      </c>
      <c r="AD17" s="22" t="str">
        <f t="shared" si="10"/>
        <v/>
      </c>
      <c r="AE17" s="22" t="str">
        <f t="shared" si="11"/>
        <v/>
      </c>
      <c r="AF17" s="25" t="str">
        <f t="shared" si="12"/>
        <v/>
      </c>
      <c r="AG17" s="22" t="str">
        <f t="shared" si="13"/>
        <v/>
      </c>
      <c r="AH17" s="22" t="str">
        <f t="shared" si="14"/>
        <v/>
      </c>
      <c r="AI17" s="22" t="str">
        <f t="shared" si="15"/>
        <v/>
      </c>
      <c r="AJ17" s="22" t="str">
        <f t="shared" si="16"/>
        <v/>
      </c>
      <c r="AK17" s="22" t="str">
        <f t="shared" si="17"/>
        <v/>
      </c>
      <c r="AL17" s="22" t="str">
        <f t="shared" si="18"/>
        <v/>
      </c>
      <c r="AM17" s="22" t="str">
        <f t="shared" si="19"/>
        <v/>
      </c>
      <c r="AN17" s="22" t="str">
        <f t="shared" si="20"/>
        <v/>
      </c>
      <c r="AO17" s="22" t="str">
        <f t="shared" si="21"/>
        <v/>
      </c>
      <c r="AP17" s="22" t="str">
        <f t="shared" si="22"/>
        <v/>
      </c>
      <c r="AQ17" s="22" t="str">
        <f t="shared" si="23"/>
        <v/>
      </c>
      <c r="AR17" s="22" t="str">
        <f t="shared" si="24"/>
        <v/>
      </c>
      <c r="AS17" s="22" t="str">
        <f t="shared" si="25"/>
        <v/>
      </c>
      <c r="AT17" s="22" t="str">
        <f t="shared" si="26"/>
        <v/>
      </c>
      <c r="AU17" s="22">
        <f t="shared" si="27"/>
        <v>0</v>
      </c>
      <c r="AV17" s="22" t="str">
        <f t="shared" si="28"/>
        <v/>
      </c>
      <c r="AW17" s="22" t="str">
        <f t="shared" si="29"/>
        <v/>
      </c>
      <c r="AX17" s="22" t="str">
        <f t="shared" si="30"/>
        <v/>
      </c>
      <c r="AY17" s="22" t="str">
        <f t="shared" si="31"/>
        <v/>
      </c>
      <c r="AZ17" s="22" t="str">
        <f t="shared" si="32"/>
        <v/>
      </c>
      <c r="BA17" s="22" t="str">
        <f t="shared" si="33"/>
        <v/>
      </c>
      <c r="BB17" s="22" t="str">
        <f t="shared" si="34"/>
        <v/>
      </c>
      <c r="BC17" s="22" t="str">
        <f t="shared" si="35"/>
        <v/>
      </c>
      <c r="BD17" s="22" t="str">
        <f t="shared" si="36"/>
        <v/>
      </c>
      <c r="BE17" s="22" t="str">
        <f t="shared" si="37"/>
        <v/>
      </c>
      <c r="BF17" s="22" t="str">
        <f t="shared" si="38"/>
        <v/>
      </c>
      <c r="BG17" s="22" t="str">
        <f t="shared" si="39"/>
        <v/>
      </c>
      <c r="BH17" s="22" t="str">
        <f t="shared" si="40"/>
        <v/>
      </c>
      <c r="BI17" s="22" t="str">
        <f t="shared" si="41"/>
        <v/>
      </c>
      <c r="BJ17" s="22" t="str">
        <f t="shared" si="42"/>
        <v/>
      </c>
      <c r="BK17" s="22" t="str">
        <f t="shared" si="43"/>
        <v/>
      </c>
      <c r="BN17" t="s">
        <v>1159</v>
      </c>
      <c r="BO17">
        <v>4</v>
      </c>
      <c r="BP17">
        <f>SUM(V2:V196)</f>
        <v>4</v>
      </c>
    </row>
    <row r="18" spans="2:68" x14ac:dyDescent="0.3">
      <c r="B18" s="21">
        <v>11</v>
      </c>
      <c r="C18" s="22" t="s">
        <v>11</v>
      </c>
      <c r="D18" s="41" t="s">
        <v>614</v>
      </c>
      <c r="E18" s="23">
        <f>VLOOKUP(D18,Salary!$A$1:$F$986,2,FALSE)</f>
        <v>800000</v>
      </c>
      <c r="F18" s="60">
        <f>VLOOKUP(D18,Pitching_RP!$A$1:$D$145,4,FALSE)</f>
        <v>1.6</v>
      </c>
      <c r="G18" s="57">
        <f t="shared" si="44"/>
        <v>1.5711947626841243</v>
      </c>
      <c r="H18" s="62" t="str">
        <f t="shared" si="45"/>
        <v>CHC</v>
      </c>
      <c r="I18" s="69"/>
      <c r="J18" s="76" t="s">
        <v>1073</v>
      </c>
      <c r="K18" s="75">
        <f>COUNTIF($H$8:$H$32,J18)</f>
        <v>2</v>
      </c>
      <c r="M18" s="34" t="s">
        <v>56</v>
      </c>
      <c r="N18" s="35" t="s">
        <v>1070</v>
      </c>
      <c r="O18" s="35" t="s">
        <v>15</v>
      </c>
      <c r="P18" s="37">
        <v>4.6017699115044248</v>
      </c>
      <c r="Q18" s="23">
        <f>VLOOKUP(M18,Salary!$A$1:$F$986,2,FALSE)</f>
        <v>29000000</v>
      </c>
      <c r="R18" s="23"/>
      <c r="S18" s="22">
        <v>0</v>
      </c>
      <c r="T18" s="22">
        <f t="shared" si="0"/>
        <v>0</v>
      </c>
      <c r="U18" s="22" t="str">
        <f t="shared" si="1"/>
        <v/>
      </c>
      <c r="V18" s="22" t="str">
        <f t="shared" si="2"/>
        <v/>
      </c>
      <c r="W18" s="22" t="b">
        <f t="shared" si="3"/>
        <v>0</v>
      </c>
      <c r="X18" s="22" t="str">
        <f t="shared" si="4"/>
        <v/>
      </c>
      <c r="Y18" s="22" t="str">
        <f t="shared" si="5"/>
        <v/>
      </c>
      <c r="Z18" s="22" t="str">
        <f t="shared" si="6"/>
        <v/>
      </c>
      <c r="AA18" s="22" t="str">
        <f t="shared" si="7"/>
        <v/>
      </c>
      <c r="AB18" s="22">
        <f t="shared" si="8"/>
        <v>0</v>
      </c>
      <c r="AC18" s="22" t="str">
        <f t="shared" si="9"/>
        <v/>
      </c>
      <c r="AD18" s="22" t="str">
        <f t="shared" si="10"/>
        <v/>
      </c>
      <c r="AE18" s="22" t="str">
        <f t="shared" si="11"/>
        <v/>
      </c>
      <c r="AF18" s="25" t="str">
        <f t="shared" si="12"/>
        <v/>
      </c>
      <c r="AG18" s="22" t="str">
        <f t="shared" si="13"/>
        <v/>
      </c>
      <c r="AH18" s="22" t="str">
        <f t="shared" si="14"/>
        <v/>
      </c>
      <c r="AI18" s="22" t="str">
        <f t="shared" si="15"/>
        <v/>
      </c>
      <c r="AJ18" s="22" t="str">
        <f t="shared" si="16"/>
        <v/>
      </c>
      <c r="AK18" s="22" t="str">
        <f t="shared" si="17"/>
        <v/>
      </c>
      <c r="AL18" s="22" t="str">
        <f t="shared" si="18"/>
        <v/>
      </c>
      <c r="AM18" s="22">
        <f t="shared" si="19"/>
        <v>0</v>
      </c>
      <c r="AN18" s="22" t="str">
        <f t="shared" si="20"/>
        <v/>
      </c>
      <c r="AO18" s="22" t="str">
        <f t="shared" si="21"/>
        <v/>
      </c>
      <c r="AP18" s="22" t="str">
        <f t="shared" si="22"/>
        <v/>
      </c>
      <c r="AQ18" s="22" t="str">
        <f t="shared" si="23"/>
        <v/>
      </c>
      <c r="AR18" s="22" t="str">
        <f t="shared" si="24"/>
        <v/>
      </c>
      <c r="AS18" s="22" t="str">
        <f t="shared" si="25"/>
        <v/>
      </c>
      <c r="AT18" s="22" t="str">
        <f t="shared" si="26"/>
        <v/>
      </c>
      <c r="AU18" s="22" t="str">
        <f t="shared" si="27"/>
        <v/>
      </c>
      <c r="AV18" s="22" t="str">
        <f t="shared" si="28"/>
        <v/>
      </c>
      <c r="AW18" s="22" t="str">
        <f t="shared" si="29"/>
        <v/>
      </c>
      <c r="AX18" s="22" t="str">
        <f t="shared" si="30"/>
        <v/>
      </c>
      <c r="AY18" s="22" t="str">
        <f t="shared" si="31"/>
        <v/>
      </c>
      <c r="AZ18" s="22" t="str">
        <f t="shared" si="32"/>
        <v/>
      </c>
      <c r="BA18" s="22" t="str">
        <f t="shared" si="33"/>
        <v/>
      </c>
      <c r="BB18" s="22" t="str">
        <f t="shared" si="34"/>
        <v/>
      </c>
      <c r="BC18" s="22" t="str">
        <f t="shared" si="35"/>
        <v/>
      </c>
      <c r="BD18" s="22" t="str">
        <f t="shared" si="36"/>
        <v/>
      </c>
      <c r="BE18" s="22" t="str">
        <f t="shared" si="37"/>
        <v/>
      </c>
      <c r="BF18" s="22" t="str">
        <f t="shared" si="38"/>
        <v/>
      </c>
      <c r="BG18" s="22" t="str">
        <f t="shared" si="39"/>
        <v/>
      </c>
      <c r="BH18" s="22" t="str">
        <f t="shared" si="40"/>
        <v/>
      </c>
      <c r="BI18" s="22" t="str">
        <f t="shared" si="41"/>
        <v/>
      </c>
      <c r="BJ18" s="22" t="str">
        <f t="shared" si="42"/>
        <v/>
      </c>
      <c r="BK18" s="22" t="str">
        <f t="shared" si="43"/>
        <v/>
      </c>
      <c r="BN18" t="s">
        <v>1163</v>
      </c>
      <c r="BP18">
        <f>25-SUM(BP15:BP17)</f>
        <v>13</v>
      </c>
    </row>
    <row r="19" spans="2:68" x14ac:dyDescent="0.3">
      <c r="B19" s="21">
        <v>12</v>
      </c>
      <c r="C19" s="22" t="s">
        <v>27</v>
      </c>
      <c r="D19" s="41" t="s">
        <v>521</v>
      </c>
      <c r="E19" s="23">
        <f>VLOOKUP(D19,Salary!$A$1:$F$986,2,FALSE)</f>
        <v>1300000</v>
      </c>
      <c r="F19" s="60">
        <f>VLOOKUP(D19,Pitching_RP!$A$1:$D$145,4,FALSE)</f>
        <v>1.3</v>
      </c>
      <c r="G19" s="57">
        <f t="shared" si="44"/>
        <v>1.4971209213051824</v>
      </c>
      <c r="H19" s="62" t="str">
        <f t="shared" si="45"/>
        <v>ATL</v>
      </c>
      <c r="I19" s="69"/>
      <c r="J19" s="76" t="s">
        <v>1092</v>
      </c>
      <c r="K19" s="75">
        <f>COUNTIF($H$8:$H$32,J19)</f>
        <v>2</v>
      </c>
      <c r="M19" s="34" t="s">
        <v>369</v>
      </c>
      <c r="N19" s="35" t="s">
        <v>1091</v>
      </c>
      <c r="O19" s="35" t="s">
        <v>1151</v>
      </c>
      <c r="P19" s="37">
        <v>4.788732394366197</v>
      </c>
      <c r="Q19" s="23">
        <f>VLOOKUP(M19,Salary!$A$1:$F$986,2,FALSE)</f>
        <v>3000000</v>
      </c>
      <c r="R19" s="23"/>
      <c r="S19" s="22">
        <v>1</v>
      </c>
      <c r="T19" s="22" t="str">
        <f t="shared" si="0"/>
        <v/>
      </c>
      <c r="U19" s="22" t="str">
        <f t="shared" si="1"/>
        <v/>
      </c>
      <c r="V19" s="22">
        <f t="shared" si="2"/>
        <v>1</v>
      </c>
      <c r="W19" s="22" t="b">
        <f t="shared" si="3"/>
        <v>0</v>
      </c>
      <c r="X19" s="22" t="str">
        <f t="shared" si="4"/>
        <v/>
      </c>
      <c r="Y19" s="22" t="str">
        <f t="shared" si="5"/>
        <v/>
      </c>
      <c r="Z19" s="22" t="str">
        <f t="shared" si="6"/>
        <v/>
      </c>
      <c r="AA19" s="22" t="str">
        <f t="shared" si="7"/>
        <v/>
      </c>
      <c r="AB19" s="22" t="str">
        <f t="shared" si="8"/>
        <v/>
      </c>
      <c r="AC19" s="22" t="str">
        <f t="shared" si="9"/>
        <v/>
      </c>
      <c r="AD19" s="22" t="str">
        <f t="shared" si="10"/>
        <v/>
      </c>
      <c r="AE19" s="22">
        <f t="shared" si="11"/>
        <v>1</v>
      </c>
      <c r="AF19" s="25" t="str">
        <f t="shared" si="12"/>
        <v/>
      </c>
      <c r="AG19" s="22" t="str">
        <f t="shared" si="13"/>
        <v/>
      </c>
      <c r="AH19" s="22" t="str">
        <f t="shared" si="14"/>
        <v/>
      </c>
      <c r="AI19" s="22" t="str">
        <f t="shared" si="15"/>
        <v/>
      </c>
      <c r="AJ19" s="22" t="str">
        <f t="shared" si="16"/>
        <v/>
      </c>
      <c r="AK19" s="22" t="str">
        <f t="shared" si="17"/>
        <v/>
      </c>
      <c r="AL19" s="22" t="str">
        <f t="shared" si="18"/>
        <v/>
      </c>
      <c r="AM19" s="22" t="str">
        <f t="shared" si="19"/>
        <v/>
      </c>
      <c r="AN19" s="22" t="str">
        <f t="shared" si="20"/>
        <v/>
      </c>
      <c r="AO19" s="22" t="str">
        <f t="shared" si="21"/>
        <v/>
      </c>
      <c r="AP19" s="22" t="str">
        <f t="shared" si="22"/>
        <v/>
      </c>
      <c r="AQ19" s="22" t="str">
        <f t="shared" si="23"/>
        <v/>
      </c>
      <c r="AR19" s="22" t="str">
        <f t="shared" si="24"/>
        <v/>
      </c>
      <c r="AS19" s="22" t="str">
        <f t="shared" si="25"/>
        <v/>
      </c>
      <c r="AT19" s="22" t="str">
        <f t="shared" si="26"/>
        <v/>
      </c>
      <c r="AU19" s="22" t="str">
        <f t="shared" si="27"/>
        <v/>
      </c>
      <c r="AV19" s="22">
        <f t="shared" si="28"/>
        <v>1</v>
      </c>
      <c r="AW19" s="22" t="str">
        <f t="shared" si="29"/>
        <v/>
      </c>
      <c r="AX19" s="22" t="str">
        <f t="shared" si="30"/>
        <v/>
      </c>
      <c r="AY19" s="22" t="str">
        <f t="shared" si="31"/>
        <v/>
      </c>
      <c r="AZ19" s="22" t="str">
        <f t="shared" si="32"/>
        <v/>
      </c>
      <c r="BA19" s="22" t="str">
        <f t="shared" si="33"/>
        <v/>
      </c>
      <c r="BB19" s="22" t="str">
        <f t="shared" si="34"/>
        <v/>
      </c>
      <c r="BC19" s="22" t="str">
        <f t="shared" si="35"/>
        <v/>
      </c>
      <c r="BD19" s="22" t="str">
        <f t="shared" si="36"/>
        <v/>
      </c>
      <c r="BE19" s="22" t="str">
        <f t="shared" si="37"/>
        <v/>
      </c>
      <c r="BF19" s="22" t="str">
        <f t="shared" si="38"/>
        <v/>
      </c>
      <c r="BG19" s="22" t="str">
        <f t="shared" si="39"/>
        <v/>
      </c>
      <c r="BH19" s="22" t="str">
        <f t="shared" si="40"/>
        <v/>
      </c>
      <c r="BI19" s="22" t="str">
        <f t="shared" si="41"/>
        <v/>
      </c>
      <c r="BJ19" s="22" t="str">
        <f t="shared" si="42"/>
        <v/>
      </c>
      <c r="BK19" s="22" t="str">
        <f t="shared" si="43"/>
        <v/>
      </c>
      <c r="BM19" t="s">
        <v>1155</v>
      </c>
      <c r="BN19" s="22" t="s">
        <v>1067</v>
      </c>
      <c r="BO19">
        <v>2</v>
      </c>
      <c r="BP19">
        <f>SUM(AG2:AG196)</f>
        <v>2</v>
      </c>
    </row>
    <row r="20" spans="2:68" x14ac:dyDescent="0.3">
      <c r="B20" s="21">
        <v>13</v>
      </c>
      <c r="C20" s="22" t="s">
        <v>12</v>
      </c>
      <c r="D20" s="41" t="s">
        <v>108</v>
      </c>
      <c r="E20" s="23">
        <f>VLOOKUP(D20,Salary!$A$1:$F$986,2,FALSE)</f>
        <v>18048556</v>
      </c>
      <c r="F20" s="60">
        <f>VLOOKUP(D20,Batting!$A$1:$E$133,5,FALSE)</f>
        <v>4.4000000000000004</v>
      </c>
      <c r="G20" s="57">
        <f t="shared" si="44"/>
        <v>4.9162011173184359</v>
      </c>
      <c r="H20" s="62" t="str">
        <f t="shared" si="45"/>
        <v>PHI</v>
      </c>
      <c r="I20" s="69"/>
      <c r="J20" s="76" t="s">
        <v>1077</v>
      </c>
      <c r="K20" s="75">
        <f>COUNTIF($H$8:$H$32,J20)</f>
        <v>1</v>
      </c>
      <c r="M20" s="34" t="s">
        <v>286</v>
      </c>
      <c r="N20" s="35" t="s">
        <v>1076</v>
      </c>
      <c r="O20" s="35" t="s">
        <v>14</v>
      </c>
      <c r="P20" s="37">
        <v>4.4576523031203568</v>
      </c>
      <c r="Q20" s="23">
        <f>VLOOKUP(M20,Salary!$A$1:$F$986,2,FALSE)</f>
        <v>5000000</v>
      </c>
      <c r="R20" s="23"/>
      <c r="S20" s="22">
        <v>0</v>
      </c>
      <c r="T20" s="22" t="str">
        <f t="shared" si="0"/>
        <v/>
      </c>
      <c r="U20" s="22">
        <f t="shared" si="1"/>
        <v>0</v>
      </c>
      <c r="V20" s="22">
        <f t="shared" si="2"/>
        <v>0</v>
      </c>
      <c r="W20" s="22" t="b">
        <f t="shared" si="3"/>
        <v>0</v>
      </c>
      <c r="X20" s="22" t="str">
        <f t="shared" si="4"/>
        <v/>
      </c>
      <c r="Y20" s="22" t="str">
        <f t="shared" si="5"/>
        <v/>
      </c>
      <c r="Z20" s="22" t="str">
        <f t="shared" si="6"/>
        <v/>
      </c>
      <c r="AA20" s="22">
        <f t="shared" si="7"/>
        <v>0</v>
      </c>
      <c r="AB20" s="22" t="str">
        <f t="shared" si="8"/>
        <v/>
      </c>
      <c r="AC20" s="22" t="str">
        <f t="shared" si="9"/>
        <v/>
      </c>
      <c r="AD20" s="22" t="str">
        <f t="shared" si="10"/>
        <v/>
      </c>
      <c r="AE20" s="22" t="str">
        <f t="shared" si="11"/>
        <v/>
      </c>
      <c r="AF20" s="25" t="str">
        <f t="shared" si="12"/>
        <v/>
      </c>
      <c r="AG20" s="22" t="str">
        <f t="shared" si="13"/>
        <v/>
      </c>
      <c r="AH20" s="22" t="str">
        <f t="shared" si="14"/>
        <v/>
      </c>
      <c r="AI20" s="22" t="str">
        <f t="shared" si="15"/>
        <v/>
      </c>
      <c r="AJ20" s="22" t="str">
        <f t="shared" si="16"/>
        <v/>
      </c>
      <c r="AK20" s="22" t="str">
        <f t="shared" si="17"/>
        <v/>
      </c>
      <c r="AL20" s="22" t="str">
        <f t="shared" si="18"/>
        <v/>
      </c>
      <c r="AM20" s="22" t="str">
        <f t="shared" si="19"/>
        <v/>
      </c>
      <c r="AN20" s="22">
        <f t="shared" si="20"/>
        <v>0</v>
      </c>
      <c r="AO20" s="22" t="str">
        <f t="shared" si="21"/>
        <v/>
      </c>
      <c r="AP20" s="22" t="str">
        <f t="shared" si="22"/>
        <v/>
      </c>
      <c r="AQ20" s="22" t="str">
        <f t="shared" si="23"/>
        <v/>
      </c>
      <c r="AR20" s="22" t="str">
        <f t="shared" si="24"/>
        <v/>
      </c>
      <c r="AS20" s="22" t="str">
        <f t="shared" si="25"/>
        <v/>
      </c>
      <c r="AT20" s="22" t="str">
        <f t="shared" si="26"/>
        <v/>
      </c>
      <c r="AU20" s="22" t="str">
        <f t="shared" si="27"/>
        <v/>
      </c>
      <c r="AV20" s="22" t="str">
        <f t="shared" si="28"/>
        <v/>
      </c>
      <c r="AW20" s="22" t="str">
        <f t="shared" si="29"/>
        <v/>
      </c>
      <c r="AX20" s="22" t="str">
        <f t="shared" si="30"/>
        <v/>
      </c>
      <c r="AY20" s="22" t="str">
        <f t="shared" si="31"/>
        <v/>
      </c>
      <c r="AZ20" s="22" t="str">
        <f t="shared" si="32"/>
        <v/>
      </c>
      <c r="BA20" s="22" t="str">
        <f t="shared" si="33"/>
        <v/>
      </c>
      <c r="BB20" s="22" t="str">
        <f t="shared" si="34"/>
        <v/>
      </c>
      <c r="BC20" s="22" t="str">
        <f t="shared" si="35"/>
        <v/>
      </c>
      <c r="BD20" s="22" t="str">
        <f t="shared" si="36"/>
        <v/>
      </c>
      <c r="BE20" s="22" t="str">
        <f t="shared" si="37"/>
        <v/>
      </c>
      <c r="BF20" s="22" t="str">
        <f t="shared" si="38"/>
        <v/>
      </c>
      <c r="BG20" s="22" t="str">
        <f t="shared" si="39"/>
        <v/>
      </c>
      <c r="BH20" s="22" t="str">
        <f t="shared" si="40"/>
        <v/>
      </c>
      <c r="BI20" s="22" t="str">
        <f t="shared" si="41"/>
        <v/>
      </c>
      <c r="BJ20" s="22" t="str">
        <f t="shared" si="42"/>
        <v/>
      </c>
      <c r="BK20" s="22" t="str">
        <f t="shared" si="43"/>
        <v/>
      </c>
      <c r="BN20" s="22" t="s">
        <v>1082</v>
      </c>
      <c r="BO20">
        <v>2</v>
      </c>
      <c r="BP20">
        <f>SUM(AH2:AH196)</f>
        <v>1</v>
      </c>
    </row>
    <row r="21" spans="2:68" x14ac:dyDescent="0.3">
      <c r="B21" s="21">
        <v>14</v>
      </c>
      <c r="C21" s="22" t="s">
        <v>13</v>
      </c>
      <c r="D21" s="41" t="s">
        <v>136</v>
      </c>
      <c r="E21" s="23">
        <f>VLOOKUP(D21,Salary!$A$1:$F$986,2,FALSE)</f>
        <v>14200000</v>
      </c>
      <c r="F21" s="60">
        <f>VLOOKUP(D21,Batting!$A$1:$E$133,5,FALSE)</f>
        <v>3.4</v>
      </c>
      <c r="G21" s="57">
        <f t="shared" si="44"/>
        <v>3.0676691729323307</v>
      </c>
      <c r="H21" s="62" t="str">
        <f t="shared" si="45"/>
        <v>KCR</v>
      </c>
      <c r="I21" s="69"/>
      <c r="J21" s="76" t="s">
        <v>1091</v>
      </c>
      <c r="K21" s="75">
        <f>COUNTIF($H$8:$H$32,J21)</f>
        <v>1</v>
      </c>
      <c r="M21" s="34" t="s">
        <v>63</v>
      </c>
      <c r="N21" s="35" t="s">
        <v>1073</v>
      </c>
      <c r="O21" s="35" t="s">
        <v>14</v>
      </c>
      <c r="P21" s="37">
        <v>4.3298969072164946</v>
      </c>
      <c r="Q21" s="23">
        <f>VLOOKUP(M21,Salary!$A$1:$F$986,2,FALSE)</f>
        <v>25333333</v>
      </c>
      <c r="R21" s="23"/>
      <c r="S21" s="22">
        <v>0</v>
      </c>
      <c r="T21" s="22">
        <f t="shared" si="0"/>
        <v>0</v>
      </c>
      <c r="U21" s="22" t="str">
        <f t="shared" si="1"/>
        <v/>
      </c>
      <c r="V21" s="22" t="str">
        <f t="shared" si="2"/>
        <v/>
      </c>
      <c r="W21" s="22" t="b">
        <f t="shared" si="3"/>
        <v>0</v>
      </c>
      <c r="X21" s="22" t="str">
        <f t="shared" si="4"/>
        <v/>
      </c>
      <c r="Y21" s="22" t="str">
        <f t="shared" si="5"/>
        <v/>
      </c>
      <c r="Z21" s="22" t="str">
        <f t="shared" si="6"/>
        <v/>
      </c>
      <c r="AA21" s="22">
        <f t="shared" si="7"/>
        <v>0</v>
      </c>
      <c r="AB21" s="22" t="str">
        <f t="shared" si="8"/>
        <v/>
      </c>
      <c r="AC21" s="22" t="str">
        <f t="shared" si="9"/>
        <v/>
      </c>
      <c r="AD21" s="22" t="str">
        <f t="shared" si="10"/>
        <v/>
      </c>
      <c r="AE21" s="22" t="str">
        <f t="shared" si="11"/>
        <v/>
      </c>
      <c r="AF21" s="25" t="str">
        <f t="shared" si="12"/>
        <v/>
      </c>
      <c r="AG21" s="22" t="str">
        <f t="shared" si="13"/>
        <v/>
      </c>
      <c r="AH21" s="22" t="str">
        <f t="shared" si="14"/>
        <v/>
      </c>
      <c r="AI21" s="22" t="str">
        <f t="shared" si="15"/>
        <v/>
      </c>
      <c r="AJ21" s="22" t="str">
        <f t="shared" si="16"/>
        <v/>
      </c>
      <c r="AK21" s="22" t="str">
        <f t="shared" si="17"/>
        <v/>
      </c>
      <c r="AL21" s="22" t="str">
        <f t="shared" si="18"/>
        <v/>
      </c>
      <c r="AM21" s="22" t="str">
        <f t="shared" si="19"/>
        <v/>
      </c>
      <c r="AN21" s="22" t="str">
        <f t="shared" si="20"/>
        <v/>
      </c>
      <c r="AO21" s="22" t="str">
        <f t="shared" si="21"/>
        <v/>
      </c>
      <c r="AP21" s="22" t="str">
        <f t="shared" si="22"/>
        <v/>
      </c>
      <c r="AQ21" s="22" t="str">
        <f t="shared" si="23"/>
        <v/>
      </c>
      <c r="AR21" s="22">
        <f t="shared" si="24"/>
        <v>0</v>
      </c>
      <c r="AS21" s="22" t="str">
        <f t="shared" si="25"/>
        <v/>
      </c>
      <c r="AT21" s="22" t="str">
        <f t="shared" si="26"/>
        <v/>
      </c>
      <c r="AU21" s="22" t="str">
        <f t="shared" si="27"/>
        <v/>
      </c>
      <c r="AV21" s="22" t="str">
        <f t="shared" si="28"/>
        <v/>
      </c>
      <c r="AW21" s="22" t="str">
        <f t="shared" si="29"/>
        <v/>
      </c>
      <c r="AX21" s="22" t="str">
        <f t="shared" si="30"/>
        <v/>
      </c>
      <c r="AY21" s="22" t="str">
        <f t="shared" si="31"/>
        <v/>
      </c>
      <c r="AZ21" s="22" t="str">
        <f t="shared" si="32"/>
        <v/>
      </c>
      <c r="BA21" s="22" t="str">
        <f t="shared" si="33"/>
        <v/>
      </c>
      <c r="BB21" s="22" t="str">
        <f t="shared" si="34"/>
        <v/>
      </c>
      <c r="BC21" s="22" t="str">
        <f t="shared" si="35"/>
        <v/>
      </c>
      <c r="BD21" s="22" t="str">
        <f t="shared" si="36"/>
        <v/>
      </c>
      <c r="BE21" s="22" t="str">
        <f t="shared" si="37"/>
        <v/>
      </c>
      <c r="BF21" s="22" t="str">
        <f t="shared" si="38"/>
        <v/>
      </c>
      <c r="BG21" s="22" t="str">
        <f t="shared" si="39"/>
        <v/>
      </c>
      <c r="BH21" s="22" t="str">
        <f t="shared" si="40"/>
        <v/>
      </c>
      <c r="BI21" s="22" t="str">
        <f t="shared" si="41"/>
        <v/>
      </c>
      <c r="BJ21" s="22" t="str">
        <f t="shared" si="42"/>
        <v/>
      </c>
      <c r="BK21" s="22" t="str">
        <f t="shared" si="43"/>
        <v/>
      </c>
      <c r="BN21" s="22" t="s">
        <v>1072</v>
      </c>
      <c r="BO21">
        <v>2</v>
      </c>
      <c r="BP21">
        <f>SUM(AI2:AI196)</f>
        <v>1</v>
      </c>
    </row>
    <row r="22" spans="2:68" x14ac:dyDescent="0.3">
      <c r="B22" s="21">
        <v>15</v>
      </c>
      <c r="C22" s="22" t="s">
        <v>14</v>
      </c>
      <c r="D22" s="41" t="s">
        <v>194</v>
      </c>
      <c r="E22" s="23">
        <f>VLOOKUP(D22,Salary!$A$1:$F$986,2,FALSE)</f>
        <v>9000000</v>
      </c>
      <c r="F22" s="60">
        <f>VLOOKUP(D22,Batting!$A$1:$E$133,5,FALSE)</f>
        <v>4.9000000000000004</v>
      </c>
      <c r="G22" s="57">
        <f t="shared" si="44"/>
        <v>4.9662162162162158</v>
      </c>
      <c r="H22" s="62" t="str">
        <f t="shared" si="45"/>
        <v>LAD</v>
      </c>
      <c r="I22" s="69"/>
      <c r="J22" s="76" t="s">
        <v>1086</v>
      </c>
      <c r="K22" s="75">
        <f>COUNTIF($H$8:$H$32,J22)</f>
        <v>1</v>
      </c>
      <c r="M22" s="34" t="s">
        <v>746</v>
      </c>
      <c r="N22" s="35" t="s">
        <v>1082</v>
      </c>
      <c r="O22" s="35" t="s">
        <v>16</v>
      </c>
      <c r="P22" s="37">
        <v>4.2608695652173916</v>
      </c>
      <c r="Q22" s="23">
        <f>VLOOKUP(M22,Salary!$A$1:$F$986,2,FALSE)</f>
        <v>587800</v>
      </c>
      <c r="R22" s="23"/>
      <c r="S22" s="22">
        <v>0</v>
      </c>
      <c r="T22" s="22" t="str">
        <f t="shared" si="0"/>
        <v/>
      </c>
      <c r="U22" s="22" t="str">
        <f t="shared" si="1"/>
        <v/>
      </c>
      <c r="V22" s="22" t="str">
        <f t="shared" si="2"/>
        <v/>
      </c>
      <c r="W22" s="22" t="b">
        <f t="shared" si="3"/>
        <v>1</v>
      </c>
      <c r="X22" s="22" t="str">
        <f t="shared" si="4"/>
        <v/>
      </c>
      <c r="Y22" s="22" t="str">
        <f t="shared" si="5"/>
        <v/>
      </c>
      <c r="Z22" s="22" t="str">
        <f t="shared" si="6"/>
        <v/>
      </c>
      <c r="AA22" s="22" t="str">
        <f t="shared" si="7"/>
        <v/>
      </c>
      <c r="AB22" s="22" t="str">
        <f t="shared" si="8"/>
        <v/>
      </c>
      <c r="AC22" s="22">
        <f t="shared" si="9"/>
        <v>0</v>
      </c>
      <c r="AD22" s="22" t="str">
        <f t="shared" si="10"/>
        <v/>
      </c>
      <c r="AE22" s="22" t="str">
        <f t="shared" si="11"/>
        <v/>
      </c>
      <c r="AF22" s="25" t="str">
        <f t="shared" si="12"/>
        <v/>
      </c>
      <c r="AG22" s="22" t="str">
        <f t="shared" si="13"/>
        <v/>
      </c>
      <c r="AH22" s="22">
        <f t="shared" si="14"/>
        <v>0</v>
      </c>
      <c r="AI22" s="22" t="str">
        <f t="shared" si="15"/>
        <v/>
      </c>
      <c r="AJ22" s="22" t="str">
        <f t="shared" si="16"/>
        <v/>
      </c>
      <c r="AK22" s="22" t="str">
        <f t="shared" si="17"/>
        <v/>
      </c>
      <c r="AL22" s="22" t="str">
        <f t="shared" si="18"/>
        <v/>
      </c>
      <c r="AM22" s="22" t="str">
        <f t="shared" si="19"/>
        <v/>
      </c>
      <c r="AN22" s="22" t="str">
        <f t="shared" si="20"/>
        <v/>
      </c>
      <c r="AO22" s="22" t="str">
        <f t="shared" si="21"/>
        <v/>
      </c>
      <c r="AP22" s="22" t="str">
        <f t="shared" si="22"/>
        <v/>
      </c>
      <c r="AQ22" s="22" t="str">
        <f t="shared" si="23"/>
        <v/>
      </c>
      <c r="AR22" s="22" t="str">
        <f t="shared" si="24"/>
        <v/>
      </c>
      <c r="AS22" s="22" t="str">
        <f t="shared" si="25"/>
        <v/>
      </c>
      <c r="AT22" s="22" t="str">
        <f t="shared" si="26"/>
        <v/>
      </c>
      <c r="AU22" s="22" t="str">
        <f t="shared" si="27"/>
        <v/>
      </c>
      <c r="AV22" s="22" t="str">
        <f t="shared" si="28"/>
        <v/>
      </c>
      <c r="AW22" s="22" t="str">
        <f t="shared" si="29"/>
        <v/>
      </c>
      <c r="AX22" s="22" t="str">
        <f t="shared" si="30"/>
        <v/>
      </c>
      <c r="AY22" s="22" t="str">
        <f t="shared" si="31"/>
        <v/>
      </c>
      <c r="AZ22" s="22" t="str">
        <f t="shared" si="32"/>
        <v/>
      </c>
      <c r="BA22" s="22" t="str">
        <f t="shared" si="33"/>
        <v/>
      </c>
      <c r="BB22" s="22" t="str">
        <f t="shared" si="34"/>
        <v/>
      </c>
      <c r="BC22" s="22" t="str">
        <f t="shared" si="35"/>
        <v/>
      </c>
      <c r="BD22" s="22" t="str">
        <f t="shared" si="36"/>
        <v/>
      </c>
      <c r="BE22" s="22" t="str">
        <f t="shared" si="37"/>
        <v/>
      </c>
      <c r="BF22" s="22" t="str">
        <f t="shared" si="38"/>
        <v/>
      </c>
      <c r="BG22" s="22" t="str">
        <f t="shared" si="39"/>
        <v/>
      </c>
      <c r="BH22" s="22" t="str">
        <f t="shared" si="40"/>
        <v/>
      </c>
      <c r="BI22" s="22" t="str">
        <f t="shared" si="41"/>
        <v/>
      </c>
      <c r="BJ22" s="22" t="str">
        <f t="shared" si="42"/>
        <v/>
      </c>
      <c r="BK22" s="22" t="str">
        <f t="shared" si="43"/>
        <v/>
      </c>
      <c r="BN22" s="22" t="s">
        <v>1084</v>
      </c>
      <c r="BO22">
        <v>2</v>
      </c>
      <c r="BP22">
        <f>SUM(AJ2:AJ196)</f>
        <v>1</v>
      </c>
    </row>
    <row r="23" spans="2:68" x14ac:dyDescent="0.3">
      <c r="B23" s="21">
        <v>16</v>
      </c>
      <c r="C23" s="22" t="s">
        <v>15</v>
      </c>
      <c r="D23" s="41" t="s">
        <v>396</v>
      </c>
      <c r="E23" s="23">
        <f>VLOOKUP(D23,Salary!$A$1:$F$986,2,FALSE)</f>
        <v>2500000</v>
      </c>
      <c r="F23" s="60">
        <f>VLOOKUP(D23,Batting!$A$1:$E$133,5,FALSE)</f>
        <v>5.2</v>
      </c>
      <c r="G23" s="57">
        <f t="shared" si="44"/>
        <v>5.0731707317073171</v>
      </c>
      <c r="H23" s="62" t="str">
        <f t="shared" si="45"/>
        <v>TBR</v>
      </c>
      <c r="I23" s="69"/>
      <c r="J23" s="76" t="s">
        <v>1069</v>
      </c>
      <c r="K23" s="75">
        <f>COUNTIF($H$8:$H$32,J23)</f>
        <v>1</v>
      </c>
      <c r="M23" s="34" t="s">
        <v>194</v>
      </c>
      <c r="N23" s="35" t="s">
        <v>1067</v>
      </c>
      <c r="O23" s="35" t="s">
        <v>14</v>
      </c>
      <c r="P23" s="37">
        <v>4.9662162162162158</v>
      </c>
      <c r="Q23" s="23">
        <f>VLOOKUP(M23,Salary!$A$1:$F$986,2,FALSE)</f>
        <v>9000000</v>
      </c>
      <c r="R23" s="23"/>
      <c r="S23" s="22">
        <v>1</v>
      </c>
      <c r="T23" s="22" t="str">
        <f t="shared" si="0"/>
        <v/>
      </c>
      <c r="U23" s="22">
        <f t="shared" si="1"/>
        <v>1</v>
      </c>
      <c r="V23" s="22" t="str">
        <f t="shared" si="2"/>
        <v/>
      </c>
      <c r="W23" s="22" t="b">
        <f t="shared" si="3"/>
        <v>0</v>
      </c>
      <c r="X23" s="22" t="str">
        <f t="shared" si="4"/>
        <v/>
      </c>
      <c r="Y23" s="22" t="str">
        <f t="shared" si="5"/>
        <v/>
      </c>
      <c r="Z23" s="22" t="str">
        <f t="shared" si="6"/>
        <v/>
      </c>
      <c r="AA23" s="22">
        <f t="shared" si="7"/>
        <v>1</v>
      </c>
      <c r="AB23" s="22" t="str">
        <f t="shared" si="8"/>
        <v/>
      </c>
      <c r="AC23" s="22" t="str">
        <f t="shared" si="9"/>
        <v/>
      </c>
      <c r="AD23" s="22" t="str">
        <f t="shared" si="10"/>
        <v/>
      </c>
      <c r="AE23" s="22" t="str">
        <f t="shared" si="11"/>
        <v/>
      </c>
      <c r="AF23" s="25" t="str">
        <f t="shared" si="12"/>
        <v/>
      </c>
      <c r="AG23" s="22">
        <f t="shared" si="13"/>
        <v>1</v>
      </c>
      <c r="AH23" s="22" t="str">
        <f t="shared" si="14"/>
        <v/>
      </c>
      <c r="AI23" s="22" t="str">
        <f t="shared" si="15"/>
        <v/>
      </c>
      <c r="AJ23" s="22" t="str">
        <f t="shared" si="16"/>
        <v/>
      </c>
      <c r="AK23" s="22" t="str">
        <f t="shared" si="17"/>
        <v/>
      </c>
      <c r="AL23" s="22" t="str">
        <f t="shared" si="18"/>
        <v/>
      </c>
      <c r="AM23" s="22" t="str">
        <f t="shared" si="19"/>
        <v/>
      </c>
      <c r="AN23" s="22" t="str">
        <f t="shared" si="20"/>
        <v/>
      </c>
      <c r="AO23" s="22" t="str">
        <f t="shared" si="21"/>
        <v/>
      </c>
      <c r="AP23" s="22" t="str">
        <f t="shared" si="22"/>
        <v/>
      </c>
      <c r="AQ23" s="22" t="str">
        <f t="shared" si="23"/>
        <v/>
      </c>
      <c r="AR23" s="22" t="str">
        <f t="shared" si="24"/>
        <v/>
      </c>
      <c r="AS23" s="22" t="str">
        <f t="shared" si="25"/>
        <v/>
      </c>
      <c r="AT23" s="22" t="str">
        <f t="shared" si="26"/>
        <v/>
      </c>
      <c r="AU23" s="22" t="str">
        <f t="shared" si="27"/>
        <v/>
      </c>
      <c r="AV23" s="22" t="str">
        <f t="shared" si="28"/>
        <v/>
      </c>
      <c r="AW23" s="22" t="str">
        <f t="shared" si="29"/>
        <v/>
      </c>
      <c r="AX23" s="22" t="str">
        <f t="shared" si="30"/>
        <v/>
      </c>
      <c r="AY23" s="22" t="str">
        <f t="shared" si="31"/>
        <v/>
      </c>
      <c r="AZ23" s="22" t="str">
        <f t="shared" si="32"/>
        <v/>
      </c>
      <c r="BA23" s="22" t="str">
        <f t="shared" si="33"/>
        <v/>
      </c>
      <c r="BB23" s="22" t="str">
        <f t="shared" si="34"/>
        <v/>
      </c>
      <c r="BC23" s="22" t="str">
        <f t="shared" si="35"/>
        <v/>
      </c>
      <c r="BD23" s="22" t="str">
        <f t="shared" si="36"/>
        <v/>
      </c>
      <c r="BE23" s="22" t="str">
        <f t="shared" si="37"/>
        <v/>
      </c>
      <c r="BF23" s="22" t="str">
        <f t="shared" si="38"/>
        <v/>
      </c>
      <c r="BG23" s="22" t="str">
        <f t="shared" si="39"/>
        <v/>
      </c>
      <c r="BH23" s="22" t="str">
        <f t="shared" si="40"/>
        <v/>
      </c>
      <c r="BI23" s="22" t="str">
        <f t="shared" si="41"/>
        <v/>
      </c>
      <c r="BJ23" s="22" t="str">
        <f t="shared" si="42"/>
        <v/>
      </c>
      <c r="BK23" s="22" t="str">
        <f t="shared" si="43"/>
        <v/>
      </c>
      <c r="BN23" s="35" t="s">
        <v>1085</v>
      </c>
      <c r="BO23">
        <v>2</v>
      </c>
      <c r="BP23">
        <f>SUM(AK2:AK196)</f>
        <v>2</v>
      </c>
    </row>
    <row r="24" spans="2:68" x14ac:dyDescent="0.3">
      <c r="B24" s="21">
        <v>17</v>
      </c>
      <c r="C24" s="22" t="s">
        <v>16</v>
      </c>
      <c r="D24" s="41" t="s">
        <v>472</v>
      </c>
      <c r="E24" s="23">
        <f>VLOOKUP(D24,Salary!$A$1:$F$986,2,FALSE)</f>
        <v>1714286</v>
      </c>
      <c r="F24" s="60">
        <f>VLOOKUP(D24,Batting!$A$1:$E$133,5,FALSE)</f>
        <v>6.1</v>
      </c>
      <c r="G24" s="57">
        <f t="shared" si="44"/>
        <v>6.7032967032967035</v>
      </c>
      <c r="H24" s="62" t="str">
        <f t="shared" si="45"/>
        <v>SDP</v>
      </c>
      <c r="I24" s="69"/>
      <c r="J24" s="76" t="s">
        <v>1064</v>
      </c>
      <c r="K24" s="75">
        <f>COUNTIF($H$8:$H$32,J24)</f>
        <v>2</v>
      </c>
      <c r="M24" s="34" t="s">
        <v>649</v>
      </c>
      <c r="N24" s="35" t="s">
        <v>1070</v>
      </c>
      <c r="O24" s="35" t="s">
        <v>34</v>
      </c>
      <c r="P24" s="37">
        <v>5.0793650793650791</v>
      </c>
      <c r="Q24" s="23">
        <f>VLOOKUP(M24,Salary!$A$1:$F$986,2,FALSE)</f>
        <v>624300</v>
      </c>
      <c r="R24" s="23"/>
      <c r="S24" s="22">
        <v>0</v>
      </c>
      <c r="T24" s="22" t="str">
        <f t="shared" si="0"/>
        <v/>
      </c>
      <c r="U24" s="22" t="str">
        <f t="shared" si="1"/>
        <v/>
      </c>
      <c r="V24" s="22" t="str">
        <f t="shared" si="2"/>
        <v/>
      </c>
      <c r="W24" s="22" t="b">
        <f t="shared" si="3"/>
        <v>1</v>
      </c>
      <c r="X24" s="22" t="str">
        <f t="shared" si="4"/>
        <v/>
      </c>
      <c r="Y24" s="22" t="str">
        <f t="shared" si="5"/>
        <v/>
      </c>
      <c r="Z24" s="22" t="str">
        <f t="shared" si="6"/>
        <v/>
      </c>
      <c r="AA24" s="22" t="str">
        <f t="shared" si="7"/>
        <v/>
      </c>
      <c r="AB24" s="22" t="str">
        <f t="shared" si="8"/>
        <v/>
      </c>
      <c r="AC24" s="22" t="str">
        <f t="shared" si="9"/>
        <v/>
      </c>
      <c r="AD24" s="22" t="str">
        <f t="shared" si="10"/>
        <v/>
      </c>
      <c r="AE24" s="22" t="str">
        <f t="shared" si="11"/>
        <v/>
      </c>
      <c r="AF24" s="25">
        <f t="shared" si="12"/>
        <v>0</v>
      </c>
      <c r="AG24" s="22" t="str">
        <f t="shared" si="13"/>
        <v/>
      </c>
      <c r="AH24" s="22" t="str">
        <f t="shared" si="14"/>
        <v/>
      </c>
      <c r="AI24" s="22" t="str">
        <f t="shared" si="15"/>
        <v/>
      </c>
      <c r="AJ24" s="22" t="str">
        <f t="shared" si="16"/>
        <v/>
      </c>
      <c r="AK24" s="22" t="str">
        <f t="shared" si="17"/>
        <v/>
      </c>
      <c r="AL24" s="22" t="str">
        <f t="shared" si="18"/>
        <v/>
      </c>
      <c r="AM24" s="22">
        <f t="shared" si="19"/>
        <v>0</v>
      </c>
      <c r="AN24" s="22" t="str">
        <f t="shared" si="20"/>
        <v/>
      </c>
      <c r="AO24" s="22" t="str">
        <f t="shared" si="21"/>
        <v/>
      </c>
      <c r="AP24" s="22" t="str">
        <f t="shared" si="22"/>
        <v/>
      </c>
      <c r="AQ24" s="22" t="str">
        <f t="shared" si="23"/>
        <v/>
      </c>
      <c r="AR24" s="22" t="str">
        <f t="shared" si="24"/>
        <v/>
      </c>
      <c r="AS24" s="22" t="str">
        <f t="shared" si="25"/>
        <v/>
      </c>
      <c r="AT24" s="22" t="str">
        <f t="shared" si="26"/>
        <v/>
      </c>
      <c r="AU24" s="22" t="str">
        <f t="shared" si="27"/>
        <v/>
      </c>
      <c r="AV24" s="22" t="str">
        <f t="shared" si="28"/>
        <v/>
      </c>
      <c r="AW24" s="22" t="str">
        <f t="shared" si="29"/>
        <v/>
      </c>
      <c r="AX24" s="22" t="str">
        <f t="shared" si="30"/>
        <v/>
      </c>
      <c r="AY24" s="22" t="str">
        <f t="shared" si="31"/>
        <v/>
      </c>
      <c r="AZ24" s="22" t="str">
        <f t="shared" si="32"/>
        <v/>
      </c>
      <c r="BA24" s="22" t="str">
        <f t="shared" si="33"/>
        <v/>
      </c>
      <c r="BB24" s="22" t="str">
        <f t="shared" si="34"/>
        <v/>
      </c>
      <c r="BC24" s="22" t="str">
        <f t="shared" si="35"/>
        <v/>
      </c>
      <c r="BD24" s="22" t="str">
        <f t="shared" si="36"/>
        <v/>
      </c>
      <c r="BE24" s="22" t="str">
        <f t="shared" si="37"/>
        <v/>
      </c>
      <c r="BF24" s="22" t="str">
        <f t="shared" si="38"/>
        <v/>
      </c>
      <c r="BG24" s="22" t="str">
        <f t="shared" si="39"/>
        <v/>
      </c>
      <c r="BH24" s="22" t="str">
        <f t="shared" si="40"/>
        <v/>
      </c>
      <c r="BI24" s="22" t="str">
        <f t="shared" si="41"/>
        <v/>
      </c>
      <c r="BJ24" s="22" t="str">
        <f t="shared" si="42"/>
        <v/>
      </c>
      <c r="BK24" s="22" t="str">
        <f t="shared" si="43"/>
        <v/>
      </c>
      <c r="BN24" s="35" t="s">
        <v>1065</v>
      </c>
      <c r="BO24">
        <v>2</v>
      </c>
      <c r="BP24">
        <f>SUM(AL2:AL196)</f>
        <v>1</v>
      </c>
    </row>
    <row r="25" spans="2:68" x14ac:dyDescent="0.3">
      <c r="B25" s="21">
        <v>18</v>
      </c>
      <c r="C25" s="22" t="s">
        <v>17</v>
      </c>
      <c r="D25" s="41" t="s">
        <v>191</v>
      </c>
      <c r="E25" s="23">
        <f>VLOOKUP(D25,Salary!$A$1:$F$986,2,FALSE)</f>
        <v>9400000</v>
      </c>
      <c r="F25" s="60">
        <f>VLOOKUP(D25,Batting!$A$1:$E$133,5,FALSE)</f>
        <v>6.3</v>
      </c>
      <c r="G25" s="57">
        <f t="shared" si="44"/>
        <v>5.9433962264150946</v>
      </c>
      <c r="H25" s="62" t="str">
        <f t="shared" si="45"/>
        <v>CLE</v>
      </c>
      <c r="I25" s="69"/>
      <c r="J25" s="76" t="s">
        <v>1071</v>
      </c>
      <c r="K25" s="75">
        <f>COUNTIF($H$8:$H$32,J25)</f>
        <v>2</v>
      </c>
      <c r="M25" s="34" t="s">
        <v>297</v>
      </c>
      <c r="N25" s="35" t="s">
        <v>1077</v>
      </c>
      <c r="O25" s="35" t="s">
        <v>17</v>
      </c>
      <c r="P25" s="37">
        <v>4.2469879518072293</v>
      </c>
      <c r="Q25" s="23">
        <f>VLOOKUP(M25,Salary!$A$1:$F$986,2,FALSE)</f>
        <v>4575000</v>
      </c>
      <c r="R25" s="23"/>
      <c r="S25" s="22">
        <v>0</v>
      </c>
      <c r="T25" s="22" t="str">
        <f t="shared" si="0"/>
        <v/>
      </c>
      <c r="U25" s="22" t="str">
        <f t="shared" si="1"/>
        <v/>
      </c>
      <c r="V25" s="22">
        <f t="shared" si="2"/>
        <v>0</v>
      </c>
      <c r="W25" s="22" t="b">
        <f t="shared" si="3"/>
        <v>0</v>
      </c>
      <c r="X25" s="22" t="str">
        <f t="shared" si="4"/>
        <v/>
      </c>
      <c r="Y25" s="22" t="str">
        <f t="shared" si="5"/>
        <v/>
      </c>
      <c r="Z25" s="22" t="str">
        <f t="shared" si="6"/>
        <v/>
      </c>
      <c r="AA25" s="22" t="str">
        <f t="shared" si="7"/>
        <v/>
      </c>
      <c r="AB25" s="22" t="str">
        <f t="shared" si="8"/>
        <v/>
      </c>
      <c r="AC25" s="22" t="str">
        <f t="shared" si="9"/>
        <v/>
      </c>
      <c r="AD25" s="22">
        <f t="shared" si="10"/>
        <v>0</v>
      </c>
      <c r="AE25" s="22" t="str">
        <f t="shared" si="11"/>
        <v/>
      </c>
      <c r="AF25" s="25" t="str">
        <f t="shared" si="12"/>
        <v/>
      </c>
      <c r="AG25" s="22" t="str">
        <f t="shared" si="13"/>
        <v/>
      </c>
      <c r="AH25" s="22" t="str">
        <f t="shared" si="14"/>
        <v/>
      </c>
      <c r="AI25" s="22" t="str">
        <f t="shared" si="15"/>
        <v/>
      </c>
      <c r="AJ25" s="22" t="str">
        <f t="shared" si="16"/>
        <v/>
      </c>
      <c r="AK25" s="22" t="str">
        <f t="shared" si="17"/>
        <v/>
      </c>
      <c r="AL25" s="22" t="str">
        <f t="shared" si="18"/>
        <v/>
      </c>
      <c r="AM25" s="22" t="str">
        <f t="shared" si="19"/>
        <v/>
      </c>
      <c r="AN25" s="22" t="str">
        <f t="shared" si="20"/>
        <v/>
      </c>
      <c r="AO25" s="22" t="str">
        <f t="shared" si="21"/>
        <v/>
      </c>
      <c r="AP25" s="22" t="str">
        <f t="shared" si="22"/>
        <v/>
      </c>
      <c r="AQ25" s="22" t="str">
        <f t="shared" si="23"/>
        <v/>
      </c>
      <c r="AR25" s="22" t="str">
        <f t="shared" si="24"/>
        <v/>
      </c>
      <c r="AS25" s="22" t="str">
        <f t="shared" si="25"/>
        <v/>
      </c>
      <c r="AT25" s="22" t="str">
        <f t="shared" si="26"/>
        <v/>
      </c>
      <c r="AU25" s="22">
        <f t="shared" si="27"/>
        <v>0</v>
      </c>
      <c r="AV25" s="22" t="str">
        <f t="shared" si="28"/>
        <v/>
      </c>
      <c r="AW25" s="22" t="str">
        <f t="shared" si="29"/>
        <v/>
      </c>
      <c r="AX25" s="22" t="str">
        <f t="shared" si="30"/>
        <v/>
      </c>
      <c r="AY25" s="22" t="str">
        <f t="shared" si="31"/>
        <v/>
      </c>
      <c r="AZ25" s="22" t="str">
        <f t="shared" si="32"/>
        <v/>
      </c>
      <c r="BA25" s="22" t="str">
        <f t="shared" si="33"/>
        <v/>
      </c>
      <c r="BB25" s="22" t="str">
        <f t="shared" si="34"/>
        <v/>
      </c>
      <c r="BC25" s="22" t="str">
        <f t="shared" si="35"/>
        <v/>
      </c>
      <c r="BD25" s="22" t="str">
        <f t="shared" si="36"/>
        <v/>
      </c>
      <c r="BE25" s="22" t="str">
        <f t="shared" si="37"/>
        <v/>
      </c>
      <c r="BF25" s="22" t="str">
        <f t="shared" si="38"/>
        <v/>
      </c>
      <c r="BG25" s="22" t="str">
        <f t="shared" si="39"/>
        <v/>
      </c>
      <c r="BH25" s="22" t="str">
        <f t="shared" si="40"/>
        <v/>
      </c>
      <c r="BI25" s="22" t="str">
        <f t="shared" si="41"/>
        <v/>
      </c>
      <c r="BJ25" s="22" t="str">
        <f t="shared" si="42"/>
        <v/>
      </c>
      <c r="BK25" s="22" t="str">
        <f t="shared" si="43"/>
        <v/>
      </c>
      <c r="BN25" s="35" t="s">
        <v>1070</v>
      </c>
      <c r="BO25">
        <v>2</v>
      </c>
      <c r="BP25">
        <f>SUM(AM2:AM196)</f>
        <v>0</v>
      </c>
    </row>
    <row r="26" spans="2:68" x14ac:dyDescent="0.3">
      <c r="B26" s="21">
        <v>19</v>
      </c>
      <c r="C26" s="22" t="s">
        <v>18</v>
      </c>
      <c r="D26" s="41" t="s">
        <v>131</v>
      </c>
      <c r="E26" s="23">
        <f>VLOOKUP(D26,Salary!$A$1:$F$986,2,FALSE)</f>
        <v>15200000</v>
      </c>
      <c r="F26" s="60">
        <f>VLOOKUP(D26,Batting!$A$1:$E$133,5,FALSE)</f>
        <v>5.5</v>
      </c>
      <c r="G26" s="57">
        <f t="shared" si="44"/>
        <v>6.0109289617486334</v>
      </c>
      <c r="H26" s="62" t="str">
        <f t="shared" si="45"/>
        <v>SFG</v>
      </c>
      <c r="I26" s="69"/>
      <c r="J26" s="77" t="s">
        <v>1081</v>
      </c>
      <c r="K26" s="78">
        <f>COUNTIF($H$8:$H$32,J26)</f>
        <v>1</v>
      </c>
      <c r="M26" s="34" t="s">
        <v>246</v>
      </c>
      <c r="N26" s="35" t="s">
        <v>1086</v>
      </c>
      <c r="O26" s="35" t="s">
        <v>17</v>
      </c>
      <c r="P26" s="37">
        <v>4.383116883116883</v>
      </c>
      <c r="Q26" s="23">
        <f>VLOOKUP(M26,Salary!$A$1:$F$986,2,FALSE)</f>
        <v>6800000</v>
      </c>
      <c r="R26" s="23"/>
      <c r="S26" s="22">
        <v>0</v>
      </c>
      <c r="T26" s="22" t="str">
        <f t="shared" si="0"/>
        <v/>
      </c>
      <c r="U26" s="22">
        <f t="shared" si="1"/>
        <v>0</v>
      </c>
      <c r="V26" s="22" t="str">
        <f t="shared" si="2"/>
        <v/>
      </c>
      <c r="W26" s="22" t="b">
        <f t="shared" si="3"/>
        <v>0</v>
      </c>
      <c r="X26" s="22" t="str">
        <f t="shared" si="4"/>
        <v/>
      </c>
      <c r="Y26" s="22" t="str">
        <f t="shared" si="5"/>
        <v/>
      </c>
      <c r="Z26" s="22" t="str">
        <f t="shared" si="6"/>
        <v/>
      </c>
      <c r="AA26" s="22" t="str">
        <f t="shared" si="7"/>
        <v/>
      </c>
      <c r="AB26" s="22" t="str">
        <f t="shared" si="8"/>
        <v/>
      </c>
      <c r="AC26" s="22" t="str">
        <f t="shared" si="9"/>
        <v/>
      </c>
      <c r="AD26" s="22">
        <f t="shared" si="10"/>
        <v>0</v>
      </c>
      <c r="AE26" s="22" t="str">
        <f t="shared" si="11"/>
        <v/>
      </c>
      <c r="AF26" s="25" t="str">
        <f t="shared" si="12"/>
        <v/>
      </c>
      <c r="AG26" s="22" t="str">
        <f t="shared" si="13"/>
        <v/>
      </c>
      <c r="AH26" s="22" t="str">
        <f t="shared" si="14"/>
        <v/>
      </c>
      <c r="AI26" s="22" t="str">
        <f t="shared" si="15"/>
        <v/>
      </c>
      <c r="AJ26" s="22" t="str">
        <f t="shared" si="16"/>
        <v/>
      </c>
      <c r="AK26" s="22" t="str">
        <f t="shared" si="17"/>
        <v/>
      </c>
      <c r="AL26" s="22" t="str">
        <f t="shared" si="18"/>
        <v/>
      </c>
      <c r="AM26" s="22" t="str">
        <f t="shared" si="19"/>
        <v/>
      </c>
      <c r="AN26" s="22" t="str">
        <f t="shared" si="20"/>
        <v/>
      </c>
      <c r="AO26" s="22" t="str">
        <f t="shared" si="21"/>
        <v/>
      </c>
      <c r="AP26" s="22" t="str">
        <f t="shared" si="22"/>
        <v/>
      </c>
      <c r="AQ26" s="22" t="str">
        <f t="shared" si="23"/>
        <v/>
      </c>
      <c r="AR26" s="22" t="str">
        <f t="shared" si="24"/>
        <v/>
      </c>
      <c r="AS26" s="22" t="str">
        <f t="shared" si="25"/>
        <v/>
      </c>
      <c r="AT26" s="22" t="str">
        <f t="shared" si="26"/>
        <v/>
      </c>
      <c r="AU26" s="22" t="str">
        <f t="shared" si="27"/>
        <v/>
      </c>
      <c r="AV26" s="22" t="str">
        <f t="shared" si="28"/>
        <v/>
      </c>
      <c r="AW26" s="22">
        <f t="shared" si="29"/>
        <v>0</v>
      </c>
      <c r="AX26" s="22" t="str">
        <f t="shared" si="30"/>
        <v/>
      </c>
      <c r="AY26" s="22" t="str">
        <f t="shared" si="31"/>
        <v/>
      </c>
      <c r="AZ26" s="22" t="str">
        <f t="shared" si="32"/>
        <v/>
      </c>
      <c r="BA26" s="22" t="str">
        <f t="shared" si="33"/>
        <v/>
      </c>
      <c r="BB26" s="22" t="str">
        <f t="shared" si="34"/>
        <v/>
      </c>
      <c r="BC26" s="22" t="str">
        <f t="shared" si="35"/>
        <v/>
      </c>
      <c r="BD26" s="22" t="str">
        <f t="shared" si="36"/>
        <v/>
      </c>
      <c r="BE26" s="22" t="str">
        <f t="shared" si="37"/>
        <v/>
      </c>
      <c r="BF26" s="22" t="str">
        <f t="shared" si="38"/>
        <v/>
      </c>
      <c r="BG26" s="22" t="str">
        <f t="shared" si="39"/>
        <v/>
      </c>
      <c r="BH26" s="22" t="str">
        <f t="shared" si="40"/>
        <v/>
      </c>
      <c r="BI26" s="22" t="str">
        <f t="shared" si="41"/>
        <v/>
      </c>
      <c r="BJ26" s="22" t="str">
        <f t="shared" si="42"/>
        <v/>
      </c>
      <c r="BK26" s="22" t="str">
        <f t="shared" si="43"/>
        <v/>
      </c>
      <c r="BN26" s="35" t="s">
        <v>1076</v>
      </c>
      <c r="BO26">
        <v>2</v>
      </c>
      <c r="BP26">
        <f>SUM(AN2:AN196)</f>
        <v>1</v>
      </c>
    </row>
    <row r="27" spans="2:68" x14ac:dyDescent="0.3">
      <c r="B27" s="21">
        <v>20</v>
      </c>
      <c r="C27" s="22" t="s">
        <v>19</v>
      </c>
      <c r="D27" s="41" t="s">
        <v>369</v>
      </c>
      <c r="E27" s="23">
        <f>VLOOKUP(D27,Salary!$A$1:$F$986,2,FALSE)</f>
        <v>3000000</v>
      </c>
      <c r="F27" s="60">
        <f>VLOOKUP(D27,Batting!$A$1:$E$133,5,FALSE)</f>
        <v>5.0999999999999996</v>
      </c>
      <c r="G27" s="57">
        <f t="shared" si="44"/>
        <v>4.788732394366197</v>
      </c>
      <c r="H27" s="62" t="str">
        <f t="shared" si="45"/>
        <v>LAA</v>
      </c>
      <c r="I27" s="69"/>
      <c r="J27" s="35"/>
      <c r="M27" s="34" t="s">
        <v>76</v>
      </c>
      <c r="N27" s="35" t="s">
        <v>1069</v>
      </c>
      <c r="O27" s="35" t="s">
        <v>14</v>
      </c>
      <c r="P27" s="37">
        <v>3.8848920863309351</v>
      </c>
      <c r="Q27" s="23">
        <f>VLOOKUP(M27,Salary!$A$1:$F$986,2,FALSE)</f>
        <v>22359375</v>
      </c>
      <c r="R27" s="23"/>
      <c r="S27" s="22">
        <v>0</v>
      </c>
      <c r="T27" s="22">
        <f t="shared" si="0"/>
        <v>0</v>
      </c>
      <c r="U27" s="22" t="str">
        <f t="shared" si="1"/>
        <v/>
      </c>
      <c r="V27" s="22" t="str">
        <f t="shared" si="2"/>
        <v/>
      </c>
      <c r="W27" s="22" t="b">
        <f t="shared" si="3"/>
        <v>0</v>
      </c>
      <c r="X27" s="22" t="str">
        <f t="shared" si="4"/>
        <v/>
      </c>
      <c r="Y27" s="22" t="str">
        <f t="shared" si="5"/>
        <v/>
      </c>
      <c r="Z27" s="22" t="str">
        <f t="shared" si="6"/>
        <v/>
      </c>
      <c r="AA27" s="22">
        <f t="shared" si="7"/>
        <v>0</v>
      </c>
      <c r="AB27" s="22" t="str">
        <f t="shared" si="8"/>
        <v/>
      </c>
      <c r="AC27" s="22" t="str">
        <f t="shared" si="9"/>
        <v/>
      </c>
      <c r="AD27" s="22" t="str">
        <f t="shared" si="10"/>
        <v/>
      </c>
      <c r="AE27" s="22" t="str">
        <f t="shared" si="11"/>
        <v/>
      </c>
      <c r="AF27" s="25" t="str">
        <f t="shared" si="12"/>
        <v/>
      </c>
      <c r="AG27" s="22" t="str">
        <f t="shared" si="13"/>
        <v/>
      </c>
      <c r="AH27" s="22" t="str">
        <f t="shared" si="14"/>
        <v/>
      </c>
      <c r="AI27" s="22" t="str">
        <f t="shared" si="15"/>
        <v/>
      </c>
      <c r="AJ27" s="22" t="str">
        <f t="shared" si="16"/>
        <v/>
      </c>
      <c r="AK27" s="22" t="str">
        <f t="shared" si="17"/>
        <v/>
      </c>
      <c r="AL27" s="22" t="str">
        <f t="shared" si="18"/>
        <v/>
      </c>
      <c r="AM27" s="22" t="str">
        <f t="shared" si="19"/>
        <v/>
      </c>
      <c r="AN27" s="22" t="str">
        <f t="shared" si="20"/>
        <v/>
      </c>
      <c r="AO27" s="22" t="str">
        <f t="shared" si="21"/>
        <v/>
      </c>
      <c r="AP27" s="22" t="str">
        <f t="shared" si="22"/>
        <v/>
      </c>
      <c r="AQ27" s="22" t="str">
        <f t="shared" si="23"/>
        <v/>
      </c>
      <c r="AR27" s="22" t="str">
        <f t="shared" si="24"/>
        <v/>
      </c>
      <c r="AS27" s="22" t="str">
        <f t="shared" si="25"/>
        <v/>
      </c>
      <c r="AT27" s="22" t="str">
        <f t="shared" si="26"/>
        <v/>
      </c>
      <c r="AU27" s="22" t="str">
        <f t="shared" si="27"/>
        <v/>
      </c>
      <c r="AV27" s="22" t="str">
        <f t="shared" si="28"/>
        <v/>
      </c>
      <c r="AW27" s="22" t="str">
        <f t="shared" si="29"/>
        <v/>
      </c>
      <c r="AX27" s="22">
        <f t="shared" si="30"/>
        <v>0</v>
      </c>
      <c r="AY27" s="22" t="str">
        <f t="shared" si="31"/>
        <v/>
      </c>
      <c r="AZ27" s="22" t="str">
        <f t="shared" si="32"/>
        <v/>
      </c>
      <c r="BA27" s="22" t="str">
        <f t="shared" si="33"/>
        <v/>
      </c>
      <c r="BB27" s="22" t="str">
        <f t="shared" si="34"/>
        <v/>
      </c>
      <c r="BC27" s="22" t="str">
        <f t="shared" si="35"/>
        <v/>
      </c>
      <c r="BD27" s="22" t="str">
        <f t="shared" si="36"/>
        <v/>
      </c>
      <c r="BE27" s="22" t="str">
        <f t="shared" si="37"/>
        <v/>
      </c>
      <c r="BF27" s="22" t="str">
        <f t="shared" si="38"/>
        <v/>
      </c>
      <c r="BG27" s="22" t="str">
        <f t="shared" si="39"/>
        <v/>
      </c>
      <c r="BH27" s="22" t="str">
        <f t="shared" si="40"/>
        <v/>
      </c>
      <c r="BI27" s="22" t="str">
        <f t="shared" si="41"/>
        <v/>
      </c>
      <c r="BJ27" s="22" t="str">
        <f t="shared" si="42"/>
        <v/>
      </c>
      <c r="BK27" s="22" t="str">
        <f t="shared" si="43"/>
        <v/>
      </c>
      <c r="BN27" s="35" t="s">
        <v>1087</v>
      </c>
      <c r="BO27">
        <v>2</v>
      </c>
      <c r="BP27">
        <f>SUM(AO2:AO196)</f>
        <v>1</v>
      </c>
    </row>
    <row r="28" spans="2:68" x14ac:dyDescent="0.3">
      <c r="B28" s="21">
        <v>21</v>
      </c>
      <c r="C28" s="22" t="s">
        <v>20</v>
      </c>
      <c r="D28" s="42" t="s">
        <v>666</v>
      </c>
      <c r="E28" s="23">
        <f>VLOOKUP(D28,Salary!$A$1:$F$986,2,FALSE)</f>
        <v>605400</v>
      </c>
      <c r="F28" s="60">
        <f>VLOOKUP(D28,Batting!$A$1:$E$133,5,FALSE)</f>
        <v>6.7</v>
      </c>
      <c r="G28" s="57">
        <f t="shared" si="44"/>
        <v>5.759312320916905</v>
      </c>
      <c r="H28" s="62" t="str">
        <f t="shared" si="45"/>
        <v>TOR</v>
      </c>
      <c r="I28" s="69"/>
      <c r="J28" s="35"/>
      <c r="M28" s="34" t="s">
        <v>108</v>
      </c>
      <c r="N28" s="35" t="s">
        <v>1072</v>
      </c>
      <c r="O28" s="35" t="s">
        <v>81</v>
      </c>
      <c r="P28" s="37">
        <v>4.9162011173184359</v>
      </c>
      <c r="Q28" s="23">
        <f>VLOOKUP(M28,Salary!$A$1:$F$986,2,FALSE)</f>
        <v>18048556</v>
      </c>
      <c r="R28" s="23"/>
      <c r="S28" s="22">
        <v>1</v>
      </c>
      <c r="T28" s="22">
        <f t="shared" si="0"/>
        <v>1</v>
      </c>
      <c r="U28" s="22" t="str">
        <f t="shared" si="1"/>
        <v/>
      </c>
      <c r="V28" s="22" t="str">
        <f t="shared" si="2"/>
        <v/>
      </c>
      <c r="W28" s="22" t="b">
        <f t="shared" si="3"/>
        <v>0</v>
      </c>
      <c r="X28" s="22" t="str">
        <f t="shared" si="4"/>
        <v/>
      </c>
      <c r="Y28" s="22" t="str">
        <f t="shared" si="5"/>
        <v/>
      </c>
      <c r="Z28" s="22">
        <f t="shared" si="6"/>
        <v>1</v>
      </c>
      <c r="AA28" s="22" t="str">
        <f t="shared" si="7"/>
        <v/>
      </c>
      <c r="AB28" s="22" t="str">
        <f t="shared" si="8"/>
        <v/>
      </c>
      <c r="AC28" s="22" t="str">
        <f t="shared" si="9"/>
        <v/>
      </c>
      <c r="AD28" s="22" t="str">
        <f t="shared" si="10"/>
        <v/>
      </c>
      <c r="AE28" s="22" t="str">
        <f t="shared" si="11"/>
        <v/>
      </c>
      <c r="AF28" s="25" t="str">
        <f t="shared" si="12"/>
        <v/>
      </c>
      <c r="AG28" s="22" t="str">
        <f t="shared" si="13"/>
        <v/>
      </c>
      <c r="AH28" s="22" t="str">
        <f t="shared" si="14"/>
        <v/>
      </c>
      <c r="AI28" s="22">
        <f t="shared" si="15"/>
        <v>1</v>
      </c>
      <c r="AJ28" s="22" t="str">
        <f t="shared" si="16"/>
        <v/>
      </c>
      <c r="AK28" s="22" t="str">
        <f t="shared" si="17"/>
        <v/>
      </c>
      <c r="AL28" s="22" t="str">
        <f t="shared" si="18"/>
        <v/>
      </c>
      <c r="AM28" s="22" t="str">
        <f t="shared" si="19"/>
        <v/>
      </c>
      <c r="AN28" s="22" t="str">
        <f t="shared" si="20"/>
        <v/>
      </c>
      <c r="AO28" s="22" t="str">
        <f t="shared" si="21"/>
        <v/>
      </c>
      <c r="AP28" s="22" t="str">
        <f t="shared" si="22"/>
        <v/>
      </c>
      <c r="AQ28" s="22" t="str">
        <f t="shared" si="23"/>
        <v/>
      </c>
      <c r="AR28" s="22" t="str">
        <f t="shared" si="24"/>
        <v/>
      </c>
      <c r="AS28" s="22" t="str">
        <f t="shared" si="25"/>
        <v/>
      </c>
      <c r="AT28" s="22" t="str">
        <f t="shared" si="26"/>
        <v/>
      </c>
      <c r="AU28" s="22" t="str">
        <f t="shared" si="27"/>
        <v/>
      </c>
      <c r="AV28" s="22" t="str">
        <f t="shared" si="28"/>
        <v/>
      </c>
      <c r="AW28" s="22" t="str">
        <f t="shared" si="29"/>
        <v/>
      </c>
      <c r="AX28" s="22" t="str">
        <f t="shared" si="30"/>
        <v/>
      </c>
      <c r="AY28" s="22" t="str">
        <f t="shared" si="31"/>
        <v/>
      </c>
      <c r="AZ28" s="22" t="str">
        <f t="shared" si="32"/>
        <v/>
      </c>
      <c r="BA28" s="22" t="str">
        <f t="shared" si="33"/>
        <v/>
      </c>
      <c r="BB28" s="22" t="str">
        <f t="shared" si="34"/>
        <v/>
      </c>
      <c r="BC28" s="22" t="str">
        <f t="shared" si="35"/>
        <v/>
      </c>
      <c r="BD28" s="22" t="str">
        <f t="shared" si="36"/>
        <v/>
      </c>
      <c r="BE28" s="22" t="str">
        <f t="shared" si="37"/>
        <v/>
      </c>
      <c r="BF28" s="22" t="str">
        <f t="shared" si="38"/>
        <v/>
      </c>
      <c r="BG28" s="22" t="str">
        <f t="shared" si="39"/>
        <v/>
      </c>
      <c r="BH28" s="22" t="str">
        <f t="shared" si="40"/>
        <v/>
      </c>
      <c r="BI28" s="22" t="str">
        <f t="shared" si="41"/>
        <v/>
      </c>
      <c r="BJ28" s="22" t="str">
        <f t="shared" si="42"/>
        <v/>
      </c>
      <c r="BK28" s="22" t="str">
        <f t="shared" si="43"/>
        <v/>
      </c>
      <c r="BN28" s="35" t="s">
        <v>1089</v>
      </c>
      <c r="BO28">
        <v>2</v>
      </c>
      <c r="BP28">
        <f>SUM(AP2:AP196)</f>
        <v>1</v>
      </c>
    </row>
    <row r="29" spans="2:68" x14ac:dyDescent="0.3">
      <c r="B29" s="21">
        <v>22</v>
      </c>
      <c r="C29" s="22" t="s">
        <v>21</v>
      </c>
      <c r="D29" s="42" t="s">
        <v>204</v>
      </c>
      <c r="E29" s="23">
        <f>VLOOKUP(D29,Salary!$A$1:$F$986,2,FALSE)</f>
        <v>8500000</v>
      </c>
      <c r="F29" s="60">
        <f>VLOOKUP(D29,Batting!$A$1:$E$133,5,FALSE)</f>
        <v>6.6</v>
      </c>
      <c r="G29" s="57">
        <f t="shared" si="44"/>
        <v>6.0550458715596331</v>
      </c>
      <c r="H29" s="62" t="str">
        <f t="shared" si="45"/>
        <v>WSN</v>
      </c>
      <c r="I29" s="69"/>
      <c r="J29" s="35"/>
      <c r="M29" s="34" t="s">
        <v>770</v>
      </c>
      <c r="N29" s="35" t="s">
        <v>1065</v>
      </c>
      <c r="O29" s="35" t="s">
        <v>15</v>
      </c>
      <c r="P29" s="37">
        <v>4.1057542768273718</v>
      </c>
      <c r="Q29" s="23">
        <f>VLOOKUP(M29,Salary!$A$1:$F$986,2,FALSE)</f>
        <v>584900</v>
      </c>
      <c r="R29" s="23"/>
      <c r="S29" s="22">
        <v>0</v>
      </c>
      <c r="T29" s="22" t="str">
        <f t="shared" si="0"/>
        <v/>
      </c>
      <c r="U29" s="22" t="str">
        <f t="shared" si="1"/>
        <v/>
      </c>
      <c r="V29" s="22" t="str">
        <f t="shared" si="2"/>
        <v/>
      </c>
      <c r="W29" s="22" t="b">
        <f t="shared" si="3"/>
        <v>1</v>
      </c>
      <c r="X29" s="22" t="str">
        <f t="shared" si="4"/>
        <v/>
      </c>
      <c r="Y29" s="22" t="str">
        <f t="shared" si="5"/>
        <v/>
      </c>
      <c r="Z29" s="22" t="str">
        <f t="shared" si="6"/>
        <v/>
      </c>
      <c r="AA29" s="22" t="str">
        <f t="shared" si="7"/>
        <v/>
      </c>
      <c r="AB29" s="22">
        <f t="shared" si="8"/>
        <v>0</v>
      </c>
      <c r="AC29" s="22" t="str">
        <f t="shared" si="9"/>
        <v/>
      </c>
      <c r="AD29" s="22" t="str">
        <f t="shared" si="10"/>
        <v/>
      </c>
      <c r="AE29" s="22" t="str">
        <f t="shared" si="11"/>
        <v/>
      </c>
      <c r="AF29" s="25" t="str">
        <f t="shared" si="12"/>
        <v/>
      </c>
      <c r="AG29" s="22" t="str">
        <f t="shared" si="13"/>
        <v/>
      </c>
      <c r="AH29" s="22" t="str">
        <f t="shared" si="14"/>
        <v/>
      </c>
      <c r="AI29" s="22" t="str">
        <f t="shared" si="15"/>
        <v/>
      </c>
      <c r="AJ29" s="22" t="str">
        <f t="shared" si="16"/>
        <v/>
      </c>
      <c r="AK29" s="22" t="str">
        <f t="shared" si="17"/>
        <v/>
      </c>
      <c r="AL29" s="22">
        <f t="shared" si="18"/>
        <v>0</v>
      </c>
      <c r="AM29" s="22" t="str">
        <f t="shared" si="19"/>
        <v/>
      </c>
      <c r="AN29" s="22" t="str">
        <f t="shared" si="20"/>
        <v/>
      </c>
      <c r="AO29" s="22" t="str">
        <f t="shared" si="21"/>
        <v/>
      </c>
      <c r="AP29" s="22" t="str">
        <f t="shared" si="22"/>
        <v/>
      </c>
      <c r="AQ29" s="22" t="str">
        <f t="shared" si="23"/>
        <v/>
      </c>
      <c r="AR29" s="22" t="str">
        <f t="shared" si="24"/>
        <v/>
      </c>
      <c r="AS29" s="22" t="str">
        <f t="shared" si="25"/>
        <v/>
      </c>
      <c r="AT29" s="22" t="str">
        <f t="shared" si="26"/>
        <v/>
      </c>
      <c r="AU29" s="22" t="str">
        <f t="shared" si="27"/>
        <v/>
      </c>
      <c r="AV29" s="22" t="str">
        <f t="shared" si="28"/>
        <v/>
      </c>
      <c r="AW29" s="22" t="str">
        <f t="shared" si="29"/>
        <v/>
      </c>
      <c r="AX29" s="22" t="str">
        <f t="shared" si="30"/>
        <v/>
      </c>
      <c r="AY29" s="22" t="str">
        <f t="shared" si="31"/>
        <v/>
      </c>
      <c r="AZ29" s="22" t="str">
        <f t="shared" si="32"/>
        <v/>
      </c>
      <c r="BA29" s="22" t="str">
        <f t="shared" si="33"/>
        <v/>
      </c>
      <c r="BB29" s="22" t="str">
        <f t="shared" si="34"/>
        <v/>
      </c>
      <c r="BC29" s="22" t="str">
        <f t="shared" si="35"/>
        <v/>
      </c>
      <c r="BD29" s="22" t="str">
        <f t="shared" si="36"/>
        <v/>
      </c>
      <c r="BE29" s="22" t="str">
        <f t="shared" si="37"/>
        <v/>
      </c>
      <c r="BF29" s="22" t="str">
        <f t="shared" si="38"/>
        <v/>
      </c>
      <c r="BG29" s="22" t="str">
        <f t="shared" si="39"/>
        <v/>
      </c>
      <c r="BH29" s="22" t="str">
        <f t="shared" si="40"/>
        <v/>
      </c>
      <c r="BI29" s="22" t="str">
        <f t="shared" si="41"/>
        <v/>
      </c>
      <c r="BJ29" s="22" t="str">
        <f t="shared" si="42"/>
        <v/>
      </c>
      <c r="BK29" s="22" t="str">
        <f t="shared" si="43"/>
        <v/>
      </c>
      <c r="BN29" s="35" t="s">
        <v>1068</v>
      </c>
      <c r="BO29">
        <v>2</v>
      </c>
      <c r="BP29">
        <f>SUM(AQ2:AQ196)</f>
        <v>1</v>
      </c>
    </row>
    <row r="30" spans="2:68" x14ac:dyDescent="0.3">
      <c r="B30" s="21">
        <v>23</v>
      </c>
      <c r="C30" s="22" t="s">
        <v>22</v>
      </c>
      <c r="D30" s="41" t="s">
        <v>150</v>
      </c>
      <c r="E30" s="23">
        <f>VLOOKUP(D30,Salary!$A$1:$F$986,2,FALSE)</f>
        <v>12500000</v>
      </c>
      <c r="F30" s="60">
        <f>VLOOKUP(D30,Batting!$A$1:$E$133,5,FALSE)</f>
        <v>5.5</v>
      </c>
      <c r="G30" s="57">
        <f t="shared" si="44"/>
        <v>6.2737642585551328</v>
      </c>
      <c r="H30" s="62" t="str">
        <f t="shared" si="45"/>
        <v>OAK</v>
      </c>
      <c r="I30" s="69"/>
      <c r="J30" s="35"/>
      <c r="M30" s="34" t="s">
        <v>42</v>
      </c>
      <c r="N30" s="35" t="s">
        <v>1065</v>
      </c>
      <c r="O30" s="35" t="s">
        <v>17</v>
      </c>
      <c r="P30" s="37">
        <v>4.125</v>
      </c>
      <c r="Q30" s="23">
        <f>VLOOKUP(M30,Salary!$A$1:$F$986,2,FALSE)</f>
        <v>34000000</v>
      </c>
      <c r="R30" s="23"/>
      <c r="S30" s="22">
        <v>0</v>
      </c>
      <c r="T30" s="22">
        <f t="shared" si="0"/>
        <v>0</v>
      </c>
      <c r="U30" s="22" t="str">
        <f t="shared" si="1"/>
        <v/>
      </c>
      <c r="V30" s="22" t="str">
        <f t="shared" si="2"/>
        <v/>
      </c>
      <c r="W30" s="22" t="b">
        <f t="shared" si="3"/>
        <v>0</v>
      </c>
      <c r="X30" s="22" t="str">
        <f t="shared" si="4"/>
        <v/>
      </c>
      <c r="Y30" s="22" t="str">
        <f t="shared" si="5"/>
        <v/>
      </c>
      <c r="Z30" s="22" t="str">
        <f t="shared" si="6"/>
        <v/>
      </c>
      <c r="AA30" s="22" t="str">
        <f t="shared" si="7"/>
        <v/>
      </c>
      <c r="AB30" s="22" t="str">
        <f t="shared" si="8"/>
        <v/>
      </c>
      <c r="AC30" s="22" t="str">
        <f t="shared" si="9"/>
        <v/>
      </c>
      <c r="AD30" s="22">
        <f t="shared" si="10"/>
        <v>0</v>
      </c>
      <c r="AE30" s="22" t="str">
        <f t="shared" si="11"/>
        <v/>
      </c>
      <c r="AF30" s="25" t="str">
        <f t="shared" si="12"/>
        <v/>
      </c>
      <c r="AG30" s="22" t="str">
        <f t="shared" si="13"/>
        <v/>
      </c>
      <c r="AH30" s="22" t="str">
        <f t="shared" si="14"/>
        <v/>
      </c>
      <c r="AI30" s="22" t="str">
        <f t="shared" si="15"/>
        <v/>
      </c>
      <c r="AJ30" s="22" t="str">
        <f t="shared" si="16"/>
        <v/>
      </c>
      <c r="AK30" s="22" t="str">
        <f t="shared" si="17"/>
        <v/>
      </c>
      <c r="AL30" s="22">
        <f t="shared" si="18"/>
        <v>0</v>
      </c>
      <c r="AM30" s="22" t="str">
        <f t="shared" si="19"/>
        <v/>
      </c>
      <c r="AN30" s="22" t="str">
        <f t="shared" si="20"/>
        <v/>
      </c>
      <c r="AO30" s="22" t="str">
        <f t="shared" si="21"/>
        <v/>
      </c>
      <c r="AP30" s="22" t="str">
        <f t="shared" si="22"/>
        <v/>
      </c>
      <c r="AQ30" s="22" t="str">
        <f t="shared" si="23"/>
        <v/>
      </c>
      <c r="AR30" s="22" t="str">
        <f t="shared" si="24"/>
        <v/>
      </c>
      <c r="AS30" s="22" t="str">
        <f t="shared" si="25"/>
        <v/>
      </c>
      <c r="AT30" s="22" t="str">
        <f t="shared" si="26"/>
        <v/>
      </c>
      <c r="AU30" s="22" t="str">
        <f t="shared" si="27"/>
        <v/>
      </c>
      <c r="AV30" s="22" t="str">
        <f t="shared" si="28"/>
        <v/>
      </c>
      <c r="AW30" s="22" t="str">
        <f t="shared" si="29"/>
        <v/>
      </c>
      <c r="AX30" s="22" t="str">
        <f t="shared" si="30"/>
        <v/>
      </c>
      <c r="AY30" s="22" t="str">
        <f t="shared" si="31"/>
        <v/>
      </c>
      <c r="AZ30" s="22" t="str">
        <f t="shared" si="32"/>
        <v/>
      </c>
      <c r="BA30" s="22" t="str">
        <f t="shared" si="33"/>
        <v/>
      </c>
      <c r="BB30" s="22" t="str">
        <f t="shared" si="34"/>
        <v/>
      </c>
      <c r="BC30" s="22" t="str">
        <f t="shared" si="35"/>
        <v/>
      </c>
      <c r="BD30" s="22" t="str">
        <f t="shared" si="36"/>
        <v/>
      </c>
      <c r="BE30" s="22" t="str">
        <f t="shared" si="37"/>
        <v/>
      </c>
      <c r="BF30" s="22" t="str">
        <f t="shared" si="38"/>
        <v/>
      </c>
      <c r="BG30" s="22" t="str">
        <f t="shared" si="39"/>
        <v/>
      </c>
      <c r="BH30" s="22" t="str">
        <f t="shared" si="40"/>
        <v/>
      </c>
      <c r="BI30" s="22" t="str">
        <f t="shared" si="41"/>
        <v/>
      </c>
      <c r="BJ30" s="22" t="str">
        <f t="shared" si="42"/>
        <v/>
      </c>
      <c r="BK30" s="22" t="str">
        <f t="shared" si="43"/>
        <v/>
      </c>
      <c r="BN30" s="35" t="s">
        <v>1073</v>
      </c>
      <c r="BO30">
        <v>2</v>
      </c>
      <c r="BP30">
        <f>SUM(AR2:AR196)</f>
        <v>2</v>
      </c>
    </row>
    <row r="31" spans="2:68" x14ac:dyDescent="0.3">
      <c r="B31" s="21">
        <v>24</v>
      </c>
      <c r="C31" s="22" t="s">
        <v>23</v>
      </c>
      <c r="D31" s="41" t="s">
        <v>677</v>
      </c>
      <c r="E31" s="23">
        <f>VLOOKUP(D31,Salary!$A$1:$F$986,2,FALSE)</f>
        <v>601000</v>
      </c>
      <c r="F31" s="60">
        <f>VLOOKUP(D31,Batting!$A$1:$E$133,5,FALSE)</f>
        <v>5.5</v>
      </c>
      <c r="G31" s="57">
        <f t="shared" si="44"/>
        <v>5.1083591331269353</v>
      </c>
      <c r="H31" s="62" t="str">
        <f t="shared" si="45"/>
        <v>PIT</v>
      </c>
      <c r="I31" s="69"/>
      <c r="J31" s="35"/>
      <c r="M31" s="34" t="s">
        <v>696</v>
      </c>
      <c r="N31" s="35" t="s">
        <v>1064</v>
      </c>
      <c r="O31" s="35" t="s">
        <v>16</v>
      </c>
      <c r="P31" s="37">
        <v>4.6725663716814161</v>
      </c>
      <c r="Q31" s="23">
        <f>VLOOKUP(M31,Salary!$A$1:$F$986,2,FALSE)</f>
        <v>597500</v>
      </c>
      <c r="R31" s="23"/>
      <c r="S31" s="22">
        <v>0</v>
      </c>
      <c r="T31" s="22" t="str">
        <f t="shared" si="0"/>
        <v/>
      </c>
      <c r="U31" s="22" t="str">
        <f t="shared" si="1"/>
        <v/>
      </c>
      <c r="V31" s="22" t="str">
        <f t="shared" si="2"/>
        <v/>
      </c>
      <c r="W31" s="22" t="b">
        <f t="shared" si="3"/>
        <v>1</v>
      </c>
      <c r="X31" s="22" t="str">
        <f t="shared" si="4"/>
        <v/>
      </c>
      <c r="Y31" s="22" t="str">
        <f t="shared" si="5"/>
        <v/>
      </c>
      <c r="Z31" s="22" t="str">
        <f t="shared" si="6"/>
        <v/>
      </c>
      <c r="AA31" s="22" t="str">
        <f t="shared" si="7"/>
        <v/>
      </c>
      <c r="AB31" s="22" t="str">
        <f t="shared" si="8"/>
        <v/>
      </c>
      <c r="AC31" s="22">
        <f t="shared" si="9"/>
        <v>0</v>
      </c>
      <c r="AD31" s="22" t="str">
        <f t="shared" si="10"/>
        <v/>
      </c>
      <c r="AE31" s="22" t="str">
        <f t="shared" si="11"/>
        <v/>
      </c>
      <c r="AF31" s="25" t="str">
        <f t="shared" si="12"/>
        <v/>
      </c>
      <c r="AG31" s="22" t="str">
        <f t="shared" si="13"/>
        <v/>
      </c>
      <c r="AH31" s="22" t="str">
        <f t="shared" si="14"/>
        <v/>
      </c>
      <c r="AI31" s="22" t="str">
        <f t="shared" si="15"/>
        <v/>
      </c>
      <c r="AJ31" s="22" t="str">
        <f t="shared" si="16"/>
        <v/>
      </c>
      <c r="AK31" s="22" t="str">
        <f t="shared" si="17"/>
        <v/>
      </c>
      <c r="AL31" s="22" t="str">
        <f t="shared" si="18"/>
        <v/>
      </c>
      <c r="AM31" s="22" t="str">
        <f t="shared" si="19"/>
        <v/>
      </c>
      <c r="AN31" s="22" t="str">
        <f t="shared" si="20"/>
        <v/>
      </c>
      <c r="AO31" s="22" t="str">
        <f t="shared" si="21"/>
        <v/>
      </c>
      <c r="AP31" s="22" t="str">
        <f t="shared" si="22"/>
        <v/>
      </c>
      <c r="AQ31" s="22" t="str">
        <f t="shared" si="23"/>
        <v/>
      </c>
      <c r="AR31" s="22" t="str">
        <f t="shared" si="24"/>
        <v/>
      </c>
      <c r="AS31" s="22" t="str">
        <f t="shared" si="25"/>
        <v/>
      </c>
      <c r="AT31" s="22" t="str">
        <f t="shared" si="26"/>
        <v/>
      </c>
      <c r="AU31" s="22" t="str">
        <f t="shared" si="27"/>
        <v/>
      </c>
      <c r="AV31" s="22" t="str">
        <f t="shared" si="28"/>
        <v/>
      </c>
      <c r="AW31" s="22" t="str">
        <f t="shared" si="29"/>
        <v/>
      </c>
      <c r="AX31" s="22" t="str">
        <f t="shared" si="30"/>
        <v/>
      </c>
      <c r="AY31" s="22">
        <f t="shared" si="31"/>
        <v>0</v>
      </c>
      <c r="AZ31" s="22" t="str">
        <f t="shared" si="32"/>
        <v/>
      </c>
      <c r="BA31" s="22" t="str">
        <f t="shared" si="33"/>
        <v/>
      </c>
      <c r="BB31" s="22" t="str">
        <f t="shared" si="34"/>
        <v/>
      </c>
      <c r="BC31" s="22" t="str">
        <f t="shared" si="35"/>
        <v/>
      </c>
      <c r="BD31" s="22" t="str">
        <f t="shared" si="36"/>
        <v/>
      </c>
      <c r="BE31" s="22" t="str">
        <f t="shared" si="37"/>
        <v/>
      </c>
      <c r="BF31" s="22" t="str">
        <f t="shared" si="38"/>
        <v/>
      </c>
      <c r="BG31" s="22" t="str">
        <f t="shared" si="39"/>
        <v/>
      </c>
      <c r="BH31" s="22" t="str">
        <f t="shared" si="40"/>
        <v/>
      </c>
      <c r="BI31" s="22" t="str">
        <f t="shared" si="41"/>
        <v/>
      </c>
      <c r="BJ31" s="22" t="str">
        <f t="shared" si="42"/>
        <v/>
      </c>
      <c r="BK31" s="22" t="str">
        <f t="shared" si="43"/>
        <v/>
      </c>
      <c r="BN31" s="35" t="s">
        <v>1090</v>
      </c>
      <c r="BO31">
        <v>2</v>
      </c>
      <c r="BP31">
        <f>SUM(AS2:AS196)</f>
        <v>0</v>
      </c>
    </row>
    <row r="32" spans="2:68" ht="17.25" thickBot="1" x14ac:dyDescent="0.35">
      <c r="B32" s="26">
        <v>25</v>
      </c>
      <c r="C32" s="27" t="s">
        <v>24</v>
      </c>
      <c r="D32" s="43" t="s">
        <v>708</v>
      </c>
      <c r="E32" s="28">
        <f>VLOOKUP(D32,Salary!$A$1:$F$986,2,FALSE)</f>
        <v>594700</v>
      </c>
      <c r="F32" s="60">
        <f>VLOOKUP(D32,Batting!$A$1:$E$133,5,FALSE)</f>
        <v>5.4</v>
      </c>
      <c r="G32" s="58">
        <f t="shared" si="44"/>
        <v>6.033519553072626</v>
      </c>
      <c r="H32" s="63" t="str">
        <f t="shared" si="45"/>
        <v>STL</v>
      </c>
      <c r="I32" s="69"/>
      <c r="J32" s="35"/>
      <c r="M32" s="34" t="s">
        <v>231</v>
      </c>
      <c r="N32" s="35" t="s">
        <v>1086</v>
      </c>
      <c r="O32" s="35" t="s">
        <v>16</v>
      </c>
      <c r="P32" s="37">
        <v>4.6823956442831216</v>
      </c>
      <c r="Q32" s="23">
        <f>VLOOKUP(M32,Salary!$A$1:$F$986,2,FALSE)</f>
        <v>7250000</v>
      </c>
      <c r="R32" s="23"/>
      <c r="S32" s="22">
        <v>0</v>
      </c>
      <c r="T32" s="22" t="str">
        <f t="shared" si="0"/>
        <v/>
      </c>
      <c r="U32" s="22">
        <f t="shared" si="1"/>
        <v>0</v>
      </c>
      <c r="V32" s="22" t="str">
        <f t="shared" si="2"/>
        <v/>
      </c>
      <c r="W32" s="22" t="b">
        <f t="shared" si="3"/>
        <v>0</v>
      </c>
      <c r="X32" s="22" t="str">
        <f t="shared" si="4"/>
        <v/>
      </c>
      <c r="Y32" s="22" t="str">
        <f t="shared" si="5"/>
        <v/>
      </c>
      <c r="Z32" s="22" t="str">
        <f t="shared" si="6"/>
        <v/>
      </c>
      <c r="AA32" s="22" t="str">
        <f t="shared" si="7"/>
        <v/>
      </c>
      <c r="AB32" s="22" t="str">
        <f t="shared" si="8"/>
        <v/>
      </c>
      <c r="AC32" s="22">
        <f t="shared" si="9"/>
        <v>0</v>
      </c>
      <c r="AD32" s="22" t="str">
        <f t="shared" si="10"/>
        <v/>
      </c>
      <c r="AE32" s="22" t="str">
        <f t="shared" si="11"/>
        <v/>
      </c>
      <c r="AF32" s="25" t="str">
        <f t="shared" si="12"/>
        <v/>
      </c>
      <c r="AG32" s="22" t="str">
        <f t="shared" si="13"/>
        <v/>
      </c>
      <c r="AH32" s="22" t="str">
        <f t="shared" si="14"/>
        <v/>
      </c>
      <c r="AI32" s="22" t="str">
        <f t="shared" si="15"/>
        <v/>
      </c>
      <c r="AJ32" s="22" t="str">
        <f t="shared" si="16"/>
        <v/>
      </c>
      <c r="AK32" s="22" t="str">
        <f t="shared" si="17"/>
        <v/>
      </c>
      <c r="AL32" s="22" t="str">
        <f t="shared" si="18"/>
        <v/>
      </c>
      <c r="AM32" s="22" t="str">
        <f t="shared" si="19"/>
        <v/>
      </c>
      <c r="AN32" s="22" t="str">
        <f t="shared" si="20"/>
        <v/>
      </c>
      <c r="AO32" s="22" t="str">
        <f t="shared" si="21"/>
        <v/>
      </c>
      <c r="AP32" s="22" t="str">
        <f t="shared" si="22"/>
        <v/>
      </c>
      <c r="AQ32" s="22" t="str">
        <f t="shared" si="23"/>
        <v/>
      </c>
      <c r="AR32" s="22" t="str">
        <f t="shared" si="24"/>
        <v/>
      </c>
      <c r="AS32" s="22" t="str">
        <f t="shared" si="25"/>
        <v/>
      </c>
      <c r="AT32" s="22" t="str">
        <f t="shared" si="26"/>
        <v/>
      </c>
      <c r="AU32" s="22" t="str">
        <f t="shared" si="27"/>
        <v/>
      </c>
      <c r="AV32" s="22" t="str">
        <f t="shared" si="28"/>
        <v/>
      </c>
      <c r="AW32" s="22">
        <f t="shared" si="29"/>
        <v>0</v>
      </c>
      <c r="AX32" s="22" t="str">
        <f t="shared" si="30"/>
        <v/>
      </c>
      <c r="AY32" s="22" t="str">
        <f t="shared" si="31"/>
        <v/>
      </c>
      <c r="AZ32" s="22" t="str">
        <f t="shared" si="32"/>
        <v/>
      </c>
      <c r="BA32" s="22" t="str">
        <f t="shared" si="33"/>
        <v/>
      </c>
      <c r="BB32" s="22" t="str">
        <f t="shared" si="34"/>
        <v/>
      </c>
      <c r="BC32" s="22" t="str">
        <f t="shared" si="35"/>
        <v/>
      </c>
      <c r="BD32" s="22" t="str">
        <f t="shared" si="36"/>
        <v/>
      </c>
      <c r="BE32" s="22" t="str">
        <f t="shared" si="37"/>
        <v/>
      </c>
      <c r="BF32" s="22" t="str">
        <f t="shared" si="38"/>
        <v/>
      </c>
      <c r="BG32" s="22" t="str">
        <f t="shared" si="39"/>
        <v/>
      </c>
      <c r="BH32" s="22" t="str">
        <f t="shared" si="40"/>
        <v/>
      </c>
      <c r="BI32" s="22" t="str">
        <f t="shared" si="41"/>
        <v/>
      </c>
      <c r="BJ32" s="22" t="str">
        <f t="shared" si="42"/>
        <v/>
      </c>
      <c r="BK32" s="22" t="str">
        <f t="shared" si="43"/>
        <v/>
      </c>
      <c r="BN32" s="35" t="s">
        <v>1092</v>
      </c>
      <c r="BO32">
        <v>2</v>
      </c>
      <c r="BP32">
        <f>SUM(AT2:AT196)</f>
        <v>2</v>
      </c>
    </row>
    <row r="33" spans="2:68" ht="17.25" thickBot="1" x14ac:dyDescent="0.35">
      <c r="B33" s="21"/>
      <c r="C33" s="22"/>
      <c r="D33" s="50" t="s">
        <v>1160</v>
      </c>
      <c r="E33" s="51">
        <f>SUM(E8:E32)</f>
        <v>126209042</v>
      </c>
      <c r="F33" s="49" t="s">
        <v>1166</v>
      </c>
      <c r="G33" s="47" t="s">
        <v>1161</v>
      </c>
      <c r="H33" s="48"/>
      <c r="I33" s="70"/>
      <c r="J33" s="35"/>
      <c r="M33" s="34" t="s">
        <v>721</v>
      </c>
      <c r="N33" s="35" t="s">
        <v>1069</v>
      </c>
      <c r="O33" s="35" t="s">
        <v>17</v>
      </c>
      <c r="P33" s="37">
        <v>3.8066465256797581</v>
      </c>
      <c r="Q33" s="23">
        <f>VLOOKUP(M33,Salary!$A$1:$F$986,2,FALSE)</f>
        <v>590500</v>
      </c>
      <c r="R33" s="23"/>
      <c r="S33" s="22">
        <v>0</v>
      </c>
      <c r="T33" s="22" t="str">
        <f t="shared" si="0"/>
        <v/>
      </c>
      <c r="U33" s="22" t="str">
        <f t="shared" si="1"/>
        <v/>
      </c>
      <c r="V33" s="22" t="str">
        <f t="shared" si="2"/>
        <v/>
      </c>
      <c r="W33" s="22" t="b">
        <f t="shared" si="3"/>
        <v>1</v>
      </c>
      <c r="X33" s="22" t="str">
        <f t="shared" si="4"/>
        <v/>
      </c>
      <c r="Y33" s="22" t="str">
        <f t="shared" si="5"/>
        <v/>
      </c>
      <c r="Z33" s="22" t="str">
        <f t="shared" si="6"/>
        <v/>
      </c>
      <c r="AA33" s="22" t="str">
        <f t="shared" si="7"/>
        <v/>
      </c>
      <c r="AB33" s="22" t="str">
        <f t="shared" si="8"/>
        <v/>
      </c>
      <c r="AC33" s="22" t="str">
        <f t="shared" si="9"/>
        <v/>
      </c>
      <c r="AD33" s="22">
        <f t="shared" si="10"/>
        <v>0</v>
      </c>
      <c r="AE33" s="22" t="str">
        <f t="shared" si="11"/>
        <v/>
      </c>
      <c r="AF33" s="25" t="str">
        <f t="shared" si="12"/>
        <v/>
      </c>
      <c r="AG33" s="22" t="str">
        <f t="shared" si="13"/>
        <v/>
      </c>
      <c r="AH33" s="22" t="str">
        <f t="shared" si="14"/>
        <v/>
      </c>
      <c r="AI33" s="22" t="str">
        <f t="shared" si="15"/>
        <v/>
      </c>
      <c r="AJ33" s="22" t="str">
        <f t="shared" si="16"/>
        <v/>
      </c>
      <c r="AK33" s="22" t="str">
        <f t="shared" si="17"/>
        <v/>
      </c>
      <c r="AL33" s="22" t="str">
        <f t="shared" si="18"/>
        <v/>
      </c>
      <c r="AM33" s="22" t="str">
        <f t="shared" si="19"/>
        <v/>
      </c>
      <c r="AN33" s="22" t="str">
        <f t="shared" si="20"/>
        <v/>
      </c>
      <c r="AO33" s="22" t="str">
        <f t="shared" si="21"/>
        <v/>
      </c>
      <c r="AP33" s="22" t="str">
        <f t="shared" si="22"/>
        <v/>
      </c>
      <c r="AQ33" s="22" t="str">
        <f t="shared" si="23"/>
        <v/>
      </c>
      <c r="AR33" s="22" t="str">
        <f t="shared" si="24"/>
        <v/>
      </c>
      <c r="AS33" s="22" t="str">
        <f t="shared" si="25"/>
        <v/>
      </c>
      <c r="AT33" s="22" t="str">
        <f t="shared" si="26"/>
        <v/>
      </c>
      <c r="AU33" s="22" t="str">
        <f t="shared" si="27"/>
        <v/>
      </c>
      <c r="AV33" s="22" t="str">
        <f t="shared" si="28"/>
        <v/>
      </c>
      <c r="AW33" s="22" t="str">
        <f t="shared" si="29"/>
        <v/>
      </c>
      <c r="AX33" s="22">
        <f t="shared" si="30"/>
        <v>0</v>
      </c>
      <c r="AY33" s="22" t="str">
        <f t="shared" si="31"/>
        <v/>
      </c>
      <c r="AZ33" s="22" t="str">
        <f t="shared" si="32"/>
        <v/>
      </c>
      <c r="BA33" s="22" t="str">
        <f t="shared" si="33"/>
        <v/>
      </c>
      <c r="BB33" s="22" t="str">
        <f t="shared" si="34"/>
        <v/>
      </c>
      <c r="BC33" s="22" t="str">
        <f t="shared" si="35"/>
        <v/>
      </c>
      <c r="BD33" s="22" t="str">
        <f t="shared" si="36"/>
        <v/>
      </c>
      <c r="BE33" s="22" t="str">
        <f t="shared" si="37"/>
        <v/>
      </c>
      <c r="BF33" s="22" t="str">
        <f t="shared" si="38"/>
        <v/>
      </c>
      <c r="BG33" s="22" t="str">
        <f t="shared" si="39"/>
        <v/>
      </c>
      <c r="BH33" s="22" t="str">
        <f t="shared" si="40"/>
        <v/>
      </c>
      <c r="BI33" s="22" t="str">
        <f t="shared" si="41"/>
        <v/>
      </c>
      <c r="BJ33" s="22" t="str">
        <f t="shared" si="42"/>
        <v/>
      </c>
      <c r="BK33" s="22" t="str">
        <f t="shared" si="43"/>
        <v/>
      </c>
      <c r="BN33" s="35" t="s">
        <v>1077</v>
      </c>
      <c r="BO33">
        <v>2</v>
      </c>
      <c r="BP33">
        <f>SUM(AU2:AU196)</f>
        <v>1</v>
      </c>
    </row>
    <row r="34" spans="2:68" ht="18" thickBot="1" x14ac:dyDescent="0.35">
      <c r="B34" s="26"/>
      <c r="C34" s="27"/>
      <c r="D34" s="52" t="s">
        <v>1121</v>
      </c>
      <c r="E34" s="53">
        <v>132000000</v>
      </c>
      <c r="F34" s="44">
        <f>AVERAGE(F8:F32)</f>
        <v>4.452</v>
      </c>
      <c r="G34" s="45">
        <f>AVERAGE(G8:G32)</f>
        <v>4.4255424269915835</v>
      </c>
      <c r="H34" s="46"/>
      <c r="I34" s="71"/>
      <c r="J34" s="35"/>
      <c r="M34" s="34" t="s">
        <v>141</v>
      </c>
      <c r="N34" s="35" t="s">
        <v>1066</v>
      </c>
      <c r="O34" s="35" t="s">
        <v>34</v>
      </c>
      <c r="P34" s="37">
        <v>4.3076923076923075</v>
      </c>
      <c r="Q34" s="23">
        <f>VLOOKUP(M34,Salary!$A$1:$F$986,2,FALSE)</f>
        <v>14000000</v>
      </c>
      <c r="R34" s="23"/>
      <c r="S34" s="22">
        <v>0</v>
      </c>
      <c r="T34" s="22">
        <f t="shared" si="0"/>
        <v>0</v>
      </c>
      <c r="U34" s="22" t="str">
        <f t="shared" si="1"/>
        <v/>
      </c>
      <c r="V34" s="22" t="str">
        <f t="shared" si="2"/>
        <v/>
      </c>
      <c r="W34" s="22" t="b">
        <f t="shared" si="3"/>
        <v>0</v>
      </c>
      <c r="X34" s="22" t="str">
        <f t="shared" si="4"/>
        <v/>
      </c>
      <c r="Y34" s="22" t="str">
        <f t="shared" si="5"/>
        <v/>
      </c>
      <c r="Z34" s="22" t="str">
        <f t="shared" si="6"/>
        <v/>
      </c>
      <c r="AA34" s="22" t="str">
        <f t="shared" si="7"/>
        <v/>
      </c>
      <c r="AB34" s="22" t="str">
        <f t="shared" si="8"/>
        <v/>
      </c>
      <c r="AC34" s="22" t="str">
        <f t="shared" si="9"/>
        <v/>
      </c>
      <c r="AD34" s="22" t="str">
        <f t="shared" si="10"/>
        <v/>
      </c>
      <c r="AE34" s="22" t="str">
        <f t="shared" si="11"/>
        <v/>
      </c>
      <c r="AF34" s="25">
        <f t="shared" si="12"/>
        <v>0</v>
      </c>
      <c r="AG34" s="22" t="str">
        <f t="shared" si="13"/>
        <v/>
      </c>
      <c r="AH34" s="22" t="str">
        <f t="shared" si="14"/>
        <v/>
      </c>
      <c r="AI34" s="22" t="str">
        <f t="shared" si="15"/>
        <v/>
      </c>
      <c r="AJ34" s="22" t="str">
        <f t="shared" si="16"/>
        <v/>
      </c>
      <c r="AK34" s="22" t="str">
        <f t="shared" si="17"/>
        <v/>
      </c>
      <c r="AL34" s="22" t="str">
        <f t="shared" si="18"/>
        <v/>
      </c>
      <c r="AM34" s="22" t="str">
        <f t="shared" si="19"/>
        <v/>
      </c>
      <c r="AN34" s="22" t="str">
        <f t="shared" si="20"/>
        <v/>
      </c>
      <c r="AO34" s="22" t="str">
        <f t="shared" si="21"/>
        <v/>
      </c>
      <c r="AP34" s="22" t="str">
        <f t="shared" si="22"/>
        <v/>
      </c>
      <c r="AQ34" s="22" t="str">
        <f t="shared" si="23"/>
        <v/>
      </c>
      <c r="AR34" s="22" t="str">
        <f t="shared" si="24"/>
        <v/>
      </c>
      <c r="AS34" s="22" t="str">
        <f t="shared" si="25"/>
        <v/>
      </c>
      <c r="AT34" s="22" t="str">
        <f t="shared" si="26"/>
        <v/>
      </c>
      <c r="AU34" s="22" t="str">
        <f t="shared" si="27"/>
        <v/>
      </c>
      <c r="AV34" s="22" t="str">
        <f t="shared" si="28"/>
        <v/>
      </c>
      <c r="AW34" s="22" t="str">
        <f t="shared" si="29"/>
        <v/>
      </c>
      <c r="AX34" s="22" t="str">
        <f t="shared" si="30"/>
        <v/>
      </c>
      <c r="AY34" s="22" t="str">
        <f t="shared" si="31"/>
        <v/>
      </c>
      <c r="AZ34" s="22">
        <f t="shared" si="32"/>
        <v>0</v>
      </c>
      <c r="BA34" s="22" t="str">
        <f t="shared" si="33"/>
        <v/>
      </c>
      <c r="BB34" s="22" t="str">
        <f t="shared" si="34"/>
        <v/>
      </c>
      <c r="BC34" s="22" t="str">
        <f t="shared" si="35"/>
        <v/>
      </c>
      <c r="BD34" s="22" t="str">
        <f t="shared" si="36"/>
        <v/>
      </c>
      <c r="BE34" s="22" t="str">
        <f t="shared" si="37"/>
        <v/>
      </c>
      <c r="BF34" s="22" t="str">
        <f t="shared" si="38"/>
        <v/>
      </c>
      <c r="BG34" s="22" t="str">
        <f t="shared" si="39"/>
        <v/>
      </c>
      <c r="BH34" s="22" t="str">
        <f t="shared" si="40"/>
        <v/>
      </c>
      <c r="BI34" s="22" t="str">
        <f t="shared" si="41"/>
        <v/>
      </c>
      <c r="BJ34" s="22" t="str">
        <f t="shared" si="42"/>
        <v/>
      </c>
      <c r="BK34" s="22" t="str">
        <f t="shared" si="43"/>
        <v/>
      </c>
      <c r="BN34" s="35" t="s">
        <v>1091</v>
      </c>
      <c r="BO34">
        <v>2</v>
      </c>
      <c r="BP34">
        <f>SUM(AV2:AV196)</f>
        <v>1</v>
      </c>
    </row>
    <row r="35" spans="2:68" ht="17.25" thickBot="1" x14ac:dyDescent="0.35">
      <c r="D35" s="54" t="s">
        <v>1165</v>
      </c>
      <c r="E35" s="55">
        <f>E34-E33</f>
        <v>5790958</v>
      </c>
      <c r="J35" s="35"/>
      <c r="M35" s="34" t="s">
        <v>373</v>
      </c>
      <c r="N35" s="35" t="s">
        <v>1069</v>
      </c>
      <c r="O35" s="35" t="s">
        <v>15</v>
      </c>
      <c r="P35" s="37">
        <v>3.6734693877551021</v>
      </c>
      <c r="Q35" s="23">
        <f>VLOOKUP(M35,Salary!$A$1:$F$986,2,FALSE)</f>
        <v>3000000</v>
      </c>
      <c r="R35" s="23"/>
      <c r="S35" s="22">
        <v>0</v>
      </c>
      <c r="T35" s="22" t="str">
        <f t="shared" si="0"/>
        <v/>
      </c>
      <c r="U35" s="22" t="str">
        <f t="shared" si="1"/>
        <v/>
      </c>
      <c r="V35" s="22">
        <f t="shared" si="2"/>
        <v>0</v>
      </c>
      <c r="W35" s="22" t="b">
        <f t="shared" si="3"/>
        <v>0</v>
      </c>
      <c r="X35" s="22" t="str">
        <f t="shared" si="4"/>
        <v/>
      </c>
      <c r="Y35" s="22" t="str">
        <f t="shared" si="5"/>
        <v/>
      </c>
      <c r="Z35" s="22" t="str">
        <f t="shared" si="6"/>
        <v/>
      </c>
      <c r="AA35" s="22" t="str">
        <f t="shared" si="7"/>
        <v/>
      </c>
      <c r="AB35" s="22">
        <f t="shared" si="8"/>
        <v>0</v>
      </c>
      <c r="AC35" s="22" t="str">
        <f t="shared" si="9"/>
        <v/>
      </c>
      <c r="AD35" s="22" t="str">
        <f t="shared" si="10"/>
        <v/>
      </c>
      <c r="AE35" s="22" t="str">
        <f t="shared" si="11"/>
        <v/>
      </c>
      <c r="AF35" s="25" t="str">
        <f t="shared" si="12"/>
        <v/>
      </c>
      <c r="AG35" s="22" t="str">
        <f t="shared" si="13"/>
        <v/>
      </c>
      <c r="AH35" s="22" t="str">
        <f t="shared" si="14"/>
        <v/>
      </c>
      <c r="AI35" s="22" t="str">
        <f t="shared" si="15"/>
        <v/>
      </c>
      <c r="AJ35" s="22" t="str">
        <f t="shared" si="16"/>
        <v/>
      </c>
      <c r="AK35" s="22" t="str">
        <f t="shared" si="17"/>
        <v/>
      </c>
      <c r="AL35" s="22" t="str">
        <f t="shared" si="18"/>
        <v/>
      </c>
      <c r="AM35" s="22" t="str">
        <f t="shared" si="19"/>
        <v/>
      </c>
      <c r="AN35" s="22" t="str">
        <f t="shared" si="20"/>
        <v/>
      </c>
      <c r="AO35" s="22" t="str">
        <f t="shared" si="21"/>
        <v/>
      </c>
      <c r="AP35" s="22" t="str">
        <f t="shared" si="22"/>
        <v/>
      </c>
      <c r="AQ35" s="22" t="str">
        <f t="shared" si="23"/>
        <v/>
      </c>
      <c r="AR35" s="22" t="str">
        <f t="shared" si="24"/>
        <v/>
      </c>
      <c r="AS35" s="22" t="str">
        <f t="shared" si="25"/>
        <v/>
      </c>
      <c r="AT35" s="22" t="str">
        <f t="shared" si="26"/>
        <v/>
      </c>
      <c r="AU35" s="22" t="str">
        <f t="shared" si="27"/>
        <v/>
      </c>
      <c r="AV35" s="22" t="str">
        <f t="shared" si="28"/>
        <v/>
      </c>
      <c r="AW35" s="22" t="str">
        <f t="shared" si="29"/>
        <v/>
      </c>
      <c r="AX35" s="22">
        <f t="shared" si="30"/>
        <v>0</v>
      </c>
      <c r="AY35" s="22" t="str">
        <f t="shared" si="31"/>
        <v/>
      </c>
      <c r="AZ35" s="22" t="str">
        <f t="shared" si="32"/>
        <v/>
      </c>
      <c r="BA35" s="22" t="str">
        <f t="shared" si="33"/>
        <v/>
      </c>
      <c r="BB35" s="22" t="str">
        <f t="shared" si="34"/>
        <v/>
      </c>
      <c r="BC35" s="22" t="str">
        <f t="shared" si="35"/>
        <v/>
      </c>
      <c r="BD35" s="22" t="str">
        <f t="shared" si="36"/>
        <v/>
      </c>
      <c r="BE35" s="22" t="str">
        <f t="shared" si="37"/>
        <v/>
      </c>
      <c r="BF35" s="22" t="str">
        <f t="shared" si="38"/>
        <v/>
      </c>
      <c r="BG35" s="22" t="str">
        <f t="shared" si="39"/>
        <v/>
      </c>
      <c r="BH35" s="22" t="str">
        <f t="shared" si="40"/>
        <v/>
      </c>
      <c r="BI35" s="22" t="str">
        <f t="shared" si="41"/>
        <v/>
      </c>
      <c r="BJ35" s="22" t="str">
        <f t="shared" si="42"/>
        <v/>
      </c>
      <c r="BK35" s="22" t="str">
        <f t="shared" si="43"/>
        <v/>
      </c>
      <c r="BN35" s="35" t="s">
        <v>1086</v>
      </c>
      <c r="BO35">
        <v>2</v>
      </c>
      <c r="BP35">
        <f>SUM(AW2:AW196)</f>
        <v>1</v>
      </c>
    </row>
    <row r="36" spans="2:68" x14ac:dyDescent="0.3">
      <c r="D36" s="21"/>
      <c r="F36" s="23"/>
      <c r="G36" s="22"/>
      <c r="H36" s="24"/>
      <c r="I36" s="24"/>
      <c r="M36" s="34" t="s">
        <v>733</v>
      </c>
      <c r="N36" s="35" t="s">
        <v>1071</v>
      </c>
      <c r="O36" s="35" t="s">
        <v>16</v>
      </c>
      <c r="P36" s="37">
        <v>4.4324324324324325</v>
      </c>
      <c r="Q36" s="23">
        <f>VLOOKUP(M36,Salary!$A$1:$F$986,2,FALSE)</f>
        <v>590000</v>
      </c>
      <c r="R36" s="23"/>
      <c r="S36" s="22">
        <v>0</v>
      </c>
      <c r="T36" s="22" t="str">
        <f t="shared" si="0"/>
        <v/>
      </c>
      <c r="U36" s="22" t="str">
        <f t="shared" si="1"/>
        <v/>
      </c>
      <c r="V36" s="22" t="str">
        <f t="shared" si="2"/>
        <v/>
      </c>
      <c r="W36" s="22" t="b">
        <f t="shared" si="3"/>
        <v>1</v>
      </c>
      <c r="X36" s="22" t="str">
        <f t="shared" si="4"/>
        <v/>
      </c>
      <c r="Y36" s="22" t="str">
        <f t="shared" si="5"/>
        <v/>
      </c>
      <c r="Z36" s="22" t="str">
        <f t="shared" si="6"/>
        <v/>
      </c>
      <c r="AA36" s="22" t="str">
        <f t="shared" si="7"/>
        <v/>
      </c>
      <c r="AB36" s="22" t="str">
        <f t="shared" si="8"/>
        <v/>
      </c>
      <c r="AC36" s="22">
        <f t="shared" si="9"/>
        <v>0</v>
      </c>
      <c r="AD36" s="22" t="str">
        <f t="shared" si="10"/>
        <v/>
      </c>
      <c r="AE36" s="22" t="str">
        <f t="shared" si="11"/>
        <v/>
      </c>
      <c r="AF36" s="25" t="str">
        <f t="shared" si="12"/>
        <v/>
      </c>
      <c r="AG36" s="22" t="str">
        <f t="shared" si="13"/>
        <v/>
      </c>
      <c r="AH36" s="22" t="str">
        <f t="shared" si="14"/>
        <v/>
      </c>
      <c r="AI36" s="22" t="str">
        <f t="shared" si="15"/>
        <v/>
      </c>
      <c r="AJ36" s="22" t="str">
        <f t="shared" si="16"/>
        <v/>
      </c>
      <c r="AK36" s="22" t="str">
        <f t="shared" si="17"/>
        <v/>
      </c>
      <c r="AL36" s="22" t="str">
        <f t="shared" si="18"/>
        <v/>
      </c>
      <c r="AM36" s="22" t="str">
        <f t="shared" si="19"/>
        <v/>
      </c>
      <c r="AN36" s="22" t="str">
        <f t="shared" si="20"/>
        <v/>
      </c>
      <c r="AO36" s="22" t="str">
        <f t="shared" si="21"/>
        <v/>
      </c>
      <c r="AP36" s="22" t="str">
        <f t="shared" si="22"/>
        <v/>
      </c>
      <c r="AQ36" s="22" t="str">
        <f t="shared" si="23"/>
        <v/>
      </c>
      <c r="AR36" s="22" t="str">
        <f t="shared" si="24"/>
        <v/>
      </c>
      <c r="AS36" s="22" t="str">
        <f t="shared" si="25"/>
        <v/>
      </c>
      <c r="AT36" s="22" t="str">
        <f t="shared" si="26"/>
        <v/>
      </c>
      <c r="AU36" s="22" t="str">
        <f t="shared" si="27"/>
        <v/>
      </c>
      <c r="AV36" s="22" t="str">
        <f t="shared" si="28"/>
        <v/>
      </c>
      <c r="AW36" s="22" t="str">
        <f t="shared" si="29"/>
        <v/>
      </c>
      <c r="AX36" s="22" t="str">
        <f t="shared" si="30"/>
        <v/>
      </c>
      <c r="AY36" s="22" t="str">
        <f t="shared" si="31"/>
        <v/>
      </c>
      <c r="AZ36" s="22" t="str">
        <f t="shared" si="32"/>
        <v/>
      </c>
      <c r="BA36" s="22">
        <f t="shared" si="33"/>
        <v>0</v>
      </c>
      <c r="BB36" s="22" t="str">
        <f t="shared" si="34"/>
        <v/>
      </c>
      <c r="BC36" s="22" t="str">
        <f t="shared" si="35"/>
        <v/>
      </c>
      <c r="BD36" s="22" t="str">
        <f t="shared" si="36"/>
        <v/>
      </c>
      <c r="BE36" s="22" t="str">
        <f t="shared" si="37"/>
        <v/>
      </c>
      <c r="BF36" s="22" t="str">
        <f t="shared" si="38"/>
        <v/>
      </c>
      <c r="BG36" s="22" t="str">
        <f t="shared" si="39"/>
        <v/>
      </c>
      <c r="BH36" s="22" t="str">
        <f t="shared" si="40"/>
        <v/>
      </c>
      <c r="BI36" s="22" t="str">
        <f t="shared" si="41"/>
        <v/>
      </c>
      <c r="BJ36" s="22" t="str">
        <f t="shared" si="42"/>
        <v/>
      </c>
      <c r="BK36" s="22" t="str">
        <f t="shared" si="43"/>
        <v/>
      </c>
      <c r="BN36" s="35" t="s">
        <v>1069</v>
      </c>
      <c r="BO36">
        <v>2</v>
      </c>
      <c r="BP36">
        <f>SUM(AX2:AX196)</f>
        <v>1</v>
      </c>
    </row>
    <row r="37" spans="2:68" x14ac:dyDescent="0.3">
      <c r="D37" s="21"/>
      <c r="E37" s="22"/>
      <c r="F37" s="22"/>
      <c r="G37" s="22"/>
      <c r="H37" s="24"/>
      <c r="I37" s="24"/>
      <c r="M37" s="34" t="s">
        <v>38</v>
      </c>
      <c r="N37" s="35" t="s">
        <v>1073</v>
      </c>
      <c r="O37" s="35" t="s">
        <v>17</v>
      </c>
      <c r="P37" s="37">
        <v>3.6753445635528332</v>
      </c>
      <c r="Q37" s="23">
        <f>VLOOKUP(M37,Salary!$A$1:$F$986,2,FALSE)</f>
        <v>35000000</v>
      </c>
      <c r="R37" s="23"/>
      <c r="S37" s="22">
        <v>0</v>
      </c>
      <c r="T37" s="22">
        <f t="shared" si="0"/>
        <v>0</v>
      </c>
      <c r="U37" s="22" t="str">
        <f t="shared" si="1"/>
        <v/>
      </c>
      <c r="V37" s="22" t="str">
        <f t="shared" si="2"/>
        <v/>
      </c>
      <c r="W37" s="22" t="b">
        <f t="shared" si="3"/>
        <v>0</v>
      </c>
      <c r="X37" s="22" t="str">
        <f t="shared" si="4"/>
        <v/>
      </c>
      <c r="Y37" s="22" t="str">
        <f t="shared" si="5"/>
        <v/>
      </c>
      <c r="Z37" s="22" t="str">
        <f t="shared" si="6"/>
        <v/>
      </c>
      <c r="AA37" s="22" t="str">
        <f t="shared" si="7"/>
        <v/>
      </c>
      <c r="AB37" s="22" t="str">
        <f t="shared" si="8"/>
        <v/>
      </c>
      <c r="AC37" s="22" t="str">
        <f t="shared" si="9"/>
        <v/>
      </c>
      <c r="AD37" s="22">
        <f t="shared" si="10"/>
        <v>0</v>
      </c>
      <c r="AE37" s="22" t="str">
        <f t="shared" si="11"/>
        <v/>
      </c>
      <c r="AF37" s="25" t="str">
        <f t="shared" si="12"/>
        <v/>
      </c>
      <c r="AG37" s="22" t="str">
        <f t="shared" si="13"/>
        <v/>
      </c>
      <c r="AH37" s="22" t="str">
        <f t="shared" si="14"/>
        <v/>
      </c>
      <c r="AI37" s="22" t="str">
        <f t="shared" si="15"/>
        <v/>
      </c>
      <c r="AJ37" s="22" t="str">
        <f t="shared" si="16"/>
        <v/>
      </c>
      <c r="AK37" s="22" t="str">
        <f t="shared" si="17"/>
        <v/>
      </c>
      <c r="AL37" s="22" t="str">
        <f t="shared" si="18"/>
        <v/>
      </c>
      <c r="AM37" s="22" t="str">
        <f t="shared" si="19"/>
        <v/>
      </c>
      <c r="AN37" s="22" t="str">
        <f t="shared" si="20"/>
        <v/>
      </c>
      <c r="AO37" s="22" t="str">
        <f t="shared" si="21"/>
        <v/>
      </c>
      <c r="AP37" s="22" t="str">
        <f t="shared" si="22"/>
        <v/>
      </c>
      <c r="AQ37" s="22" t="str">
        <f t="shared" si="23"/>
        <v/>
      </c>
      <c r="AR37" s="22">
        <f t="shared" si="24"/>
        <v>0</v>
      </c>
      <c r="AS37" s="22" t="str">
        <f t="shared" si="25"/>
        <v/>
      </c>
      <c r="AT37" s="22" t="str">
        <f t="shared" si="26"/>
        <v/>
      </c>
      <c r="AU37" s="22" t="str">
        <f t="shared" si="27"/>
        <v/>
      </c>
      <c r="AV37" s="22" t="str">
        <f t="shared" si="28"/>
        <v/>
      </c>
      <c r="AW37" s="22" t="str">
        <f t="shared" si="29"/>
        <v/>
      </c>
      <c r="AX37" s="22" t="str">
        <f t="shared" si="30"/>
        <v/>
      </c>
      <c r="AY37" s="22" t="str">
        <f t="shared" si="31"/>
        <v/>
      </c>
      <c r="AZ37" s="22" t="str">
        <f t="shared" si="32"/>
        <v/>
      </c>
      <c r="BA37" s="22" t="str">
        <f t="shared" si="33"/>
        <v/>
      </c>
      <c r="BB37" s="22" t="str">
        <f t="shared" si="34"/>
        <v/>
      </c>
      <c r="BC37" s="22" t="str">
        <f t="shared" si="35"/>
        <v/>
      </c>
      <c r="BD37" s="22" t="str">
        <f t="shared" si="36"/>
        <v/>
      </c>
      <c r="BE37" s="22" t="str">
        <f t="shared" si="37"/>
        <v/>
      </c>
      <c r="BF37" s="22" t="str">
        <f t="shared" si="38"/>
        <v/>
      </c>
      <c r="BG37" s="22" t="str">
        <f t="shared" si="39"/>
        <v/>
      </c>
      <c r="BH37" s="22" t="str">
        <f t="shared" si="40"/>
        <v/>
      </c>
      <c r="BI37" s="22" t="str">
        <f t="shared" si="41"/>
        <v/>
      </c>
      <c r="BJ37" s="22" t="str">
        <f t="shared" si="42"/>
        <v/>
      </c>
      <c r="BK37" s="22" t="str">
        <f t="shared" si="43"/>
        <v/>
      </c>
      <c r="BN37" s="35" t="s">
        <v>1064</v>
      </c>
      <c r="BO37">
        <v>2</v>
      </c>
      <c r="BP37">
        <f>SUM(AY2:AY196)</f>
        <v>2</v>
      </c>
    </row>
    <row r="38" spans="2:68" x14ac:dyDescent="0.3">
      <c r="D38" s="34"/>
      <c r="E38" s="35"/>
      <c r="F38" s="35"/>
      <c r="G38" s="35"/>
      <c r="H38" s="36"/>
      <c r="I38" s="36"/>
      <c r="M38" s="34" t="s">
        <v>171</v>
      </c>
      <c r="N38" s="35" t="s">
        <v>1067</v>
      </c>
      <c r="O38" s="35" t="s">
        <v>17</v>
      </c>
      <c r="P38" s="37">
        <v>3.9215686274509802</v>
      </c>
      <c r="Q38" s="23">
        <f>VLOOKUP(M38,Salary!$A$1:$F$986,2,FALSE)</f>
        <v>11574377</v>
      </c>
      <c r="R38" s="23"/>
      <c r="S38" s="22">
        <v>0</v>
      </c>
      <c r="T38" s="22">
        <f t="shared" si="0"/>
        <v>0</v>
      </c>
      <c r="U38" s="22" t="str">
        <f t="shared" si="1"/>
        <v/>
      </c>
      <c r="V38" s="22" t="str">
        <f t="shared" si="2"/>
        <v/>
      </c>
      <c r="W38" s="22" t="b">
        <f t="shared" si="3"/>
        <v>0</v>
      </c>
      <c r="X38" s="22" t="str">
        <f t="shared" si="4"/>
        <v/>
      </c>
      <c r="Y38" s="22" t="str">
        <f t="shared" si="5"/>
        <v/>
      </c>
      <c r="Z38" s="22" t="str">
        <f t="shared" si="6"/>
        <v/>
      </c>
      <c r="AA38" s="22" t="str">
        <f t="shared" si="7"/>
        <v/>
      </c>
      <c r="AB38" s="22" t="str">
        <f t="shared" si="8"/>
        <v/>
      </c>
      <c r="AC38" s="22" t="str">
        <f t="shared" si="9"/>
        <v/>
      </c>
      <c r="AD38" s="22">
        <f t="shared" si="10"/>
        <v>0</v>
      </c>
      <c r="AE38" s="22" t="str">
        <f t="shared" si="11"/>
        <v/>
      </c>
      <c r="AF38" s="25" t="str">
        <f t="shared" si="12"/>
        <v/>
      </c>
      <c r="AG38" s="22">
        <f t="shared" si="13"/>
        <v>0</v>
      </c>
      <c r="AH38" s="22" t="str">
        <f t="shared" si="14"/>
        <v/>
      </c>
      <c r="AI38" s="22" t="str">
        <f t="shared" si="15"/>
        <v/>
      </c>
      <c r="AJ38" s="22" t="str">
        <f t="shared" si="16"/>
        <v/>
      </c>
      <c r="AK38" s="22" t="str">
        <f t="shared" si="17"/>
        <v/>
      </c>
      <c r="AL38" s="22" t="str">
        <f t="shared" si="18"/>
        <v/>
      </c>
      <c r="AM38" s="22" t="str">
        <f t="shared" si="19"/>
        <v/>
      </c>
      <c r="AN38" s="22" t="str">
        <f t="shared" si="20"/>
        <v/>
      </c>
      <c r="AO38" s="22" t="str">
        <f t="shared" si="21"/>
        <v/>
      </c>
      <c r="AP38" s="22" t="str">
        <f t="shared" si="22"/>
        <v/>
      </c>
      <c r="AQ38" s="22" t="str">
        <f t="shared" si="23"/>
        <v/>
      </c>
      <c r="AR38" s="22" t="str">
        <f t="shared" si="24"/>
        <v/>
      </c>
      <c r="AS38" s="22" t="str">
        <f t="shared" si="25"/>
        <v/>
      </c>
      <c r="AT38" s="22" t="str">
        <f t="shared" si="26"/>
        <v/>
      </c>
      <c r="AU38" s="22" t="str">
        <f t="shared" si="27"/>
        <v/>
      </c>
      <c r="AV38" s="22" t="str">
        <f t="shared" si="28"/>
        <v/>
      </c>
      <c r="AW38" s="22" t="str">
        <f t="shared" si="29"/>
        <v/>
      </c>
      <c r="AX38" s="22" t="str">
        <f t="shared" si="30"/>
        <v/>
      </c>
      <c r="AY38" s="22" t="str">
        <f t="shared" si="31"/>
        <v/>
      </c>
      <c r="AZ38" s="22" t="str">
        <f t="shared" si="32"/>
        <v/>
      </c>
      <c r="BA38" s="22" t="str">
        <f t="shared" si="33"/>
        <v/>
      </c>
      <c r="BB38" s="22" t="str">
        <f t="shared" si="34"/>
        <v/>
      </c>
      <c r="BC38" s="22" t="str">
        <f t="shared" si="35"/>
        <v/>
      </c>
      <c r="BD38" s="22" t="str">
        <f t="shared" si="36"/>
        <v/>
      </c>
      <c r="BE38" s="22" t="str">
        <f t="shared" si="37"/>
        <v/>
      </c>
      <c r="BF38" s="22" t="str">
        <f t="shared" si="38"/>
        <v/>
      </c>
      <c r="BG38" s="22" t="str">
        <f t="shared" si="39"/>
        <v/>
      </c>
      <c r="BH38" s="22" t="str">
        <f t="shared" si="40"/>
        <v/>
      </c>
      <c r="BI38" s="22" t="str">
        <f t="shared" si="41"/>
        <v/>
      </c>
      <c r="BJ38" s="22" t="str">
        <f t="shared" si="42"/>
        <v/>
      </c>
      <c r="BK38" s="22" t="str">
        <f t="shared" si="43"/>
        <v/>
      </c>
      <c r="BN38" s="35" t="s">
        <v>1066</v>
      </c>
      <c r="BO38">
        <v>2</v>
      </c>
      <c r="BP38">
        <f>SUM(AZ2:AZ196)</f>
        <v>0</v>
      </c>
    </row>
    <row r="39" spans="2:68" x14ac:dyDescent="0.3">
      <c r="D39" s="34"/>
      <c r="E39" s="35"/>
      <c r="F39" s="35"/>
      <c r="G39" s="35"/>
      <c r="H39" s="37"/>
      <c r="I39" s="37"/>
      <c r="M39" s="34" t="s">
        <v>225</v>
      </c>
      <c r="N39" s="35" t="s">
        <v>1077</v>
      </c>
      <c r="O39" s="35" t="s">
        <v>1137</v>
      </c>
      <c r="P39" s="37">
        <v>4</v>
      </c>
      <c r="Q39" s="23">
        <f>VLOOKUP(M39,Salary!$A$1:$F$986,2,FALSE)</f>
        <v>8000000</v>
      </c>
      <c r="R39" s="23"/>
      <c r="S39" s="22">
        <v>0</v>
      </c>
      <c r="T39" s="22" t="str">
        <f t="shared" si="0"/>
        <v/>
      </c>
      <c r="U39" s="22">
        <f t="shared" si="1"/>
        <v>0</v>
      </c>
      <c r="V39" s="22" t="str">
        <f t="shared" si="2"/>
        <v/>
      </c>
      <c r="W39" s="22" t="b">
        <f t="shared" si="3"/>
        <v>0</v>
      </c>
      <c r="X39" s="22" t="str">
        <f t="shared" si="4"/>
        <v/>
      </c>
      <c r="Y39" s="22" t="str">
        <f t="shared" si="5"/>
        <v/>
      </c>
      <c r="Z39" s="22" t="str">
        <f t="shared" si="6"/>
        <v/>
      </c>
      <c r="AA39" s="22" t="str">
        <f t="shared" si="7"/>
        <v/>
      </c>
      <c r="AB39" s="22">
        <f t="shared" si="8"/>
        <v>0</v>
      </c>
      <c r="AC39" s="22" t="str">
        <f t="shared" si="9"/>
        <v/>
      </c>
      <c r="AD39" s="22" t="str">
        <f t="shared" si="10"/>
        <v/>
      </c>
      <c r="AE39" s="22" t="str">
        <f t="shared" si="11"/>
        <v/>
      </c>
      <c r="AF39" s="25" t="str">
        <f t="shared" si="12"/>
        <v/>
      </c>
      <c r="AG39" s="22" t="str">
        <f t="shared" si="13"/>
        <v/>
      </c>
      <c r="AH39" s="22" t="str">
        <f t="shared" si="14"/>
        <v/>
      </c>
      <c r="AI39" s="22" t="str">
        <f t="shared" si="15"/>
        <v/>
      </c>
      <c r="AJ39" s="22" t="str">
        <f t="shared" si="16"/>
        <v/>
      </c>
      <c r="AK39" s="22" t="str">
        <f t="shared" si="17"/>
        <v/>
      </c>
      <c r="AL39" s="22" t="str">
        <f t="shared" si="18"/>
        <v/>
      </c>
      <c r="AM39" s="22" t="str">
        <f t="shared" si="19"/>
        <v/>
      </c>
      <c r="AN39" s="22" t="str">
        <f t="shared" si="20"/>
        <v/>
      </c>
      <c r="AO39" s="22" t="str">
        <f t="shared" si="21"/>
        <v/>
      </c>
      <c r="AP39" s="22" t="str">
        <f t="shared" si="22"/>
        <v/>
      </c>
      <c r="AQ39" s="22" t="str">
        <f t="shared" si="23"/>
        <v/>
      </c>
      <c r="AR39" s="22" t="str">
        <f t="shared" si="24"/>
        <v/>
      </c>
      <c r="AS39" s="22" t="str">
        <f t="shared" si="25"/>
        <v/>
      </c>
      <c r="AT39" s="22" t="str">
        <f t="shared" si="26"/>
        <v/>
      </c>
      <c r="AU39" s="22">
        <f t="shared" si="27"/>
        <v>0</v>
      </c>
      <c r="AV39" s="22" t="str">
        <f t="shared" si="28"/>
        <v/>
      </c>
      <c r="AW39" s="22" t="str">
        <f t="shared" si="29"/>
        <v/>
      </c>
      <c r="AX39" s="22" t="str">
        <f t="shared" si="30"/>
        <v/>
      </c>
      <c r="AY39" s="22" t="str">
        <f t="shared" si="31"/>
        <v/>
      </c>
      <c r="AZ39" s="22" t="str">
        <f t="shared" si="32"/>
        <v/>
      </c>
      <c r="BA39" s="22" t="str">
        <f t="shared" si="33"/>
        <v/>
      </c>
      <c r="BB39" s="22" t="str">
        <f t="shared" si="34"/>
        <v/>
      </c>
      <c r="BC39" s="22" t="str">
        <f t="shared" si="35"/>
        <v/>
      </c>
      <c r="BD39" s="22" t="str">
        <f t="shared" si="36"/>
        <v/>
      </c>
      <c r="BE39" s="22" t="str">
        <f t="shared" si="37"/>
        <v/>
      </c>
      <c r="BF39" s="22" t="str">
        <f t="shared" si="38"/>
        <v/>
      </c>
      <c r="BG39" s="22" t="str">
        <f t="shared" si="39"/>
        <v/>
      </c>
      <c r="BH39" s="22" t="str">
        <f t="shared" si="40"/>
        <v/>
      </c>
      <c r="BI39" s="22" t="str">
        <f t="shared" si="41"/>
        <v/>
      </c>
      <c r="BJ39" s="22" t="str">
        <f t="shared" si="42"/>
        <v/>
      </c>
      <c r="BK39" s="22" t="str">
        <f t="shared" si="43"/>
        <v/>
      </c>
      <c r="BN39" s="35" t="s">
        <v>1071</v>
      </c>
      <c r="BO39">
        <v>2</v>
      </c>
      <c r="BP39">
        <f>SUM(BA2:BA196)</f>
        <v>2</v>
      </c>
    </row>
    <row r="40" spans="2:68" x14ac:dyDescent="0.3">
      <c r="D40" s="34"/>
      <c r="E40" s="35"/>
      <c r="F40" s="35"/>
      <c r="G40" s="35"/>
      <c r="H40" s="37"/>
      <c r="I40" s="37"/>
      <c r="M40" s="34" t="s">
        <v>1051</v>
      </c>
      <c r="N40" s="35" t="s">
        <v>1066</v>
      </c>
      <c r="O40" s="35" t="s">
        <v>15</v>
      </c>
      <c r="P40" s="37">
        <v>3.7083993660855783</v>
      </c>
      <c r="Q40" s="23">
        <f>VLOOKUP(M40,Salary!$A$1:$F$986,2,FALSE)</f>
        <v>570500</v>
      </c>
      <c r="R40" s="23"/>
      <c r="S40" s="22">
        <v>0</v>
      </c>
      <c r="T40" s="22" t="str">
        <f t="shared" si="0"/>
        <v/>
      </c>
      <c r="U40" s="22" t="str">
        <f t="shared" si="1"/>
        <v/>
      </c>
      <c r="V40" s="22" t="str">
        <f t="shared" si="2"/>
        <v/>
      </c>
      <c r="W40" s="22" t="b">
        <f t="shared" si="3"/>
        <v>1</v>
      </c>
      <c r="X40" s="22" t="str">
        <f t="shared" si="4"/>
        <v/>
      </c>
      <c r="Y40" s="22" t="str">
        <f t="shared" si="5"/>
        <v/>
      </c>
      <c r="Z40" s="22" t="str">
        <f t="shared" si="6"/>
        <v/>
      </c>
      <c r="AA40" s="22" t="str">
        <f t="shared" si="7"/>
        <v/>
      </c>
      <c r="AB40" s="22">
        <f t="shared" si="8"/>
        <v>0</v>
      </c>
      <c r="AC40" s="22" t="str">
        <f t="shared" si="9"/>
        <v/>
      </c>
      <c r="AD40" s="22" t="str">
        <f t="shared" si="10"/>
        <v/>
      </c>
      <c r="AE40" s="22" t="str">
        <f t="shared" si="11"/>
        <v/>
      </c>
      <c r="AF40" s="25" t="str">
        <f t="shared" si="12"/>
        <v/>
      </c>
      <c r="AG40" s="22" t="str">
        <f t="shared" si="13"/>
        <v/>
      </c>
      <c r="AH40" s="22" t="str">
        <f t="shared" si="14"/>
        <v/>
      </c>
      <c r="AI40" s="22" t="str">
        <f t="shared" si="15"/>
        <v/>
      </c>
      <c r="AJ40" s="22" t="str">
        <f t="shared" si="16"/>
        <v/>
      </c>
      <c r="AK40" s="22" t="str">
        <f t="shared" si="17"/>
        <v/>
      </c>
      <c r="AL40" s="22" t="str">
        <f t="shared" si="18"/>
        <v/>
      </c>
      <c r="AM40" s="22" t="str">
        <f t="shared" si="19"/>
        <v/>
      </c>
      <c r="AN40" s="22" t="str">
        <f t="shared" si="20"/>
        <v/>
      </c>
      <c r="AO40" s="22" t="str">
        <f t="shared" si="21"/>
        <v/>
      </c>
      <c r="AP40" s="22" t="str">
        <f t="shared" si="22"/>
        <v/>
      </c>
      <c r="AQ40" s="22" t="str">
        <f t="shared" si="23"/>
        <v/>
      </c>
      <c r="AR40" s="22" t="str">
        <f t="shared" si="24"/>
        <v/>
      </c>
      <c r="AS40" s="22" t="str">
        <f t="shared" si="25"/>
        <v/>
      </c>
      <c r="AT40" s="22" t="str">
        <f t="shared" si="26"/>
        <v/>
      </c>
      <c r="AU40" s="22" t="str">
        <f t="shared" si="27"/>
        <v/>
      </c>
      <c r="AV40" s="22" t="str">
        <f t="shared" si="28"/>
        <v/>
      </c>
      <c r="AW40" s="22" t="str">
        <f t="shared" si="29"/>
        <v/>
      </c>
      <c r="AX40" s="22" t="str">
        <f t="shared" si="30"/>
        <v/>
      </c>
      <c r="AY40" s="22" t="str">
        <f t="shared" si="31"/>
        <v/>
      </c>
      <c r="AZ40" s="22">
        <f t="shared" si="32"/>
        <v>0</v>
      </c>
      <c r="BA40" s="22" t="str">
        <f t="shared" si="33"/>
        <v/>
      </c>
      <c r="BB40" s="22" t="str">
        <f t="shared" si="34"/>
        <v/>
      </c>
      <c r="BC40" s="22" t="str">
        <f t="shared" si="35"/>
        <v/>
      </c>
      <c r="BD40" s="22" t="str">
        <f t="shared" si="36"/>
        <v/>
      </c>
      <c r="BE40" s="22" t="str">
        <f t="shared" si="37"/>
        <v/>
      </c>
      <c r="BF40" s="22" t="str">
        <f t="shared" si="38"/>
        <v/>
      </c>
      <c r="BG40" s="22" t="str">
        <f t="shared" si="39"/>
        <v/>
      </c>
      <c r="BH40" s="22" t="str">
        <f t="shared" si="40"/>
        <v/>
      </c>
      <c r="BI40" s="22" t="str">
        <f t="shared" si="41"/>
        <v/>
      </c>
      <c r="BJ40" s="22" t="str">
        <f t="shared" si="42"/>
        <v/>
      </c>
      <c r="BK40" s="22" t="str">
        <f t="shared" si="43"/>
        <v/>
      </c>
      <c r="BN40" s="35" t="s">
        <v>1079</v>
      </c>
      <c r="BO40">
        <v>2</v>
      </c>
      <c r="BP40">
        <f>SUM(BB2:BB196)</f>
        <v>0</v>
      </c>
    </row>
    <row r="41" spans="2:68" x14ac:dyDescent="0.3">
      <c r="D41" s="34"/>
      <c r="E41" s="35"/>
      <c r="F41" s="35"/>
      <c r="G41" s="35"/>
      <c r="H41" s="37"/>
      <c r="I41" s="37"/>
      <c r="M41" s="34" t="s">
        <v>308</v>
      </c>
      <c r="N41" s="35" t="s">
        <v>1079</v>
      </c>
      <c r="O41" s="35" t="s">
        <v>15</v>
      </c>
      <c r="P41" s="37">
        <v>3.6335403726708075</v>
      </c>
      <c r="Q41" s="23">
        <f>VLOOKUP(M41,Salary!$A$1:$F$986,2,FALSE)</f>
        <v>4333333</v>
      </c>
      <c r="R41" s="23"/>
      <c r="S41" s="22">
        <v>0</v>
      </c>
      <c r="T41" s="22" t="str">
        <f t="shared" si="0"/>
        <v/>
      </c>
      <c r="U41" s="22" t="str">
        <f t="shared" si="1"/>
        <v/>
      </c>
      <c r="V41" s="22">
        <f t="shared" si="2"/>
        <v>0</v>
      </c>
      <c r="W41" s="22" t="b">
        <f t="shared" si="3"/>
        <v>0</v>
      </c>
      <c r="X41" s="22" t="str">
        <f t="shared" si="4"/>
        <v/>
      </c>
      <c r="Y41" s="22" t="str">
        <f t="shared" si="5"/>
        <v/>
      </c>
      <c r="Z41" s="22" t="str">
        <f t="shared" si="6"/>
        <v/>
      </c>
      <c r="AA41" s="22" t="str">
        <f t="shared" si="7"/>
        <v/>
      </c>
      <c r="AB41" s="22">
        <f t="shared" si="8"/>
        <v>0</v>
      </c>
      <c r="AC41" s="22" t="str">
        <f t="shared" si="9"/>
        <v/>
      </c>
      <c r="AD41" s="22" t="str">
        <f t="shared" si="10"/>
        <v/>
      </c>
      <c r="AE41" s="22" t="str">
        <f t="shared" si="11"/>
        <v/>
      </c>
      <c r="AF41" s="25" t="str">
        <f t="shared" si="12"/>
        <v/>
      </c>
      <c r="AG41" s="22" t="str">
        <f t="shared" si="13"/>
        <v/>
      </c>
      <c r="AH41" s="22" t="str">
        <f t="shared" si="14"/>
        <v/>
      </c>
      <c r="AI41" s="22" t="str">
        <f t="shared" si="15"/>
        <v/>
      </c>
      <c r="AJ41" s="22" t="str">
        <f t="shared" si="16"/>
        <v/>
      </c>
      <c r="AK41" s="22" t="str">
        <f t="shared" si="17"/>
        <v/>
      </c>
      <c r="AL41" s="22" t="str">
        <f t="shared" si="18"/>
        <v/>
      </c>
      <c r="AM41" s="22" t="str">
        <f t="shared" si="19"/>
        <v/>
      </c>
      <c r="AN41" s="22" t="str">
        <f t="shared" si="20"/>
        <v/>
      </c>
      <c r="AO41" s="22" t="str">
        <f t="shared" si="21"/>
        <v/>
      </c>
      <c r="AP41" s="22" t="str">
        <f t="shared" si="22"/>
        <v/>
      </c>
      <c r="AQ41" s="22" t="str">
        <f t="shared" si="23"/>
        <v/>
      </c>
      <c r="AR41" s="22" t="str">
        <f t="shared" si="24"/>
        <v/>
      </c>
      <c r="AS41" s="22" t="str">
        <f t="shared" si="25"/>
        <v/>
      </c>
      <c r="AT41" s="22" t="str">
        <f t="shared" si="26"/>
        <v/>
      </c>
      <c r="AU41" s="22" t="str">
        <f t="shared" si="27"/>
        <v/>
      </c>
      <c r="AV41" s="22" t="str">
        <f t="shared" si="28"/>
        <v/>
      </c>
      <c r="AW41" s="22" t="str">
        <f t="shared" si="29"/>
        <v/>
      </c>
      <c r="AX41" s="22" t="str">
        <f t="shared" si="30"/>
        <v/>
      </c>
      <c r="AY41" s="22" t="str">
        <f t="shared" si="31"/>
        <v/>
      </c>
      <c r="AZ41" s="22" t="str">
        <f t="shared" si="32"/>
        <v/>
      </c>
      <c r="BA41" s="22" t="str">
        <f t="shared" si="33"/>
        <v/>
      </c>
      <c r="BB41" s="22">
        <f t="shared" si="34"/>
        <v>0</v>
      </c>
      <c r="BC41" s="22" t="str">
        <f t="shared" si="35"/>
        <v/>
      </c>
      <c r="BD41" s="22" t="str">
        <f t="shared" si="36"/>
        <v/>
      </c>
      <c r="BE41" s="22" t="str">
        <f t="shared" si="37"/>
        <v/>
      </c>
      <c r="BF41" s="22" t="str">
        <f t="shared" si="38"/>
        <v/>
      </c>
      <c r="BG41" s="22" t="str">
        <f t="shared" si="39"/>
        <v/>
      </c>
      <c r="BH41" s="22" t="str">
        <f t="shared" si="40"/>
        <v/>
      </c>
      <c r="BI41" s="22" t="str">
        <f t="shared" si="41"/>
        <v/>
      </c>
      <c r="BJ41" s="22" t="str">
        <f t="shared" si="42"/>
        <v/>
      </c>
      <c r="BK41" s="22" t="str">
        <f t="shared" si="43"/>
        <v/>
      </c>
      <c r="BN41" s="35" t="s">
        <v>1083</v>
      </c>
      <c r="BO41">
        <v>2</v>
      </c>
      <c r="BP41">
        <f>SUM(BC2:BC196)</f>
        <v>0</v>
      </c>
    </row>
    <row r="42" spans="2:68" x14ac:dyDescent="0.3">
      <c r="D42" s="34"/>
      <c r="E42" s="35"/>
      <c r="F42" s="35"/>
      <c r="G42" s="35"/>
      <c r="H42" s="37"/>
      <c r="I42" s="37"/>
      <c r="M42" s="34" t="s">
        <v>310</v>
      </c>
      <c r="N42" s="35" t="s">
        <v>1082</v>
      </c>
      <c r="O42" s="35" t="s">
        <v>34</v>
      </c>
      <c r="P42" s="37">
        <v>3.9327731092436973</v>
      </c>
      <c r="Q42" s="23">
        <f>VLOOKUP(M42,Salary!$A$1:$F$986,2,FALSE)</f>
        <v>4325000</v>
      </c>
      <c r="R42" s="23"/>
      <c r="S42" s="22">
        <v>0</v>
      </c>
      <c r="T42" s="22" t="str">
        <f t="shared" si="0"/>
        <v/>
      </c>
      <c r="U42" s="22" t="str">
        <f t="shared" si="1"/>
        <v/>
      </c>
      <c r="V42" s="22">
        <f t="shared" si="2"/>
        <v>0</v>
      </c>
      <c r="W42" s="22" t="b">
        <f t="shared" si="3"/>
        <v>0</v>
      </c>
      <c r="X42" s="22" t="str">
        <f t="shared" si="4"/>
        <v/>
      </c>
      <c r="Y42" s="22" t="str">
        <f t="shared" si="5"/>
        <v/>
      </c>
      <c r="Z42" s="22" t="str">
        <f t="shared" si="6"/>
        <v/>
      </c>
      <c r="AA42" s="22" t="str">
        <f t="shared" si="7"/>
        <v/>
      </c>
      <c r="AB42" s="22" t="str">
        <f t="shared" si="8"/>
        <v/>
      </c>
      <c r="AC42" s="22" t="str">
        <f t="shared" si="9"/>
        <v/>
      </c>
      <c r="AD42" s="22" t="str">
        <f t="shared" si="10"/>
        <v/>
      </c>
      <c r="AE42" s="22" t="str">
        <f t="shared" si="11"/>
        <v/>
      </c>
      <c r="AF42" s="25">
        <f t="shared" si="12"/>
        <v>0</v>
      </c>
      <c r="AG42" s="22" t="str">
        <f t="shared" si="13"/>
        <v/>
      </c>
      <c r="AH42" s="22">
        <f t="shared" si="14"/>
        <v>0</v>
      </c>
      <c r="AI42" s="22" t="str">
        <f t="shared" si="15"/>
        <v/>
      </c>
      <c r="AJ42" s="22" t="str">
        <f t="shared" si="16"/>
        <v/>
      </c>
      <c r="AK42" s="22" t="str">
        <f t="shared" si="17"/>
        <v/>
      </c>
      <c r="AL42" s="22" t="str">
        <f t="shared" si="18"/>
        <v/>
      </c>
      <c r="AM42" s="22" t="str">
        <f t="shared" si="19"/>
        <v/>
      </c>
      <c r="AN42" s="22" t="str">
        <f t="shared" si="20"/>
        <v/>
      </c>
      <c r="AO42" s="22" t="str">
        <f t="shared" si="21"/>
        <v/>
      </c>
      <c r="AP42" s="22" t="str">
        <f t="shared" si="22"/>
        <v/>
      </c>
      <c r="AQ42" s="22" t="str">
        <f t="shared" si="23"/>
        <v/>
      </c>
      <c r="AR42" s="22" t="str">
        <f t="shared" si="24"/>
        <v/>
      </c>
      <c r="AS42" s="22" t="str">
        <f t="shared" si="25"/>
        <v/>
      </c>
      <c r="AT42" s="22" t="str">
        <f t="shared" si="26"/>
        <v/>
      </c>
      <c r="AU42" s="22" t="str">
        <f t="shared" si="27"/>
        <v/>
      </c>
      <c r="AV42" s="22" t="str">
        <f t="shared" si="28"/>
        <v/>
      </c>
      <c r="AW42" s="22" t="str">
        <f t="shared" si="29"/>
        <v/>
      </c>
      <c r="AX42" s="22" t="str">
        <f t="shared" si="30"/>
        <v/>
      </c>
      <c r="AY42" s="22" t="str">
        <f t="shared" si="31"/>
        <v/>
      </c>
      <c r="AZ42" s="22" t="str">
        <f t="shared" si="32"/>
        <v/>
      </c>
      <c r="BA42" s="22" t="str">
        <f t="shared" si="33"/>
        <v/>
      </c>
      <c r="BB42" s="22" t="str">
        <f t="shared" si="34"/>
        <v/>
      </c>
      <c r="BC42" s="22" t="str">
        <f t="shared" si="35"/>
        <v/>
      </c>
      <c r="BD42" s="22" t="str">
        <f t="shared" si="36"/>
        <v/>
      </c>
      <c r="BE42" s="22" t="str">
        <f t="shared" si="37"/>
        <v/>
      </c>
      <c r="BF42" s="22" t="str">
        <f t="shared" si="38"/>
        <v/>
      </c>
      <c r="BG42" s="22" t="str">
        <f t="shared" si="39"/>
        <v/>
      </c>
      <c r="BH42" s="22" t="str">
        <f t="shared" si="40"/>
        <v/>
      </c>
      <c r="BI42" s="22" t="str">
        <f t="shared" si="41"/>
        <v/>
      </c>
      <c r="BJ42" s="22" t="str">
        <f t="shared" si="42"/>
        <v/>
      </c>
      <c r="BK42" s="22" t="str">
        <f t="shared" si="43"/>
        <v/>
      </c>
      <c r="BN42" s="35" t="s">
        <v>1075</v>
      </c>
      <c r="BO42">
        <v>2</v>
      </c>
      <c r="BP42">
        <f>SUM(BD2:BD196)</f>
        <v>0</v>
      </c>
    </row>
    <row r="43" spans="2:68" x14ac:dyDescent="0.3">
      <c r="D43" s="34"/>
      <c r="E43" s="35"/>
      <c r="F43" s="35"/>
      <c r="G43" s="35"/>
      <c r="H43" s="37"/>
      <c r="I43" s="37"/>
      <c r="M43" s="34" t="s">
        <v>101</v>
      </c>
      <c r="N43" s="35" t="s">
        <v>1067</v>
      </c>
      <c r="O43" s="35" t="s">
        <v>34</v>
      </c>
      <c r="P43" s="37">
        <v>4.2545454545454549</v>
      </c>
      <c r="Q43" s="23">
        <f>VLOOKUP(M43,Salary!$A$1:$F$986,2,FALSE)</f>
        <v>18658692</v>
      </c>
      <c r="R43" s="23"/>
      <c r="S43" s="22">
        <v>0</v>
      </c>
      <c r="T43" s="22">
        <f t="shared" si="0"/>
        <v>0</v>
      </c>
      <c r="U43" s="22" t="str">
        <f t="shared" si="1"/>
        <v/>
      </c>
      <c r="V43" s="22" t="str">
        <f t="shared" si="2"/>
        <v/>
      </c>
      <c r="W43" s="22" t="b">
        <f t="shared" si="3"/>
        <v>0</v>
      </c>
      <c r="X43" s="22" t="str">
        <f t="shared" si="4"/>
        <v/>
      </c>
      <c r="Y43" s="22" t="str">
        <f t="shared" si="5"/>
        <v/>
      </c>
      <c r="Z43" s="22" t="str">
        <f t="shared" si="6"/>
        <v/>
      </c>
      <c r="AA43" s="22" t="str">
        <f t="shared" si="7"/>
        <v/>
      </c>
      <c r="AB43" s="22" t="str">
        <f t="shared" si="8"/>
        <v/>
      </c>
      <c r="AC43" s="22" t="str">
        <f t="shared" si="9"/>
        <v/>
      </c>
      <c r="AD43" s="22" t="str">
        <f t="shared" si="10"/>
        <v/>
      </c>
      <c r="AE43" s="22" t="str">
        <f t="shared" si="11"/>
        <v/>
      </c>
      <c r="AF43" s="25">
        <f t="shared" si="12"/>
        <v>0</v>
      </c>
      <c r="AG43" s="22">
        <f t="shared" si="13"/>
        <v>0</v>
      </c>
      <c r="AH43" s="22" t="str">
        <f t="shared" si="14"/>
        <v/>
      </c>
      <c r="AI43" s="22" t="str">
        <f t="shared" si="15"/>
        <v/>
      </c>
      <c r="AJ43" s="22" t="str">
        <f t="shared" si="16"/>
        <v/>
      </c>
      <c r="AK43" s="22" t="str">
        <f t="shared" si="17"/>
        <v/>
      </c>
      <c r="AL43" s="22" t="str">
        <f t="shared" si="18"/>
        <v/>
      </c>
      <c r="AM43" s="22" t="str">
        <f t="shared" si="19"/>
        <v/>
      </c>
      <c r="AN43" s="22" t="str">
        <f t="shared" si="20"/>
        <v/>
      </c>
      <c r="AO43" s="22" t="str">
        <f t="shared" si="21"/>
        <v/>
      </c>
      <c r="AP43" s="22" t="str">
        <f t="shared" si="22"/>
        <v/>
      </c>
      <c r="AQ43" s="22" t="str">
        <f t="shared" si="23"/>
        <v/>
      </c>
      <c r="AR43" s="22" t="str">
        <f t="shared" si="24"/>
        <v/>
      </c>
      <c r="AS43" s="22" t="str">
        <f t="shared" si="25"/>
        <v/>
      </c>
      <c r="AT43" s="22" t="str">
        <f t="shared" si="26"/>
        <v/>
      </c>
      <c r="AU43" s="22" t="str">
        <f t="shared" si="27"/>
        <v/>
      </c>
      <c r="AV43" s="22" t="str">
        <f t="shared" si="28"/>
        <v/>
      </c>
      <c r="AW43" s="22" t="str">
        <f t="shared" si="29"/>
        <v/>
      </c>
      <c r="AX43" s="22" t="str">
        <f t="shared" si="30"/>
        <v/>
      </c>
      <c r="AY43" s="22" t="str">
        <f t="shared" si="31"/>
        <v/>
      </c>
      <c r="AZ43" s="22" t="str">
        <f t="shared" si="32"/>
        <v/>
      </c>
      <c r="BA43" s="22" t="str">
        <f t="shared" si="33"/>
        <v/>
      </c>
      <c r="BB43" s="22" t="str">
        <f t="shared" si="34"/>
        <v/>
      </c>
      <c r="BC43" s="22" t="str">
        <f t="shared" si="35"/>
        <v/>
      </c>
      <c r="BD43" s="22" t="str">
        <f t="shared" si="36"/>
        <v/>
      </c>
      <c r="BE43" s="22" t="str">
        <f t="shared" si="37"/>
        <v/>
      </c>
      <c r="BF43" s="22" t="str">
        <f t="shared" si="38"/>
        <v/>
      </c>
      <c r="BG43" s="22" t="str">
        <f t="shared" si="39"/>
        <v/>
      </c>
      <c r="BH43" s="22" t="str">
        <f t="shared" si="40"/>
        <v/>
      </c>
      <c r="BI43" s="22" t="str">
        <f t="shared" si="41"/>
        <v/>
      </c>
      <c r="BJ43" s="22" t="str">
        <f t="shared" si="42"/>
        <v/>
      </c>
      <c r="BK43" s="22" t="str">
        <f t="shared" si="43"/>
        <v/>
      </c>
      <c r="BN43" s="35" t="s">
        <v>1078</v>
      </c>
      <c r="BO43">
        <v>2</v>
      </c>
      <c r="BP43">
        <f>SUM(BE2:BE196)</f>
        <v>0</v>
      </c>
    </row>
    <row r="44" spans="2:68" x14ac:dyDescent="0.3">
      <c r="D44" s="34"/>
      <c r="E44" s="35"/>
      <c r="F44" s="35"/>
      <c r="G44" s="35"/>
      <c r="H44" s="37"/>
      <c r="I44" s="37"/>
      <c r="M44" s="34" t="s">
        <v>730</v>
      </c>
      <c r="N44" s="35" t="s">
        <v>1085</v>
      </c>
      <c r="O44" s="35" t="s">
        <v>34</v>
      </c>
      <c r="P44" s="37">
        <v>3.4796238244514108</v>
      </c>
      <c r="Q44" s="23">
        <f>VLOOKUP(M44,Salary!$A$1:$F$986,2,FALSE)</f>
        <v>590400</v>
      </c>
      <c r="R44" s="23"/>
      <c r="S44" s="22">
        <v>0</v>
      </c>
      <c r="T44" s="22" t="str">
        <f t="shared" si="0"/>
        <v/>
      </c>
      <c r="U44" s="22" t="str">
        <f t="shared" si="1"/>
        <v/>
      </c>
      <c r="V44" s="22" t="str">
        <f t="shared" si="2"/>
        <v/>
      </c>
      <c r="W44" s="22" t="b">
        <f t="shared" si="3"/>
        <v>1</v>
      </c>
      <c r="X44" s="22" t="str">
        <f t="shared" si="4"/>
        <v/>
      </c>
      <c r="Y44" s="22" t="str">
        <f t="shared" si="5"/>
        <v/>
      </c>
      <c r="Z44" s="22" t="str">
        <f t="shared" si="6"/>
        <v/>
      </c>
      <c r="AA44" s="22" t="str">
        <f t="shared" si="7"/>
        <v/>
      </c>
      <c r="AB44" s="22" t="str">
        <f t="shared" si="8"/>
        <v/>
      </c>
      <c r="AC44" s="22" t="str">
        <f t="shared" si="9"/>
        <v/>
      </c>
      <c r="AD44" s="22" t="str">
        <f t="shared" si="10"/>
        <v/>
      </c>
      <c r="AE44" s="22" t="str">
        <f t="shared" si="11"/>
        <v/>
      </c>
      <c r="AF44" s="25">
        <f t="shared" si="12"/>
        <v>0</v>
      </c>
      <c r="AG44" s="22" t="str">
        <f t="shared" si="13"/>
        <v/>
      </c>
      <c r="AH44" s="22" t="str">
        <f t="shared" si="14"/>
        <v/>
      </c>
      <c r="AI44" s="22" t="str">
        <f t="shared" si="15"/>
        <v/>
      </c>
      <c r="AJ44" s="22" t="str">
        <f t="shared" si="16"/>
        <v/>
      </c>
      <c r="AK44" s="22">
        <f t="shared" si="17"/>
        <v>0</v>
      </c>
      <c r="AL44" s="22" t="str">
        <f t="shared" si="18"/>
        <v/>
      </c>
      <c r="AM44" s="22" t="str">
        <f t="shared" si="19"/>
        <v/>
      </c>
      <c r="AN44" s="22" t="str">
        <f t="shared" si="20"/>
        <v/>
      </c>
      <c r="AO44" s="22" t="str">
        <f t="shared" si="21"/>
        <v/>
      </c>
      <c r="AP44" s="22" t="str">
        <f t="shared" si="22"/>
        <v/>
      </c>
      <c r="AQ44" s="22" t="str">
        <f t="shared" si="23"/>
        <v/>
      </c>
      <c r="AR44" s="22" t="str">
        <f t="shared" si="24"/>
        <v/>
      </c>
      <c r="AS44" s="22" t="str">
        <f t="shared" si="25"/>
        <v/>
      </c>
      <c r="AT44" s="22" t="str">
        <f t="shared" si="26"/>
        <v/>
      </c>
      <c r="AU44" s="22" t="str">
        <f t="shared" si="27"/>
        <v/>
      </c>
      <c r="AV44" s="22" t="str">
        <f t="shared" si="28"/>
        <v/>
      </c>
      <c r="AW44" s="22" t="str">
        <f t="shared" si="29"/>
        <v/>
      </c>
      <c r="AX44" s="22" t="str">
        <f t="shared" si="30"/>
        <v/>
      </c>
      <c r="AY44" s="22" t="str">
        <f t="shared" si="31"/>
        <v/>
      </c>
      <c r="AZ44" s="22" t="str">
        <f t="shared" si="32"/>
        <v/>
      </c>
      <c r="BA44" s="22" t="str">
        <f t="shared" si="33"/>
        <v/>
      </c>
      <c r="BB44" s="22" t="str">
        <f t="shared" si="34"/>
        <v/>
      </c>
      <c r="BC44" s="22" t="str">
        <f t="shared" si="35"/>
        <v/>
      </c>
      <c r="BD44" s="22" t="str">
        <f t="shared" si="36"/>
        <v/>
      </c>
      <c r="BE44" s="22" t="str">
        <f t="shared" si="37"/>
        <v/>
      </c>
      <c r="BF44" s="22" t="str">
        <f t="shared" si="38"/>
        <v/>
      </c>
      <c r="BG44" s="22" t="str">
        <f t="shared" si="39"/>
        <v/>
      </c>
      <c r="BH44" s="22" t="str">
        <f t="shared" si="40"/>
        <v/>
      </c>
      <c r="BI44" s="22" t="str">
        <f t="shared" si="41"/>
        <v/>
      </c>
      <c r="BJ44" s="22" t="str">
        <f t="shared" si="42"/>
        <v/>
      </c>
      <c r="BK44" s="22" t="str">
        <f t="shared" si="43"/>
        <v/>
      </c>
      <c r="BN44" s="35" t="s">
        <v>1080</v>
      </c>
      <c r="BO44">
        <v>2</v>
      </c>
      <c r="BP44">
        <f>SUM(BF2:BF196)</f>
        <v>0</v>
      </c>
    </row>
    <row r="45" spans="2:68" x14ac:dyDescent="0.3">
      <c r="D45" s="34"/>
      <c r="E45" s="35"/>
      <c r="F45" s="35"/>
      <c r="G45" s="35"/>
      <c r="H45" s="37"/>
      <c r="I45" s="37"/>
      <c r="M45" s="34" t="s">
        <v>660</v>
      </c>
      <c r="N45" s="35" t="s">
        <v>1070</v>
      </c>
      <c r="O45" s="35" t="s">
        <v>98</v>
      </c>
      <c r="P45" s="37">
        <v>3.7123745819397995</v>
      </c>
      <c r="Q45" s="23">
        <f>VLOOKUP(M45,Salary!$A$1:$F$986,2,FALSE)</f>
        <v>609000</v>
      </c>
      <c r="R45" s="23"/>
      <c r="S45" s="22">
        <v>0</v>
      </c>
      <c r="T45" s="22" t="str">
        <f t="shared" si="0"/>
        <v/>
      </c>
      <c r="U45" s="22" t="str">
        <f t="shared" si="1"/>
        <v/>
      </c>
      <c r="V45" s="22" t="str">
        <f t="shared" si="2"/>
        <v/>
      </c>
      <c r="W45" s="22" t="b">
        <f t="shared" si="3"/>
        <v>1</v>
      </c>
      <c r="X45" s="22" t="str">
        <f t="shared" si="4"/>
        <v/>
      </c>
      <c r="Y45" s="22" t="str">
        <f t="shared" si="5"/>
        <v/>
      </c>
      <c r="Z45" s="22" t="str">
        <f t="shared" si="6"/>
        <v/>
      </c>
      <c r="AA45" s="22" t="str">
        <f t="shared" si="7"/>
        <v/>
      </c>
      <c r="AB45" s="22" t="str">
        <f t="shared" si="8"/>
        <v/>
      </c>
      <c r="AC45" s="22" t="str">
        <f t="shared" si="9"/>
        <v/>
      </c>
      <c r="AD45" s="22" t="str">
        <f t="shared" si="10"/>
        <v/>
      </c>
      <c r="AE45" s="22">
        <f t="shared" si="11"/>
        <v>0</v>
      </c>
      <c r="AF45" s="25" t="str">
        <f t="shared" si="12"/>
        <v/>
      </c>
      <c r="AG45" s="22" t="str">
        <f t="shared" si="13"/>
        <v/>
      </c>
      <c r="AH45" s="22" t="str">
        <f t="shared" si="14"/>
        <v/>
      </c>
      <c r="AI45" s="22" t="str">
        <f t="shared" si="15"/>
        <v/>
      </c>
      <c r="AJ45" s="22" t="str">
        <f t="shared" si="16"/>
        <v/>
      </c>
      <c r="AK45" s="22" t="str">
        <f t="shared" si="17"/>
        <v/>
      </c>
      <c r="AL45" s="22" t="str">
        <f t="shared" si="18"/>
        <v/>
      </c>
      <c r="AM45" s="22">
        <f t="shared" si="19"/>
        <v>0</v>
      </c>
      <c r="AN45" s="22" t="str">
        <f t="shared" si="20"/>
        <v/>
      </c>
      <c r="AO45" s="22" t="str">
        <f t="shared" si="21"/>
        <v/>
      </c>
      <c r="AP45" s="22" t="str">
        <f t="shared" si="22"/>
        <v/>
      </c>
      <c r="AQ45" s="22" t="str">
        <f t="shared" si="23"/>
        <v/>
      </c>
      <c r="AR45" s="22" t="str">
        <f t="shared" si="24"/>
        <v/>
      </c>
      <c r="AS45" s="22" t="str">
        <f t="shared" si="25"/>
        <v/>
      </c>
      <c r="AT45" s="22" t="str">
        <f t="shared" si="26"/>
        <v/>
      </c>
      <c r="AU45" s="22" t="str">
        <f t="shared" si="27"/>
        <v/>
      </c>
      <c r="AV45" s="22" t="str">
        <f t="shared" si="28"/>
        <v/>
      </c>
      <c r="AW45" s="22" t="str">
        <f t="shared" si="29"/>
        <v/>
      </c>
      <c r="AX45" s="22" t="str">
        <f t="shared" si="30"/>
        <v/>
      </c>
      <c r="AY45" s="22" t="str">
        <f t="shared" si="31"/>
        <v/>
      </c>
      <c r="AZ45" s="22" t="str">
        <f t="shared" si="32"/>
        <v/>
      </c>
      <c r="BA45" s="22" t="str">
        <f t="shared" si="33"/>
        <v/>
      </c>
      <c r="BB45" s="22" t="str">
        <f t="shared" si="34"/>
        <v/>
      </c>
      <c r="BC45" s="22" t="str">
        <f t="shared" si="35"/>
        <v/>
      </c>
      <c r="BD45" s="22" t="str">
        <f t="shared" si="36"/>
        <v/>
      </c>
      <c r="BE45" s="22" t="str">
        <f t="shared" si="37"/>
        <v/>
      </c>
      <c r="BF45" s="22" t="str">
        <f t="shared" si="38"/>
        <v/>
      </c>
      <c r="BG45" s="22" t="str">
        <f t="shared" si="39"/>
        <v/>
      </c>
      <c r="BH45" s="22" t="str">
        <f t="shared" si="40"/>
        <v/>
      </c>
      <c r="BI45" s="22" t="str">
        <f t="shared" si="41"/>
        <v/>
      </c>
      <c r="BJ45" s="22" t="str">
        <f t="shared" si="42"/>
        <v/>
      </c>
      <c r="BK45" s="22" t="str">
        <f t="shared" si="43"/>
        <v/>
      </c>
      <c r="BN45" s="35" t="s">
        <v>1088</v>
      </c>
      <c r="BO45">
        <v>2</v>
      </c>
      <c r="BP45">
        <f>SUM(BG2:BG196)</f>
        <v>0</v>
      </c>
    </row>
    <row r="46" spans="2:68" x14ac:dyDescent="0.3">
      <c r="D46" s="34"/>
      <c r="E46" s="35"/>
      <c r="F46" s="35"/>
      <c r="G46" s="35"/>
      <c r="H46" s="37"/>
      <c r="I46" s="37"/>
      <c r="M46" s="34" t="s">
        <v>64</v>
      </c>
      <c r="N46" s="35" t="s">
        <v>1066</v>
      </c>
      <c r="O46" s="35" t="s">
        <v>14</v>
      </c>
      <c r="P46" s="37">
        <v>4.0525328330206376</v>
      </c>
      <c r="Q46" s="23">
        <f>VLOOKUP(M46,Salary!$A$1:$F$986,2,FALSE)</f>
        <v>25000000</v>
      </c>
      <c r="R46" s="23"/>
      <c r="S46" s="22">
        <v>0</v>
      </c>
      <c r="T46" s="22">
        <f t="shared" si="0"/>
        <v>0</v>
      </c>
      <c r="U46" s="22" t="str">
        <f t="shared" si="1"/>
        <v/>
      </c>
      <c r="V46" s="22" t="str">
        <f t="shared" si="2"/>
        <v/>
      </c>
      <c r="W46" s="22" t="b">
        <f t="shared" si="3"/>
        <v>0</v>
      </c>
      <c r="X46" s="22" t="str">
        <f t="shared" si="4"/>
        <v/>
      </c>
      <c r="Y46" s="22" t="str">
        <f t="shared" si="5"/>
        <v/>
      </c>
      <c r="Z46" s="22" t="str">
        <f t="shared" si="6"/>
        <v/>
      </c>
      <c r="AA46" s="22">
        <f t="shared" si="7"/>
        <v>0</v>
      </c>
      <c r="AB46" s="22" t="str">
        <f t="shared" si="8"/>
        <v/>
      </c>
      <c r="AC46" s="22" t="str">
        <f t="shared" si="9"/>
        <v/>
      </c>
      <c r="AD46" s="22" t="str">
        <f t="shared" si="10"/>
        <v/>
      </c>
      <c r="AE46" s="22" t="str">
        <f t="shared" si="11"/>
        <v/>
      </c>
      <c r="AF46" s="25" t="str">
        <f t="shared" si="12"/>
        <v/>
      </c>
      <c r="AG46" s="22" t="str">
        <f t="shared" si="13"/>
        <v/>
      </c>
      <c r="AH46" s="22" t="str">
        <f t="shared" si="14"/>
        <v/>
      </c>
      <c r="AI46" s="22" t="str">
        <f t="shared" si="15"/>
        <v/>
      </c>
      <c r="AJ46" s="22" t="str">
        <f t="shared" si="16"/>
        <v/>
      </c>
      <c r="AK46" s="22" t="str">
        <f t="shared" si="17"/>
        <v/>
      </c>
      <c r="AL46" s="22" t="str">
        <f t="shared" si="18"/>
        <v/>
      </c>
      <c r="AM46" s="22" t="str">
        <f t="shared" si="19"/>
        <v/>
      </c>
      <c r="AN46" s="22" t="str">
        <f t="shared" si="20"/>
        <v/>
      </c>
      <c r="AO46" s="22" t="str">
        <f t="shared" si="21"/>
        <v/>
      </c>
      <c r="AP46" s="22" t="str">
        <f t="shared" si="22"/>
        <v/>
      </c>
      <c r="AQ46" s="22" t="str">
        <f t="shared" si="23"/>
        <v/>
      </c>
      <c r="AR46" s="22" t="str">
        <f t="shared" si="24"/>
        <v/>
      </c>
      <c r="AS46" s="22" t="str">
        <f t="shared" si="25"/>
        <v/>
      </c>
      <c r="AT46" s="22" t="str">
        <f t="shared" si="26"/>
        <v/>
      </c>
      <c r="AU46" s="22" t="str">
        <f t="shared" si="27"/>
        <v/>
      </c>
      <c r="AV46" s="22" t="str">
        <f t="shared" si="28"/>
        <v/>
      </c>
      <c r="AW46" s="22" t="str">
        <f t="shared" si="29"/>
        <v/>
      </c>
      <c r="AX46" s="22" t="str">
        <f t="shared" si="30"/>
        <v/>
      </c>
      <c r="AY46" s="22" t="str">
        <f t="shared" si="31"/>
        <v/>
      </c>
      <c r="AZ46" s="22">
        <f t="shared" si="32"/>
        <v>0</v>
      </c>
      <c r="BA46" s="22" t="str">
        <f t="shared" si="33"/>
        <v/>
      </c>
      <c r="BB46" s="22" t="str">
        <f t="shared" si="34"/>
        <v/>
      </c>
      <c r="BC46" s="22" t="str">
        <f t="shared" si="35"/>
        <v/>
      </c>
      <c r="BD46" s="22" t="str">
        <f t="shared" si="36"/>
        <v/>
      </c>
      <c r="BE46" s="22" t="str">
        <f t="shared" si="37"/>
        <v/>
      </c>
      <c r="BF46" s="22" t="str">
        <f t="shared" si="38"/>
        <v/>
      </c>
      <c r="BG46" s="22" t="str">
        <f t="shared" si="39"/>
        <v/>
      </c>
      <c r="BH46" s="22" t="str">
        <f t="shared" si="40"/>
        <v/>
      </c>
      <c r="BI46" s="22" t="str">
        <f t="shared" si="41"/>
        <v/>
      </c>
      <c r="BJ46" s="22" t="str">
        <f t="shared" si="42"/>
        <v/>
      </c>
      <c r="BK46" s="22" t="str">
        <f t="shared" si="43"/>
        <v/>
      </c>
      <c r="BN46" s="35" t="s">
        <v>1074</v>
      </c>
      <c r="BO46">
        <v>2</v>
      </c>
      <c r="BP46">
        <f>SUM(BH2:BH196)</f>
        <v>0</v>
      </c>
    </row>
    <row r="47" spans="2:68" x14ac:dyDescent="0.3">
      <c r="D47" s="34"/>
      <c r="E47" s="35"/>
      <c r="F47" s="35"/>
      <c r="G47" s="35"/>
      <c r="H47" s="37"/>
      <c r="I47" s="37"/>
      <c r="M47" s="34" t="s">
        <v>167</v>
      </c>
      <c r="N47" s="35" t="s">
        <v>1083</v>
      </c>
      <c r="O47" s="35" t="s">
        <v>16</v>
      </c>
      <c r="P47" s="37">
        <v>3.9488117001828154</v>
      </c>
      <c r="Q47" s="23">
        <f>VLOOKUP(M47,Salary!$A$1:$F$986,2,FALSE)</f>
        <v>11650000</v>
      </c>
      <c r="R47" s="23"/>
      <c r="S47" s="22">
        <v>0</v>
      </c>
      <c r="T47" s="22">
        <f t="shared" si="0"/>
        <v>0</v>
      </c>
      <c r="U47" s="22" t="str">
        <f t="shared" si="1"/>
        <v/>
      </c>
      <c r="V47" s="22" t="str">
        <f t="shared" si="2"/>
        <v/>
      </c>
      <c r="W47" s="22" t="b">
        <f t="shared" si="3"/>
        <v>0</v>
      </c>
      <c r="X47" s="22" t="str">
        <f t="shared" si="4"/>
        <v/>
      </c>
      <c r="Y47" s="22" t="str">
        <f t="shared" si="5"/>
        <v/>
      </c>
      <c r="Z47" s="22" t="str">
        <f t="shared" si="6"/>
        <v/>
      </c>
      <c r="AA47" s="22" t="str">
        <f t="shared" si="7"/>
        <v/>
      </c>
      <c r="AB47" s="22" t="str">
        <f t="shared" si="8"/>
        <v/>
      </c>
      <c r="AC47" s="22">
        <f t="shared" si="9"/>
        <v>0</v>
      </c>
      <c r="AD47" s="22" t="str">
        <f t="shared" si="10"/>
        <v/>
      </c>
      <c r="AE47" s="22" t="str">
        <f t="shared" si="11"/>
        <v/>
      </c>
      <c r="AF47" s="25" t="str">
        <f t="shared" si="12"/>
        <v/>
      </c>
      <c r="AG47" s="22" t="str">
        <f t="shared" si="13"/>
        <v/>
      </c>
      <c r="AH47" s="22" t="str">
        <f t="shared" si="14"/>
        <v/>
      </c>
      <c r="AI47" s="22" t="str">
        <f t="shared" si="15"/>
        <v/>
      </c>
      <c r="AJ47" s="22" t="str">
        <f t="shared" si="16"/>
        <v/>
      </c>
      <c r="AK47" s="22" t="str">
        <f t="shared" si="17"/>
        <v/>
      </c>
      <c r="AL47" s="22" t="str">
        <f t="shared" si="18"/>
        <v/>
      </c>
      <c r="AM47" s="22" t="str">
        <f t="shared" si="19"/>
        <v/>
      </c>
      <c r="AN47" s="22" t="str">
        <f t="shared" si="20"/>
        <v/>
      </c>
      <c r="AO47" s="22" t="str">
        <f t="shared" si="21"/>
        <v/>
      </c>
      <c r="AP47" s="22" t="str">
        <f t="shared" si="22"/>
        <v/>
      </c>
      <c r="AQ47" s="22" t="str">
        <f t="shared" si="23"/>
        <v/>
      </c>
      <c r="AR47" s="22" t="str">
        <f t="shared" si="24"/>
        <v/>
      </c>
      <c r="AS47" s="22" t="str">
        <f t="shared" si="25"/>
        <v/>
      </c>
      <c r="AT47" s="22" t="str">
        <f t="shared" si="26"/>
        <v/>
      </c>
      <c r="AU47" s="22" t="str">
        <f t="shared" si="27"/>
        <v/>
      </c>
      <c r="AV47" s="22" t="str">
        <f t="shared" si="28"/>
        <v/>
      </c>
      <c r="AW47" s="22" t="str">
        <f t="shared" si="29"/>
        <v/>
      </c>
      <c r="AX47" s="22" t="str">
        <f t="shared" si="30"/>
        <v/>
      </c>
      <c r="AY47" s="22" t="str">
        <f t="shared" si="31"/>
        <v/>
      </c>
      <c r="AZ47" s="22" t="str">
        <f t="shared" si="32"/>
        <v/>
      </c>
      <c r="BA47" s="22" t="str">
        <f t="shared" si="33"/>
        <v/>
      </c>
      <c r="BB47" s="22" t="str">
        <f t="shared" si="34"/>
        <v/>
      </c>
      <c r="BC47" s="22">
        <f t="shared" si="35"/>
        <v>0</v>
      </c>
      <c r="BD47" s="22" t="str">
        <f t="shared" si="36"/>
        <v/>
      </c>
      <c r="BE47" s="22" t="str">
        <f t="shared" si="37"/>
        <v/>
      </c>
      <c r="BF47" s="22" t="str">
        <f t="shared" si="38"/>
        <v/>
      </c>
      <c r="BG47" s="22" t="str">
        <f t="shared" si="39"/>
        <v/>
      </c>
      <c r="BH47" s="22" t="str">
        <f t="shared" si="40"/>
        <v/>
      </c>
      <c r="BI47" s="22" t="str">
        <f t="shared" si="41"/>
        <v/>
      </c>
      <c r="BJ47" s="22" t="str">
        <f t="shared" si="42"/>
        <v/>
      </c>
      <c r="BK47" s="22" t="str">
        <f t="shared" si="43"/>
        <v/>
      </c>
      <c r="BN47" s="35" t="s">
        <v>1107</v>
      </c>
      <c r="BO47">
        <v>2</v>
      </c>
      <c r="BP47">
        <f>SUM(BI2:BI196)</f>
        <v>0</v>
      </c>
    </row>
    <row r="48" spans="2:68" x14ac:dyDescent="0.3">
      <c r="D48" s="34"/>
      <c r="E48" s="35"/>
      <c r="F48" s="35"/>
      <c r="G48" s="35"/>
      <c r="H48" s="37"/>
      <c r="I48" s="37"/>
      <c r="M48" s="34" t="s">
        <v>96</v>
      </c>
      <c r="N48" s="35" t="s">
        <v>1068</v>
      </c>
      <c r="O48" s="35" t="s">
        <v>17</v>
      </c>
      <c r="P48" s="37">
        <v>3.6860068259385668</v>
      </c>
      <c r="Q48" s="23">
        <f>VLOOKUP(M48,Salary!$A$1:$F$986,2,FALSE)</f>
        <v>19500000</v>
      </c>
      <c r="R48" s="23"/>
      <c r="S48" s="22">
        <v>0</v>
      </c>
      <c r="T48" s="22">
        <f t="shared" si="0"/>
        <v>0</v>
      </c>
      <c r="U48" s="22" t="str">
        <f t="shared" si="1"/>
        <v/>
      </c>
      <c r="V48" s="22" t="str">
        <f t="shared" si="2"/>
        <v/>
      </c>
      <c r="W48" s="22" t="b">
        <f t="shared" si="3"/>
        <v>0</v>
      </c>
      <c r="X48" s="22" t="str">
        <f t="shared" si="4"/>
        <v/>
      </c>
      <c r="Y48" s="22" t="str">
        <f t="shared" si="5"/>
        <v/>
      </c>
      <c r="Z48" s="22" t="str">
        <f t="shared" si="6"/>
        <v/>
      </c>
      <c r="AA48" s="22" t="str">
        <f t="shared" si="7"/>
        <v/>
      </c>
      <c r="AB48" s="22" t="str">
        <f t="shared" si="8"/>
        <v/>
      </c>
      <c r="AC48" s="22" t="str">
        <f t="shared" si="9"/>
        <v/>
      </c>
      <c r="AD48" s="22">
        <f t="shared" si="10"/>
        <v>0</v>
      </c>
      <c r="AE48" s="22" t="str">
        <f t="shared" si="11"/>
        <v/>
      </c>
      <c r="AF48" s="25" t="str">
        <f t="shared" si="12"/>
        <v/>
      </c>
      <c r="AG48" s="22" t="str">
        <f t="shared" si="13"/>
        <v/>
      </c>
      <c r="AH48" s="22" t="str">
        <f t="shared" si="14"/>
        <v/>
      </c>
      <c r="AI48" s="22" t="str">
        <f t="shared" si="15"/>
        <v/>
      </c>
      <c r="AJ48" s="22" t="str">
        <f t="shared" si="16"/>
        <v/>
      </c>
      <c r="AK48" s="22" t="str">
        <f t="shared" si="17"/>
        <v/>
      </c>
      <c r="AL48" s="22" t="str">
        <f t="shared" si="18"/>
        <v/>
      </c>
      <c r="AM48" s="22" t="str">
        <f t="shared" si="19"/>
        <v/>
      </c>
      <c r="AN48" s="22" t="str">
        <f t="shared" si="20"/>
        <v/>
      </c>
      <c r="AO48" s="22" t="str">
        <f t="shared" si="21"/>
        <v/>
      </c>
      <c r="AP48" s="22" t="str">
        <f t="shared" si="22"/>
        <v/>
      </c>
      <c r="AQ48" s="22">
        <f t="shared" si="23"/>
        <v>0</v>
      </c>
      <c r="AR48" s="22" t="str">
        <f t="shared" si="24"/>
        <v/>
      </c>
      <c r="AS48" s="22" t="str">
        <f t="shared" si="25"/>
        <v/>
      </c>
      <c r="AT48" s="22" t="str">
        <f t="shared" si="26"/>
        <v/>
      </c>
      <c r="AU48" s="22" t="str">
        <f t="shared" si="27"/>
        <v/>
      </c>
      <c r="AV48" s="22" t="str">
        <f t="shared" si="28"/>
        <v/>
      </c>
      <c r="AW48" s="22" t="str">
        <f t="shared" si="29"/>
        <v/>
      </c>
      <c r="AX48" s="22" t="str">
        <f t="shared" si="30"/>
        <v/>
      </c>
      <c r="AY48" s="22" t="str">
        <f t="shared" si="31"/>
        <v/>
      </c>
      <c r="AZ48" s="22" t="str">
        <f t="shared" si="32"/>
        <v/>
      </c>
      <c r="BA48" s="22" t="str">
        <f t="shared" si="33"/>
        <v/>
      </c>
      <c r="BB48" s="22" t="str">
        <f t="shared" si="34"/>
        <v/>
      </c>
      <c r="BC48" s="22" t="str">
        <f t="shared" si="35"/>
        <v/>
      </c>
      <c r="BD48" s="22" t="str">
        <f t="shared" si="36"/>
        <v/>
      </c>
      <c r="BE48" s="22" t="str">
        <f t="shared" si="37"/>
        <v/>
      </c>
      <c r="BF48" s="22" t="str">
        <f t="shared" si="38"/>
        <v/>
      </c>
      <c r="BG48" s="22" t="str">
        <f t="shared" si="39"/>
        <v/>
      </c>
      <c r="BH48" s="22" t="str">
        <f t="shared" si="40"/>
        <v/>
      </c>
      <c r="BI48" s="22" t="str">
        <f t="shared" si="41"/>
        <v/>
      </c>
      <c r="BJ48" s="22" t="str">
        <f t="shared" si="42"/>
        <v/>
      </c>
      <c r="BK48" s="22" t="str">
        <f t="shared" si="43"/>
        <v/>
      </c>
      <c r="BN48" s="35" t="s">
        <v>1063</v>
      </c>
      <c r="BO48">
        <v>2</v>
      </c>
      <c r="BP48">
        <f>SUM(BJ2:BJ196)</f>
        <v>0</v>
      </c>
    </row>
    <row r="49" spans="4:68" x14ac:dyDescent="0.3">
      <c r="D49" s="34"/>
      <c r="E49" s="35"/>
      <c r="F49" s="35"/>
      <c r="G49" s="35"/>
      <c r="H49" s="24"/>
      <c r="I49" s="24"/>
      <c r="M49" s="34" t="s">
        <v>102</v>
      </c>
      <c r="N49" s="35" t="s">
        <v>1075</v>
      </c>
      <c r="O49" s="35" t="s">
        <v>16</v>
      </c>
      <c r="P49" s="37">
        <v>3.5294117647058822</v>
      </c>
      <c r="Q49" s="23">
        <f>VLOOKUP(M49,Salary!$A$1:$F$986,2,FALSE)</f>
        <v>18500000</v>
      </c>
      <c r="R49" s="23"/>
      <c r="S49" s="22">
        <v>0</v>
      </c>
      <c r="T49" s="22">
        <f t="shared" si="0"/>
        <v>0</v>
      </c>
      <c r="U49" s="22" t="str">
        <f t="shared" si="1"/>
        <v/>
      </c>
      <c r="V49" s="22" t="str">
        <f t="shared" si="2"/>
        <v/>
      </c>
      <c r="W49" s="22" t="b">
        <f t="shared" si="3"/>
        <v>0</v>
      </c>
      <c r="X49" s="22" t="str">
        <f t="shared" si="4"/>
        <v/>
      </c>
      <c r="Y49" s="22" t="str">
        <f t="shared" si="5"/>
        <v/>
      </c>
      <c r="Z49" s="22" t="str">
        <f t="shared" si="6"/>
        <v/>
      </c>
      <c r="AA49" s="22" t="str">
        <f t="shared" si="7"/>
        <v/>
      </c>
      <c r="AB49" s="22" t="str">
        <f t="shared" si="8"/>
        <v/>
      </c>
      <c r="AC49" s="22">
        <f t="shared" si="9"/>
        <v>0</v>
      </c>
      <c r="AD49" s="22" t="str">
        <f t="shared" si="10"/>
        <v/>
      </c>
      <c r="AE49" s="22" t="str">
        <f t="shared" si="11"/>
        <v/>
      </c>
      <c r="AF49" s="25" t="str">
        <f t="shared" si="12"/>
        <v/>
      </c>
      <c r="AG49" s="22" t="str">
        <f t="shared" si="13"/>
        <v/>
      </c>
      <c r="AH49" s="22" t="str">
        <f t="shared" si="14"/>
        <v/>
      </c>
      <c r="AI49" s="22" t="str">
        <f t="shared" si="15"/>
        <v/>
      </c>
      <c r="AJ49" s="22" t="str">
        <f t="shared" si="16"/>
        <v/>
      </c>
      <c r="AK49" s="22" t="str">
        <f t="shared" si="17"/>
        <v/>
      </c>
      <c r="AL49" s="22" t="str">
        <f t="shared" si="18"/>
        <v/>
      </c>
      <c r="AM49" s="22" t="str">
        <f t="shared" si="19"/>
        <v/>
      </c>
      <c r="AN49" s="22" t="str">
        <f t="shared" si="20"/>
        <v/>
      </c>
      <c r="AO49" s="22" t="str">
        <f t="shared" si="21"/>
        <v/>
      </c>
      <c r="AP49" s="22" t="str">
        <f t="shared" si="22"/>
        <v/>
      </c>
      <c r="AQ49" s="22" t="str">
        <f t="shared" si="23"/>
        <v/>
      </c>
      <c r="AR49" s="22" t="str">
        <f t="shared" si="24"/>
        <v/>
      </c>
      <c r="AS49" s="22" t="str">
        <f t="shared" si="25"/>
        <v/>
      </c>
      <c r="AT49" s="22" t="str">
        <f t="shared" si="26"/>
        <v/>
      </c>
      <c r="AU49" s="22" t="str">
        <f t="shared" si="27"/>
        <v/>
      </c>
      <c r="AV49" s="22" t="str">
        <f t="shared" si="28"/>
        <v/>
      </c>
      <c r="AW49" s="22" t="str">
        <f t="shared" si="29"/>
        <v/>
      </c>
      <c r="AX49" s="22" t="str">
        <f t="shared" si="30"/>
        <v/>
      </c>
      <c r="AY49" s="22" t="str">
        <f t="shared" si="31"/>
        <v/>
      </c>
      <c r="AZ49" s="22" t="str">
        <f t="shared" si="32"/>
        <v/>
      </c>
      <c r="BA49" s="22" t="str">
        <f t="shared" si="33"/>
        <v/>
      </c>
      <c r="BB49" s="22" t="str">
        <f t="shared" si="34"/>
        <v/>
      </c>
      <c r="BC49" s="22" t="str">
        <f t="shared" si="35"/>
        <v/>
      </c>
      <c r="BD49" s="22">
        <f t="shared" si="36"/>
        <v>0</v>
      </c>
      <c r="BE49" s="22" t="str">
        <f t="shared" si="37"/>
        <v/>
      </c>
      <c r="BF49" s="22" t="str">
        <f t="shared" si="38"/>
        <v/>
      </c>
      <c r="BG49" s="22" t="str">
        <f t="shared" si="39"/>
        <v/>
      </c>
      <c r="BH49" s="22" t="str">
        <f t="shared" si="40"/>
        <v/>
      </c>
      <c r="BI49" s="22" t="str">
        <f t="shared" si="41"/>
        <v/>
      </c>
      <c r="BJ49" s="22" t="str">
        <f t="shared" si="42"/>
        <v/>
      </c>
      <c r="BK49" s="22" t="str">
        <f t="shared" si="43"/>
        <v/>
      </c>
      <c r="BN49" s="35" t="s">
        <v>1081</v>
      </c>
      <c r="BO49">
        <v>2</v>
      </c>
      <c r="BP49">
        <f>SUM(BK2:BK196)</f>
        <v>1</v>
      </c>
    </row>
    <row r="50" spans="4:68" x14ac:dyDescent="0.3">
      <c r="D50" s="34"/>
      <c r="E50" s="35"/>
      <c r="F50" s="35"/>
      <c r="G50" s="35"/>
      <c r="H50" s="24"/>
      <c r="I50" s="24"/>
      <c r="M50" s="34" t="s">
        <v>261</v>
      </c>
      <c r="N50" s="35" t="s">
        <v>1087</v>
      </c>
      <c r="O50" s="35" t="s">
        <v>34</v>
      </c>
      <c r="P50" s="37">
        <v>3.4090909090909092</v>
      </c>
      <c r="Q50" s="23">
        <f>VLOOKUP(M50,Salary!$A$1:$F$986,2,FALSE)</f>
        <v>6200000</v>
      </c>
      <c r="R50" s="23"/>
      <c r="S50" s="22">
        <v>0</v>
      </c>
      <c r="T50" s="22" t="str">
        <f t="shared" si="0"/>
        <v/>
      </c>
      <c r="U50" s="22">
        <f t="shared" si="1"/>
        <v>0</v>
      </c>
      <c r="V50" s="22" t="str">
        <f t="shared" si="2"/>
        <v/>
      </c>
      <c r="W50" s="22" t="b">
        <f t="shared" si="3"/>
        <v>0</v>
      </c>
      <c r="X50" s="22" t="str">
        <f t="shared" si="4"/>
        <v/>
      </c>
      <c r="Y50" s="22" t="str">
        <f t="shared" si="5"/>
        <v/>
      </c>
      <c r="Z50" s="22" t="str">
        <f t="shared" si="6"/>
        <v/>
      </c>
      <c r="AA50" s="22" t="str">
        <f t="shared" si="7"/>
        <v/>
      </c>
      <c r="AB50" s="22" t="str">
        <f t="shared" si="8"/>
        <v/>
      </c>
      <c r="AC50" s="22" t="str">
        <f t="shared" si="9"/>
        <v/>
      </c>
      <c r="AD50" s="22" t="str">
        <f t="shared" si="10"/>
        <v/>
      </c>
      <c r="AE50" s="22" t="str">
        <f t="shared" si="11"/>
        <v/>
      </c>
      <c r="AF50" s="25">
        <f t="shared" si="12"/>
        <v>0</v>
      </c>
      <c r="AG50" s="22" t="str">
        <f t="shared" si="13"/>
        <v/>
      </c>
      <c r="AH50" s="22" t="str">
        <f t="shared" si="14"/>
        <v/>
      </c>
      <c r="AI50" s="22" t="str">
        <f t="shared" si="15"/>
        <v/>
      </c>
      <c r="AJ50" s="22" t="str">
        <f t="shared" si="16"/>
        <v/>
      </c>
      <c r="AK50" s="22" t="str">
        <f t="shared" si="17"/>
        <v/>
      </c>
      <c r="AL50" s="22" t="str">
        <f t="shared" si="18"/>
        <v/>
      </c>
      <c r="AM50" s="22" t="str">
        <f t="shared" si="19"/>
        <v/>
      </c>
      <c r="AN50" s="22" t="str">
        <f t="shared" si="20"/>
        <v/>
      </c>
      <c r="AO50" s="22">
        <f t="shared" si="21"/>
        <v>0</v>
      </c>
      <c r="AP50" s="22" t="str">
        <f t="shared" si="22"/>
        <v/>
      </c>
      <c r="AQ50" s="22" t="str">
        <f t="shared" si="23"/>
        <v/>
      </c>
      <c r="AR50" s="22" t="str">
        <f t="shared" si="24"/>
        <v/>
      </c>
      <c r="AS50" s="22" t="str">
        <f t="shared" si="25"/>
        <v/>
      </c>
      <c r="AT50" s="22" t="str">
        <f t="shared" si="26"/>
        <v/>
      </c>
      <c r="AU50" s="22" t="str">
        <f t="shared" si="27"/>
        <v/>
      </c>
      <c r="AV50" s="22" t="str">
        <f t="shared" si="28"/>
        <v/>
      </c>
      <c r="AW50" s="22" t="str">
        <f t="shared" si="29"/>
        <v/>
      </c>
      <c r="AX50" s="22" t="str">
        <f t="shared" si="30"/>
        <v/>
      </c>
      <c r="AY50" s="22" t="str">
        <f t="shared" si="31"/>
        <v/>
      </c>
      <c r="AZ50" s="22" t="str">
        <f t="shared" si="32"/>
        <v/>
      </c>
      <c r="BA50" s="22" t="str">
        <f t="shared" si="33"/>
        <v/>
      </c>
      <c r="BB50" s="22" t="str">
        <f t="shared" si="34"/>
        <v/>
      </c>
      <c r="BC50" s="22" t="str">
        <f t="shared" si="35"/>
        <v/>
      </c>
      <c r="BD50" s="22" t="str">
        <f t="shared" si="36"/>
        <v/>
      </c>
      <c r="BE50" s="22" t="str">
        <f t="shared" si="37"/>
        <v/>
      </c>
      <c r="BF50" s="22" t="str">
        <f t="shared" si="38"/>
        <v/>
      </c>
      <c r="BG50" s="22" t="str">
        <f t="shared" si="39"/>
        <v/>
      </c>
      <c r="BH50" s="22" t="str">
        <f t="shared" si="40"/>
        <v/>
      </c>
      <c r="BI50" s="22" t="str">
        <f t="shared" si="41"/>
        <v/>
      </c>
      <c r="BJ50" s="22" t="str">
        <f t="shared" si="42"/>
        <v/>
      </c>
      <c r="BK50" s="22" t="str">
        <f t="shared" si="43"/>
        <v/>
      </c>
    </row>
    <row r="51" spans="4:68" x14ac:dyDescent="0.3">
      <c r="D51" s="21"/>
      <c r="E51" s="22"/>
      <c r="F51" s="22"/>
      <c r="G51" s="22"/>
      <c r="H51" s="24"/>
      <c r="I51" s="24"/>
      <c r="M51" s="34" t="s">
        <v>744</v>
      </c>
      <c r="N51" s="35" t="s">
        <v>1078</v>
      </c>
      <c r="O51" s="35" t="s">
        <v>17</v>
      </c>
      <c r="P51" s="37">
        <v>3.2307692307692308</v>
      </c>
      <c r="Q51" s="23">
        <f>VLOOKUP(M51,Salary!$A$1:$F$986,2,FALSE)</f>
        <v>587800</v>
      </c>
      <c r="R51" s="23"/>
      <c r="S51" s="22">
        <v>0</v>
      </c>
      <c r="T51" s="22" t="str">
        <f t="shared" si="0"/>
        <v/>
      </c>
      <c r="U51" s="22" t="str">
        <f t="shared" si="1"/>
        <v/>
      </c>
      <c r="V51" s="22" t="str">
        <f t="shared" si="2"/>
        <v/>
      </c>
      <c r="W51" s="22" t="b">
        <f t="shared" si="3"/>
        <v>1</v>
      </c>
      <c r="X51" s="22" t="str">
        <f t="shared" si="4"/>
        <v/>
      </c>
      <c r="Y51" s="22" t="str">
        <f t="shared" si="5"/>
        <v/>
      </c>
      <c r="Z51" s="22" t="str">
        <f t="shared" si="6"/>
        <v/>
      </c>
      <c r="AA51" s="22" t="str">
        <f t="shared" si="7"/>
        <v/>
      </c>
      <c r="AB51" s="22" t="str">
        <f t="shared" si="8"/>
        <v/>
      </c>
      <c r="AC51" s="22" t="str">
        <f t="shared" si="9"/>
        <v/>
      </c>
      <c r="AD51" s="22">
        <f t="shared" si="10"/>
        <v>0</v>
      </c>
      <c r="AE51" s="22" t="str">
        <f t="shared" si="11"/>
        <v/>
      </c>
      <c r="AF51" s="25" t="str">
        <f t="shared" si="12"/>
        <v/>
      </c>
      <c r="AG51" s="22" t="str">
        <f t="shared" si="13"/>
        <v/>
      </c>
      <c r="AH51" s="22" t="str">
        <f t="shared" si="14"/>
        <v/>
      </c>
      <c r="AI51" s="22" t="str">
        <f t="shared" si="15"/>
        <v/>
      </c>
      <c r="AJ51" s="22" t="str">
        <f t="shared" si="16"/>
        <v/>
      </c>
      <c r="AK51" s="22" t="str">
        <f t="shared" si="17"/>
        <v/>
      </c>
      <c r="AL51" s="22" t="str">
        <f t="shared" si="18"/>
        <v/>
      </c>
      <c r="AM51" s="22" t="str">
        <f t="shared" si="19"/>
        <v/>
      </c>
      <c r="AN51" s="22" t="str">
        <f t="shared" si="20"/>
        <v/>
      </c>
      <c r="AO51" s="22" t="str">
        <f t="shared" si="21"/>
        <v/>
      </c>
      <c r="AP51" s="22" t="str">
        <f t="shared" si="22"/>
        <v/>
      </c>
      <c r="AQ51" s="22" t="str">
        <f t="shared" si="23"/>
        <v/>
      </c>
      <c r="AR51" s="22" t="str">
        <f t="shared" si="24"/>
        <v/>
      </c>
      <c r="AS51" s="22" t="str">
        <f t="shared" si="25"/>
        <v/>
      </c>
      <c r="AT51" s="22" t="str">
        <f t="shared" si="26"/>
        <v/>
      </c>
      <c r="AU51" s="22" t="str">
        <f t="shared" si="27"/>
        <v/>
      </c>
      <c r="AV51" s="22" t="str">
        <f t="shared" si="28"/>
        <v/>
      </c>
      <c r="AW51" s="22" t="str">
        <f t="shared" si="29"/>
        <v/>
      </c>
      <c r="AX51" s="22" t="str">
        <f t="shared" si="30"/>
        <v/>
      </c>
      <c r="AY51" s="22" t="str">
        <f t="shared" si="31"/>
        <v/>
      </c>
      <c r="AZ51" s="22" t="str">
        <f t="shared" si="32"/>
        <v/>
      </c>
      <c r="BA51" s="22" t="str">
        <f t="shared" si="33"/>
        <v/>
      </c>
      <c r="BB51" s="22" t="str">
        <f t="shared" si="34"/>
        <v/>
      </c>
      <c r="BC51" s="22" t="str">
        <f t="shared" si="35"/>
        <v/>
      </c>
      <c r="BD51" s="22" t="str">
        <f t="shared" si="36"/>
        <v/>
      </c>
      <c r="BE51" s="22">
        <f t="shared" si="37"/>
        <v>0</v>
      </c>
      <c r="BF51" s="22" t="str">
        <f t="shared" si="38"/>
        <v/>
      </c>
      <c r="BG51" s="22" t="str">
        <f t="shared" si="39"/>
        <v/>
      </c>
      <c r="BH51" s="22" t="str">
        <f t="shared" si="40"/>
        <v/>
      </c>
      <c r="BI51" s="22" t="str">
        <f t="shared" si="41"/>
        <v/>
      </c>
      <c r="BJ51" s="22" t="str">
        <f t="shared" si="42"/>
        <v/>
      </c>
      <c r="BK51" s="22" t="str">
        <f t="shared" si="43"/>
        <v/>
      </c>
    </row>
    <row r="52" spans="4:68" x14ac:dyDescent="0.3">
      <c r="D52" s="21"/>
      <c r="E52" s="22"/>
      <c r="F52" s="22"/>
      <c r="G52" s="22"/>
      <c r="H52" s="24"/>
      <c r="I52" s="24"/>
      <c r="M52" s="34" t="s">
        <v>256</v>
      </c>
      <c r="N52" s="35" t="s">
        <v>1076</v>
      </c>
      <c r="O52" s="35" t="s">
        <v>17</v>
      </c>
      <c r="P52" s="37">
        <v>3.279742765273312</v>
      </c>
      <c r="Q52" s="23">
        <f>VLOOKUP(M52,Salary!$A$1:$F$986,2,FALSE)</f>
        <v>6490000</v>
      </c>
      <c r="R52" s="23"/>
      <c r="S52" s="22">
        <v>0</v>
      </c>
      <c r="T52" s="22" t="str">
        <f t="shared" si="0"/>
        <v/>
      </c>
      <c r="U52" s="22">
        <f t="shared" si="1"/>
        <v>0</v>
      </c>
      <c r="V52" s="22" t="str">
        <f t="shared" si="2"/>
        <v/>
      </c>
      <c r="W52" s="22" t="b">
        <f t="shared" si="3"/>
        <v>0</v>
      </c>
      <c r="X52" s="22" t="str">
        <f t="shared" si="4"/>
        <v/>
      </c>
      <c r="Y52" s="22" t="str">
        <f t="shared" si="5"/>
        <v/>
      </c>
      <c r="Z52" s="22" t="str">
        <f t="shared" si="6"/>
        <v/>
      </c>
      <c r="AA52" s="22" t="str">
        <f t="shared" si="7"/>
        <v/>
      </c>
      <c r="AB52" s="22" t="str">
        <f t="shared" si="8"/>
        <v/>
      </c>
      <c r="AC52" s="22" t="str">
        <f t="shared" si="9"/>
        <v/>
      </c>
      <c r="AD52" s="22">
        <f t="shared" si="10"/>
        <v>0</v>
      </c>
      <c r="AE52" s="22" t="str">
        <f t="shared" si="11"/>
        <v/>
      </c>
      <c r="AF52" s="25" t="str">
        <f t="shared" si="12"/>
        <v/>
      </c>
      <c r="AG52" s="22" t="str">
        <f t="shared" si="13"/>
        <v/>
      </c>
      <c r="AH52" s="22" t="str">
        <f t="shared" si="14"/>
        <v/>
      </c>
      <c r="AI52" s="22" t="str">
        <f t="shared" si="15"/>
        <v/>
      </c>
      <c r="AJ52" s="22" t="str">
        <f t="shared" si="16"/>
        <v/>
      </c>
      <c r="AK52" s="22" t="str">
        <f t="shared" si="17"/>
        <v/>
      </c>
      <c r="AL52" s="22" t="str">
        <f t="shared" si="18"/>
        <v/>
      </c>
      <c r="AM52" s="22" t="str">
        <f t="shared" si="19"/>
        <v/>
      </c>
      <c r="AN52" s="22">
        <f t="shared" si="20"/>
        <v>0</v>
      </c>
      <c r="AO52" s="22" t="str">
        <f t="shared" si="21"/>
        <v/>
      </c>
      <c r="AP52" s="22" t="str">
        <f t="shared" si="22"/>
        <v/>
      </c>
      <c r="AQ52" s="22" t="str">
        <f t="shared" si="23"/>
        <v/>
      </c>
      <c r="AR52" s="22" t="str">
        <f t="shared" si="24"/>
        <v/>
      </c>
      <c r="AS52" s="22" t="str">
        <f t="shared" si="25"/>
        <v/>
      </c>
      <c r="AT52" s="22" t="str">
        <f t="shared" si="26"/>
        <v/>
      </c>
      <c r="AU52" s="22" t="str">
        <f t="shared" si="27"/>
        <v/>
      </c>
      <c r="AV52" s="22" t="str">
        <f t="shared" si="28"/>
        <v/>
      </c>
      <c r="AW52" s="22" t="str">
        <f t="shared" si="29"/>
        <v/>
      </c>
      <c r="AX52" s="22" t="str">
        <f t="shared" si="30"/>
        <v/>
      </c>
      <c r="AY52" s="22" t="str">
        <f t="shared" si="31"/>
        <v/>
      </c>
      <c r="AZ52" s="22" t="str">
        <f t="shared" si="32"/>
        <v/>
      </c>
      <c r="BA52" s="22" t="str">
        <f t="shared" si="33"/>
        <v/>
      </c>
      <c r="BB52" s="22" t="str">
        <f t="shared" si="34"/>
        <v/>
      </c>
      <c r="BC52" s="22" t="str">
        <f t="shared" si="35"/>
        <v/>
      </c>
      <c r="BD52" s="22" t="str">
        <f t="shared" si="36"/>
        <v/>
      </c>
      <c r="BE52" s="22" t="str">
        <f t="shared" si="37"/>
        <v/>
      </c>
      <c r="BF52" s="22" t="str">
        <f t="shared" si="38"/>
        <v/>
      </c>
      <c r="BG52" s="22" t="str">
        <f t="shared" si="39"/>
        <v/>
      </c>
      <c r="BH52" s="22" t="str">
        <f t="shared" si="40"/>
        <v/>
      </c>
      <c r="BI52" s="22" t="str">
        <f t="shared" si="41"/>
        <v/>
      </c>
      <c r="BJ52" s="22" t="str">
        <f t="shared" si="42"/>
        <v/>
      </c>
      <c r="BK52" s="22" t="str">
        <f t="shared" si="43"/>
        <v/>
      </c>
    </row>
    <row r="53" spans="4:68" x14ac:dyDescent="0.3">
      <c r="D53" s="21"/>
      <c r="E53" s="22"/>
      <c r="F53" s="22"/>
      <c r="G53" s="22"/>
      <c r="H53" s="24"/>
      <c r="I53" s="24"/>
      <c r="M53" s="34" t="s">
        <v>311</v>
      </c>
      <c r="N53" s="35" t="s">
        <v>1065</v>
      </c>
      <c r="O53" s="35" t="s">
        <v>15</v>
      </c>
      <c r="P53" s="37">
        <v>3.192488262910798</v>
      </c>
      <c r="Q53" s="23">
        <f>VLOOKUP(M53,Salary!$A$1:$F$986,2,FALSE)</f>
        <v>4300000</v>
      </c>
      <c r="R53" s="23"/>
      <c r="S53" s="22">
        <v>0</v>
      </c>
      <c r="T53" s="22" t="str">
        <f t="shared" si="0"/>
        <v/>
      </c>
      <c r="U53" s="22" t="str">
        <f t="shared" si="1"/>
        <v/>
      </c>
      <c r="V53" s="22">
        <f t="shared" si="2"/>
        <v>0</v>
      </c>
      <c r="W53" s="22" t="b">
        <f t="shared" si="3"/>
        <v>0</v>
      </c>
      <c r="X53" s="22" t="str">
        <f t="shared" si="4"/>
        <v/>
      </c>
      <c r="Y53" s="22" t="str">
        <f t="shared" si="5"/>
        <v/>
      </c>
      <c r="Z53" s="22" t="str">
        <f t="shared" si="6"/>
        <v/>
      </c>
      <c r="AA53" s="22" t="str">
        <f t="shared" si="7"/>
        <v/>
      </c>
      <c r="AB53" s="22">
        <f t="shared" si="8"/>
        <v>0</v>
      </c>
      <c r="AC53" s="22" t="str">
        <f t="shared" si="9"/>
        <v/>
      </c>
      <c r="AD53" s="22" t="str">
        <f t="shared" si="10"/>
        <v/>
      </c>
      <c r="AE53" s="22" t="str">
        <f t="shared" si="11"/>
        <v/>
      </c>
      <c r="AF53" s="25" t="str">
        <f t="shared" si="12"/>
        <v/>
      </c>
      <c r="AG53" s="22" t="str">
        <f t="shared" si="13"/>
        <v/>
      </c>
      <c r="AH53" s="22" t="str">
        <f t="shared" si="14"/>
        <v/>
      </c>
      <c r="AI53" s="22" t="str">
        <f t="shared" si="15"/>
        <v/>
      </c>
      <c r="AJ53" s="22" t="str">
        <f t="shared" si="16"/>
        <v/>
      </c>
      <c r="AK53" s="22" t="str">
        <f t="shared" si="17"/>
        <v/>
      </c>
      <c r="AL53" s="22">
        <f t="shared" si="18"/>
        <v>0</v>
      </c>
      <c r="AM53" s="22" t="str">
        <f t="shared" si="19"/>
        <v/>
      </c>
      <c r="AN53" s="22" t="str">
        <f t="shared" si="20"/>
        <v/>
      </c>
      <c r="AO53" s="22" t="str">
        <f t="shared" si="21"/>
        <v/>
      </c>
      <c r="AP53" s="22" t="str">
        <f t="shared" si="22"/>
        <v/>
      </c>
      <c r="AQ53" s="22" t="str">
        <f t="shared" si="23"/>
        <v/>
      </c>
      <c r="AR53" s="22" t="str">
        <f t="shared" si="24"/>
        <v/>
      </c>
      <c r="AS53" s="22" t="str">
        <f t="shared" si="25"/>
        <v/>
      </c>
      <c r="AT53" s="22" t="str">
        <f t="shared" si="26"/>
        <v/>
      </c>
      <c r="AU53" s="22" t="str">
        <f t="shared" si="27"/>
        <v/>
      </c>
      <c r="AV53" s="22" t="str">
        <f t="shared" si="28"/>
        <v/>
      </c>
      <c r="AW53" s="22" t="str">
        <f t="shared" si="29"/>
        <v/>
      </c>
      <c r="AX53" s="22" t="str">
        <f t="shared" si="30"/>
        <v/>
      </c>
      <c r="AY53" s="22" t="str">
        <f t="shared" si="31"/>
        <v/>
      </c>
      <c r="AZ53" s="22" t="str">
        <f t="shared" si="32"/>
        <v/>
      </c>
      <c r="BA53" s="22" t="str">
        <f t="shared" si="33"/>
        <v/>
      </c>
      <c r="BB53" s="22" t="str">
        <f t="shared" si="34"/>
        <v/>
      </c>
      <c r="BC53" s="22" t="str">
        <f t="shared" si="35"/>
        <v/>
      </c>
      <c r="BD53" s="22" t="str">
        <f t="shared" si="36"/>
        <v/>
      </c>
      <c r="BE53" s="22" t="str">
        <f t="shared" si="37"/>
        <v/>
      </c>
      <c r="BF53" s="22" t="str">
        <f t="shared" si="38"/>
        <v/>
      </c>
      <c r="BG53" s="22" t="str">
        <f t="shared" si="39"/>
        <v/>
      </c>
      <c r="BH53" s="22" t="str">
        <f t="shared" si="40"/>
        <v/>
      </c>
      <c r="BI53" s="22" t="str">
        <f t="shared" si="41"/>
        <v/>
      </c>
      <c r="BJ53" s="22" t="str">
        <f t="shared" si="42"/>
        <v/>
      </c>
      <c r="BK53" s="22" t="str">
        <f t="shared" si="43"/>
        <v/>
      </c>
    </row>
    <row r="54" spans="4:68" x14ac:dyDescent="0.3">
      <c r="D54" s="34"/>
      <c r="E54" s="35"/>
      <c r="F54" s="35"/>
      <c r="G54" s="35"/>
      <c r="H54" s="37"/>
      <c r="I54" s="37"/>
      <c r="M54" s="34" t="s">
        <v>251</v>
      </c>
      <c r="N54" s="35" t="s">
        <v>1070</v>
      </c>
      <c r="O54" s="35" t="s">
        <v>14</v>
      </c>
      <c r="P54" s="37">
        <v>3.3719008264462809</v>
      </c>
      <c r="Q54" s="23">
        <f>VLOOKUP(M54,Salary!$A$1:$F$986,2,FALSE)</f>
        <v>6500000</v>
      </c>
      <c r="R54" s="23"/>
      <c r="S54" s="22">
        <v>0</v>
      </c>
      <c r="T54" s="22" t="str">
        <f t="shared" si="0"/>
        <v/>
      </c>
      <c r="U54" s="22">
        <f t="shared" si="1"/>
        <v>0</v>
      </c>
      <c r="V54" s="22" t="str">
        <f t="shared" si="2"/>
        <v/>
      </c>
      <c r="W54" s="22" t="b">
        <f t="shared" si="3"/>
        <v>0</v>
      </c>
      <c r="X54" s="22" t="str">
        <f t="shared" si="4"/>
        <v/>
      </c>
      <c r="Y54" s="22" t="str">
        <f t="shared" si="5"/>
        <v/>
      </c>
      <c r="Z54" s="22" t="str">
        <f t="shared" si="6"/>
        <v/>
      </c>
      <c r="AA54" s="22">
        <f t="shared" si="7"/>
        <v>0</v>
      </c>
      <c r="AB54" s="22" t="str">
        <f t="shared" si="8"/>
        <v/>
      </c>
      <c r="AC54" s="22" t="str">
        <f t="shared" si="9"/>
        <v/>
      </c>
      <c r="AD54" s="22" t="str">
        <f t="shared" si="10"/>
        <v/>
      </c>
      <c r="AE54" s="22" t="str">
        <f t="shared" si="11"/>
        <v/>
      </c>
      <c r="AF54" s="25" t="str">
        <f t="shared" si="12"/>
        <v/>
      </c>
      <c r="AG54" s="22" t="str">
        <f t="shared" si="13"/>
        <v/>
      </c>
      <c r="AH54" s="22" t="str">
        <f t="shared" si="14"/>
        <v/>
      </c>
      <c r="AI54" s="22" t="str">
        <f t="shared" si="15"/>
        <v/>
      </c>
      <c r="AJ54" s="22" t="str">
        <f t="shared" si="16"/>
        <v/>
      </c>
      <c r="AK54" s="22" t="str">
        <f t="shared" si="17"/>
        <v/>
      </c>
      <c r="AL54" s="22" t="str">
        <f t="shared" si="18"/>
        <v/>
      </c>
      <c r="AM54" s="22">
        <f t="shared" si="19"/>
        <v>0</v>
      </c>
      <c r="AN54" s="22" t="str">
        <f t="shared" si="20"/>
        <v/>
      </c>
      <c r="AO54" s="22" t="str">
        <f t="shared" si="21"/>
        <v/>
      </c>
      <c r="AP54" s="22" t="str">
        <f t="shared" si="22"/>
        <v/>
      </c>
      <c r="AQ54" s="22" t="str">
        <f t="shared" si="23"/>
        <v/>
      </c>
      <c r="AR54" s="22" t="str">
        <f t="shared" si="24"/>
        <v/>
      </c>
      <c r="AS54" s="22" t="str">
        <f t="shared" si="25"/>
        <v/>
      </c>
      <c r="AT54" s="22" t="str">
        <f t="shared" si="26"/>
        <v/>
      </c>
      <c r="AU54" s="22" t="str">
        <f t="shared" si="27"/>
        <v/>
      </c>
      <c r="AV54" s="22" t="str">
        <f t="shared" si="28"/>
        <v/>
      </c>
      <c r="AW54" s="22" t="str">
        <f t="shared" si="29"/>
        <v/>
      </c>
      <c r="AX54" s="22" t="str">
        <f t="shared" si="30"/>
        <v/>
      </c>
      <c r="AY54" s="22" t="str">
        <f t="shared" si="31"/>
        <v/>
      </c>
      <c r="AZ54" s="22" t="str">
        <f t="shared" si="32"/>
        <v/>
      </c>
      <c r="BA54" s="22" t="str">
        <f t="shared" si="33"/>
        <v/>
      </c>
      <c r="BB54" s="22" t="str">
        <f t="shared" si="34"/>
        <v/>
      </c>
      <c r="BC54" s="22" t="str">
        <f t="shared" si="35"/>
        <v/>
      </c>
      <c r="BD54" s="22" t="str">
        <f t="shared" si="36"/>
        <v/>
      </c>
      <c r="BE54" s="22" t="str">
        <f t="shared" si="37"/>
        <v/>
      </c>
      <c r="BF54" s="22" t="str">
        <f t="shared" si="38"/>
        <v/>
      </c>
      <c r="BG54" s="22" t="str">
        <f t="shared" si="39"/>
        <v/>
      </c>
      <c r="BH54" s="22" t="str">
        <f t="shared" si="40"/>
        <v/>
      </c>
      <c r="BI54" s="22" t="str">
        <f t="shared" si="41"/>
        <v/>
      </c>
      <c r="BJ54" s="22" t="str">
        <f t="shared" si="42"/>
        <v/>
      </c>
      <c r="BK54" s="22" t="str">
        <f t="shared" si="43"/>
        <v/>
      </c>
    </row>
    <row r="55" spans="4:68" x14ac:dyDescent="0.3">
      <c r="D55" s="34"/>
      <c r="E55" s="35"/>
      <c r="F55" s="35"/>
      <c r="G55" s="35"/>
      <c r="H55" s="37"/>
      <c r="I55" s="37"/>
      <c r="M55" s="34" t="s">
        <v>136</v>
      </c>
      <c r="N55" s="35" t="s">
        <v>1064</v>
      </c>
      <c r="O55" s="35" t="s">
        <v>81</v>
      </c>
      <c r="P55" s="37">
        <v>3.0676691729323307</v>
      </c>
      <c r="Q55" s="23">
        <f>VLOOKUP(M55,Salary!$A$1:$F$986,2,FALSE)</f>
        <v>14200000</v>
      </c>
      <c r="R55" s="23"/>
      <c r="S55" s="22">
        <v>1</v>
      </c>
      <c r="T55" s="22">
        <f t="shared" si="0"/>
        <v>1</v>
      </c>
      <c r="U55" s="22" t="str">
        <f t="shared" si="1"/>
        <v/>
      </c>
      <c r="V55" s="22" t="str">
        <f t="shared" si="2"/>
        <v/>
      </c>
      <c r="W55" s="22" t="b">
        <f t="shared" si="3"/>
        <v>0</v>
      </c>
      <c r="X55" s="22" t="str">
        <f t="shared" si="4"/>
        <v/>
      </c>
      <c r="Y55" s="22" t="str">
        <f t="shared" si="5"/>
        <v/>
      </c>
      <c r="Z55" s="22">
        <f t="shared" si="6"/>
        <v>1</v>
      </c>
      <c r="AA55" s="22" t="str">
        <f t="shared" si="7"/>
        <v/>
      </c>
      <c r="AB55" s="22" t="str">
        <f t="shared" si="8"/>
        <v/>
      </c>
      <c r="AC55" s="22" t="str">
        <f t="shared" si="9"/>
        <v/>
      </c>
      <c r="AD55" s="22" t="str">
        <f t="shared" si="10"/>
        <v/>
      </c>
      <c r="AE55" s="22" t="str">
        <f t="shared" si="11"/>
        <v/>
      </c>
      <c r="AF55" s="25" t="str">
        <f t="shared" si="12"/>
        <v/>
      </c>
      <c r="AG55" s="22" t="str">
        <f t="shared" si="13"/>
        <v/>
      </c>
      <c r="AH55" s="22" t="str">
        <f t="shared" si="14"/>
        <v/>
      </c>
      <c r="AI55" s="22" t="str">
        <f t="shared" si="15"/>
        <v/>
      </c>
      <c r="AJ55" s="22" t="str">
        <f t="shared" si="16"/>
        <v/>
      </c>
      <c r="AK55" s="22" t="str">
        <f t="shared" si="17"/>
        <v/>
      </c>
      <c r="AL55" s="22" t="str">
        <f t="shared" si="18"/>
        <v/>
      </c>
      <c r="AM55" s="22" t="str">
        <f t="shared" si="19"/>
        <v/>
      </c>
      <c r="AN55" s="22" t="str">
        <f t="shared" si="20"/>
        <v/>
      </c>
      <c r="AO55" s="22" t="str">
        <f t="shared" si="21"/>
        <v/>
      </c>
      <c r="AP55" s="22" t="str">
        <f t="shared" si="22"/>
        <v/>
      </c>
      <c r="AQ55" s="22" t="str">
        <f t="shared" si="23"/>
        <v/>
      </c>
      <c r="AR55" s="22" t="str">
        <f t="shared" si="24"/>
        <v/>
      </c>
      <c r="AS55" s="22" t="str">
        <f t="shared" si="25"/>
        <v/>
      </c>
      <c r="AT55" s="22" t="str">
        <f t="shared" si="26"/>
        <v/>
      </c>
      <c r="AU55" s="22" t="str">
        <f t="shared" si="27"/>
        <v/>
      </c>
      <c r="AV55" s="22" t="str">
        <f t="shared" si="28"/>
        <v/>
      </c>
      <c r="AW55" s="22" t="str">
        <f t="shared" si="29"/>
        <v/>
      </c>
      <c r="AX55" s="22" t="str">
        <f t="shared" si="30"/>
        <v/>
      </c>
      <c r="AY55" s="22">
        <f t="shared" si="31"/>
        <v>1</v>
      </c>
      <c r="AZ55" s="22" t="str">
        <f t="shared" si="32"/>
        <v/>
      </c>
      <c r="BA55" s="22" t="str">
        <f t="shared" si="33"/>
        <v/>
      </c>
      <c r="BB55" s="22" t="str">
        <f t="shared" si="34"/>
        <v/>
      </c>
      <c r="BC55" s="22" t="str">
        <f t="shared" si="35"/>
        <v/>
      </c>
      <c r="BD55" s="22" t="str">
        <f t="shared" si="36"/>
        <v/>
      </c>
      <c r="BE55" s="22" t="str">
        <f t="shared" si="37"/>
        <v/>
      </c>
      <c r="BF55" s="22" t="str">
        <f t="shared" si="38"/>
        <v/>
      </c>
      <c r="BG55" s="22" t="str">
        <f t="shared" si="39"/>
        <v/>
      </c>
      <c r="BH55" s="22" t="str">
        <f t="shared" si="40"/>
        <v/>
      </c>
      <c r="BI55" s="22" t="str">
        <f t="shared" si="41"/>
        <v/>
      </c>
      <c r="BJ55" s="22" t="str">
        <f t="shared" si="42"/>
        <v/>
      </c>
      <c r="BK55" s="22" t="str">
        <f t="shared" si="43"/>
        <v/>
      </c>
    </row>
    <row r="56" spans="4:68" x14ac:dyDescent="0.3">
      <c r="D56" s="34"/>
      <c r="E56" s="35"/>
      <c r="F56" s="35"/>
      <c r="G56" s="35"/>
      <c r="H56" s="37"/>
      <c r="I56" s="37"/>
      <c r="M56" s="34" t="s">
        <v>807</v>
      </c>
      <c r="N56" s="35" t="s">
        <v>1092</v>
      </c>
      <c r="O56" s="35" t="s">
        <v>34</v>
      </c>
      <c r="P56" s="37">
        <v>3.2781456953642385</v>
      </c>
      <c r="Q56" s="23">
        <f>VLOOKUP(M56,Salary!$A$1:$F$986,2,FALSE)</f>
        <v>581200</v>
      </c>
      <c r="R56" s="23"/>
      <c r="S56" s="22">
        <v>0</v>
      </c>
      <c r="T56" s="22" t="str">
        <f t="shared" si="0"/>
        <v/>
      </c>
      <c r="U56" s="22" t="str">
        <f t="shared" si="1"/>
        <v/>
      </c>
      <c r="V56" s="22" t="str">
        <f t="shared" si="2"/>
        <v/>
      </c>
      <c r="W56" s="22" t="b">
        <f t="shared" si="3"/>
        <v>1</v>
      </c>
      <c r="X56" s="22" t="str">
        <f t="shared" si="4"/>
        <v/>
      </c>
      <c r="Y56" s="22" t="str">
        <f t="shared" si="5"/>
        <v/>
      </c>
      <c r="Z56" s="22" t="str">
        <f t="shared" si="6"/>
        <v/>
      </c>
      <c r="AA56" s="22" t="str">
        <f t="shared" si="7"/>
        <v/>
      </c>
      <c r="AB56" s="22" t="str">
        <f t="shared" si="8"/>
        <v/>
      </c>
      <c r="AC56" s="22" t="str">
        <f t="shared" si="9"/>
        <v/>
      </c>
      <c r="AD56" s="22" t="str">
        <f t="shared" si="10"/>
        <v/>
      </c>
      <c r="AE56" s="22" t="str">
        <f t="shared" si="11"/>
        <v/>
      </c>
      <c r="AF56" s="25">
        <f t="shared" si="12"/>
        <v>0</v>
      </c>
      <c r="AG56" s="22" t="str">
        <f t="shared" si="13"/>
        <v/>
      </c>
      <c r="AH56" s="22" t="str">
        <f t="shared" si="14"/>
        <v/>
      </c>
      <c r="AI56" s="22" t="str">
        <f t="shared" si="15"/>
        <v/>
      </c>
      <c r="AJ56" s="22" t="str">
        <f t="shared" si="16"/>
        <v/>
      </c>
      <c r="AK56" s="22" t="str">
        <f t="shared" si="17"/>
        <v/>
      </c>
      <c r="AL56" s="22" t="str">
        <f t="shared" si="18"/>
        <v/>
      </c>
      <c r="AM56" s="22" t="str">
        <f t="shared" si="19"/>
        <v/>
      </c>
      <c r="AN56" s="22" t="str">
        <f t="shared" si="20"/>
        <v/>
      </c>
      <c r="AO56" s="22" t="str">
        <f t="shared" si="21"/>
        <v/>
      </c>
      <c r="AP56" s="22" t="str">
        <f t="shared" si="22"/>
        <v/>
      </c>
      <c r="AQ56" s="22" t="str">
        <f t="shared" si="23"/>
        <v/>
      </c>
      <c r="AR56" s="22" t="str">
        <f t="shared" si="24"/>
        <v/>
      </c>
      <c r="AS56" s="22" t="str">
        <f t="shared" si="25"/>
        <v/>
      </c>
      <c r="AT56" s="22">
        <f t="shared" si="26"/>
        <v>0</v>
      </c>
      <c r="AU56" s="22" t="str">
        <f t="shared" si="27"/>
        <v/>
      </c>
      <c r="AV56" s="22" t="str">
        <f t="shared" si="28"/>
        <v/>
      </c>
      <c r="AW56" s="22" t="str">
        <f t="shared" si="29"/>
        <v/>
      </c>
      <c r="AX56" s="22" t="str">
        <f t="shared" si="30"/>
        <v/>
      </c>
      <c r="AY56" s="22" t="str">
        <f t="shared" si="31"/>
        <v/>
      </c>
      <c r="AZ56" s="22" t="str">
        <f t="shared" si="32"/>
        <v/>
      </c>
      <c r="BA56" s="22" t="str">
        <f t="shared" si="33"/>
        <v/>
      </c>
      <c r="BB56" s="22" t="str">
        <f t="shared" si="34"/>
        <v/>
      </c>
      <c r="BC56" s="22" t="str">
        <f t="shared" si="35"/>
        <v/>
      </c>
      <c r="BD56" s="22" t="str">
        <f t="shared" si="36"/>
        <v/>
      </c>
      <c r="BE56" s="22" t="str">
        <f t="shared" si="37"/>
        <v/>
      </c>
      <c r="BF56" s="22" t="str">
        <f t="shared" si="38"/>
        <v/>
      </c>
      <c r="BG56" s="22" t="str">
        <f t="shared" si="39"/>
        <v/>
      </c>
      <c r="BH56" s="22" t="str">
        <f t="shared" si="40"/>
        <v/>
      </c>
      <c r="BI56" s="22" t="str">
        <f t="shared" si="41"/>
        <v/>
      </c>
      <c r="BJ56" s="22" t="str">
        <f t="shared" si="42"/>
        <v/>
      </c>
      <c r="BK56" s="22" t="str">
        <f t="shared" si="43"/>
        <v/>
      </c>
    </row>
    <row r="57" spans="4:68" x14ac:dyDescent="0.3">
      <c r="D57" s="34"/>
      <c r="E57" s="35"/>
      <c r="F57" s="35"/>
      <c r="G57" s="35"/>
      <c r="H57" s="37"/>
      <c r="I57" s="37"/>
      <c r="M57" s="34" t="s">
        <v>232</v>
      </c>
      <c r="N57" s="35" t="s">
        <v>1064</v>
      </c>
      <c r="O57" s="35" t="s">
        <v>34</v>
      </c>
      <c r="P57" s="37">
        <v>2.6666666666666665</v>
      </c>
      <c r="Q57" s="23">
        <f>VLOOKUP(M57,Salary!$A$1:$F$986,2,FALSE)</f>
        <v>7250000</v>
      </c>
      <c r="R57" s="23"/>
      <c r="S57" s="22">
        <v>0</v>
      </c>
      <c r="T57" s="22" t="str">
        <f t="shared" si="0"/>
        <v/>
      </c>
      <c r="U57" s="22">
        <f t="shared" si="1"/>
        <v>0</v>
      </c>
      <c r="V57" s="22" t="str">
        <f t="shared" si="2"/>
        <v/>
      </c>
      <c r="W57" s="22" t="b">
        <f t="shared" si="3"/>
        <v>0</v>
      </c>
      <c r="X57" s="22" t="str">
        <f t="shared" si="4"/>
        <v/>
      </c>
      <c r="Y57" s="22" t="str">
        <f t="shared" si="5"/>
        <v/>
      </c>
      <c r="Z57" s="22" t="str">
        <f t="shared" si="6"/>
        <v/>
      </c>
      <c r="AA57" s="22" t="str">
        <f t="shared" si="7"/>
        <v/>
      </c>
      <c r="AB57" s="22" t="str">
        <f t="shared" si="8"/>
        <v/>
      </c>
      <c r="AC57" s="22" t="str">
        <f t="shared" si="9"/>
        <v/>
      </c>
      <c r="AD57" s="22" t="str">
        <f t="shared" si="10"/>
        <v/>
      </c>
      <c r="AE57" s="22" t="str">
        <f t="shared" si="11"/>
        <v/>
      </c>
      <c r="AF57" s="25">
        <f t="shared" si="12"/>
        <v>0</v>
      </c>
      <c r="AG57" s="22" t="str">
        <f t="shared" si="13"/>
        <v/>
      </c>
      <c r="AH57" s="22" t="str">
        <f t="shared" si="14"/>
        <v/>
      </c>
      <c r="AI57" s="22" t="str">
        <f t="shared" si="15"/>
        <v/>
      </c>
      <c r="AJ57" s="22" t="str">
        <f t="shared" si="16"/>
        <v/>
      </c>
      <c r="AK57" s="22" t="str">
        <f t="shared" si="17"/>
        <v/>
      </c>
      <c r="AL57" s="22" t="str">
        <f t="shared" si="18"/>
        <v/>
      </c>
      <c r="AM57" s="22" t="str">
        <f t="shared" si="19"/>
        <v/>
      </c>
      <c r="AN57" s="22" t="str">
        <f t="shared" si="20"/>
        <v/>
      </c>
      <c r="AO57" s="22" t="str">
        <f t="shared" si="21"/>
        <v/>
      </c>
      <c r="AP57" s="22" t="str">
        <f t="shared" si="22"/>
        <v/>
      </c>
      <c r="AQ57" s="22" t="str">
        <f t="shared" si="23"/>
        <v/>
      </c>
      <c r="AR57" s="22" t="str">
        <f t="shared" si="24"/>
        <v/>
      </c>
      <c r="AS57" s="22" t="str">
        <f t="shared" si="25"/>
        <v/>
      </c>
      <c r="AT57" s="22" t="str">
        <f t="shared" si="26"/>
        <v/>
      </c>
      <c r="AU57" s="22" t="str">
        <f t="shared" si="27"/>
        <v/>
      </c>
      <c r="AV57" s="22" t="str">
        <f t="shared" si="28"/>
        <v/>
      </c>
      <c r="AW57" s="22" t="str">
        <f t="shared" si="29"/>
        <v/>
      </c>
      <c r="AX57" s="22" t="str">
        <f t="shared" si="30"/>
        <v/>
      </c>
      <c r="AY57" s="22">
        <f t="shared" si="31"/>
        <v>0</v>
      </c>
      <c r="AZ57" s="22" t="str">
        <f t="shared" si="32"/>
        <v/>
      </c>
      <c r="BA57" s="22" t="str">
        <f t="shared" si="33"/>
        <v/>
      </c>
      <c r="BB57" s="22" t="str">
        <f t="shared" si="34"/>
        <v/>
      </c>
      <c r="BC57" s="22" t="str">
        <f t="shared" si="35"/>
        <v/>
      </c>
      <c r="BD57" s="22" t="str">
        <f t="shared" si="36"/>
        <v/>
      </c>
      <c r="BE57" s="22" t="str">
        <f t="shared" si="37"/>
        <v/>
      </c>
      <c r="BF57" s="22" t="str">
        <f t="shared" si="38"/>
        <v/>
      </c>
      <c r="BG57" s="22" t="str">
        <f t="shared" si="39"/>
        <v/>
      </c>
      <c r="BH57" s="22" t="str">
        <f t="shared" si="40"/>
        <v/>
      </c>
      <c r="BI57" s="22" t="str">
        <f t="shared" si="41"/>
        <v/>
      </c>
      <c r="BJ57" s="22" t="str">
        <f t="shared" si="42"/>
        <v/>
      </c>
      <c r="BK57" s="22" t="str">
        <f t="shared" si="43"/>
        <v/>
      </c>
    </row>
    <row r="58" spans="4:68" x14ac:dyDescent="0.3">
      <c r="D58" s="34"/>
      <c r="E58" s="35"/>
      <c r="F58" s="35"/>
      <c r="G58" s="35"/>
      <c r="H58" s="37"/>
      <c r="I58" s="37"/>
      <c r="M58" s="34" t="s">
        <v>381</v>
      </c>
      <c r="N58" s="35" t="s">
        <v>1080</v>
      </c>
      <c r="O58" s="35" t="s">
        <v>17</v>
      </c>
      <c r="P58" s="37">
        <v>3.0670926517571884</v>
      </c>
      <c r="Q58" s="23">
        <f>VLOOKUP(M58,Salary!$A$1:$F$986,2,FALSE)</f>
        <v>2850000</v>
      </c>
      <c r="R58" s="23"/>
      <c r="S58" s="22">
        <v>0</v>
      </c>
      <c r="T58" s="22" t="str">
        <f t="shared" si="0"/>
        <v/>
      </c>
      <c r="U58" s="22" t="str">
        <f t="shared" si="1"/>
        <v/>
      </c>
      <c r="V58" s="22">
        <f t="shared" si="2"/>
        <v>0</v>
      </c>
      <c r="W58" s="22" t="b">
        <f t="shared" si="3"/>
        <v>0</v>
      </c>
      <c r="X58" s="22" t="str">
        <f t="shared" si="4"/>
        <v/>
      </c>
      <c r="Y58" s="22" t="str">
        <f t="shared" si="5"/>
        <v/>
      </c>
      <c r="Z58" s="22" t="str">
        <f t="shared" si="6"/>
        <v/>
      </c>
      <c r="AA58" s="22" t="str">
        <f t="shared" si="7"/>
        <v/>
      </c>
      <c r="AB58" s="22" t="str">
        <f t="shared" si="8"/>
        <v/>
      </c>
      <c r="AC58" s="22" t="str">
        <f t="shared" si="9"/>
        <v/>
      </c>
      <c r="AD58" s="22">
        <f t="shared" si="10"/>
        <v>0</v>
      </c>
      <c r="AE58" s="22" t="str">
        <f t="shared" si="11"/>
        <v/>
      </c>
      <c r="AF58" s="25" t="str">
        <f t="shared" si="12"/>
        <v/>
      </c>
      <c r="AG58" s="22" t="str">
        <f t="shared" si="13"/>
        <v/>
      </c>
      <c r="AH58" s="22" t="str">
        <f t="shared" si="14"/>
        <v/>
      </c>
      <c r="AI58" s="22" t="str">
        <f t="shared" si="15"/>
        <v/>
      </c>
      <c r="AJ58" s="22" t="str">
        <f t="shared" si="16"/>
        <v/>
      </c>
      <c r="AK58" s="22" t="str">
        <f t="shared" si="17"/>
        <v/>
      </c>
      <c r="AL58" s="22" t="str">
        <f t="shared" si="18"/>
        <v/>
      </c>
      <c r="AM58" s="22" t="str">
        <f t="shared" si="19"/>
        <v/>
      </c>
      <c r="AN58" s="22" t="str">
        <f t="shared" si="20"/>
        <v/>
      </c>
      <c r="AO58" s="22" t="str">
        <f t="shared" si="21"/>
        <v/>
      </c>
      <c r="AP58" s="22" t="str">
        <f t="shared" si="22"/>
        <v/>
      </c>
      <c r="AQ58" s="22" t="str">
        <f t="shared" si="23"/>
        <v/>
      </c>
      <c r="AR58" s="22" t="str">
        <f t="shared" si="24"/>
        <v/>
      </c>
      <c r="AS58" s="22" t="str">
        <f t="shared" si="25"/>
        <v/>
      </c>
      <c r="AT58" s="22" t="str">
        <f t="shared" si="26"/>
        <v/>
      </c>
      <c r="AU58" s="22" t="str">
        <f t="shared" si="27"/>
        <v/>
      </c>
      <c r="AV58" s="22" t="str">
        <f t="shared" si="28"/>
        <v/>
      </c>
      <c r="AW58" s="22" t="str">
        <f t="shared" si="29"/>
        <v/>
      </c>
      <c r="AX58" s="22" t="str">
        <f t="shared" si="30"/>
        <v/>
      </c>
      <c r="AY58" s="22" t="str">
        <f t="shared" si="31"/>
        <v/>
      </c>
      <c r="AZ58" s="22" t="str">
        <f t="shared" si="32"/>
        <v/>
      </c>
      <c r="BA58" s="22" t="str">
        <f t="shared" si="33"/>
        <v/>
      </c>
      <c r="BB58" s="22" t="str">
        <f t="shared" si="34"/>
        <v/>
      </c>
      <c r="BC58" s="22" t="str">
        <f t="shared" si="35"/>
        <v/>
      </c>
      <c r="BD58" s="22" t="str">
        <f t="shared" si="36"/>
        <v/>
      </c>
      <c r="BE58" s="22" t="str">
        <f t="shared" si="37"/>
        <v/>
      </c>
      <c r="BF58" s="22">
        <f t="shared" si="38"/>
        <v>0</v>
      </c>
      <c r="BG58" s="22" t="str">
        <f t="shared" si="39"/>
        <v/>
      </c>
      <c r="BH58" s="22" t="str">
        <f t="shared" si="40"/>
        <v/>
      </c>
      <c r="BI58" s="22" t="str">
        <f t="shared" si="41"/>
        <v/>
      </c>
      <c r="BJ58" s="22" t="str">
        <f t="shared" si="42"/>
        <v/>
      </c>
      <c r="BK58" s="22" t="str">
        <f t="shared" si="43"/>
        <v/>
      </c>
    </row>
    <row r="59" spans="4:68" x14ac:dyDescent="0.3">
      <c r="D59" s="34"/>
      <c r="E59" s="35"/>
      <c r="F59" s="35"/>
      <c r="G59" s="35"/>
      <c r="H59" s="37"/>
      <c r="I59" s="37"/>
      <c r="M59" s="34" t="s">
        <v>264</v>
      </c>
      <c r="N59" s="35" t="s">
        <v>1069</v>
      </c>
      <c r="O59" s="35" t="s">
        <v>16</v>
      </c>
      <c r="P59" s="37">
        <v>2.9402756508422665</v>
      </c>
      <c r="Q59" s="23">
        <f>VLOOKUP(M59,Salary!$A$1:$F$986,2,FALSE)</f>
        <v>6000000</v>
      </c>
      <c r="R59" s="23"/>
      <c r="S59" s="22">
        <v>0</v>
      </c>
      <c r="T59" s="22" t="str">
        <f t="shared" si="0"/>
        <v/>
      </c>
      <c r="U59" s="22">
        <f t="shared" si="1"/>
        <v>0</v>
      </c>
      <c r="V59" s="22" t="str">
        <f t="shared" si="2"/>
        <v/>
      </c>
      <c r="W59" s="22" t="b">
        <f t="shared" si="3"/>
        <v>0</v>
      </c>
      <c r="X59" s="22" t="str">
        <f t="shared" si="4"/>
        <v/>
      </c>
      <c r="Y59" s="22" t="str">
        <f t="shared" si="5"/>
        <v/>
      </c>
      <c r="Z59" s="22" t="str">
        <f t="shared" si="6"/>
        <v/>
      </c>
      <c r="AA59" s="22" t="str">
        <f t="shared" si="7"/>
        <v/>
      </c>
      <c r="AB59" s="22" t="str">
        <f t="shared" si="8"/>
        <v/>
      </c>
      <c r="AC59" s="22">
        <f t="shared" si="9"/>
        <v>0</v>
      </c>
      <c r="AD59" s="22" t="str">
        <f t="shared" si="10"/>
        <v/>
      </c>
      <c r="AE59" s="22" t="str">
        <f t="shared" si="11"/>
        <v/>
      </c>
      <c r="AF59" s="25" t="str">
        <f t="shared" si="12"/>
        <v/>
      </c>
      <c r="AG59" s="22" t="str">
        <f t="shared" si="13"/>
        <v/>
      </c>
      <c r="AH59" s="22" t="str">
        <f t="shared" si="14"/>
        <v/>
      </c>
      <c r="AI59" s="22" t="str">
        <f t="shared" si="15"/>
        <v/>
      </c>
      <c r="AJ59" s="22" t="str">
        <f t="shared" si="16"/>
        <v/>
      </c>
      <c r="AK59" s="22" t="str">
        <f t="shared" si="17"/>
        <v/>
      </c>
      <c r="AL59" s="22" t="str">
        <f t="shared" si="18"/>
        <v/>
      </c>
      <c r="AM59" s="22" t="str">
        <f t="shared" si="19"/>
        <v/>
      </c>
      <c r="AN59" s="22" t="str">
        <f t="shared" si="20"/>
        <v/>
      </c>
      <c r="AO59" s="22" t="str">
        <f t="shared" si="21"/>
        <v/>
      </c>
      <c r="AP59" s="22" t="str">
        <f t="shared" si="22"/>
        <v/>
      </c>
      <c r="AQ59" s="22" t="str">
        <f t="shared" si="23"/>
        <v/>
      </c>
      <c r="AR59" s="22" t="str">
        <f t="shared" si="24"/>
        <v/>
      </c>
      <c r="AS59" s="22" t="str">
        <f t="shared" si="25"/>
        <v/>
      </c>
      <c r="AT59" s="22" t="str">
        <f t="shared" si="26"/>
        <v/>
      </c>
      <c r="AU59" s="22" t="str">
        <f t="shared" si="27"/>
        <v/>
      </c>
      <c r="AV59" s="22" t="str">
        <f t="shared" si="28"/>
        <v/>
      </c>
      <c r="AW59" s="22" t="str">
        <f t="shared" si="29"/>
        <v/>
      </c>
      <c r="AX59" s="22">
        <f t="shared" si="30"/>
        <v>0</v>
      </c>
      <c r="AY59" s="22" t="str">
        <f t="shared" si="31"/>
        <v/>
      </c>
      <c r="AZ59" s="22" t="str">
        <f t="shared" si="32"/>
        <v/>
      </c>
      <c r="BA59" s="22" t="str">
        <f t="shared" si="33"/>
        <v/>
      </c>
      <c r="BB59" s="22" t="str">
        <f t="shared" si="34"/>
        <v/>
      </c>
      <c r="BC59" s="22" t="str">
        <f t="shared" si="35"/>
        <v/>
      </c>
      <c r="BD59" s="22" t="str">
        <f t="shared" si="36"/>
        <v/>
      </c>
      <c r="BE59" s="22" t="str">
        <f t="shared" si="37"/>
        <v/>
      </c>
      <c r="BF59" s="22" t="str">
        <f t="shared" si="38"/>
        <v/>
      </c>
      <c r="BG59" s="22" t="str">
        <f t="shared" si="39"/>
        <v/>
      </c>
      <c r="BH59" s="22" t="str">
        <f t="shared" si="40"/>
        <v/>
      </c>
      <c r="BI59" s="22" t="str">
        <f t="shared" si="41"/>
        <v/>
      </c>
      <c r="BJ59" s="22" t="str">
        <f t="shared" si="42"/>
        <v/>
      </c>
      <c r="BK59" s="22" t="str">
        <f t="shared" si="43"/>
        <v/>
      </c>
    </row>
    <row r="60" spans="4:68" x14ac:dyDescent="0.3">
      <c r="D60" s="34"/>
      <c r="E60" s="35"/>
      <c r="F60" s="35"/>
      <c r="G60" s="35"/>
      <c r="H60" s="37"/>
      <c r="I60" s="37"/>
      <c r="M60" s="34" t="s">
        <v>426</v>
      </c>
      <c r="N60" s="35" t="s">
        <v>1078</v>
      </c>
      <c r="O60" s="35" t="s">
        <v>16</v>
      </c>
      <c r="P60" s="37">
        <v>2.7074235807860263</v>
      </c>
      <c r="Q60" s="23">
        <f>VLOOKUP(M60,Salary!$A$1:$F$986,2,FALSE)</f>
        <v>2050000</v>
      </c>
      <c r="R60" s="23"/>
      <c r="S60" s="22">
        <v>0</v>
      </c>
      <c r="T60" s="22" t="str">
        <f t="shared" si="0"/>
        <v/>
      </c>
      <c r="U60" s="22" t="str">
        <f t="shared" si="1"/>
        <v/>
      </c>
      <c r="V60" s="22">
        <f t="shared" si="2"/>
        <v>0</v>
      </c>
      <c r="W60" s="22" t="b">
        <f t="shared" si="3"/>
        <v>0</v>
      </c>
      <c r="X60" s="22" t="str">
        <f t="shared" si="4"/>
        <v/>
      </c>
      <c r="Y60" s="22" t="str">
        <f t="shared" si="5"/>
        <v/>
      </c>
      <c r="Z60" s="22" t="str">
        <f t="shared" si="6"/>
        <v/>
      </c>
      <c r="AA60" s="22" t="str">
        <f t="shared" si="7"/>
        <v/>
      </c>
      <c r="AB60" s="22" t="str">
        <f t="shared" si="8"/>
        <v/>
      </c>
      <c r="AC60" s="22">
        <f t="shared" si="9"/>
        <v>0</v>
      </c>
      <c r="AD60" s="22" t="str">
        <f t="shared" si="10"/>
        <v/>
      </c>
      <c r="AE60" s="22" t="str">
        <f t="shared" si="11"/>
        <v/>
      </c>
      <c r="AF60" s="25" t="str">
        <f t="shared" si="12"/>
        <v/>
      </c>
      <c r="AG60" s="22" t="str">
        <f t="shared" si="13"/>
        <v/>
      </c>
      <c r="AH60" s="22" t="str">
        <f t="shared" si="14"/>
        <v/>
      </c>
      <c r="AI60" s="22" t="str">
        <f t="shared" si="15"/>
        <v/>
      </c>
      <c r="AJ60" s="22" t="str">
        <f t="shared" si="16"/>
        <v/>
      </c>
      <c r="AK60" s="22" t="str">
        <f t="shared" si="17"/>
        <v/>
      </c>
      <c r="AL60" s="22" t="str">
        <f t="shared" si="18"/>
        <v/>
      </c>
      <c r="AM60" s="22" t="str">
        <f t="shared" si="19"/>
        <v/>
      </c>
      <c r="AN60" s="22" t="str">
        <f t="shared" si="20"/>
        <v/>
      </c>
      <c r="AO60" s="22" t="str">
        <f t="shared" si="21"/>
        <v/>
      </c>
      <c r="AP60" s="22" t="str">
        <f t="shared" si="22"/>
        <v/>
      </c>
      <c r="AQ60" s="22" t="str">
        <f t="shared" si="23"/>
        <v/>
      </c>
      <c r="AR60" s="22" t="str">
        <f t="shared" si="24"/>
        <v/>
      </c>
      <c r="AS60" s="22" t="str">
        <f t="shared" si="25"/>
        <v/>
      </c>
      <c r="AT60" s="22" t="str">
        <f t="shared" si="26"/>
        <v/>
      </c>
      <c r="AU60" s="22" t="str">
        <f t="shared" si="27"/>
        <v/>
      </c>
      <c r="AV60" s="22" t="str">
        <f t="shared" si="28"/>
        <v/>
      </c>
      <c r="AW60" s="22" t="str">
        <f t="shared" si="29"/>
        <v/>
      </c>
      <c r="AX60" s="22" t="str">
        <f t="shared" si="30"/>
        <v/>
      </c>
      <c r="AY60" s="22" t="str">
        <f t="shared" si="31"/>
        <v/>
      </c>
      <c r="AZ60" s="22" t="str">
        <f t="shared" si="32"/>
        <v/>
      </c>
      <c r="BA60" s="22" t="str">
        <f t="shared" si="33"/>
        <v/>
      </c>
      <c r="BB60" s="22" t="str">
        <f t="shared" si="34"/>
        <v/>
      </c>
      <c r="BC60" s="22" t="str">
        <f t="shared" si="35"/>
        <v/>
      </c>
      <c r="BD60" s="22" t="str">
        <f t="shared" si="36"/>
        <v/>
      </c>
      <c r="BE60" s="22">
        <f t="shared" si="37"/>
        <v>0</v>
      </c>
      <c r="BF60" s="22" t="str">
        <f t="shared" si="38"/>
        <v/>
      </c>
      <c r="BG60" s="22" t="str">
        <f t="shared" si="39"/>
        <v/>
      </c>
      <c r="BH60" s="22" t="str">
        <f t="shared" si="40"/>
        <v/>
      </c>
      <c r="BI60" s="22" t="str">
        <f t="shared" si="41"/>
        <v/>
      </c>
      <c r="BJ60" s="22" t="str">
        <f t="shared" si="42"/>
        <v/>
      </c>
      <c r="BK60" s="22" t="str">
        <f t="shared" si="43"/>
        <v/>
      </c>
    </row>
    <row r="61" spans="4:68" x14ac:dyDescent="0.3">
      <c r="D61" s="34"/>
      <c r="E61" s="35"/>
      <c r="F61" s="35"/>
      <c r="G61" s="35"/>
      <c r="M61" s="34" t="s">
        <v>228</v>
      </c>
      <c r="N61" s="35" t="s">
        <v>1067</v>
      </c>
      <c r="O61" s="35" t="s">
        <v>15</v>
      </c>
      <c r="P61" s="37">
        <v>3.195876288659794</v>
      </c>
      <c r="Q61" s="23">
        <f>VLOOKUP(M61,Salary!$A$1:$F$986,2,FALSE)</f>
        <v>7800000</v>
      </c>
      <c r="R61" s="23"/>
      <c r="S61" s="22">
        <v>0</v>
      </c>
      <c r="T61" s="22" t="str">
        <f t="shared" si="0"/>
        <v/>
      </c>
      <c r="U61" s="22">
        <f t="shared" si="1"/>
        <v>0</v>
      </c>
      <c r="V61" s="22" t="str">
        <f t="shared" si="2"/>
        <v/>
      </c>
      <c r="W61" s="22" t="b">
        <f t="shared" si="3"/>
        <v>0</v>
      </c>
      <c r="X61" s="22" t="str">
        <f t="shared" si="4"/>
        <v/>
      </c>
      <c r="Y61" s="22" t="str">
        <f t="shared" si="5"/>
        <v/>
      </c>
      <c r="Z61" s="22" t="str">
        <f t="shared" si="6"/>
        <v/>
      </c>
      <c r="AA61" s="22" t="str">
        <f t="shared" si="7"/>
        <v/>
      </c>
      <c r="AB61" s="22">
        <f t="shared" si="8"/>
        <v>0</v>
      </c>
      <c r="AC61" s="22" t="str">
        <f t="shared" si="9"/>
        <v/>
      </c>
      <c r="AD61" s="22" t="str">
        <f t="shared" si="10"/>
        <v/>
      </c>
      <c r="AE61" s="22" t="str">
        <f t="shared" si="11"/>
        <v/>
      </c>
      <c r="AF61" s="25" t="str">
        <f t="shared" si="12"/>
        <v/>
      </c>
      <c r="AG61" s="22">
        <f t="shared" si="13"/>
        <v>0</v>
      </c>
      <c r="AH61" s="22" t="str">
        <f t="shared" si="14"/>
        <v/>
      </c>
      <c r="AI61" s="22" t="str">
        <f t="shared" si="15"/>
        <v/>
      </c>
      <c r="AJ61" s="22" t="str">
        <f t="shared" si="16"/>
        <v/>
      </c>
      <c r="AK61" s="22" t="str">
        <f t="shared" si="17"/>
        <v/>
      </c>
      <c r="AL61" s="22" t="str">
        <f t="shared" si="18"/>
        <v/>
      </c>
      <c r="AM61" s="22" t="str">
        <f t="shared" si="19"/>
        <v/>
      </c>
      <c r="AN61" s="22" t="str">
        <f t="shared" si="20"/>
        <v/>
      </c>
      <c r="AO61" s="22" t="str">
        <f t="shared" si="21"/>
        <v/>
      </c>
      <c r="AP61" s="22" t="str">
        <f t="shared" si="22"/>
        <v/>
      </c>
      <c r="AQ61" s="22" t="str">
        <f t="shared" si="23"/>
        <v/>
      </c>
      <c r="AR61" s="22" t="str">
        <f t="shared" si="24"/>
        <v/>
      </c>
      <c r="AS61" s="22" t="str">
        <f t="shared" si="25"/>
        <v/>
      </c>
      <c r="AT61" s="22" t="str">
        <f t="shared" si="26"/>
        <v/>
      </c>
      <c r="AU61" s="22" t="str">
        <f t="shared" si="27"/>
        <v/>
      </c>
      <c r="AV61" s="22" t="str">
        <f t="shared" si="28"/>
        <v/>
      </c>
      <c r="AW61" s="22" t="str">
        <f t="shared" si="29"/>
        <v/>
      </c>
      <c r="AX61" s="22" t="str">
        <f t="shared" si="30"/>
        <v/>
      </c>
      <c r="AY61" s="22" t="str">
        <f t="shared" si="31"/>
        <v/>
      </c>
      <c r="AZ61" s="22" t="str">
        <f t="shared" si="32"/>
        <v/>
      </c>
      <c r="BA61" s="22" t="str">
        <f t="shared" si="33"/>
        <v/>
      </c>
      <c r="BB61" s="22" t="str">
        <f t="shared" si="34"/>
        <v/>
      </c>
      <c r="BC61" s="22" t="str">
        <f t="shared" si="35"/>
        <v/>
      </c>
      <c r="BD61" s="22" t="str">
        <f t="shared" si="36"/>
        <v/>
      </c>
      <c r="BE61" s="22" t="str">
        <f t="shared" si="37"/>
        <v/>
      </c>
      <c r="BF61" s="22" t="str">
        <f t="shared" si="38"/>
        <v/>
      </c>
      <c r="BG61" s="22" t="str">
        <f t="shared" si="39"/>
        <v/>
      </c>
      <c r="BH61" s="22" t="str">
        <f t="shared" si="40"/>
        <v/>
      </c>
      <c r="BI61" s="22" t="str">
        <f t="shared" si="41"/>
        <v/>
      </c>
      <c r="BJ61" s="22" t="str">
        <f t="shared" si="42"/>
        <v/>
      </c>
      <c r="BK61" s="22" t="str">
        <f t="shared" si="43"/>
        <v/>
      </c>
    </row>
    <row r="62" spans="4:68" x14ac:dyDescent="0.3">
      <c r="D62" s="34"/>
      <c r="E62" s="35"/>
      <c r="F62" s="35"/>
      <c r="G62" s="35"/>
      <c r="M62" s="34" t="s">
        <v>636</v>
      </c>
      <c r="N62" s="35" t="s">
        <v>1083</v>
      </c>
      <c r="O62" s="35" t="s">
        <v>14</v>
      </c>
      <c r="P62" s="37">
        <v>2.8257456828885399</v>
      </c>
      <c r="Q62" s="23">
        <f>VLOOKUP(M62,Salary!$A$1:$F$986,2,FALSE)</f>
        <v>676775</v>
      </c>
      <c r="R62" s="23"/>
      <c r="S62" s="22">
        <v>0</v>
      </c>
      <c r="T62" s="22" t="str">
        <f t="shared" si="0"/>
        <v/>
      </c>
      <c r="U62" s="22" t="str">
        <f t="shared" si="1"/>
        <v/>
      </c>
      <c r="V62" s="22" t="str">
        <f t="shared" si="2"/>
        <v/>
      </c>
      <c r="W62" s="22" t="b">
        <f t="shared" si="3"/>
        <v>1</v>
      </c>
      <c r="X62" s="22" t="str">
        <f t="shared" si="4"/>
        <v/>
      </c>
      <c r="Y62" s="22" t="str">
        <f t="shared" si="5"/>
        <v/>
      </c>
      <c r="Z62" s="22" t="str">
        <f t="shared" si="6"/>
        <v/>
      </c>
      <c r="AA62" s="22">
        <f t="shared" si="7"/>
        <v>0</v>
      </c>
      <c r="AB62" s="22" t="str">
        <f t="shared" si="8"/>
        <v/>
      </c>
      <c r="AC62" s="22" t="str">
        <f t="shared" si="9"/>
        <v/>
      </c>
      <c r="AD62" s="22" t="str">
        <f t="shared" si="10"/>
        <v/>
      </c>
      <c r="AE62" s="22" t="str">
        <f t="shared" si="11"/>
        <v/>
      </c>
      <c r="AF62" s="25" t="str">
        <f t="shared" si="12"/>
        <v/>
      </c>
      <c r="AG62" s="22" t="str">
        <f t="shared" si="13"/>
        <v/>
      </c>
      <c r="AH62" s="22" t="str">
        <f t="shared" si="14"/>
        <v/>
      </c>
      <c r="AI62" s="22" t="str">
        <f t="shared" si="15"/>
        <v/>
      </c>
      <c r="AJ62" s="22" t="str">
        <f t="shared" si="16"/>
        <v/>
      </c>
      <c r="AK62" s="22" t="str">
        <f t="shared" si="17"/>
        <v/>
      </c>
      <c r="AL62" s="22" t="str">
        <f t="shared" si="18"/>
        <v/>
      </c>
      <c r="AM62" s="22" t="str">
        <f t="shared" si="19"/>
        <v/>
      </c>
      <c r="AN62" s="22" t="str">
        <f t="shared" si="20"/>
        <v/>
      </c>
      <c r="AO62" s="22" t="str">
        <f t="shared" si="21"/>
        <v/>
      </c>
      <c r="AP62" s="22" t="str">
        <f t="shared" si="22"/>
        <v/>
      </c>
      <c r="AQ62" s="22" t="str">
        <f t="shared" si="23"/>
        <v/>
      </c>
      <c r="AR62" s="22" t="str">
        <f t="shared" si="24"/>
        <v/>
      </c>
      <c r="AS62" s="22" t="str">
        <f t="shared" si="25"/>
        <v/>
      </c>
      <c r="AT62" s="22" t="str">
        <f t="shared" si="26"/>
        <v/>
      </c>
      <c r="AU62" s="22" t="str">
        <f t="shared" si="27"/>
        <v/>
      </c>
      <c r="AV62" s="22" t="str">
        <f t="shared" si="28"/>
        <v/>
      </c>
      <c r="AW62" s="22" t="str">
        <f t="shared" si="29"/>
        <v/>
      </c>
      <c r="AX62" s="22" t="str">
        <f t="shared" si="30"/>
        <v/>
      </c>
      <c r="AY62" s="22" t="str">
        <f t="shared" si="31"/>
        <v/>
      </c>
      <c r="AZ62" s="22" t="str">
        <f t="shared" si="32"/>
        <v/>
      </c>
      <c r="BA62" s="22" t="str">
        <f t="shared" si="33"/>
        <v/>
      </c>
      <c r="BB62" s="22" t="str">
        <f t="shared" si="34"/>
        <v/>
      </c>
      <c r="BC62" s="22">
        <f t="shared" si="35"/>
        <v>0</v>
      </c>
      <c r="BD62" s="22" t="str">
        <f t="shared" si="36"/>
        <v/>
      </c>
      <c r="BE62" s="22" t="str">
        <f t="shared" si="37"/>
        <v/>
      </c>
      <c r="BF62" s="22" t="str">
        <f t="shared" si="38"/>
        <v/>
      </c>
      <c r="BG62" s="22" t="str">
        <f t="shared" si="39"/>
        <v/>
      </c>
      <c r="BH62" s="22" t="str">
        <f t="shared" si="40"/>
        <v/>
      </c>
      <c r="BI62" s="22" t="str">
        <f t="shared" si="41"/>
        <v/>
      </c>
      <c r="BJ62" s="22" t="str">
        <f t="shared" si="42"/>
        <v/>
      </c>
      <c r="BK62" s="22" t="str">
        <f t="shared" si="43"/>
        <v/>
      </c>
    </row>
    <row r="63" spans="4:68" x14ac:dyDescent="0.3">
      <c r="D63" s="34"/>
      <c r="E63" s="35"/>
      <c r="F63" s="35"/>
      <c r="G63" s="35"/>
      <c r="M63" s="34" t="s">
        <v>230</v>
      </c>
      <c r="N63" s="35" t="s">
        <v>1071</v>
      </c>
      <c r="O63" s="35" t="s">
        <v>17</v>
      </c>
      <c r="P63" s="37">
        <v>3.005008347245409</v>
      </c>
      <c r="Q63" s="23">
        <f>VLOOKUP(M63,Salary!$A$1:$F$986,2,FALSE)</f>
        <v>7666667</v>
      </c>
      <c r="R63" s="23"/>
      <c r="S63" s="22">
        <v>0</v>
      </c>
      <c r="T63" s="22" t="str">
        <f t="shared" si="0"/>
        <v/>
      </c>
      <c r="U63" s="22">
        <f t="shared" si="1"/>
        <v>0</v>
      </c>
      <c r="V63" s="22" t="str">
        <f t="shared" si="2"/>
        <v/>
      </c>
      <c r="W63" s="22" t="b">
        <f t="shared" si="3"/>
        <v>0</v>
      </c>
      <c r="X63" s="22" t="str">
        <f t="shared" si="4"/>
        <v/>
      </c>
      <c r="Y63" s="22" t="str">
        <f t="shared" si="5"/>
        <v/>
      </c>
      <c r="Z63" s="22" t="str">
        <f t="shared" si="6"/>
        <v/>
      </c>
      <c r="AA63" s="22" t="str">
        <f t="shared" si="7"/>
        <v/>
      </c>
      <c r="AB63" s="22" t="str">
        <f t="shared" si="8"/>
        <v/>
      </c>
      <c r="AC63" s="22" t="str">
        <f t="shared" si="9"/>
        <v/>
      </c>
      <c r="AD63" s="22">
        <f t="shared" si="10"/>
        <v>0</v>
      </c>
      <c r="AE63" s="22" t="str">
        <f t="shared" si="11"/>
        <v/>
      </c>
      <c r="AF63" s="25" t="str">
        <f t="shared" si="12"/>
        <v/>
      </c>
      <c r="AG63" s="22" t="str">
        <f t="shared" si="13"/>
        <v/>
      </c>
      <c r="AH63" s="22" t="str">
        <f t="shared" si="14"/>
        <v/>
      </c>
      <c r="AI63" s="22" t="str">
        <f t="shared" si="15"/>
        <v/>
      </c>
      <c r="AJ63" s="22" t="str">
        <f t="shared" si="16"/>
        <v/>
      </c>
      <c r="AK63" s="22" t="str">
        <f t="shared" si="17"/>
        <v/>
      </c>
      <c r="AL63" s="22" t="str">
        <f t="shared" si="18"/>
        <v/>
      </c>
      <c r="AM63" s="22" t="str">
        <f t="shared" si="19"/>
        <v/>
      </c>
      <c r="AN63" s="22" t="str">
        <f t="shared" si="20"/>
        <v/>
      </c>
      <c r="AO63" s="22" t="str">
        <f t="shared" si="21"/>
        <v/>
      </c>
      <c r="AP63" s="22" t="str">
        <f t="shared" si="22"/>
        <v/>
      </c>
      <c r="AQ63" s="22" t="str">
        <f t="shared" si="23"/>
        <v/>
      </c>
      <c r="AR63" s="22" t="str">
        <f t="shared" si="24"/>
        <v/>
      </c>
      <c r="AS63" s="22" t="str">
        <f t="shared" si="25"/>
        <v/>
      </c>
      <c r="AT63" s="22" t="str">
        <f t="shared" si="26"/>
        <v/>
      </c>
      <c r="AU63" s="22" t="str">
        <f t="shared" si="27"/>
        <v/>
      </c>
      <c r="AV63" s="22" t="str">
        <f t="shared" si="28"/>
        <v/>
      </c>
      <c r="AW63" s="22" t="str">
        <f t="shared" si="29"/>
        <v/>
      </c>
      <c r="AX63" s="22" t="str">
        <f t="shared" si="30"/>
        <v/>
      </c>
      <c r="AY63" s="22" t="str">
        <f t="shared" si="31"/>
        <v/>
      </c>
      <c r="AZ63" s="22" t="str">
        <f t="shared" si="32"/>
        <v/>
      </c>
      <c r="BA63" s="22">
        <f t="shared" si="33"/>
        <v>0</v>
      </c>
      <c r="BB63" s="22" t="str">
        <f t="shared" si="34"/>
        <v/>
      </c>
      <c r="BC63" s="22" t="str">
        <f t="shared" si="35"/>
        <v/>
      </c>
      <c r="BD63" s="22" t="str">
        <f t="shared" si="36"/>
        <v/>
      </c>
      <c r="BE63" s="22" t="str">
        <f t="shared" si="37"/>
        <v/>
      </c>
      <c r="BF63" s="22" t="str">
        <f t="shared" si="38"/>
        <v/>
      </c>
      <c r="BG63" s="22" t="str">
        <f t="shared" si="39"/>
        <v/>
      </c>
      <c r="BH63" s="22" t="str">
        <f t="shared" si="40"/>
        <v/>
      </c>
      <c r="BI63" s="22" t="str">
        <f t="shared" si="41"/>
        <v/>
      </c>
      <c r="BJ63" s="22" t="str">
        <f t="shared" si="42"/>
        <v/>
      </c>
      <c r="BK63" s="22" t="str">
        <f t="shared" si="43"/>
        <v/>
      </c>
    </row>
    <row r="64" spans="4:68" x14ac:dyDescent="0.3">
      <c r="D64" s="34"/>
      <c r="E64" s="35"/>
      <c r="F64" s="35"/>
      <c r="G64" s="35"/>
      <c r="M64" s="34" t="s">
        <v>179</v>
      </c>
      <c r="N64" s="35" t="s">
        <v>1071</v>
      </c>
      <c r="O64" s="35" t="s">
        <v>34</v>
      </c>
      <c r="P64" s="37">
        <v>3.378640776699029</v>
      </c>
      <c r="Q64" s="23">
        <f>VLOOKUP(M64,Salary!$A$1:$F$986,2,FALSE)</f>
        <v>10750000</v>
      </c>
      <c r="R64" s="23"/>
      <c r="S64" s="22">
        <v>0</v>
      </c>
      <c r="T64" s="22">
        <f t="shared" si="0"/>
        <v>0</v>
      </c>
      <c r="U64" s="22" t="str">
        <f t="shared" si="1"/>
        <v/>
      </c>
      <c r="V64" s="22" t="str">
        <f t="shared" si="2"/>
        <v/>
      </c>
      <c r="W64" s="22" t="b">
        <f t="shared" si="3"/>
        <v>0</v>
      </c>
      <c r="X64" s="22" t="str">
        <f t="shared" si="4"/>
        <v/>
      </c>
      <c r="Y64" s="22" t="str">
        <f t="shared" si="5"/>
        <v/>
      </c>
      <c r="Z64" s="22" t="str">
        <f t="shared" si="6"/>
        <v/>
      </c>
      <c r="AA64" s="22" t="str">
        <f t="shared" si="7"/>
        <v/>
      </c>
      <c r="AB64" s="22" t="str">
        <f t="shared" si="8"/>
        <v/>
      </c>
      <c r="AC64" s="22" t="str">
        <f t="shared" si="9"/>
        <v/>
      </c>
      <c r="AD64" s="22" t="str">
        <f t="shared" si="10"/>
        <v/>
      </c>
      <c r="AE64" s="22" t="str">
        <f t="shared" si="11"/>
        <v/>
      </c>
      <c r="AF64" s="25">
        <f t="shared" si="12"/>
        <v>0</v>
      </c>
      <c r="AG64" s="22" t="str">
        <f t="shared" si="13"/>
        <v/>
      </c>
      <c r="AH64" s="22" t="str">
        <f t="shared" si="14"/>
        <v/>
      </c>
      <c r="AI64" s="22" t="str">
        <f t="shared" si="15"/>
        <v/>
      </c>
      <c r="AJ64" s="22" t="str">
        <f t="shared" si="16"/>
        <v/>
      </c>
      <c r="AK64" s="22" t="str">
        <f t="shared" si="17"/>
        <v/>
      </c>
      <c r="AL64" s="22" t="str">
        <f t="shared" si="18"/>
        <v/>
      </c>
      <c r="AM64" s="22" t="str">
        <f t="shared" si="19"/>
        <v/>
      </c>
      <c r="AN64" s="22" t="str">
        <f t="shared" si="20"/>
        <v/>
      </c>
      <c r="AO64" s="22" t="str">
        <f t="shared" si="21"/>
        <v/>
      </c>
      <c r="AP64" s="22" t="str">
        <f t="shared" si="22"/>
        <v/>
      </c>
      <c r="AQ64" s="22" t="str">
        <f t="shared" si="23"/>
        <v/>
      </c>
      <c r="AR64" s="22" t="str">
        <f t="shared" si="24"/>
        <v/>
      </c>
      <c r="AS64" s="22" t="str">
        <f t="shared" si="25"/>
        <v/>
      </c>
      <c r="AT64" s="22" t="str">
        <f t="shared" si="26"/>
        <v/>
      </c>
      <c r="AU64" s="22" t="str">
        <f t="shared" si="27"/>
        <v/>
      </c>
      <c r="AV64" s="22" t="str">
        <f t="shared" si="28"/>
        <v/>
      </c>
      <c r="AW64" s="22" t="str">
        <f t="shared" si="29"/>
        <v/>
      </c>
      <c r="AX64" s="22" t="str">
        <f t="shared" si="30"/>
        <v/>
      </c>
      <c r="AY64" s="22" t="str">
        <f t="shared" si="31"/>
        <v/>
      </c>
      <c r="AZ64" s="22" t="str">
        <f t="shared" si="32"/>
        <v/>
      </c>
      <c r="BA64" s="22">
        <f t="shared" si="33"/>
        <v>0</v>
      </c>
      <c r="BB64" s="22" t="str">
        <f t="shared" si="34"/>
        <v/>
      </c>
      <c r="BC64" s="22" t="str">
        <f t="shared" si="35"/>
        <v/>
      </c>
      <c r="BD64" s="22" t="str">
        <f t="shared" si="36"/>
        <v/>
      </c>
      <c r="BE64" s="22" t="str">
        <f t="shared" si="37"/>
        <v/>
      </c>
      <c r="BF64" s="22" t="str">
        <f t="shared" si="38"/>
        <v/>
      </c>
      <c r="BG64" s="22" t="str">
        <f t="shared" si="39"/>
        <v/>
      </c>
      <c r="BH64" s="22" t="str">
        <f t="shared" si="40"/>
        <v/>
      </c>
      <c r="BI64" s="22" t="str">
        <f t="shared" si="41"/>
        <v/>
      </c>
      <c r="BJ64" s="22" t="str">
        <f t="shared" si="42"/>
        <v/>
      </c>
      <c r="BK64" s="22" t="str">
        <f t="shared" si="43"/>
        <v/>
      </c>
    </row>
    <row r="65" spans="13:63" x14ac:dyDescent="0.3">
      <c r="M65" s="34" t="s">
        <v>114</v>
      </c>
      <c r="N65" s="35" t="s">
        <v>1086</v>
      </c>
      <c r="O65" s="35" t="s">
        <v>14</v>
      </c>
      <c r="P65" s="37">
        <v>2.6403641881638849</v>
      </c>
      <c r="Q65" s="23">
        <f>VLOOKUP(M65,Salary!$A$1:$F$986,2,FALSE)</f>
        <v>17666667</v>
      </c>
      <c r="R65" s="23"/>
      <c r="S65" s="22">
        <v>0</v>
      </c>
      <c r="T65" s="22">
        <f t="shared" si="0"/>
        <v>0</v>
      </c>
      <c r="U65" s="22" t="str">
        <f t="shared" si="1"/>
        <v/>
      </c>
      <c r="V65" s="22" t="str">
        <f t="shared" si="2"/>
        <v/>
      </c>
      <c r="W65" s="22" t="b">
        <f t="shared" si="3"/>
        <v>0</v>
      </c>
      <c r="X65" s="22" t="str">
        <f t="shared" si="4"/>
        <v/>
      </c>
      <c r="Y65" s="22" t="str">
        <f t="shared" si="5"/>
        <v/>
      </c>
      <c r="Z65" s="22" t="str">
        <f t="shared" si="6"/>
        <v/>
      </c>
      <c r="AA65" s="22">
        <f t="shared" si="7"/>
        <v>0</v>
      </c>
      <c r="AB65" s="22" t="str">
        <f t="shared" si="8"/>
        <v/>
      </c>
      <c r="AC65" s="22" t="str">
        <f t="shared" si="9"/>
        <v/>
      </c>
      <c r="AD65" s="22" t="str">
        <f t="shared" si="10"/>
        <v/>
      </c>
      <c r="AE65" s="22" t="str">
        <f t="shared" si="11"/>
        <v/>
      </c>
      <c r="AF65" s="25" t="str">
        <f t="shared" si="12"/>
        <v/>
      </c>
      <c r="AG65" s="22" t="str">
        <f t="shared" si="13"/>
        <v/>
      </c>
      <c r="AH65" s="22" t="str">
        <f t="shared" si="14"/>
        <v/>
      </c>
      <c r="AI65" s="22" t="str">
        <f t="shared" si="15"/>
        <v/>
      </c>
      <c r="AJ65" s="22" t="str">
        <f t="shared" si="16"/>
        <v/>
      </c>
      <c r="AK65" s="22" t="str">
        <f t="shared" si="17"/>
        <v/>
      </c>
      <c r="AL65" s="22" t="str">
        <f t="shared" si="18"/>
        <v/>
      </c>
      <c r="AM65" s="22" t="str">
        <f t="shared" si="19"/>
        <v/>
      </c>
      <c r="AN65" s="22" t="str">
        <f t="shared" si="20"/>
        <v/>
      </c>
      <c r="AO65" s="22" t="str">
        <f t="shared" si="21"/>
        <v/>
      </c>
      <c r="AP65" s="22" t="str">
        <f t="shared" si="22"/>
        <v/>
      </c>
      <c r="AQ65" s="22" t="str">
        <f t="shared" si="23"/>
        <v/>
      </c>
      <c r="AR65" s="22" t="str">
        <f t="shared" si="24"/>
        <v/>
      </c>
      <c r="AS65" s="22" t="str">
        <f t="shared" si="25"/>
        <v/>
      </c>
      <c r="AT65" s="22" t="str">
        <f t="shared" si="26"/>
        <v/>
      </c>
      <c r="AU65" s="22" t="str">
        <f t="shared" si="27"/>
        <v/>
      </c>
      <c r="AV65" s="22" t="str">
        <f t="shared" si="28"/>
        <v/>
      </c>
      <c r="AW65" s="22">
        <f t="shared" si="29"/>
        <v>0</v>
      </c>
      <c r="AX65" s="22" t="str">
        <f t="shared" si="30"/>
        <v/>
      </c>
      <c r="AY65" s="22" t="str">
        <f t="shared" si="31"/>
        <v/>
      </c>
      <c r="AZ65" s="22" t="str">
        <f t="shared" si="32"/>
        <v/>
      </c>
      <c r="BA65" s="22" t="str">
        <f t="shared" si="33"/>
        <v/>
      </c>
      <c r="BB65" s="22" t="str">
        <f t="shared" si="34"/>
        <v/>
      </c>
      <c r="BC65" s="22" t="str">
        <f t="shared" si="35"/>
        <v/>
      </c>
      <c r="BD65" s="22" t="str">
        <f t="shared" si="36"/>
        <v/>
      </c>
      <c r="BE65" s="22" t="str">
        <f t="shared" si="37"/>
        <v/>
      </c>
      <c r="BF65" s="22" t="str">
        <f t="shared" si="38"/>
        <v/>
      </c>
      <c r="BG65" s="22" t="str">
        <f t="shared" si="39"/>
        <v/>
      </c>
      <c r="BH65" s="22" t="str">
        <f t="shared" si="40"/>
        <v/>
      </c>
      <c r="BI65" s="22" t="str">
        <f t="shared" si="41"/>
        <v/>
      </c>
      <c r="BJ65" s="22" t="str">
        <f t="shared" si="42"/>
        <v/>
      </c>
      <c r="BK65" s="22" t="str">
        <f t="shared" si="43"/>
        <v/>
      </c>
    </row>
    <row r="66" spans="13:63" x14ac:dyDescent="0.3">
      <c r="M66" s="34" t="s">
        <v>97</v>
      </c>
      <c r="N66" s="35" t="s">
        <v>1077</v>
      </c>
      <c r="O66" s="35" t="s">
        <v>98</v>
      </c>
      <c r="P66" s="37">
        <v>2.7444794952681386</v>
      </c>
      <c r="Q66" s="23">
        <f>VLOOKUP(M66,Salary!$A$1:$F$986,2,FALSE)</f>
        <v>19375000</v>
      </c>
      <c r="R66" s="23"/>
      <c r="S66" s="22">
        <v>0</v>
      </c>
      <c r="T66" s="22">
        <f t="shared" si="0"/>
        <v>0</v>
      </c>
      <c r="U66" s="22" t="str">
        <f t="shared" si="1"/>
        <v/>
      </c>
      <c r="V66" s="22" t="str">
        <f t="shared" si="2"/>
        <v/>
      </c>
      <c r="W66" s="22" t="b">
        <f t="shared" si="3"/>
        <v>0</v>
      </c>
      <c r="X66" s="22" t="str">
        <f t="shared" si="4"/>
        <v/>
      </c>
      <c r="Y66" s="22" t="str">
        <f t="shared" si="5"/>
        <v/>
      </c>
      <c r="Z66" s="22" t="str">
        <f t="shared" si="6"/>
        <v/>
      </c>
      <c r="AA66" s="22" t="str">
        <f t="shared" si="7"/>
        <v/>
      </c>
      <c r="AB66" s="22" t="str">
        <f t="shared" si="8"/>
        <v/>
      </c>
      <c r="AC66" s="22" t="str">
        <f t="shared" si="9"/>
        <v/>
      </c>
      <c r="AD66" s="22" t="str">
        <f t="shared" si="10"/>
        <v/>
      </c>
      <c r="AE66" s="22">
        <f t="shared" si="11"/>
        <v>0</v>
      </c>
      <c r="AF66" s="25" t="str">
        <f t="shared" si="12"/>
        <v/>
      </c>
      <c r="AG66" s="22" t="str">
        <f t="shared" si="13"/>
        <v/>
      </c>
      <c r="AH66" s="22" t="str">
        <f t="shared" si="14"/>
        <v/>
      </c>
      <c r="AI66" s="22" t="str">
        <f t="shared" si="15"/>
        <v/>
      </c>
      <c r="AJ66" s="22" t="str">
        <f t="shared" si="16"/>
        <v/>
      </c>
      <c r="AK66" s="22" t="str">
        <f t="shared" si="17"/>
        <v/>
      </c>
      <c r="AL66" s="22" t="str">
        <f t="shared" si="18"/>
        <v/>
      </c>
      <c r="AM66" s="22" t="str">
        <f t="shared" si="19"/>
        <v/>
      </c>
      <c r="AN66" s="22" t="str">
        <f t="shared" si="20"/>
        <v/>
      </c>
      <c r="AO66" s="22" t="str">
        <f t="shared" si="21"/>
        <v/>
      </c>
      <c r="AP66" s="22" t="str">
        <f t="shared" si="22"/>
        <v/>
      </c>
      <c r="AQ66" s="22" t="str">
        <f t="shared" si="23"/>
        <v/>
      </c>
      <c r="AR66" s="22" t="str">
        <f t="shared" si="24"/>
        <v/>
      </c>
      <c r="AS66" s="22" t="str">
        <f t="shared" si="25"/>
        <v/>
      </c>
      <c r="AT66" s="22" t="str">
        <f t="shared" si="26"/>
        <v/>
      </c>
      <c r="AU66" s="22">
        <f t="shared" si="27"/>
        <v>0</v>
      </c>
      <c r="AV66" s="22" t="str">
        <f t="shared" si="28"/>
        <v/>
      </c>
      <c r="AW66" s="22" t="str">
        <f t="shared" si="29"/>
        <v/>
      </c>
      <c r="AX66" s="22" t="str">
        <f t="shared" si="30"/>
        <v/>
      </c>
      <c r="AY66" s="22" t="str">
        <f t="shared" si="31"/>
        <v/>
      </c>
      <c r="AZ66" s="22" t="str">
        <f t="shared" si="32"/>
        <v/>
      </c>
      <c r="BA66" s="22" t="str">
        <f t="shared" si="33"/>
        <v/>
      </c>
      <c r="BB66" s="22" t="str">
        <f t="shared" si="34"/>
        <v/>
      </c>
      <c r="BC66" s="22" t="str">
        <f t="shared" si="35"/>
        <v/>
      </c>
      <c r="BD66" s="22" t="str">
        <f t="shared" si="36"/>
        <v/>
      </c>
      <c r="BE66" s="22" t="str">
        <f t="shared" si="37"/>
        <v/>
      </c>
      <c r="BF66" s="22" t="str">
        <f t="shared" si="38"/>
        <v/>
      </c>
      <c r="BG66" s="22" t="str">
        <f t="shared" si="39"/>
        <v/>
      </c>
      <c r="BH66" s="22" t="str">
        <f t="shared" si="40"/>
        <v/>
      </c>
      <c r="BI66" s="22" t="str">
        <f t="shared" si="41"/>
        <v/>
      </c>
      <c r="BJ66" s="22" t="str">
        <f t="shared" si="42"/>
        <v/>
      </c>
      <c r="BK66" s="22" t="str">
        <f t="shared" si="43"/>
        <v/>
      </c>
    </row>
    <row r="67" spans="13:63" x14ac:dyDescent="0.3">
      <c r="M67" s="34" t="s">
        <v>943</v>
      </c>
      <c r="N67" s="35" t="s">
        <v>1088</v>
      </c>
      <c r="O67" s="35" t="s">
        <v>1141</v>
      </c>
      <c r="P67" s="37">
        <v>2.797427652733119</v>
      </c>
      <c r="Q67" s="23">
        <f>VLOOKUP(M67,Salary!$A$1:$F$986,2,FALSE)</f>
        <v>575000</v>
      </c>
      <c r="R67" s="23"/>
      <c r="S67" s="22">
        <v>0</v>
      </c>
      <c r="T67" s="22" t="str">
        <f t="shared" ref="T67:T130" si="46">IF(Q67&gt;$T$1,S67*1,"")</f>
        <v/>
      </c>
      <c r="U67" s="22" t="str">
        <f t="shared" ref="U67:U130" si="47">IF(AND(Q67&gt;=$U$1,Q67&lt;$T$1),S67*1,"")</f>
        <v/>
      </c>
      <c r="V67" s="22" t="str">
        <f t="shared" ref="V67:V130" si="48">IF(AND(Q67&gt;$V$1,Q67&lt;=$U$1),S67*1,"")</f>
        <v/>
      </c>
      <c r="W67" s="22" t="b">
        <f t="shared" ref="W67:W130" si="49">Q67&lt;$V$1</f>
        <v>1</v>
      </c>
      <c r="X67" s="22" t="str">
        <f t="shared" ref="X67:X130" si="50">IF(O67 = $X$1, 1*S67, "")</f>
        <v/>
      </c>
      <c r="Y67" s="22" t="str">
        <f t="shared" ref="Y67:Y130" si="51">IF(O67 = $Y$1, 1*S67, "")</f>
        <v/>
      </c>
      <c r="Z67" s="22" t="str">
        <f t="shared" ref="Z67:Z130" si="52">IF(O67 = $Z$1, 1*S67, "")</f>
        <v/>
      </c>
      <c r="AA67" s="22" t="str">
        <f t="shared" ref="AA67:AA130" si="53">IF(O67 = $AA$1,1*S67, "")</f>
        <v/>
      </c>
      <c r="AB67" s="22" t="str">
        <f t="shared" ref="AB67:AB130" si="54">IF(O67 = $AB$1,1*S67, "")</f>
        <v/>
      </c>
      <c r="AC67" s="22" t="str">
        <f t="shared" ref="AC67:AC130" si="55">IF(O67 = $AC$1, 1*S67, "")</f>
        <v/>
      </c>
      <c r="AD67" s="22" t="str">
        <f t="shared" ref="AD67:AD130" si="56">IF(O67 = $AD$1, 1*S67, "")</f>
        <v/>
      </c>
      <c r="AE67" s="22" t="str">
        <f t="shared" ref="AE67:AE130" si="57">IF(O67 = $AE$1, 1*S67, "")</f>
        <v/>
      </c>
      <c r="AF67" s="25">
        <f t="shared" ref="AF67:AF130" si="58">IF(O67 = $AF$1, 1*S67, "")</f>
        <v>0</v>
      </c>
      <c r="AG67" s="22" t="str">
        <f t="shared" ref="AG67:AG130" si="59">IF(N67=$AG$1,S67*1,"")</f>
        <v/>
      </c>
      <c r="AH67" s="22" t="str">
        <f t="shared" ref="AH67:AH130" si="60">IF(N67=$AH$1,S67*1,"")</f>
        <v/>
      </c>
      <c r="AI67" s="22" t="str">
        <f t="shared" ref="AI67:AI130" si="61">IF(N67=$AI$1,S67*1,"")</f>
        <v/>
      </c>
      <c r="AJ67" s="22" t="str">
        <f t="shared" ref="AJ67:AJ130" si="62">IF(N67=$AJ$1,S67*1,"")</f>
        <v/>
      </c>
      <c r="AK67" s="22" t="str">
        <f t="shared" ref="AK67:AK130" si="63">IF(N67=$AK$1,S67*1,"")</f>
        <v/>
      </c>
      <c r="AL67" s="22" t="str">
        <f t="shared" ref="AL67:AL130" si="64">IF(N67=$AL$1,S67*1,"")</f>
        <v/>
      </c>
      <c r="AM67" s="22" t="str">
        <f t="shared" ref="AM67:AM130" si="65">IF(N67=$AM$1,S67*1,"")</f>
        <v/>
      </c>
      <c r="AN67" s="22" t="str">
        <f t="shared" ref="AN67:AN130" si="66">IF(N67=$AN$1,S67*1,"")</f>
        <v/>
      </c>
      <c r="AO67" s="22" t="str">
        <f t="shared" ref="AO67:AO130" si="67">IF(N67=$AO$1,S67*1,"")</f>
        <v/>
      </c>
      <c r="AP67" s="22" t="str">
        <f t="shared" ref="AP67:AP130" si="68">IF(N67=$AP$1,S67*1,"")</f>
        <v/>
      </c>
      <c r="AQ67" s="22" t="str">
        <f t="shared" ref="AQ67:AQ130" si="69">IF(N67=$AQ$1,S67*1,"")</f>
        <v/>
      </c>
      <c r="AR67" s="22" t="str">
        <f t="shared" ref="AR67:AR130" si="70">IF(N67=$AR$1,S67*1,"")</f>
        <v/>
      </c>
      <c r="AS67" s="22" t="str">
        <f t="shared" ref="AS67:AS130" si="71">IF(N67=$AS$1,S67*1,"")</f>
        <v/>
      </c>
      <c r="AT67" s="22" t="str">
        <f t="shared" ref="AT67:AT130" si="72">IF(N67=$AT$1,S67*1,"")</f>
        <v/>
      </c>
      <c r="AU67" s="22" t="str">
        <f t="shared" ref="AU67:AU130" si="73">IF(N67=$AU$1,S67*1,"")</f>
        <v/>
      </c>
      <c r="AV67" s="22" t="str">
        <f t="shared" ref="AV67:AV130" si="74">IF(N67=$AV$1,S67*1,"")</f>
        <v/>
      </c>
      <c r="AW67" s="22" t="str">
        <f t="shared" ref="AW67:AW130" si="75">IF(N67=$AW$1,S67*1,"")</f>
        <v/>
      </c>
      <c r="AX67" s="22" t="str">
        <f t="shared" ref="AX67:AX130" si="76">IF(N67=$AX$1,S67*1,"")</f>
        <v/>
      </c>
      <c r="AY67" s="22" t="str">
        <f t="shared" ref="AY67:AY130" si="77">IF(N67=$AY$1,S67*1,"")</f>
        <v/>
      </c>
      <c r="AZ67" s="22" t="str">
        <f t="shared" ref="AZ67:AZ130" si="78">IF(N67=$AZ$1,S67*1,"")</f>
        <v/>
      </c>
      <c r="BA67" s="22" t="str">
        <f t="shared" ref="BA67:BA130" si="79">IF(N67=$BA$1,S67*1,"")</f>
        <v/>
      </c>
      <c r="BB67" s="22" t="str">
        <f t="shared" ref="BB67:BB130" si="80">IF(N67=$BB$1,S67*1,"")</f>
        <v/>
      </c>
      <c r="BC67" s="22" t="str">
        <f t="shared" ref="BC67:BC130" si="81">IF(N67=$BC$1,S67*1,"")</f>
        <v/>
      </c>
      <c r="BD67" s="22" t="str">
        <f t="shared" ref="BD67:BD130" si="82">IF(N67=$BD$1,S67*1,"")</f>
        <v/>
      </c>
      <c r="BE67" s="22" t="str">
        <f t="shared" ref="BE67:BE130" si="83">IF(N67=$BE$1,S67*1,"")</f>
        <v/>
      </c>
      <c r="BF67" s="22" t="str">
        <f t="shared" ref="BF67:BF130" si="84">IF(N67=$BF$1,S67*1,"")</f>
        <v/>
      </c>
      <c r="BG67" s="22">
        <f t="shared" ref="BG67:BG130" si="85">IF(N67=$BG$1,S67*1,"")</f>
        <v>0</v>
      </c>
      <c r="BH67" s="22" t="str">
        <f t="shared" ref="BH67:BH130" si="86">IF(N67=$BH$1,S67*1,"")</f>
        <v/>
      </c>
      <c r="BI67" s="22" t="str">
        <f t="shared" ref="BI67:BI130" si="87">IF(N67=$BI$1,S67*1,"")</f>
        <v/>
      </c>
      <c r="BJ67" s="22" t="str">
        <f t="shared" ref="BJ67:BJ130" si="88">IF(N67=$BJ$1,S67*1,"")</f>
        <v/>
      </c>
      <c r="BK67" s="22" t="str">
        <f t="shared" ref="BK67:BK130" si="89">IF(N67=$BK$1,S67*1,"")</f>
        <v/>
      </c>
    </row>
    <row r="68" spans="13:63" x14ac:dyDescent="0.3">
      <c r="M68" s="34" t="s">
        <v>359</v>
      </c>
      <c r="N68" s="35" t="s">
        <v>1078</v>
      </c>
      <c r="O68" s="35" t="s">
        <v>34</v>
      </c>
      <c r="P68" s="37">
        <v>2.431259044862518</v>
      </c>
      <c r="Q68" s="23">
        <f>VLOOKUP(M68,Salary!$A$1:$F$986,2,FALSE)</f>
        <v>3010000</v>
      </c>
      <c r="R68" s="23"/>
      <c r="S68" s="22">
        <v>0</v>
      </c>
      <c r="T68" s="22" t="str">
        <f t="shared" si="46"/>
        <v/>
      </c>
      <c r="U68" s="22" t="str">
        <f t="shared" si="47"/>
        <v/>
      </c>
      <c r="V68" s="22">
        <f t="shared" si="48"/>
        <v>0</v>
      </c>
      <c r="W68" s="22" t="b">
        <f t="shared" si="49"/>
        <v>0</v>
      </c>
      <c r="X68" s="22" t="str">
        <f t="shared" si="50"/>
        <v/>
      </c>
      <c r="Y68" s="22" t="str">
        <f t="shared" si="51"/>
        <v/>
      </c>
      <c r="Z68" s="22" t="str">
        <f t="shared" si="52"/>
        <v/>
      </c>
      <c r="AA68" s="22" t="str">
        <f t="shared" si="53"/>
        <v/>
      </c>
      <c r="AB68" s="22" t="str">
        <f t="shared" si="54"/>
        <v/>
      </c>
      <c r="AC68" s="22" t="str">
        <f t="shared" si="55"/>
        <v/>
      </c>
      <c r="AD68" s="22" t="str">
        <f t="shared" si="56"/>
        <v/>
      </c>
      <c r="AE68" s="22" t="str">
        <f t="shared" si="57"/>
        <v/>
      </c>
      <c r="AF68" s="25">
        <f t="shared" si="58"/>
        <v>0</v>
      </c>
      <c r="AG68" s="22" t="str">
        <f t="shared" si="59"/>
        <v/>
      </c>
      <c r="AH68" s="22" t="str">
        <f t="shared" si="60"/>
        <v/>
      </c>
      <c r="AI68" s="22" t="str">
        <f t="shared" si="61"/>
        <v/>
      </c>
      <c r="AJ68" s="22" t="str">
        <f t="shared" si="62"/>
        <v/>
      </c>
      <c r="AK68" s="22" t="str">
        <f t="shared" si="63"/>
        <v/>
      </c>
      <c r="AL68" s="22" t="str">
        <f t="shared" si="64"/>
        <v/>
      </c>
      <c r="AM68" s="22" t="str">
        <f t="shared" si="65"/>
        <v/>
      </c>
      <c r="AN68" s="22" t="str">
        <f t="shared" si="66"/>
        <v/>
      </c>
      <c r="AO68" s="22" t="str">
        <f t="shared" si="67"/>
        <v/>
      </c>
      <c r="AP68" s="22" t="str">
        <f t="shared" si="68"/>
        <v/>
      </c>
      <c r="AQ68" s="22" t="str">
        <f t="shared" si="69"/>
        <v/>
      </c>
      <c r="AR68" s="22" t="str">
        <f t="shared" si="70"/>
        <v/>
      </c>
      <c r="AS68" s="22" t="str">
        <f t="shared" si="71"/>
        <v/>
      </c>
      <c r="AT68" s="22" t="str">
        <f t="shared" si="72"/>
        <v/>
      </c>
      <c r="AU68" s="22" t="str">
        <f t="shared" si="73"/>
        <v/>
      </c>
      <c r="AV68" s="22" t="str">
        <f t="shared" si="74"/>
        <v/>
      </c>
      <c r="AW68" s="22" t="str">
        <f t="shared" si="75"/>
        <v/>
      </c>
      <c r="AX68" s="22" t="str">
        <f t="shared" si="76"/>
        <v/>
      </c>
      <c r="AY68" s="22" t="str">
        <f t="shared" si="77"/>
        <v/>
      </c>
      <c r="AZ68" s="22" t="str">
        <f t="shared" si="78"/>
        <v/>
      </c>
      <c r="BA68" s="22" t="str">
        <f t="shared" si="79"/>
        <v/>
      </c>
      <c r="BB68" s="22" t="str">
        <f t="shared" si="80"/>
        <v/>
      </c>
      <c r="BC68" s="22" t="str">
        <f t="shared" si="81"/>
        <v/>
      </c>
      <c r="BD68" s="22" t="str">
        <f t="shared" si="82"/>
        <v/>
      </c>
      <c r="BE68" s="22">
        <f t="shared" si="83"/>
        <v>0</v>
      </c>
      <c r="BF68" s="22" t="str">
        <f t="shared" si="84"/>
        <v/>
      </c>
      <c r="BG68" s="22" t="str">
        <f t="shared" si="85"/>
        <v/>
      </c>
      <c r="BH68" s="22" t="str">
        <f t="shared" si="86"/>
        <v/>
      </c>
      <c r="BI68" s="22" t="str">
        <f t="shared" si="87"/>
        <v/>
      </c>
      <c r="BJ68" s="22" t="str">
        <f t="shared" si="88"/>
        <v/>
      </c>
      <c r="BK68" s="22" t="str">
        <f t="shared" si="89"/>
        <v/>
      </c>
    </row>
    <row r="69" spans="13:63" x14ac:dyDescent="0.3">
      <c r="M69" s="34" t="s">
        <v>284</v>
      </c>
      <c r="N69" s="35" t="s">
        <v>1074</v>
      </c>
      <c r="O69" s="35" t="s">
        <v>16</v>
      </c>
      <c r="P69" s="37">
        <v>3.116883116883117</v>
      </c>
      <c r="Q69" s="23">
        <f>VLOOKUP(M69,Salary!$A$1:$F$986,2,FALSE)</f>
        <v>5000000</v>
      </c>
      <c r="R69" s="23"/>
      <c r="S69" s="22">
        <v>0</v>
      </c>
      <c r="T69" s="22" t="str">
        <f t="shared" si="46"/>
        <v/>
      </c>
      <c r="U69" s="22">
        <f t="shared" si="47"/>
        <v>0</v>
      </c>
      <c r="V69" s="22">
        <f t="shared" si="48"/>
        <v>0</v>
      </c>
      <c r="W69" s="22" t="b">
        <f t="shared" si="49"/>
        <v>0</v>
      </c>
      <c r="X69" s="22" t="str">
        <f t="shared" si="50"/>
        <v/>
      </c>
      <c r="Y69" s="22" t="str">
        <f t="shared" si="51"/>
        <v/>
      </c>
      <c r="Z69" s="22" t="str">
        <f t="shared" si="52"/>
        <v/>
      </c>
      <c r="AA69" s="22" t="str">
        <f t="shared" si="53"/>
        <v/>
      </c>
      <c r="AB69" s="22" t="str">
        <f t="shared" si="54"/>
        <v/>
      </c>
      <c r="AC69" s="22">
        <f t="shared" si="55"/>
        <v>0</v>
      </c>
      <c r="AD69" s="22" t="str">
        <f t="shared" si="56"/>
        <v/>
      </c>
      <c r="AE69" s="22" t="str">
        <f t="shared" si="57"/>
        <v/>
      </c>
      <c r="AF69" s="25" t="str">
        <f t="shared" si="58"/>
        <v/>
      </c>
      <c r="AG69" s="22" t="str">
        <f t="shared" si="59"/>
        <v/>
      </c>
      <c r="AH69" s="22" t="str">
        <f t="shared" si="60"/>
        <v/>
      </c>
      <c r="AI69" s="22" t="str">
        <f t="shared" si="61"/>
        <v/>
      </c>
      <c r="AJ69" s="22" t="str">
        <f t="shared" si="62"/>
        <v/>
      </c>
      <c r="AK69" s="22" t="str">
        <f t="shared" si="63"/>
        <v/>
      </c>
      <c r="AL69" s="22" t="str">
        <f t="shared" si="64"/>
        <v/>
      </c>
      <c r="AM69" s="22" t="str">
        <f t="shared" si="65"/>
        <v/>
      </c>
      <c r="AN69" s="22" t="str">
        <f t="shared" si="66"/>
        <v/>
      </c>
      <c r="AO69" s="22" t="str">
        <f t="shared" si="67"/>
        <v/>
      </c>
      <c r="AP69" s="22" t="str">
        <f t="shared" si="68"/>
        <v/>
      </c>
      <c r="AQ69" s="22" t="str">
        <f t="shared" si="69"/>
        <v/>
      </c>
      <c r="AR69" s="22" t="str">
        <f t="shared" si="70"/>
        <v/>
      </c>
      <c r="AS69" s="22" t="str">
        <f t="shared" si="71"/>
        <v/>
      </c>
      <c r="AT69" s="22" t="str">
        <f t="shared" si="72"/>
        <v/>
      </c>
      <c r="AU69" s="22" t="str">
        <f t="shared" si="73"/>
        <v/>
      </c>
      <c r="AV69" s="22" t="str">
        <f t="shared" si="74"/>
        <v/>
      </c>
      <c r="AW69" s="22" t="str">
        <f t="shared" si="75"/>
        <v/>
      </c>
      <c r="AX69" s="22" t="str">
        <f t="shared" si="76"/>
        <v/>
      </c>
      <c r="AY69" s="22" t="str">
        <f t="shared" si="77"/>
        <v/>
      </c>
      <c r="AZ69" s="22" t="str">
        <f t="shared" si="78"/>
        <v/>
      </c>
      <c r="BA69" s="22" t="str">
        <f t="shared" si="79"/>
        <v/>
      </c>
      <c r="BB69" s="22" t="str">
        <f t="shared" si="80"/>
        <v/>
      </c>
      <c r="BC69" s="22" t="str">
        <f t="shared" si="81"/>
        <v/>
      </c>
      <c r="BD69" s="22" t="str">
        <f t="shared" si="82"/>
        <v/>
      </c>
      <c r="BE69" s="22" t="str">
        <f t="shared" si="83"/>
        <v/>
      </c>
      <c r="BF69" s="22" t="str">
        <f t="shared" si="84"/>
        <v/>
      </c>
      <c r="BG69" s="22" t="str">
        <f t="shared" si="85"/>
        <v/>
      </c>
      <c r="BH69" s="22">
        <f t="shared" si="86"/>
        <v>0</v>
      </c>
      <c r="BI69" s="22" t="str">
        <f t="shared" si="87"/>
        <v/>
      </c>
      <c r="BJ69" s="22" t="str">
        <f t="shared" si="88"/>
        <v/>
      </c>
      <c r="BK69" s="22" t="str">
        <f t="shared" si="89"/>
        <v/>
      </c>
    </row>
    <row r="70" spans="13:63" x14ac:dyDescent="0.3">
      <c r="M70" s="34" t="s">
        <v>864</v>
      </c>
      <c r="N70" s="35" t="s">
        <v>1073</v>
      </c>
      <c r="O70" s="35" t="s">
        <v>34</v>
      </c>
      <c r="P70" s="37">
        <v>2.7140549273021</v>
      </c>
      <c r="Q70" s="23">
        <f>VLOOKUP(M70,Salary!$A$1:$F$986,2,FALSE)</f>
        <v>577100</v>
      </c>
      <c r="R70" s="23"/>
      <c r="S70" s="22">
        <v>0</v>
      </c>
      <c r="T70" s="22" t="str">
        <f t="shared" si="46"/>
        <v/>
      </c>
      <c r="U70" s="22" t="str">
        <f t="shared" si="47"/>
        <v/>
      </c>
      <c r="V70" s="22" t="str">
        <f t="shared" si="48"/>
        <v/>
      </c>
      <c r="W70" s="22" t="b">
        <f t="shared" si="49"/>
        <v>1</v>
      </c>
      <c r="X70" s="22" t="str">
        <f t="shared" si="50"/>
        <v/>
      </c>
      <c r="Y70" s="22" t="str">
        <f t="shared" si="51"/>
        <v/>
      </c>
      <c r="Z70" s="22" t="str">
        <f t="shared" si="52"/>
        <v/>
      </c>
      <c r="AA70" s="22" t="str">
        <f t="shared" si="53"/>
        <v/>
      </c>
      <c r="AB70" s="22" t="str">
        <f t="shared" si="54"/>
        <v/>
      </c>
      <c r="AC70" s="22" t="str">
        <f t="shared" si="55"/>
        <v/>
      </c>
      <c r="AD70" s="22" t="str">
        <f t="shared" si="56"/>
        <v/>
      </c>
      <c r="AE70" s="22" t="str">
        <f t="shared" si="57"/>
        <v/>
      </c>
      <c r="AF70" s="25">
        <f t="shared" si="58"/>
        <v>0</v>
      </c>
      <c r="AG70" s="22" t="str">
        <f t="shared" si="59"/>
        <v/>
      </c>
      <c r="AH70" s="22" t="str">
        <f t="shared" si="60"/>
        <v/>
      </c>
      <c r="AI70" s="22" t="str">
        <f t="shared" si="61"/>
        <v/>
      </c>
      <c r="AJ70" s="22" t="str">
        <f t="shared" si="62"/>
        <v/>
      </c>
      <c r="AK70" s="22" t="str">
        <f t="shared" si="63"/>
        <v/>
      </c>
      <c r="AL70" s="22" t="str">
        <f t="shared" si="64"/>
        <v/>
      </c>
      <c r="AM70" s="22" t="str">
        <f t="shared" si="65"/>
        <v/>
      </c>
      <c r="AN70" s="22" t="str">
        <f t="shared" si="66"/>
        <v/>
      </c>
      <c r="AO70" s="22" t="str">
        <f t="shared" si="67"/>
        <v/>
      </c>
      <c r="AP70" s="22" t="str">
        <f t="shared" si="68"/>
        <v/>
      </c>
      <c r="AQ70" s="22" t="str">
        <f t="shared" si="69"/>
        <v/>
      </c>
      <c r="AR70" s="22">
        <f t="shared" si="70"/>
        <v>0</v>
      </c>
      <c r="AS70" s="22" t="str">
        <f t="shared" si="71"/>
        <v/>
      </c>
      <c r="AT70" s="22" t="str">
        <f t="shared" si="72"/>
        <v/>
      </c>
      <c r="AU70" s="22" t="str">
        <f t="shared" si="73"/>
        <v/>
      </c>
      <c r="AV70" s="22" t="str">
        <f t="shared" si="74"/>
        <v/>
      </c>
      <c r="AW70" s="22" t="str">
        <f t="shared" si="75"/>
        <v/>
      </c>
      <c r="AX70" s="22" t="str">
        <f t="shared" si="76"/>
        <v/>
      </c>
      <c r="AY70" s="22" t="str">
        <f t="shared" si="77"/>
        <v/>
      </c>
      <c r="AZ70" s="22" t="str">
        <f t="shared" si="78"/>
        <v/>
      </c>
      <c r="BA70" s="22" t="str">
        <f t="shared" si="79"/>
        <v/>
      </c>
      <c r="BB70" s="22" t="str">
        <f t="shared" si="80"/>
        <v/>
      </c>
      <c r="BC70" s="22" t="str">
        <f t="shared" si="81"/>
        <v/>
      </c>
      <c r="BD70" s="22" t="str">
        <f t="shared" si="82"/>
        <v/>
      </c>
      <c r="BE70" s="22" t="str">
        <f t="shared" si="83"/>
        <v/>
      </c>
      <c r="BF70" s="22" t="str">
        <f t="shared" si="84"/>
        <v/>
      </c>
      <c r="BG70" s="22" t="str">
        <f t="shared" si="85"/>
        <v/>
      </c>
      <c r="BH70" s="22" t="str">
        <f t="shared" si="86"/>
        <v/>
      </c>
      <c r="BI70" s="22" t="str">
        <f t="shared" si="87"/>
        <v/>
      </c>
      <c r="BJ70" s="22" t="str">
        <f t="shared" si="88"/>
        <v/>
      </c>
      <c r="BK70" s="22" t="str">
        <f t="shared" si="89"/>
        <v/>
      </c>
    </row>
    <row r="71" spans="13:63" x14ac:dyDescent="0.3">
      <c r="M71" s="34" t="s">
        <v>725</v>
      </c>
      <c r="N71" s="35" t="s">
        <v>1091</v>
      </c>
      <c r="O71" s="35" t="s">
        <v>14</v>
      </c>
      <c r="P71" s="37">
        <v>2.8717948717948718</v>
      </c>
      <c r="Q71" s="23">
        <f>VLOOKUP(M71,Salary!$A$1:$F$986,2,FALSE)</f>
        <v>590500</v>
      </c>
      <c r="R71" s="23"/>
      <c r="S71" s="22">
        <v>0</v>
      </c>
      <c r="T71" s="22" t="str">
        <f t="shared" si="46"/>
        <v/>
      </c>
      <c r="U71" s="22" t="str">
        <f t="shared" si="47"/>
        <v/>
      </c>
      <c r="V71" s="22" t="str">
        <f t="shared" si="48"/>
        <v/>
      </c>
      <c r="W71" s="22" t="b">
        <f t="shared" si="49"/>
        <v>1</v>
      </c>
      <c r="X71" s="22" t="str">
        <f t="shared" si="50"/>
        <v/>
      </c>
      <c r="Y71" s="22" t="str">
        <f t="shared" si="51"/>
        <v/>
      </c>
      <c r="Z71" s="22" t="str">
        <f t="shared" si="52"/>
        <v/>
      </c>
      <c r="AA71" s="22">
        <f t="shared" si="53"/>
        <v>0</v>
      </c>
      <c r="AB71" s="22" t="str">
        <f t="shared" si="54"/>
        <v/>
      </c>
      <c r="AC71" s="22" t="str">
        <f t="shared" si="55"/>
        <v/>
      </c>
      <c r="AD71" s="22" t="str">
        <f t="shared" si="56"/>
        <v/>
      </c>
      <c r="AE71" s="22" t="str">
        <f t="shared" si="57"/>
        <v/>
      </c>
      <c r="AF71" s="25" t="str">
        <f t="shared" si="58"/>
        <v/>
      </c>
      <c r="AG71" s="22" t="str">
        <f t="shared" si="59"/>
        <v/>
      </c>
      <c r="AH71" s="22" t="str">
        <f t="shared" si="60"/>
        <v/>
      </c>
      <c r="AI71" s="22" t="str">
        <f t="shared" si="61"/>
        <v/>
      </c>
      <c r="AJ71" s="22" t="str">
        <f t="shared" si="62"/>
        <v/>
      </c>
      <c r="AK71" s="22" t="str">
        <f t="shared" si="63"/>
        <v/>
      </c>
      <c r="AL71" s="22" t="str">
        <f t="shared" si="64"/>
        <v/>
      </c>
      <c r="AM71" s="22" t="str">
        <f t="shared" si="65"/>
        <v/>
      </c>
      <c r="AN71" s="22" t="str">
        <f t="shared" si="66"/>
        <v/>
      </c>
      <c r="AO71" s="22" t="str">
        <f t="shared" si="67"/>
        <v/>
      </c>
      <c r="AP71" s="22" t="str">
        <f t="shared" si="68"/>
        <v/>
      </c>
      <c r="AQ71" s="22" t="str">
        <f t="shared" si="69"/>
        <v/>
      </c>
      <c r="AR71" s="22" t="str">
        <f t="shared" si="70"/>
        <v/>
      </c>
      <c r="AS71" s="22" t="str">
        <f t="shared" si="71"/>
        <v/>
      </c>
      <c r="AT71" s="22" t="str">
        <f t="shared" si="72"/>
        <v/>
      </c>
      <c r="AU71" s="22" t="str">
        <f t="shared" si="73"/>
        <v/>
      </c>
      <c r="AV71" s="22">
        <f t="shared" si="74"/>
        <v>0</v>
      </c>
      <c r="AW71" s="22" t="str">
        <f t="shared" si="75"/>
        <v/>
      </c>
      <c r="AX71" s="22" t="str">
        <f t="shared" si="76"/>
        <v/>
      </c>
      <c r="AY71" s="22" t="str">
        <f t="shared" si="77"/>
        <v/>
      </c>
      <c r="AZ71" s="22" t="str">
        <f t="shared" si="78"/>
        <v/>
      </c>
      <c r="BA71" s="22" t="str">
        <f t="shared" si="79"/>
        <v/>
      </c>
      <c r="BB71" s="22" t="str">
        <f t="shared" si="80"/>
        <v/>
      </c>
      <c r="BC71" s="22" t="str">
        <f t="shared" si="81"/>
        <v/>
      </c>
      <c r="BD71" s="22" t="str">
        <f t="shared" si="82"/>
        <v/>
      </c>
      <c r="BE71" s="22" t="str">
        <f t="shared" si="83"/>
        <v/>
      </c>
      <c r="BF71" s="22" t="str">
        <f t="shared" si="84"/>
        <v/>
      </c>
      <c r="BG71" s="22" t="str">
        <f t="shared" si="85"/>
        <v/>
      </c>
      <c r="BH71" s="22" t="str">
        <f t="shared" si="86"/>
        <v/>
      </c>
      <c r="BI71" s="22" t="str">
        <f t="shared" si="87"/>
        <v/>
      </c>
      <c r="BJ71" s="22" t="str">
        <f t="shared" si="88"/>
        <v/>
      </c>
      <c r="BK71" s="22" t="str">
        <f t="shared" si="89"/>
        <v/>
      </c>
    </row>
    <row r="72" spans="13:63" x14ac:dyDescent="0.3">
      <c r="M72" s="34" t="s">
        <v>403</v>
      </c>
      <c r="N72" s="35" t="s">
        <v>1085</v>
      </c>
      <c r="O72" s="35" t="s">
        <v>34</v>
      </c>
      <c r="P72" s="37">
        <v>2.7551020408163267</v>
      </c>
      <c r="Q72" s="23">
        <f>VLOOKUP(M72,Salary!$A$1:$F$986,2,FALSE)</f>
        <v>2400000</v>
      </c>
      <c r="R72" s="23"/>
      <c r="S72" s="22">
        <v>0</v>
      </c>
      <c r="T72" s="22" t="str">
        <f t="shared" si="46"/>
        <v/>
      </c>
      <c r="U72" s="22" t="str">
        <f t="shared" si="47"/>
        <v/>
      </c>
      <c r="V72" s="22">
        <f t="shared" si="48"/>
        <v>0</v>
      </c>
      <c r="W72" s="22" t="b">
        <f t="shared" si="49"/>
        <v>0</v>
      </c>
      <c r="X72" s="22" t="str">
        <f t="shared" si="50"/>
        <v/>
      </c>
      <c r="Y72" s="22" t="str">
        <f t="shared" si="51"/>
        <v/>
      </c>
      <c r="Z72" s="22" t="str">
        <f t="shared" si="52"/>
        <v/>
      </c>
      <c r="AA72" s="22" t="str">
        <f t="shared" si="53"/>
        <v/>
      </c>
      <c r="AB72" s="22" t="str">
        <f t="shared" si="54"/>
        <v/>
      </c>
      <c r="AC72" s="22" t="str">
        <f t="shared" si="55"/>
        <v/>
      </c>
      <c r="AD72" s="22" t="str">
        <f t="shared" si="56"/>
        <v/>
      </c>
      <c r="AE72" s="22" t="str">
        <f t="shared" si="57"/>
        <v/>
      </c>
      <c r="AF72" s="25">
        <f t="shared" si="58"/>
        <v>0</v>
      </c>
      <c r="AG72" s="22" t="str">
        <f t="shared" si="59"/>
        <v/>
      </c>
      <c r="AH72" s="22" t="str">
        <f t="shared" si="60"/>
        <v/>
      </c>
      <c r="AI72" s="22" t="str">
        <f t="shared" si="61"/>
        <v/>
      </c>
      <c r="AJ72" s="22" t="str">
        <f t="shared" si="62"/>
        <v/>
      </c>
      <c r="AK72" s="22">
        <f t="shared" si="63"/>
        <v>0</v>
      </c>
      <c r="AL72" s="22" t="str">
        <f t="shared" si="64"/>
        <v/>
      </c>
      <c r="AM72" s="22" t="str">
        <f t="shared" si="65"/>
        <v/>
      </c>
      <c r="AN72" s="22" t="str">
        <f t="shared" si="66"/>
        <v/>
      </c>
      <c r="AO72" s="22" t="str">
        <f t="shared" si="67"/>
        <v/>
      </c>
      <c r="AP72" s="22" t="str">
        <f t="shared" si="68"/>
        <v/>
      </c>
      <c r="AQ72" s="22" t="str">
        <f t="shared" si="69"/>
        <v/>
      </c>
      <c r="AR72" s="22" t="str">
        <f t="shared" si="70"/>
        <v/>
      </c>
      <c r="AS72" s="22" t="str">
        <f t="shared" si="71"/>
        <v/>
      </c>
      <c r="AT72" s="22" t="str">
        <f t="shared" si="72"/>
        <v/>
      </c>
      <c r="AU72" s="22" t="str">
        <f t="shared" si="73"/>
        <v/>
      </c>
      <c r="AV72" s="22" t="str">
        <f t="shared" si="74"/>
        <v/>
      </c>
      <c r="AW72" s="22" t="str">
        <f t="shared" si="75"/>
        <v/>
      </c>
      <c r="AX72" s="22" t="str">
        <f t="shared" si="76"/>
        <v/>
      </c>
      <c r="AY72" s="22" t="str">
        <f t="shared" si="77"/>
        <v/>
      </c>
      <c r="AZ72" s="22" t="str">
        <f t="shared" si="78"/>
        <v/>
      </c>
      <c r="BA72" s="22" t="str">
        <f t="shared" si="79"/>
        <v/>
      </c>
      <c r="BB72" s="22" t="str">
        <f t="shared" si="80"/>
        <v/>
      </c>
      <c r="BC72" s="22" t="str">
        <f t="shared" si="81"/>
        <v/>
      </c>
      <c r="BD72" s="22" t="str">
        <f t="shared" si="82"/>
        <v/>
      </c>
      <c r="BE72" s="22" t="str">
        <f t="shared" si="83"/>
        <v/>
      </c>
      <c r="BF72" s="22" t="str">
        <f t="shared" si="84"/>
        <v/>
      </c>
      <c r="BG72" s="22" t="str">
        <f t="shared" si="85"/>
        <v/>
      </c>
      <c r="BH72" s="22" t="str">
        <f t="shared" si="86"/>
        <v/>
      </c>
      <c r="BI72" s="22" t="str">
        <f t="shared" si="87"/>
        <v/>
      </c>
      <c r="BJ72" s="22" t="str">
        <f t="shared" si="88"/>
        <v/>
      </c>
      <c r="BK72" s="22" t="str">
        <f t="shared" si="89"/>
        <v/>
      </c>
    </row>
    <row r="73" spans="13:63" x14ac:dyDescent="0.3">
      <c r="M73" s="34" t="s">
        <v>280</v>
      </c>
      <c r="N73" s="35" t="s">
        <v>1080</v>
      </c>
      <c r="O73" s="35" t="s">
        <v>34</v>
      </c>
      <c r="P73" s="37">
        <v>2.4143070044709387</v>
      </c>
      <c r="Q73" s="23">
        <f>VLOOKUP(M73,Salary!$A$1:$F$986,2,FALSE)</f>
        <v>5000000</v>
      </c>
      <c r="R73" s="23"/>
      <c r="S73" s="22">
        <v>0</v>
      </c>
      <c r="T73" s="22" t="str">
        <f t="shared" si="46"/>
        <v/>
      </c>
      <c r="U73" s="22">
        <f t="shared" si="47"/>
        <v>0</v>
      </c>
      <c r="V73" s="22">
        <f t="shared" si="48"/>
        <v>0</v>
      </c>
      <c r="W73" s="22" t="b">
        <f t="shared" si="49"/>
        <v>0</v>
      </c>
      <c r="X73" s="22" t="str">
        <f t="shared" si="50"/>
        <v/>
      </c>
      <c r="Y73" s="22" t="str">
        <f t="shared" si="51"/>
        <v/>
      </c>
      <c r="Z73" s="22" t="str">
        <f t="shared" si="52"/>
        <v/>
      </c>
      <c r="AA73" s="22" t="str">
        <f t="shared" si="53"/>
        <v/>
      </c>
      <c r="AB73" s="22" t="str">
        <f t="shared" si="54"/>
        <v/>
      </c>
      <c r="AC73" s="22" t="str">
        <f t="shared" si="55"/>
        <v/>
      </c>
      <c r="AD73" s="22" t="str">
        <f t="shared" si="56"/>
        <v/>
      </c>
      <c r="AE73" s="22" t="str">
        <f t="shared" si="57"/>
        <v/>
      </c>
      <c r="AF73" s="25">
        <f t="shared" si="58"/>
        <v>0</v>
      </c>
      <c r="AG73" s="22" t="str">
        <f t="shared" si="59"/>
        <v/>
      </c>
      <c r="AH73" s="22" t="str">
        <f t="shared" si="60"/>
        <v/>
      </c>
      <c r="AI73" s="22" t="str">
        <f t="shared" si="61"/>
        <v/>
      </c>
      <c r="AJ73" s="22" t="str">
        <f t="shared" si="62"/>
        <v/>
      </c>
      <c r="AK73" s="22" t="str">
        <f t="shared" si="63"/>
        <v/>
      </c>
      <c r="AL73" s="22" t="str">
        <f t="shared" si="64"/>
        <v/>
      </c>
      <c r="AM73" s="22" t="str">
        <f t="shared" si="65"/>
        <v/>
      </c>
      <c r="AN73" s="22" t="str">
        <f t="shared" si="66"/>
        <v/>
      </c>
      <c r="AO73" s="22" t="str">
        <f t="shared" si="67"/>
        <v/>
      </c>
      <c r="AP73" s="22" t="str">
        <f t="shared" si="68"/>
        <v/>
      </c>
      <c r="AQ73" s="22" t="str">
        <f t="shared" si="69"/>
        <v/>
      </c>
      <c r="AR73" s="22" t="str">
        <f t="shared" si="70"/>
        <v/>
      </c>
      <c r="AS73" s="22" t="str">
        <f t="shared" si="71"/>
        <v/>
      </c>
      <c r="AT73" s="22" t="str">
        <f t="shared" si="72"/>
        <v/>
      </c>
      <c r="AU73" s="22" t="str">
        <f t="shared" si="73"/>
        <v/>
      </c>
      <c r="AV73" s="22" t="str">
        <f t="shared" si="74"/>
        <v/>
      </c>
      <c r="AW73" s="22" t="str">
        <f t="shared" si="75"/>
        <v/>
      </c>
      <c r="AX73" s="22" t="str">
        <f t="shared" si="76"/>
        <v/>
      </c>
      <c r="AY73" s="22" t="str">
        <f t="shared" si="77"/>
        <v/>
      </c>
      <c r="AZ73" s="22" t="str">
        <f t="shared" si="78"/>
        <v/>
      </c>
      <c r="BA73" s="22" t="str">
        <f t="shared" si="79"/>
        <v/>
      </c>
      <c r="BB73" s="22" t="str">
        <f t="shared" si="80"/>
        <v/>
      </c>
      <c r="BC73" s="22" t="str">
        <f t="shared" si="81"/>
        <v/>
      </c>
      <c r="BD73" s="22" t="str">
        <f t="shared" si="82"/>
        <v/>
      </c>
      <c r="BE73" s="22" t="str">
        <f t="shared" si="83"/>
        <v/>
      </c>
      <c r="BF73" s="22">
        <f t="shared" si="84"/>
        <v>0</v>
      </c>
      <c r="BG73" s="22" t="str">
        <f t="shared" si="85"/>
        <v/>
      </c>
      <c r="BH73" s="22" t="str">
        <f t="shared" si="86"/>
        <v/>
      </c>
      <c r="BI73" s="22" t="str">
        <f t="shared" si="87"/>
        <v/>
      </c>
      <c r="BJ73" s="22" t="str">
        <f t="shared" si="88"/>
        <v/>
      </c>
      <c r="BK73" s="22" t="str">
        <f t="shared" si="89"/>
        <v/>
      </c>
    </row>
    <row r="74" spans="13:63" x14ac:dyDescent="0.3">
      <c r="M74" s="34" t="s">
        <v>893</v>
      </c>
      <c r="N74" s="35" t="s">
        <v>1071</v>
      </c>
      <c r="O74" s="35" t="s">
        <v>16</v>
      </c>
      <c r="P74" s="37">
        <v>2.8421052631578947</v>
      </c>
      <c r="Q74" s="23">
        <f>VLOOKUP(M74,Salary!$A$1:$F$986,2,FALSE)</f>
        <v>575100</v>
      </c>
      <c r="R74" s="23"/>
      <c r="S74" s="22">
        <v>0</v>
      </c>
      <c r="T74" s="22" t="str">
        <f t="shared" si="46"/>
        <v/>
      </c>
      <c r="U74" s="22" t="str">
        <f t="shared" si="47"/>
        <v/>
      </c>
      <c r="V74" s="22" t="str">
        <f t="shared" si="48"/>
        <v/>
      </c>
      <c r="W74" s="22" t="b">
        <f t="shared" si="49"/>
        <v>1</v>
      </c>
      <c r="X74" s="22" t="str">
        <f t="shared" si="50"/>
        <v/>
      </c>
      <c r="Y74" s="22" t="str">
        <f t="shared" si="51"/>
        <v/>
      </c>
      <c r="Z74" s="22" t="str">
        <f t="shared" si="52"/>
        <v/>
      </c>
      <c r="AA74" s="22" t="str">
        <f t="shared" si="53"/>
        <v/>
      </c>
      <c r="AB74" s="22" t="str">
        <f t="shared" si="54"/>
        <v/>
      </c>
      <c r="AC74" s="22">
        <f t="shared" si="55"/>
        <v>0</v>
      </c>
      <c r="AD74" s="22" t="str">
        <f t="shared" si="56"/>
        <v/>
      </c>
      <c r="AE74" s="22" t="str">
        <f t="shared" si="57"/>
        <v/>
      </c>
      <c r="AF74" s="25" t="str">
        <f t="shared" si="58"/>
        <v/>
      </c>
      <c r="AG74" s="22" t="str">
        <f t="shared" si="59"/>
        <v/>
      </c>
      <c r="AH74" s="22" t="str">
        <f t="shared" si="60"/>
        <v/>
      </c>
      <c r="AI74" s="22" t="str">
        <f t="shared" si="61"/>
        <v/>
      </c>
      <c r="AJ74" s="22" t="str">
        <f t="shared" si="62"/>
        <v/>
      </c>
      <c r="AK74" s="22" t="str">
        <f t="shared" si="63"/>
        <v/>
      </c>
      <c r="AL74" s="22" t="str">
        <f t="shared" si="64"/>
        <v/>
      </c>
      <c r="AM74" s="22" t="str">
        <f t="shared" si="65"/>
        <v/>
      </c>
      <c r="AN74" s="22" t="str">
        <f t="shared" si="66"/>
        <v/>
      </c>
      <c r="AO74" s="22" t="str">
        <f t="shared" si="67"/>
        <v/>
      </c>
      <c r="AP74" s="22" t="str">
        <f t="shared" si="68"/>
        <v/>
      </c>
      <c r="AQ74" s="22" t="str">
        <f t="shared" si="69"/>
        <v/>
      </c>
      <c r="AR74" s="22" t="str">
        <f t="shared" si="70"/>
        <v/>
      </c>
      <c r="AS74" s="22" t="str">
        <f t="shared" si="71"/>
        <v/>
      </c>
      <c r="AT74" s="22" t="str">
        <f t="shared" si="72"/>
        <v/>
      </c>
      <c r="AU74" s="22" t="str">
        <f t="shared" si="73"/>
        <v/>
      </c>
      <c r="AV74" s="22" t="str">
        <f t="shared" si="74"/>
        <v/>
      </c>
      <c r="AW74" s="22" t="str">
        <f t="shared" si="75"/>
        <v/>
      </c>
      <c r="AX74" s="22" t="str">
        <f t="shared" si="76"/>
        <v/>
      </c>
      <c r="AY74" s="22" t="str">
        <f t="shared" si="77"/>
        <v/>
      </c>
      <c r="AZ74" s="22" t="str">
        <f t="shared" si="78"/>
        <v/>
      </c>
      <c r="BA74" s="22">
        <f t="shared" si="79"/>
        <v>0</v>
      </c>
      <c r="BB74" s="22" t="str">
        <f t="shared" si="80"/>
        <v/>
      </c>
      <c r="BC74" s="22" t="str">
        <f t="shared" si="81"/>
        <v/>
      </c>
      <c r="BD74" s="22" t="str">
        <f t="shared" si="82"/>
        <v/>
      </c>
      <c r="BE74" s="22" t="str">
        <f t="shared" si="83"/>
        <v/>
      </c>
      <c r="BF74" s="22" t="str">
        <f t="shared" si="84"/>
        <v/>
      </c>
      <c r="BG74" s="22" t="str">
        <f t="shared" si="85"/>
        <v/>
      </c>
      <c r="BH74" s="22" t="str">
        <f t="shared" si="86"/>
        <v/>
      </c>
      <c r="BI74" s="22" t="str">
        <f t="shared" si="87"/>
        <v/>
      </c>
      <c r="BJ74" s="22" t="str">
        <f t="shared" si="88"/>
        <v/>
      </c>
      <c r="BK74" s="22" t="str">
        <f t="shared" si="89"/>
        <v/>
      </c>
    </row>
    <row r="75" spans="13:63" x14ac:dyDescent="0.3">
      <c r="M75" s="34" t="s">
        <v>78</v>
      </c>
      <c r="N75" s="35" t="s">
        <v>1083</v>
      </c>
      <c r="O75" s="35" t="s">
        <v>16</v>
      </c>
      <c r="P75" s="37">
        <v>3.0916030534351147</v>
      </c>
      <c r="Q75" s="23">
        <f>VLOOKUP(M75,Salary!$A$1:$F$986,2,FALSE)</f>
        <v>22300000</v>
      </c>
      <c r="R75" s="23"/>
      <c r="S75" s="22">
        <v>0</v>
      </c>
      <c r="T75" s="22">
        <f t="shared" si="46"/>
        <v>0</v>
      </c>
      <c r="U75" s="22" t="str">
        <f t="shared" si="47"/>
        <v/>
      </c>
      <c r="V75" s="22" t="str">
        <f t="shared" si="48"/>
        <v/>
      </c>
      <c r="W75" s="22" t="b">
        <f t="shared" si="49"/>
        <v>0</v>
      </c>
      <c r="X75" s="22" t="str">
        <f t="shared" si="50"/>
        <v/>
      </c>
      <c r="Y75" s="22" t="str">
        <f t="shared" si="51"/>
        <v/>
      </c>
      <c r="Z75" s="22" t="str">
        <f t="shared" si="52"/>
        <v/>
      </c>
      <c r="AA75" s="22" t="str">
        <f t="shared" si="53"/>
        <v/>
      </c>
      <c r="AB75" s="22" t="str">
        <f t="shared" si="54"/>
        <v/>
      </c>
      <c r="AC75" s="22">
        <f t="shared" si="55"/>
        <v>0</v>
      </c>
      <c r="AD75" s="22" t="str">
        <f t="shared" si="56"/>
        <v/>
      </c>
      <c r="AE75" s="22" t="str">
        <f t="shared" si="57"/>
        <v/>
      </c>
      <c r="AF75" s="25" t="str">
        <f t="shared" si="58"/>
        <v/>
      </c>
      <c r="AG75" s="22" t="str">
        <f t="shared" si="59"/>
        <v/>
      </c>
      <c r="AH75" s="22" t="str">
        <f t="shared" si="60"/>
        <v/>
      </c>
      <c r="AI75" s="22" t="str">
        <f t="shared" si="61"/>
        <v/>
      </c>
      <c r="AJ75" s="22" t="str">
        <f t="shared" si="62"/>
        <v/>
      </c>
      <c r="AK75" s="22" t="str">
        <f t="shared" si="63"/>
        <v/>
      </c>
      <c r="AL75" s="22" t="str">
        <f t="shared" si="64"/>
        <v/>
      </c>
      <c r="AM75" s="22" t="str">
        <f t="shared" si="65"/>
        <v/>
      </c>
      <c r="AN75" s="22" t="str">
        <f t="shared" si="66"/>
        <v/>
      </c>
      <c r="AO75" s="22" t="str">
        <f t="shared" si="67"/>
        <v/>
      </c>
      <c r="AP75" s="22" t="str">
        <f t="shared" si="68"/>
        <v/>
      </c>
      <c r="AQ75" s="22" t="str">
        <f t="shared" si="69"/>
        <v/>
      </c>
      <c r="AR75" s="22" t="str">
        <f t="shared" si="70"/>
        <v/>
      </c>
      <c r="AS75" s="22" t="str">
        <f t="shared" si="71"/>
        <v/>
      </c>
      <c r="AT75" s="22" t="str">
        <f t="shared" si="72"/>
        <v/>
      </c>
      <c r="AU75" s="22" t="str">
        <f t="shared" si="73"/>
        <v/>
      </c>
      <c r="AV75" s="22" t="str">
        <f t="shared" si="74"/>
        <v/>
      </c>
      <c r="AW75" s="22" t="str">
        <f t="shared" si="75"/>
        <v/>
      </c>
      <c r="AX75" s="22" t="str">
        <f t="shared" si="76"/>
        <v/>
      </c>
      <c r="AY75" s="22" t="str">
        <f t="shared" si="77"/>
        <v/>
      </c>
      <c r="AZ75" s="22" t="str">
        <f t="shared" si="78"/>
        <v/>
      </c>
      <c r="BA75" s="22" t="str">
        <f t="shared" si="79"/>
        <v/>
      </c>
      <c r="BB75" s="22" t="str">
        <f t="shared" si="80"/>
        <v/>
      </c>
      <c r="BC75" s="22">
        <f t="shared" si="81"/>
        <v>0</v>
      </c>
      <c r="BD75" s="22" t="str">
        <f t="shared" si="82"/>
        <v/>
      </c>
      <c r="BE75" s="22" t="str">
        <f t="shared" si="83"/>
        <v/>
      </c>
      <c r="BF75" s="22" t="str">
        <f t="shared" si="84"/>
        <v/>
      </c>
      <c r="BG75" s="22" t="str">
        <f t="shared" si="85"/>
        <v/>
      </c>
      <c r="BH75" s="22" t="str">
        <f t="shared" si="86"/>
        <v/>
      </c>
      <c r="BI75" s="22" t="str">
        <f t="shared" si="87"/>
        <v/>
      </c>
      <c r="BJ75" s="22" t="str">
        <f t="shared" si="88"/>
        <v/>
      </c>
      <c r="BK75" s="22" t="str">
        <f t="shared" si="89"/>
        <v/>
      </c>
    </row>
    <row r="76" spans="13:63" x14ac:dyDescent="0.3">
      <c r="M76" s="34" t="s">
        <v>57</v>
      </c>
      <c r="N76" s="35" t="s">
        <v>1087</v>
      </c>
      <c r="O76" s="35" t="s">
        <v>34</v>
      </c>
      <c r="P76" s="37">
        <v>2.6943005181347148</v>
      </c>
      <c r="Q76" s="23">
        <f>VLOOKUP(M76,Salary!$A$1:$F$986,2,FALSE)</f>
        <v>29000000</v>
      </c>
      <c r="R76" s="23"/>
      <c r="S76" s="22">
        <v>0</v>
      </c>
      <c r="T76" s="22">
        <f t="shared" si="46"/>
        <v>0</v>
      </c>
      <c r="U76" s="22" t="str">
        <f t="shared" si="47"/>
        <v/>
      </c>
      <c r="V76" s="22" t="str">
        <f t="shared" si="48"/>
        <v/>
      </c>
      <c r="W76" s="22" t="b">
        <f t="shared" si="49"/>
        <v>0</v>
      </c>
      <c r="X76" s="22" t="str">
        <f t="shared" si="50"/>
        <v/>
      </c>
      <c r="Y76" s="22" t="str">
        <f t="shared" si="51"/>
        <v/>
      </c>
      <c r="Z76" s="22" t="str">
        <f t="shared" si="52"/>
        <v/>
      </c>
      <c r="AA76" s="22" t="str">
        <f t="shared" si="53"/>
        <v/>
      </c>
      <c r="AB76" s="22" t="str">
        <f t="shared" si="54"/>
        <v/>
      </c>
      <c r="AC76" s="22" t="str">
        <f t="shared" si="55"/>
        <v/>
      </c>
      <c r="AD76" s="22" t="str">
        <f t="shared" si="56"/>
        <v/>
      </c>
      <c r="AE76" s="22" t="str">
        <f t="shared" si="57"/>
        <v/>
      </c>
      <c r="AF76" s="25">
        <f t="shared" si="58"/>
        <v>0</v>
      </c>
      <c r="AG76" s="22" t="str">
        <f t="shared" si="59"/>
        <v/>
      </c>
      <c r="AH76" s="22" t="str">
        <f t="shared" si="60"/>
        <v/>
      </c>
      <c r="AI76" s="22" t="str">
        <f t="shared" si="61"/>
        <v/>
      </c>
      <c r="AJ76" s="22" t="str">
        <f t="shared" si="62"/>
        <v/>
      </c>
      <c r="AK76" s="22" t="str">
        <f t="shared" si="63"/>
        <v/>
      </c>
      <c r="AL76" s="22" t="str">
        <f t="shared" si="64"/>
        <v/>
      </c>
      <c r="AM76" s="22" t="str">
        <f t="shared" si="65"/>
        <v/>
      </c>
      <c r="AN76" s="22" t="str">
        <f t="shared" si="66"/>
        <v/>
      </c>
      <c r="AO76" s="22">
        <f t="shared" si="67"/>
        <v>0</v>
      </c>
      <c r="AP76" s="22" t="str">
        <f t="shared" si="68"/>
        <v/>
      </c>
      <c r="AQ76" s="22" t="str">
        <f t="shared" si="69"/>
        <v/>
      </c>
      <c r="AR76" s="22" t="str">
        <f t="shared" si="70"/>
        <v/>
      </c>
      <c r="AS76" s="22" t="str">
        <f t="shared" si="71"/>
        <v/>
      </c>
      <c r="AT76" s="22" t="str">
        <f t="shared" si="72"/>
        <v/>
      </c>
      <c r="AU76" s="22" t="str">
        <f t="shared" si="73"/>
        <v/>
      </c>
      <c r="AV76" s="22" t="str">
        <f t="shared" si="74"/>
        <v/>
      </c>
      <c r="AW76" s="22" t="str">
        <f t="shared" si="75"/>
        <v/>
      </c>
      <c r="AX76" s="22" t="str">
        <f t="shared" si="76"/>
        <v/>
      </c>
      <c r="AY76" s="22" t="str">
        <f t="shared" si="77"/>
        <v/>
      </c>
      <c r="AZ76" s="22" t="str">
        <f t="shared" si="78"/>
        <v/>
      </c>
      <c r="BA76" s="22" t="str">
        <f t="shared" si="79"/>
        <v/>
      </c>
      <c r="BB76" s="22" t="str">
        <f t="shared" si="80"/>
        <v/>
      </c>
      <c r="BC76" s="22" t="str">
        <f t="shared" si="81"/>
        <v/>
      </c>
      <c r="BD76" s="22" t="str">
        <f t="shared" si="82"/>
        <v/>
      </c>
      <c r="BE76" s="22" t="str">
        <f t="shared" si="83"/>
        <v/>
      </c>
      <c r="BF76" s="22" t="str">
        <f t="shared" si="84"/>
        <v/>
      </c>
      <c r="BG76" s="22" t="str">
        <f t="shared" si="85"/>
        <v/>
      </c>
      <c r="BH76" s="22" t="str">
        <f t="shared" si="86"/>
        <v/>
      </c>
      <c r="BI76" s="22" t="str">
        <f t="shared" si="87"/>
        <v/>
      </c>
      <c r="BJ76" s="22" t="str">
        <f t="shared" si="88"/>
        <v/>
      </c>
      <c r="BK76" s="22" t="str">
        <f t="shared" si="89"/>
        <v/>
      </c>
    </row>
    <row r="77" spans="13:63" x14ac:dyDescent="0.3">
      <c r="M77" s="34" t="s">
        <v>244</v>
      </c>
      <c r="N77" s="35" t="s">
        <v>1076</v>
      </c>
      <c r="O77" s="35" t="s">
        <v>34</v>
      </c>
      <c r="P77" s="37">
        <v>2.496</v>
      </c>
      <c r="Q77" s="23">
        <f>VLOOKUP(M77,Salary!$A$1:$F$986,2,FALSE)</f>
        <v>6925000</v>
      </c>
      <c r="R77" s="23"/>
      <c r="S77" s="22">
        <v>0</v>
      </c>
      <c r="T77" s="22" t="str">
        <f t="shared" si="46"/>
        <v/>
      </c>
      <c r="U77" s="22">
        <f t="shared" si="47"/>
        <v>0</v>
      </c>
      <c r="V77" s="22" t="str">
        <f t="shared" si="48"/>
        <v/>
      </c>
      <c r="W77" s="22" t="b">
        <f t="shared" si="49"/>
        <v>0</v>
      </c>
      <c r="X77" s="22" t="str">
        <f t="shared" si="50"/>
        <v/>
      </c>
      <c r="Y77" s="22" t="str">
        <f t="shared" si="51"/>
        <v/>
      </c>
      <c r="Z77" s="22" t="str">
        <f t="shared" si="52"/>
        <v/>
      </c>
      <c r="AA77" s="22" t="str">
        <f t="shared" si="53"/>
        <v/>
      </c>
      <c r="AB77" s="22" t="str">
        <f t="shared" si="54"/>
        <v/>
      </c>
      <c r="AC77" s="22" t="str">
        <f t="shared" si="55"/>
        <v/>
      </c>
      <c r="AD77" s="22" t="str">
        <f t="shared" si="56"/>
        <v/>
      </c>
      <c r="AE77" s="22" t="str">
        <f t="shared" si="57"/>
        <v/>
      </c>
      <c r="AF77" s="25">
        <f t="shared" si="58"/>
        <v>0</v>
      </c>
      <c r="AG77" s="22" t="str">
        <f t="shared" si="59"/>
        <v/>
      </c>
      <c r="AH77" s="22" t="str">
        <f t="shared" si="60"/>
        <v/>
      </c>
      <c r="AI77" s="22" t="str">
        <f t="shared" si="61"/>
        <v/>
      </c>
      <c r="AJ77" s="22" t="str">
        <f t="shared" si="62"/>
        <v/>
      </c>
      <c r="AK77" s="22" t="str">
        <f t="shared" si="63"/>
        <v/>
      </c>
      <c r="AL77" s="22" t="str">
        <f t="shared" si="64"/>
        <v/>
      </c>
      <c r="AM77" s="22" t="str">
        <f t="shared" si="65"/>
        <v/>
      </c>
      <c r="AN77" s="22">
        <f t="shared" si="66"/>
        <v>0</v>
      </c>
      <c r="AO77" s="22" t="str">
        <f t="shared" si="67"/>
        <v/>
      </c>
      <c r="AP77" s="22" t="str">
        <f t="shared" si="68"/>
        <v/>
      </c>
      <c r="AQ77" s="22" t="str">
        <f t="shared" si="69"/>
        <v/>
      </c>
      <c r="AR77" s="22" t="str">
        <f t="shared" si="70"/>
        <v/>
      </c>
      <c r="AS77" s="22" t="str">
        <f t="shared" si="71"/>
        <v/>
      </c>
      <c r="AT77" s="22" t="str">
        <f t="shared" si="72"/>
        <v/>
      </c>
      <c r="AU77" s="22" t="str">
        <f t="shared" si="73"/>
        <v/>
      </c>
      <c r="AV77" s="22" t="str">
        <f t="shared" si="74"/>
        <v/>
      </c>
      <c r="AW77" s="22" t="str">
        <f t="shared" si="75"/>
        <v/>
      </c>
      <c r="AX77" s="22" t="str">
        <f t="shared" si="76"/>
        <v/>
      </c>
      <c r="AY77" s="22" t="str">
        <f t="shared" si="77"/>
        <v/>
      </c>
      <c r="AZ77" s="22" t="str">
        <f t="shared" si="78"/>
        <v/>
      </c>
      <c r="BA77" s="22" t="str">
        <f t="shared" si="79"/>
        <v/>
      </c>
      <c r="BB77" s="22" t="str">
        <f t="shared" si="80"/>
        <v/>
      </c>
      <c r="BC77" s="22" t="str">
        <f t="shared" si="81"/>
        <v/>
      </c>
      <c r="BD77" s="22" t="str">
        <f t="shared" si="82"/>
        <v/>
      </c>
      <c r="BE77" s="22" t="str">
        <f t="shared" si="83"/>
        <v/>
      </c>
      <c r="BF77" s="22" t="str">
        <f t="shared" si="84"/>
        <v/>
      </c>
      <c r="BG77" s="22" t="str">
        <f t="shared" si="85"/>
        <v/>
      </c>
      <c r="BH77" s="22" t="str">
        <f t="shared" si="86"/>
        <v/>
      </c>
      <c r="BI77" s="22" t="str">
        <f t="shared" si="87"/>
        <v/>
      </c>
      <c r="BJ77" s="22" t="str">
        <f t="shared" si="88"/>
        <v/>
      </c>
      <c r="BK77" s="22" t="str">
        <f t="shared" si="89"/>
        <v/>
      </c>
    </row>
    <row r="78" spans="13:63" x14ac:dyDescent="0.3">
      <c r="M78" s="34" t="s">
        <v>404</v>
      </c>
      <c r="N78" s="35" t="s">
        <v>1075</v>
      </c>
      <c r="O78" s="35" t="s">
        <v>15</v>
      </c>
      <c r="P78" s="37">
        <v>2.5167785234899327</v>
      </c>
      <c r="Q78" s="23">
        <f>VLOOKUP(M78,Salary!$A$1:$F$986,2,FALSE)</f>
        <v>2375000</v>
      </c>
      <c r="R78" s="23"/>
      <c r="S78" s="22">
        <v>0</v>
      </c>
      <c r="T78" s="22" t="str">
        <f t="shared" si="46"/>
        <v/>
      </c>
      <c r="U78" s="22" t="str">
        <f t="shared" si="47"/>
        <v/>
      </c>
      <c r="V78" s="22">
        <f t="shared" si="48"/>
        <v>0</v>
      </c>
      <c r="W78" s="22" t="b">
        <f t="shared" si="49"/>
        <v>0</v>
      </c>
      <c r="X78" s="22" t="str">
        <f t="shared" si="50"/>
        <v/>
      </c>
      <c r="Y78" s="22" t="str">
        <f t="shared" si="51"/>
        <v/>
      </c>
      <c r="Z78" s="22" t="str">
        <f t="shared" si="52"/>
        <v/>
      </c>
      <c r="AA78" s="22" t="str">
        <f t="shared" si="53"/>
        <v/>
      </c>
      <c r="AB78" s="22">
        <f t="shared" si="54"/>
        <v>0</v>
      </c>
      <c r="AC78" s="22" t="str">
        <f t="shared" si="55"/>
        <v/>
      </c>
      <c r="AD78" s="22" t="str">
        <f t="shared" si="56"/>
        <v/>
      </c>
      <c r="AE78" s="22" t="str">
        <f t="shared" si="57"/>
        <v/>
      </c>
      <c r="AF78" s="25" t="str">
        <f t="shared" si="58"/>
        <v/>
      </c>
      <c r="AG78" s="22" t="str">
        <f t="shared" si="59"/>
        <v/>
      </c>
      <c r="AH78" s="22" t="str">
        <f t="shared" si="60"/>
        <v/>
      </c>
      <c r="AI78" s="22" t="str">
        <f t="shared" si="61"/>
        <v/>
      </c>
      <c r="AJ78" s="22" t="str">
        <f t="shared" si="62"/>
        <v/>
      </c>
      <c r="AK78" s="22" t="str">
        <f t="shared" si="63"/>
        <v/>
      </c>
      <c r="AL78" s="22" t="str">
        <f t="shared" si="64"/>
        <v/>
      </c>
      <c r="AM78" s="22" t="str">
        <f t="shared" si="65"/>
        <v/>
      </c>
      <c r="AN78" s="22" t="str">
        <f t="shared" si="66"/>
        <v/>
      </c>
      <c r="AO78" s="22" t="str">
        <f t="shared" si="67"/>
        <v/>
      </c>
      <c r="AP78" s="22" t="str">
        <f t="shared" si="68"/>
        <v/>
      </c>
      <c r="AQ78" s="22" t="str">
        <f t="shared" si="69"/>
        <v/>
      </c>
      <c r="AR78" s="22" t="str">
        <f t="shared" si="70"/>
        <v/>
      </c>
      <c r="AS78" s="22" t="str">
        <f t="shared" si="71"/>
        <v/>
      </c>
      <c r="AT78" s="22" t="str">
        <f t="shared" si="72"/>
        <v/>
      </c>
      <c r="AU78" s="22" t="str">
        <f t="shared" si="73"/>
        <v/>
      </c>
      <c r="AV78" s="22" t="str">
        <f t="shared" si="74"/>
        <v/>
      </c>
      <c r="AW78" s="22" t="str">
        <f t="shared" si="75"/>
        <v/>
      </c>
      <c r="AX78" s="22" t="str">
        <f t="shared" si="76"/>
        <v/>
      </c>
      <c r="AY78" s="22" t="str">
        <f t="shared" si="77"/>
        <v/>
      </c>
      <c r="AZ78" s="22" t="str">
        <f t="shared" si="78"/>
        <v/>
      </c>
      <c r="BA78" s="22" t="str">
        <f t="shared" si="79"/>
        <v/>
      </c>
      <c r="BB78" s="22" t="str">
        <f t="shared" si="80"/>
        <v/>
      </c>
      <c r="BC78" s="22" t="str">
        <f t="shared" si="81"/>
        <v/>
      </c>
      <c r="BD78" s="22">
        <f t="shared" si="82"/>
        <v>0</v>
      </c>
      <c r="BE78" s="22" t="str">
        <f t="shared" si="83"/>
        <v/>
      </c>
      <c r="BF78" s="22" t="str">
        <f t="shared" si="84"/>
        <v/>
      </c>
      <c r="BG78" s="22" t="str">
        <f t="shared" si="85"/>
        <v/>
      </c>
      <c r="BH78" s="22" t="str">
        <f t="shared" si="86"/>
        <v/>
      </c>
      <c r="BI78" s="22" t="str">
        <f t="shared" si="87"/>
        <v/>
      </c>
      <c r="BJ78" s="22" t="str">
        <f t="shared" si="88"/>
        <v/>
      </c>
      <c r="BK78" s="22" t="str">
        <f t="shared" si="89"/>
        <v/>
      </c>
    </row>
    <row r="79" spans="13:63" x14ac:dyDescent="0.3">
      <c r="M79" s="34" t="s">
        <v>135</v>
      </c>
      <c r="N79" s="35" t="s">
        <v>1072</v>
      </c>
      <c r="O79" s="35" t="s">
        <v>15</v>
      </c>
      <c r="P79" s="37">
        <v>2.6455026455026456</v>
      </c>
      <c r="Q79" s="23">
        <f>VLOOKUP(M79,Salary!$A$1:$F$986,2,FALSE)</f>
        <v>14250000</v>
      </c>
      <c r="R79" s="23"/>
      <c r="S79" s="22">
        <v>0</v>
      </c>
      <c r="T79" s="22">
        <f t="shared" si="46"/>
        <v>0</v>
      </c>
      <c r="U79" s="22" t="str">
        <f t="shared" si="47"/>
        <v/>
      </c>
      <c r="V79" s="22" t="str">
        <f t="shared" si="48"/>
        <v/>
      </c>
      <c r="W79" s="22" t="b">
        <f t="shared" si="49"/>
        <v>0</v>
      </c>
      <c r="X79" s="22" t="str">
        <f t="shared" si="50"/>
        <v/>
      </c>
      <c r="Y79" s="22" t="str">
        <f t="shared" si="51"/>
        <v/>
      </c>
      <c r="Z79" s="22" t="str">
        <f t="shared" si="52"/>
        <v/>
      </c>
      <c r="AA79" s="22" t="str">
        <f t="shared" si="53"/>
        <v/>
      </c>
      <c r="AB79" s="22">
        <f t="shared" si="54"/>
        <v>0</v>
      </c>
      <c r="AC79" s="22" t="str">
        <f t="shared" si="55"/>
        <v/>
      </c>
      <c r="AD79" s="22" t="str">
        <f t="shared" si="56"/>
        <v/>
      </c>
      <c r="AE79" s="22" t="str">
        <f t="shared" si="57"/>
        <v/>
      </c>
      <c r="AF79" s="25" t="str">
        <f t="shared" si="58"/>
        <v/>
      </c>
      <c r="AG79" s="22" t="str">
        <f t="shared" si="59"/>
        <v/>
      </c>
      <c r="AH79" s="22" t="str">
        <f t="shared" si="60"/>
        <v/>
      </c>
      <c r="AI79" s="22">
        <f t="shared" si="61"/>
        <v>0</v>
      </c>
      <c r="AJ79" s="22" t="str">
        <f t="shared" si="62"/>
        <v/>
      </c>
      <c r="AK79" s="22" t="str">
        <f t="shared" si="63"/>
        <v/>
      </c>
      <c r="AL79" s="22" t="str">
        <f t="shared" si="64"/>
        <v/>
      </c>
      <c r="AM79" s="22" t="str">
        <f t="shared" si="65"/>
        <v/>
      </c>
      <c r="AN79" s="22" t="str">
        <f t="shared" si="66"/>
        <v/>
      </c>
      <c r="AO79" s="22" t="str">
        <f t="shared" si="67"/>
        <v/>
      </c>
      <c r="AP79" s="22" t="str">
        <f t="shared" si="68"/>
        <v/>
      </c>
      <c r="AQ79" s="22" t="str">
        <f t="shared" si="69"/>
        <v/>
      </c>
      <c r="AR79" s="22" t="str">
        <f t="shared" si="70"/>
        <v/>
      </c>
      <c r="AS79" s="22" t="str">
        <f t="shared" si="71"/>
        <v/>
      </c>
      <c r="AT79" s="22" t="str">
        <f t="shared" si="72"/>
        <v/>
      </c>
      <c r="AU79" s="22" t="str">
        <f t="shared" si="73"/>
        <v/>
      </c>
      <c r="AV79" s="22" t="str">
        <f t="shared" si="74"/>
        <v/>
      </c>
      <c r="AW79" s="22" t="str">
        <f t="shared" si="75"/>
        <v/>
      </c>
      <c r="AX79" s="22" t="str">
        <f t="shared" si="76"/>
        <v/>
      </c>
      <c r="AY79" s="22" t="str">
        <f t="shared" si="77"/>
        <v/>
      </c>
      <c r="AZ79" s="22" t="str">
        <f t="shared" si="78"/>
        <v/>
      </c>
      <c r="BA79" s="22" t="str">
        <f t="shared" si="79"/>
        <v/>
      </c>
      <c r="BB79" s="22" t="str">
        <f t="shared" si="80"/>
        <v/>
      </c>
      <c r="BC79" s="22" t="str">
        <f t="shared" si="81"/>
        <v/>
      </c>
      <c r="BD79" s="22" t="str">
        <f t="shared" si="82"/>
        <v/>
      </c>
      <c r="BE79" s="22" t="str">
        <f t="shared" si="83"/>
        <v/>
      </c>
      <c r="BF79" s="22" t="str">
        <f t="shared" si="84"/>
        <v/>
      </c>
      <c r="BG79" s="22" t="str">
        <f t="shared" si="85"/>
        <v/>
      </c>
      <c r="BH79" s="22" t="str">
        <f t="shared" si="86"/>
        <v/>
      </c>
      <c r="BI79" s="22" t="str">
        <f t="shared" si="87"/>
        <v/>
      </c>
      <c r="BJ79" s="22" t="str">
        <f t="shared" si="88"/>
        <v/>
      </c>
      <c r="BK79" s="22" t="str">
        <f t="shared" si="89"/>
        <v/>
      </c>
    </row>
    <row r="80" spans="13:63" x14ac:dyDescent="0.3">
      <c r="M80" s="34" t="s">
        <v>104</v>
      </c>
      <c r="N80" s="35" t="s">
        <v>1078</v>
      </c>
      <c r="O80" s="35" t="s">
        <v>17</v>
      </c>
      <c r="P80" s="37">
        <v>2.2388059701492535</v>
      </c>
      <c r="Q80" s="23">
        <f>VLOOKUP(M80,Salary!$A$1:$F$986,2,FALSE)</f>
        <v>18500000</v>
      </c>
      <c r="R80" s="23"/>
      <c r="S80" s="22">
        <v>0</v>
      </c>
      <c r="T80" s="22">
        <f t="shared" si="46"/>
        <v>0</v>
      </c>
      <c r="U80" s="22" t="str">
        <f t="shared" si="47"/>
        <v/>
      </c>
      <c r="V80" s="22" t="str">
        <f t="shared" si="48"/>
        <v/>
      </c>
      <c r="W80" s="22" t="b">
        <f t="shared" si="49"/>
        <v>0</v>
      </c>
      <c r="X80" s="22" t="str">
        <f t="shared" si="50"/>
        <v/>
      </c>
      <c r="Y80" s="22" t="str">
        <f t="shared" si="51"/>
        <v/>
      </c>
      <c r="Z80" s="22" t="str">
        <f t="shared" si="52"/>
        <v/>
      </c>
      <c r="AA80" s="22" t="str">
        <f t="shared" si="53"/>
        <v/>
      </c>
      <c r="AB80" s="22" t="str">
        <f t="shared" si="54"/>
        <v/>
      </c>
      <c r="AC80" s="22" t="str">
        <f t="shared" si="55"/>
        <v/>
      </c>
      <c r="AD80" s="22">
        <f t="shared" si="56"/>
        <v>0</v>
      </c>
      <c r="AE80" s="22" t="str">
        <f t="shared" si="57"/>
        <v/>
      </c>
      <c r="AF80" s="25" t="str">
        <f t="shared" si="58"/>
        <v/>
      </c>
      <c r="AG80" s="22" t="str">
        <f t="shared" si="59"/>
        <v/>
      </c>
      <c r="AH80" s="22" t="str">
        <f t="shared" si="60"/>
        <v/>
      </c>
      <c r="AI80" s="22" t="str">
        <f t="shared" si="61"/>
        <v/>
      </c>
      <c r="AJ80" s="22" t="str">
        <f t="shared" si="62"/>
        <v/>
      </c>
      <c r="AK80" s="22" t="str">
        <f t="shared" si="63"/>
        <v/>
      </c>
      <c r="AL80" s="22" t="str">
        <f t="shared" si="64"/>
        <v/>
      </c>
      <c r="AM80" s="22" t="str">
        <f t="shared" si="65"/>
        <v/>
      </c>
      <c r="AN80" s="22" t="str">
        <f t="shared" si="66"/>
        <v/>
      </c>
      <c r="AO80" s="22" t="str">
        <f t="shared" si="67"/>
        <v/>
      </c>
      <c r="AP80" s="22" t="str">
        <f t="shared" si="68"/>
        <v/>
      </c>
      <c r="AQ80" s="22" t="str">
        <f t="shared" si="69"/>
        <v/>
      </c>
      <c r="AR80" s="22" t="str">
        <f t="shared" si="70"/>
        <v/>
      </c>
      <c r="AS80" s="22" t="str">
        <f t="shared" si="71"/>
        <v/>
      </c>
      <c r="AT80" s="22" t="str">
        <f t="shared" si="72"/>
        <v/>
      </c>
      <c r="AU80" s="22" t="str">
        <f t="shared" si="73"/>
        <v/>
      </c>
      <c r="AV80" s="22" t="str">
        <f t="shared" si="74"/>
        <v/>
      </c>
      <c r="AW80" s="22" t="str">
        <f t="shared" si="75"/>
        <v/>
      </c>
      <c r="AX80" s="22" t="str">
        <f t="shared" si="76"/>
        <v/>
      </c>
      <c r="AY80" s="22" t="str">
        <f t="shared" si="77"/>
        <v/>
      </c>
      <c r="AZ80" s="22" t="str">
        <f t="shared" si="78"/>
        <v/>
      </c>
      <c r="BA80" s="22" t="str">
        <f t="shared" si="79"/>
        <v/>
      </c>
      <c r="BB80" s="22" t="str">
        <f t="shared" si="80"/>
        <v/>
      </c>
      <c r="BC80" s="22" t="str">
        <f t="shared" si="81"/>
        <v/>
      </c>
      <c r="BD80" s="22" t="str">
        <f t="shared" si="82"/>
        <v/>
      </c>
      <c r="BE80" s="22">
        <f t="shared" si="83"/>
        <v>0</v>
      </c>
      <c r="BF80" s="22" t="str">
        <f t="shared" si="84"/>
        <v/>
      </c>
      <c r="BG80" s="22" t="str">
        <f t="shared" si="85"/>
        <v/>
      </c>
      <c r="BH80" s="22" t="str">
        <f t="shared" si="86"/>
        <v/>
      </c>
      <c r="BI80" s="22" t="str">
        <f t="shared" si="87"/>
        <v/>
      </c>
      <c r="BJ80" s="22" t="str">
        <f t="shared" si="88"/>
        <v/>
      </c>
      <c r="BK80" s="22" t="str">
        <f t="shared" si="89"/>
        <v/>
      </c>
    </row>
    <row r="81" spans="13:63" x14ac:dyDescent="0.3">
      <c r="M81" s="34" t="s">
        <v>132</v>
      </c>
      <c r="N81" s="35" t="s">
        <v>1087</v>
      </c>
      <c r="O81" s="35" t="s">
        <v>15</v>
      </c>
      <c r="P81" s="37">
        <v>2.1207658321060383</v>
      </c>
      <c r="Q81" s="23">
        <f>VLOOKUP(M81,Salary!$A$1:$F$986,2,FALSE)</f>
        <v>15000000</v>
      </c>
      <c r="R81" s="23"/>
      <c r="S81" s="22">
        <v>0</v>
      </c>
      <c r="T81" s="22">
        <f t="shared" si="46"/>
        <v>0</v>
      </c>
      <c r="U81" s="22" t="str">
        <f t="shared" si="47"/>
        <v/>
      </c>
      <c r="V81" s="22" t="str">
        <f t="shared" si="48"/>
        <v/>
      </c>
      <c r="W81" s="22" t="b">
        <f t="shared" si="49"/>
        <v>0</v>
      </c>
      <c r="X81" s="22" t="str">
        <f t="shared" si="50"/>
        <v/>
      </c>
      <c r="Y81" s="22" t="str">
        <f t="shared" si="51"/>
        <v/>
      </c>
      <c r="Z81" s="22" t="str">
        <f t="shared" si="52"/>
        <v/>
      </c>
      <c r="AA81" s="22" t="str">
        <f t="shared" si="53"/>
        <v/>
      </c>
      <c r="AB81" s="22">
        <f t="shared" si="54"/>
        <v>0</v>
      </c>
      <c r="AC81" s="22" t="str">
        <f t="shared" si="55"/>
        <v/>
      </c>
      <c r="AD81" s="22" t="str">
        <f t="shared" si="56"/>
        <v/>
      </c>
      <c r="AE81" s="22" t="str">
        <f t="shared" si="57"/>
        <v/>
      </c>
      <c r="AF81" s="25" t="str">
        <f t="shared" si="58"/>
        <v/>
      </c>
      <c r="AG81" s="22" t="str">
        <f t="shared" si="59"/>
        <v/>
      </c>
      <c r="AH81" s="22" t="str">
        <f t="shared" si="60"/>
        <v/>
      </c>
      <c r="AI81" s="22" t="str">
        <f t="shared" si="61"/>
        <v/>
      </c>
      <c r="AJ81" s="22" t="str">
        <f t="shared" si="62"/>
        <v/>
      </c>
      <c r="AK81" s="22" t="str">
        <f t="shared" si="63"/>
        <v/>
      </c>
      <c r="AL81" s="22" t="str">
        <f t="shared" si="64"/>
        <v/>
      </c>
      <c r="AM81" s="22" t="str">
        <f t="shared" si="65"/>
        <v/>
      </c>
      <c r="AN81" s="22" t="str">
        <f t="shared" si="66"/>
        <v/>
      </c>
      <c r="AO81" s="22">
        <f t="shared" si="67"/>
        <v>0</v>
      </c>
      <c r="AP81" s="22" t="str">
        <f t="shared" si="68"/>
        <v/>
      </c>
      <c r="AQ81" s="22" t="str">
        <f t="shared" si="69"/>
        <v/>
      </c>
      <c r="AR81" s="22" t="str">
        <f t="shared" si="70"/>
        <v/>
      </c>
      <c r="AS81" s="22" t="str">
        <f t="shared" si="71"/>
        <v/>
      </c>
      <c r="AT81" s="22" t="str">
        <f t="shared" si="72"/>
        <v/>
      </c>
      <c r="AU81" s="22" t="str">
        <f t="shared" si="73"/>
        <v/>
      </c>
      <c r="AV81" s="22" t="str">
        <f t="shared" si="74"/>
        <v/>
      </c>
      <c r="AW81" s="22" t="str">
        <f t="shared" si="75"/>
        <v/>
      </c>
      <c r="AX81" s="22" t="str">
        <f t="shared" si="76"/>
        <v/>
      </c>
      <c r="AY81" s="22" t="str">
        <f t="shared" si="77"/>
        <v/>
      </c>
      <c r="AZ81" s="22" t="str">
        <f t="shared" si="78"/>
        <v/>
      </c>
      <c r="BA81" s="22" t="str">
        <f t="shared" si="79"/>
        <v/>
      </c>
      <c r="BB81" s="22" t="str">
        <f t="shared" si="80"/>
        <v/>
      </c>
      <c r="BC81" s="22" t="str">
        <f t="shared" si="81"/>
        <v/>
      </c>
      <c r="BD81" s="22" t="str">
        <f t="shared" si="82"/>
        <v/>
      </c>
      <c r="BE81" s="22" t="str">
        <f t="shared" si="83"/>
        <v/>
      </c>
      <c r="BF81" s="22" t="str">
        <f t="shared" si="84"/>
        <v/>
      </c>
      <c r="BG81" s="22" t="str">
        <f t="shared" si="85"/>
        <v/>
      </c>
      <c r="BH81" s="22" t="str">
        <f t="shared" si="86"/>
        <v/>
      </c>
      <c r="BI81" s="22" t="str">
        <f t="shared" si="87"/>
        <v/>
      </c>
      <c r="BJ81" s="22" t="str">
        <f t="shared" si="88"/>
        <v/>
      </c>
      <c r="BK81" s="22" t="str">
        <f t="shared" si="89"/>
        <v/>
      </c>
    </row>
    <row r="82" spans="13:63" x14ac:dyDescent="0.3">
      <c r="M82" s="34" t="s">
        <v>430</v>
      </c>
      <c r="N82" s="35" t="s">
        <v>1074</v>
      </c>
      <c r="O82" s="35" t="s">
        <v>34</v>
      </c>
      <c r="P82" s="37">
        <v>2.5945945945945947</v>
      </c>
      <c r="Q82" s="23">
        <f>VLOOKUP(M82,Salary!$A$1:$F$986,2,FALSE)</f>
        <v>2000000</v>
      </c>
      <c r="R82" s="23"/>
      <c r="S82" s="22">
        <v>0</v>
      </c>
      <c r="T82" s="22" t="str">
        <f t="shared" si="46"/>
        <v/>
      </c>
      <c r="U82" s="22" t="str">
        <f t="shared" si="47"/>
        <v/>
      </c>
      <c r="V82" s="22" t="str">
        <f t="shared" si="48"/>
        <v/>
      </c>
      <c r="W82" s="22" t="b">
        <f t="shared" si="49"/>
        <v>0</v>
      </c>
      <c r="X82" s="22" t="str">
        <f t="shared" si="50"/>
        <v/>
      </c>
      <c r="Y82" s="22" t="str">
        <f t="shared" si="51"/>
        <v/>
      </c>
      <c r="Z82" s="22" t="str">
        <f t="shared" si="52"/>
        <v/>
      </c>
      <c r="AA82" s="22" t="str">
        <f t="shared" si="53"/>
        <v/>
      </c>
      <c r="AB82" s="22" t="str">
        <f t="shared" si="54"/>
        <v/>
      </c>
      <c r="AC82" s="22" t="str">
        <f t="shared" si="55"/>
        <v/>
      </c>
      <c r="AD82" s="22" t="str">
        <f t="shared" si="56"/>
        <v/>
      </c>
      <c r="AE82" s="22" t="str">
        <f t="shared" si="57"/>
        <v/>
      </c>
      <c r="AF82" s="25">
        <f t="shared" si="58"/>
        <v>0</v>
      </c>
      <c r="AG82" s="22" t="str">
        <f t="shared" si="59"/>
        <v/>
      </c>
      <c r="AH82" s="22" t="str">
        <f t="shared" si="60"/>
        <v/>
      </c>
      <c r="AI82" s="22" t="str">
        <f t="shared" si="61"/>
        <v/>
      </c>
      <c r="AJ82" s="22" t="str">
        <f t="shared" si="62"/>
        <v/>
      </c>
      <c r="AK82" s="22" t="str">
        <f t="shared" si="63"/>
        <v/>
      </c>
      <c r="AL82" s="22" t="str">
        <f t="shared" si="64"/>
        <v/>
      </c>
      <c r="AM82" s="22" t="str">
        <f t="shared" si="65"/>
        <v/>
      </c>
      <c r="AN82" s="22" t="str">
        <f t="shared" si="66"/>
        <v/>
      </c>
      <c r="AO82" s="22" t="str">
        <f t="shared" si="67"/>
        <v/>
      </c>
      <c r="AP82" s="22" t="str">
        <f t="shared" si="68"/>
        <v/>
      </c>
      <c r="AQ82" s="22" t="str">
        <f t="shared" si="69"/>
        <v/>
      </c>
      <c r="AR82" s="22" t="str">
        <f t="shared" si="70"/>
        <v/>
      </c>
      <c r="AS82" s="22" t="str">
        <f t="shared" si="71"/>
        <v/>
      </c>
      <c r="AT82" s="22" t="str">
        <f t="shared" si="72"/>
        <v/>
      </c>
      <c r="AU82" s="22" t="str">
        <f t="shared" si="73"/>
        <v/>
      </c>
      <c r="AV82" s="22" t="str">
        <f t="shared" si="74"/>
        <v/>
      </c>
      <c r="AW82" s="22" t="str">
        <f t="shared" si="75"/>
        <v/>
      </c>
      <c r="AX82" s="22" t="str">
        <f t="shared" si="76"/>
        <v/>
      </c>
      <c r="AY82" s="22" t="str">
        <f t="shared" si="77"/>
        <v/>
      </c>
      <c r="AZ82" s="22" t="str">
        <f t="shared" si="78"/>
        <v/>
      </c>
      <c r="BA82" s="22" t="str">
        <f t="shared" si="79"/>
        <v/>
      </c>
      <c r="BB82" s="22" t="str">
        <f t="shared" si="80"/>
        <v/>
      </c>
      <c r="BC82" s="22" t="str">
        <f t="shared" si="81"/>
        <v/>
      </c>
      <c r="BD82" s="22" t="str">
        <f t="shared" si="82"/>
        <v/>
      </c>
      <c r="BE82" s="22" t="str">
        <f t="shared" si="83"/>
        <v/>
      </c>
      <c r="BF82" s="22" t="str">
        <f t="shared" si="84"/>
        <v/>
      </c>
      <c r="BG82" s="22" t="str">
        <f t="shared" si="85"/>
        <v/>
      </c>
      <c r="BH82" s="22">
        <f t="shared" si="86"/>
        <v>0</v>
      </c>
      <c r="BI82" s="22" t="str">
        <f t="shared" si="87"/>
        <v/>
      </c>
      <c r="BJ82" s="22" t="str">
        <f t="shared" si="88"/>
        <v/>
      </c>
      <c r="BK82" s="22" t="str">
        <f t="shared" si="89"/>
        <v/>
      </c>
    </row>
    <row r="83" spans="13:63" x14ac:dyDescent="0.3">
      <c r="M83" s="34" t="s">
        <v>850</v>
      </c>
      <c r="N83" s="35" t="s">
        <v>1090</v>
      </c>
      <c r="O83" s="35" t="s">
        <v>34</v>
      </c>
      <c r="P83" s="37">
        <v>2.7221172022684308</v>
      </c>
      <c r="Q83" s="23">
        <f>VLOOKUP(M83,Salary!$A$1:$F$986,2,FALSE)</f>
        <v>578500</v>
      </c>
      <c r="R83" s="23"/>
      <c r="S83" s="22">
        <v>0</v>
      </c>
      <c r="T83" s="22" t="str">
        <f t="shared" si="46"/>
        <v/>
      </c>
      <c r="U83" s="22" t="str">
        <f t="shared" si="47"/>
        <v/>
      </c>
      <c r="V83" s="22" t="str">
        <f t="shared" si="48"/>
        <v/>
      </c>
      <c r="W83" s="22" t="b">
        <f t="shared" si="49"/>
        <v>1</v>
      </c>
      <c r="X83" s="22" t="str">
        <f t="shared" si="50"/>
        <v/>
      </c>
      <c r="Y83" s="22" t="str">
        <f t="shared" si="51"/>
        <v/>
      </c>
      <c r="Z83" s="22" t="str">
        <f t="shared" si="52"/>
        <v/>
      </c>
      <c r="AA83" s="22" t="str">
        <f t="shared" si="53"/>
        <v/>
      </c>
      <c r="AB83" s="22" t="str">
        <f t="shared" si="54"/>
        <v/>
      </c>
      <c r="AC83" s="22" t="str">
        <f t="shared" si="55"/>
        <v/>
      </c>
      <c r="AD83" s="22" t="str">
        <f t="shared" si="56"/>
        <v/>
      </c>
      <c r="AE83" s="22" t="str">
        <f t="shared" si="57"/>
        <v/>
      </c>
      <c r="AF83" s="25">
        <f t="shared" si="58"/>
        <v>0</v>
      </c>
      <c r="AG83" s="22" t="str">
        <f t="shared" si="59"/>
        <v/>
      </c>
      <c r="AH83" s="22" t="str">
        <f t="shared" si="60"/>
        <v/>
      </c>
      <c r="AI83" s="22" t="str">
        <f t="shared" si="61"/>
        <v/>
      </c>
      <c r="AJ83" s="22" t="str">
        <f t="shared" si="62"/>
        <v/>
      </c>
      <c r="AK83" s="22" t="str">
        <f t="shared" si="63"/>
        <v/>
      </c>
      <c r="AL83" s="22" t="str">
        <f t="shared" si="64"/>
        <v/>
      </c>
      <c r="AM83" s="22" t="str">
        <f t="shared" si="65"/>
        <v/>
      </c>
      <c r="AN83" s="22" t="str">
        <f t="shared" si="66"/>
        <v/>
      </c>
      <c r="AO83" s="22" t="str">
        <f t="shared" si="67"/>
        <v/>
      </c>
      <c r="AP83" s="22" t="str">
        <f t="shared" si="68"/>
        <v/>
      </c>
      <c r="AQ83" s="22" t="str">
        <f t="shared" si="69"/>
        <v/>
      </c>
      <c r="AR83" s="22" t="str">
        <f t="shared" si="70"/>
        <v/>
      </c>
      <c r="AS83" s="22">
        <f t="shared" si="71"/>
        <v>0</v>
      </c>
      <c r="AT83" s="22" t="str">
        <f t="shared" si="72"/>
        <v/>
      </c>
      <c r="AU83" s="22" t="str">
        <f t="shared" si="73"/>
        <v/>
      </c>
      <c r="AV83" s="22" t="str">
        <f t="shared" si="74"/>
        <v/>
      </c>
      <c r="AW83" s="22" t="str">
        <f t="shared" si="75"/>
        <v/>
      </c>
      <c r="AX83" s="22" t="str">
        <f t="shared" si="76"/>
        <v/>
      </c>
      <c r="AY83" s="22" t="str">
        <f t="shared" si="77"/>
        <v/>
      </c>
      <c r="AZ83" s="22" t="str">
        <f t="shared" si="78"/>
        <v/>
      </c>
      <c r="BA83" s="22" t="str">
        <f t="shared" si="79"/>
        <v/>
      </c>
      <c r="BB83" s="22" t="str">
        <f t="shared" si="80"/>
        <v/>
      </c>
      <c r="BC83" s="22" t="str">
        <f t="shared" si="81"/>
        <v/>
      </c>
      <c r="BD83" s="22" t="str">
        <f t="shared" si="82"/>
        <v/>
      </c>
      <c r="BE83" s="22" t="str">
        <f t="shared" si="83"/>
        <v/>
      </c>
      <c r="BF83" s="22" t="str">
        <f t="shared" si="84"/>
        <v/>
      </c>
      <c r="BG83" s="22" t="str">
        <f t="shared" si="85"/>
        <v/>
      </c>
      <c r="BH83" s="22" t="str">
        <f t="shared" si="86"/>
        <v/>
      </c>
      <c r="BI83" s="22" t="str">
        <f t="shared" si="87"/>
        <v/>
      </c>
      <c r="BJ83" s="22" t="str">
        <f t="shared" si="88"/>
        <v/>
      </c>
      <c r="BK83" s="22" t="str">
        <f t="shared" si="89"/>
        <v/>
      </c>
    </row>
    <row r="84" spans="13:63" x14ac:dyDescent="0.3">
      <c r="M84" s="34" t="s">
        <v>566</v>
      </c>
      <c r="N84" s="35" t="s">
        <v>1075</v>
      </c>
      <c r="O84" s="35" t="s">
        <v>14</v>
      </c>
      <c r="P84" s="37">
        <v>2.5228519195612433</v>
      </c>
      <c r="Q84" s="23">
        <f>VLOOKUP(M84,Salary!$A$1:$F$986,2,FALSE)</f>
        <v>1000000</v>
      </c>
      <c r="R84" s="23"/>
      <c r="S84" s="22">
        <v>0</v>
      </c>
      <c r="T84" s="22" t="str">
        <f t="shared" si="46"/>
        <v/>
      </c>
      <c r="U84" s="22" t="str">
        <f t="shared" si="47"/>
        <v/>
      </c>
      <c r="V84" s="22" t="str">
        <f t="shared" si="48"/>
        <v/>
      </c>
      <c r="W84" s="22" t="b">
        <f t="shared" si="49"/>
        <v>1</v>
      </c>
      <c r="X84" s="22" t="str">
        <f t="shared" si="50"/>
        <v/>
      </c>
      <c r="Y84" s="22" t="str">
        <f t="shared" si="51"/>
        <v/>
      </c>
      <c r="Z84" s="22" t="str">
        <f t="shared" si="52"/>
        <v/>
      </c>
      <c r="AA84" s="22">
        <f t="shared" si="53"/>
        <v>0</v>
      </c>
      <c r="AB84" s="22" t="str">
        <f t="shared" si="54"/>
        <v/>
      </c>
      <c r="AC84" s="22" t="str">
        <f t="shared" si="55"/>
        <v/>
      </c>
      <c r="AD84" s="22" t="str">
        <f t="shared" si="56"/>
        <v/>
      </c>
      <c r="AE84" s="22" t="str">
        <f t="shared" si="57"/>
        <v/>
      </c>
      <c r="AF84" s="25" t="str">
        <f t="shared" si="58"/>
        <v/>
      </c>
      <c r="AG84" s="22" t="str">
        <f t="shared" si="59"/>
        <v/>
      </c>
      <c r="AH84" s="22" t="str">
        <f t="shared" si="60"/>
        <v/>
      </c>
      <c r="AI84" s="22" t="str">
        <f t="shared" si="61"/>
        <v/>
      </c>
      <c r="AJ84" s="22" t="str">
        <f t="shared" si="62"/>
        <v/>
      </c>
      <c r="AK84" s="22" t="str">
        <f t="shared" si="63"/>
        <v/>
      </c>
      <c r="AL84" s="22" t="str">
        <f t="shared" si="64"/>
        <v/>
      </c>
      <c r="AM84" s="22" t="str">
        <f t="shared" si="65"/>
        <v/>
      </c>
      <c r="AN84" s="22" t="str">
        <f t="shared" si="66"/>
        <v/>
      </c>
      <c r="AO84" s="22" t="str">
        <f t="shared" si="67"/>
        <v/>
      </c>
      <c r="AP84" s="22" t="str">
        <f t="shared" si="68"/>
        <v/>
      </c>
      <c r="AQ84" s="22" t="str">
        <f t="shared" si="69"/>
        <v/>
      </c>
      <c r="AR84" s="22" t="str">
        <f t="shared" si="70"/>
        <v/>
      </c>
      <c r="AS84" s="22" t="str">
        <f t="shared" si="71"/>
        <v/>
      </c>
      <c r="AT84" s="22" t="str">
        <f t="shared" si="72"/>
        <v/>
      </c>
      <c r="AU84" s="22" t="str">
        <f t="shared" si="73"/>
        <v/>
      </c>
      <c r="AV84" s="22" t="str">
        <f t="shared" si="74"/>
        <v/>
      </c>
      <c r="AW84" s="22" t="str">
        <f t="shared" si="75"/>
        <v/>
      </c>
      <c r="AX84" s="22" t="str">
        <f t="shared" si="76"/>
        <v/>
      </c>
      <c r="AY84" s="22" t="str">
        <f t="shared" si="77"/>
        <v/>
      </c>
      <c r="AZ84" s="22" t="str">
        <f t="shared" si="78"/>
        <v/>
      </c>
      <c r="BA84" s="22" t="str">
        <f t="shared" si="79"/>
        <v/>
      </c>
      <c r="BB84" s="22" t="str">
        <f t="shared" si="80"/>
        <v/>
      </c>
      <c r="BC84" s="22" t="str">
        <f t="shared" si="81"/>
        <v/>
      </c>
      <c r="BD84" s="22">
        <f t="shared" si="82"/>
        <v>0</v>
      </c>
      <c r="BE84" s="22" t="str">
        <f t="shared" si="83"/>
        <v/>
      </c>
      <c r="BF84" s="22" t="str">
        <f t="shared" si="84"/>
        <v/>
      </c>
      <c r="BG84" s="22" t="str">
        <f t="shared" si="85"/>
        <v/>
      </c>
      <c r="BH84" s="22" t="str">
        <f t="shared" si="86"/>
        <v/>
      </c>
      <c r="BI84" s="22" t="str">
        <f t="shared" si="87"/>
        <v/>
      </c>
      <c r="BJ84" s="22" t="str">
        <f t="shared" si="88"/>
        <v/>
      </c>
      <c r="BK84" s="22" t="str">
        <f t="shared" si="89"/>
        <v/>
      </c>
    </row>
    <row r="85" spans="13:63" x14ac:dyDescent="0.3">
      <c r="M85" s="34" t="s">
        <v>702</v>
      </c>
      <c r="N85" s="35" t="s">
        <v>1073</v>
      </c>
      <c r="O85" s="35" t="s">
        <v>15</v>
      </c>
      <c r="P85" s="37">
        <v>1.9971056439942112</v>
      </c>
      <c r="Q85" s="23">
        <f>VLOOKUP(M85,Salary!$A$1:$F$986,2,FALSE)</f>
        <v>596000</v>
      </c>
      <c r="R85" s="23"/>
      <c r="S85" s="22">
        <v>0</v>
      </c>
      <c r="T85" s="22" t="str">
        <f t="shared" si="46"/>
        <v/>
      </c>
      <c r="U85" s="22" t="str">
        <f t="shared" si="47"/>
        <v/>
      </c>
      <c r="V85" s="22" t="str">
        <f t="shared" si="48"/>
        <v/>
      </c>
      <c r="W85" s="22" t="b">
        <f t="shared" si="49"/>
        <v>1</v>
      </c>
      <c r="X85" s="22" t="str">
        <f t="shared" si="50"/>
        <v/>
      </c>
      <c r="Y85" s="22" t="str">
        <f t="shared" si="51"/>
        <v/>
      </c>
      <c r="Z85" s="22" t="str">
        <f t="shared" si="52"/>
        <v/>
      </c>
      <c r="AA85" s="22" t="str">
        <f t="shared" si="53"/>
        <v/>
      </c>
      <c r="AB85" s="22">
        <f t="shared" si="54"/>
        <v>0</v>
      </c>
      <c r="AC85" s="22" t="str">
        <f t="shared" si="55"/>
        <v/>
      </c>
      <c r="AD85" s="22" t="str">
        <f t="shared" si="56"/>
        <v/>
      </c>
      <c r="AE85" s="22" t="str">
        <f t="shared" si="57"/>
        <v/>
      </c>
      <c r="AF85" s="25" t="str">
        <f t="shared" si="58"/>
        <v/>
      </c>
      <c r="AG85" s="22" t="str">
        <f t="shared" si="59"/>
        <v/>
      </c>
      <c r="AH85" s="22" t="str">
        <f t="shared" si="60"/>
        <v/>
      </c>
      <c r="AI85" s="22" t="str">
        <f t="shared" si="61"/>
        <v/>
      </c>
      <c r="AJ85" s="22" t="str">
        <f t="shared" si="62"/>
        <v/>
      </c>
      <c r="AK85" s="22" t="str">
        <f t="shared" si="63"/>
        <v/>
      </c>
      <c r="AL85" s="22" t="str">
        <f t="shared" si="64"/>
        <v/>
      </c>
      <c r="AM85" s="22" t="str">
        <f t="shared" si="65"/>
        <v/>
      </c>
      <c r="AN85" s="22" t="str">
        <f t="shared" si="66"/>
        <v/>
      </c>
      <c r="AO85" s="22" t="str">
        <f t="shared" si="67"/>
        <v/>
      </c>
      <c r="AP85" s="22" t="str">
        <f t="shared" si="68"/>
        <v/>
      </c>
      <c r="AQ85" s="22" t="str">
        <f t="shared" si="69"/>
        <v/>
      </c>
      <c r="AR85" s="22">
        <f t="shared" si="70"/>
        <v>0</v>
      </c>
      <c r="AS85" s="22" t="str">
        <f t="shared" si="71"/>
        <v/>
      </c>
      <c r="AT85" s="22" t="str">
        <f t="shared" si="72"/>
        <v/>
      </c>
      <c r="AU85" s="22" t="str">
        <f t="shared" si="73"/>
        <v/>
      </c>
      <c r="AV85" s="22" t="str">
        <f t="shared" si="74"/>
        <v/>
      </c>
      <c r="AW85" s="22" t="str">
        <f t="shared" si="75"/>
        <v/>
      </c>
      <c r="AX85" s="22" t="str">
        <f t="shared" si="76"/>
        <v/>
      </c>
      <c r="AY85" s="22" t="str">
        <f t="shared" si="77"/>
        <v/>
      </c>
      <c r="AZ85" s="22" t="str">
        <f t="shared" si="78"/>
        <v/>
      </c>
      <c r="BA85" s="22" t="str">
        <f t="shared" si="79"/>
        <v/>
      </c>
      <c r="BB85" s="22" t="str">
        <f t="shared" si="80"/>
        <v/>
      </c>
      <c r="BC85" s="22" t="str">
        <f t="shared" si="81"/>
        <v/>
      </c>
      <c r="BD85" s="22" t="str">
        <f t="shared" si="82"/>
        <v/>
      </c>
      <c r="BE85" s="22" t="str">
        <f t="shared" si="83"/>
        <v/>
      </c>
      <c r="BF85" s="22" t="str">
        <f t="shared" si="84"/>
        <v/>
      </c>
      <c r="BG85" s="22" t="str">
        <f t="shared" si="85"/>
        <v/>
      </c>
      <c r="BH85" s="22" t="str">
        <f t="shared" si="86"/>
        <v/>
      </c>
      <c r="BI85" s="22" t="str">
        <f t="shared" si="87"/>
        <v/>
      </c>
      <c r="BJ85" s="22" t="str">
        <f t="shared" si="88"/>
        <v/>
      </c>
      <c r="BK85" s="22" t="str">
        <f t="shared" si="89"/>
        <v/>
      </c>
    </row>
    <row r="86" spans="13:63" x14ac:dyDescent="0.3">
      <c r="M86" s="34" t="s">
        <v>445</v>
      </c>
      <c r="N86" s="35" t="s">
        <v>1088</v>
      </c>
      <c r="O86" s="35" t="s">
        <v>16</v>
      </c>
      <c r="P86" s="37">
        <v>2.0384047267355982</v>
      </c>
      <c r="Q86" s="23">
        <f>VLOOKUP(M86,Salary!$A$1:$F$986,2,FALSE)</f>
        <v>2000000</v>
      </c>
      <c r="R86" s="23"/>
      <c r="S86" s="22">
        <v>0</v>
      </c>
      <c r="T86" s="22" t="str">
        <f t="shared" si="46"/>
        <v/>
      </c>
      <c r="U86" s="22" t="str">
        <f t="shared" si="47"/>
        <v/>
      </c>
      <c r="V86" s="22" t="str">
        <f t="shared" si="48"/>
        <v/>
      </c>
      <c r="W86" s="22" t="b">
        <f t="shared" si="49"/>
        <v>0</v>
      </c>
      <c r="X86" s="22" t="str">
        <f t="shared" si="50"/>
        <v/>
      </c>
      <c r="Y86" s="22" t="str">
        <f t="shared" si="51"/>
        <v/>
      </c>
      <c r="Z86" s="22" t="str">
        <f t="shared" si="52"/>
        <v/>
      </c>
      <c r="AA86" s="22" t="str">
        <f t="shared" si="53"/>
        <v/>
      </c>
      <c r="AB86" s="22" t="str">
        <f t="shared" si="54"/>
        <v/>
      </c>
      <c r="AC86" s="22">
        <f t="shared" si="55"/>
        <v>0</v>
      </c>
      <c r="AD86" s="22" t="str">
        <f t="shared" si="56"/>
        <v/>
      </c>
      <c r="AE86" s="22" t="str">
        <f t="shared" si="57"/>
        <v/>
      </c>
      <c r="AF86" s="25" t="str">
        <f t="shared" si="58"/>
        <v/>
      </c>
      <c r="AG86" s="22" t="str">
        <f t="shared" si="59"/>
        <v/>
      </c>
      <c r="AH86" s="22" t="str">
        <f t="shared" si="60"/>
        <v/>
      </c>
      <c r="AI86" s="22" t="str">
        <f t="shared" si="61"/>
        <v/>
      </c>
      <c r="AJ86" s="22" t="str">
        <f t="shared" si="62"/>
        <v/>
      </c>
      <c r="AK86" s="22" t="str">
        <f t="shared" si="63"/>
        <v/>
      </c>
      <c r="AL86" s="22" t="str">
        <f t="shared" si="64"/>
        <v/>
      </c>
      <c r="AM86" s="22" t="str">
        <f t="shared" si="65"/>
        <v/>
      </c>
      <c r="AN86" s="22" t="str">
        <f t="shared" si="66"/>
        <v/>
      </c>
      <c r="AO86" s="22" t="str">
        <f t="shared" si="67"/>
        <v/>
      </c>
      <c r="AP86" s="22" t="str">
        <f t="shared" si="68"/>
        <v/>
      </c>
      <c r="AQ86" s="22" t="str">
        <f t="shared" si="69"/>
        <v/>
      </c>
      <c r="AR86" s="22" t="str">
        <f t="shared" si="70"/>
        <v/>
      </c>
      <c r="AS86" s="22" t="str">
        <f t="shared" si="71"/>
        <v/>
      </c>
      <c r="AT86" s="22" t="str">
        <f t="shared" si="72"/>
        <v/>
      </c>
      <c r="AU86" s="22" t="str">
        <f t="shared" si="73"/>
        <v/>
      </c>
      <c r="AV86" s="22" t="str">
        <f t="shared" si="74"/>
        <v/>
      </c>
      <c r="AW86" s="22" t="str">
        <f t="shared" si="75"/>
        <v/>
      </c>
      <c r="AX86" s="22" t="str">
        <f t="shared" si="76"/>
        <v/>
      </c>
      <c r="AY86" s="22" t="str">
        <f t="shared" si="77"/>
        <v/>
      </c>
      <c r="AZ86" s="22" t="str">
        <f t="shared" si="78"/>
        <v/>
      </c>
      <c r="BA86" s="22" t="str">
        <f t="shared" si="79"/>
        <v/>
      </c>
      <c r="BB86" s="22" t="str">
        <f t="shared" si="80"/>
        <v/>
      </c>
      <c r="BC86" s="22" t="str">
        <f t="shared" si="81"/>
        <v/>
      </c>
      <c r="BD86" s="22" t="str">
        <f t="shared" si="82"/>
        <v/>
      </c>
      <c r="BE86" s="22" t="str">
        <f t="shared" si="83"/>
        <v/>
      </c>
      <c r="BF86" s="22" t="str">
        <f t="shared" si="84"/>
        <v/>
      </c>
      <c r="BG86" s="22">
        <f t="shared" si="85"/>
        <v>0</v>
      </c>
      <c r="BH86" s="22" t="str">
        <f t="shared" si="86"/>
        <v/>
      </c>
      <c r="BI86" s="22" t="str">
        <f t="shared" si="87"/>
        <v/>
      </c>
      <c r="BJ86" s="22" t="str">
        <f t="shared" si="88"/>
        <v/>
      </c>
      <c r="BK86" s="22" t="str">
        <f t="shared" si="89"/>
        <v/>
      </c>
    </row>
    <row r="87" spans="13:63" x14ac:dyDescent="0.3">
      <c r="M87" s="34" t="s">
        <v>686</v>
      </c>
      <c r="N87" s="35" t="s">
        <v>1068</v>
      </c>
      <c r="O87" s="35" t="s">
        <v>34</v>
      </c>
      <c r="P87" s="37">
        <v>2.481203007518797</v>
      </c>
      <c r="Q87" s="23">
        <f>VLOOKUP(M87,Salary!$A$1:$F$986,2,FALSE)</f>
        <v>600000</v>
      </c>
      <c r="R87" s="23"/>
      <c r="S87" s="22">
        <v>0</v>
      </c>
      <c r="T87" s="22" t="str">
        <f t="shared" si="46"/>
        <v/>
      </c>
      <c r="U87" s="22" t="str">
        <f t="shared" si="47"/>
        <v/>
      </c>
      <c r="V87" s="22" t="str">
        <f t="shared" si="48"/>
        <v/>
      </c>
      <c r="W87" s="22" t="b">
        <f t="shared" si="49"/>
        <v>1</v>
      </c>
      <c r="X87" s="22" t="str">
        <f t="shared" si="50"/>
        <v/>
      </c>
      <c r="Y87" s="22" t="str">
        <f t="shared" si="51"/>
        <v/>
      </c>
      <c r="Z87" s="22" t="str">
        <f t="shared" si="52"/>
        <v/>
      </c>
      <c r="AA87" s="22" t="str">
        <f t="shared" si="53"/>
        <v/>
      </c>
      <c r="AB87" s="22" t="str">
        <f t="shared" si="54"/>
        <v/>
      </c>
      <c r="AC87" s="22" t="str">
        <f t="shared" si="55"/>
        <v/>
      </c>
      <c r="AD87" s="22" t="str">
        <f t="shared" si="56"/>
        <v/>
      </c>
      <c r="AE87" s="22" t="str">
        <f t="shared" si="57"/>
        <v/>
      </c>
      <c r="AF87" s="25">
        <f t="shared" si="58"/>
        <v>0</v>
      </c>
      <c r="AG87" s="22" t="str">
        <f t="shared" si="59"/>
        <v/>
      </c>
      <c r="AH87" s="22" t="str">
        <f t="shared" si="60"/>
        <v/>
      </c>
      <c r="AI87" s="22" t="str">
        <f t="shared" si="61"/>
        <v/>
      </c>
      <c r="AJ87" s="22" t="str">
        <f t="shared" si="62"/>
        <v/>
      </c>
      <c r="AK87" s="22" t="str">
        <f t="shared" si="63"/>
        <v/>
      </c>
      <c r="AL87" s="22" t="str">
        <f t="shared" si="64"/>
        <v/>
      </c>
      <c r="AM87" s="22" t="str">
        <f t="shared" si="65"/>
        <v/>
      </c>
      <c r="AN87" s="22" t="str">
        <f t="shared" si="66"/>
        <v/>
      </c>
      <c r="AO87" s="22" t="str">
        <f t="shared" si="67"/>
        <v/>
      </c>
      <c r="AP87" s="22" t="str">
        <f t="shared" si="68"/>
        <v/>
      </c>
      <c r="AQ87" s="22">
        <f t="shared" si="69"/>
        <v>0</v>
      </c>
      <c r="AR87" s="22" t="str">
        <f t="shared" si="70"/>
        <v/>
      </c>
      <c r="AS87" s="22" t="str">
        <f t="shared" si="71"/>
        <v/>
      </c>
      <c r="AT87" s="22" t="str">
        <f t="shared" si="72"/>
        <v/>
      </c>
      <c r="AU87" s="22" t="str">
        <f t="shared" si="73"/>
        <v/>
      </c>
      <c r="AV87" s="22" t="str">
        <f t="shared" si="74"/>
        <v/>
      </c>
      <c r="AW87" s="22" t="str">
        <f t="shared" si="75"/>
        <v/>
      </c>
      <c r="AX87" s="22" t="str">
        <f t="shared" si="76"/>
        <v/>
      </c>
      <c r="AY87" s="22" t="str">
        <f t="shared" si="77"/>
        <v/>
      </c>
      <c r="AZ87" s="22" t="str">
        <f t="shared" si="78"/>
        <v/>
      </c>
      <c r="BA87" s="22" t="str">
        <f t="shared" si="79"/>
        <v/>
      </c>
      <c r="BB87" s="22" t="str">
        <f t="shared" si="80"/>
        <v/>
      </c>
      <c r="BC87" s="22" t="str">
        <f t="shared" si="81"/>
        <v/>
      </c>
      <c r="BD87" s="22" t="str">
        <f t="shared" si="82"/>
        <v/>
      </c>
      <c r="BE87" s="22" t="str">
        <f t="shared" si="83"/>
        <v/>
      </c>
      <c r="BF87" s="22" t="str">
        <f t="shared" si="84"/>
        <v/>
      </c>
      <c r="BG87" s="22" t="str">
        <f t="shared" si="85"/>
        <v/>
      </c>
      <c r="BH87" s="22" t="str">
        <f t="shared" si="86"/>
        <v/>
      </c>
      <c r="BI87" s="22" t="str">
        <f t="shared" si="87"/>
        <v/>
      </c>
      <c r="BJ87" s="22" t="str">
        <f t="shared" si="88"/>
        <v/>
      </c>
      <c r="BK87" s="22" t="str">
        <f t="shared" si="89"/>
        <v/>
      </c>
    </row>
    <row r="88" spans="13:63" x14ac:dyDescent="0.3">
      <c r="M88" s="34" t="s">
        <v>281</v>
      </c>
      <c r="N88" s="35" t="s">
        <v>1107</v>
      </c>
      <c r="O88" s="35" t="s">
        <v>15</v>
      </c>
      <c r="P88" s="37">
        <v>2.0722135007849292</v>
      </c>
      <c r="Q88" s="23">
        <f>VLOOKUP(M88,Salary!$A$1:$F$986,2,FALSE)</f>
        <v>5000000</v>
      </c>
      <c r="R88" s="23"/>
      <c r="S88" s="22">
        <v>0</v>
      </c>
      <c r="T88" s="22" t="str">
        <f t="shared" si="46"/>
        <v/>
      </c>
      <c r="U88" s="22">
        <f t="shared" si="47"/>
        <v>0</v>
      </c>
      <c r="V88" s="22">
        <f t="shared" si="48"/>
        <v>0</v>
      </c>
      <c r="W88" s="22" t="b">
        <f t="shared" si="49"/>
        <v>0</v>
      </c>
      <c r="X88" s="22" t="str">
        <f t="shared" si="50"/>
        <v/>
      </c>
      <c r="Y88" s="22" t="str">
        <f t="shared" si="51"/>
        <v/>
      </c>
      <c r="Z88" s="22" t="str">
        <f t="shared" si="52"/>
        <v/>
      </c>
      <c r="AA88" s="22" t="str">
        <f t="shared" si="53"/>
        <v/>
      </c>
      <c r="AB88" s="22">
        <f t="shared" si="54"/>
        <v>0</v>
      </c>
      <c r="AC88" s="22" t="str">
        <f t="shared" si="55"/>
        <v/>
      </c>
      <c r="AD88" s="22" t="str">
        <f t="shared" si="56"/>
        <v/>
      </c>
      <c r="AE88" s="22" t="str">
        <f t="shared" si="57"/>
        <v/>
      </c>
      <c r="AF88" s="25" t="str">
        <f t="shared" si="58"/>
        <v/>
      </c>
      <c r="AG88" s="22" t="str">
        <f t="shared" si="59"/>
        <v/>
      </c>
      <c r="AH88" s="22" t="str">
        <f t="shared" si="60"/>
        <v/>
      </c>
      <c r="AI88" s="22" t="str">
        <f t="shared" si="61"/>
        <v/>
      </c>
      <c r="AJ88" s="22" t="str">
        <f t="shared" si="62"/>
        <v/>
      </c>
      <c r="AK88" s="22" t="str">
        <f t="shared" si="63"/>
        <v/>
      </c>
      <c r="AL88" s="22" t="str">
        <f t="shared" si="64"/>
        <v/>
      </c>
      <c r="AM88" s="22" t="str">
        <f t="shared" si="65"/>
        <v/>
      </c>
      <c r="AN88" s="22" t="str">
        <f t="shared" si="66"/>
        <v/>
      </c>
      <c r="AO88" s="22" t="str">
        <f t="shared" si="67"/>
        <v/>
      </c>
      <c r="AP88" s="22" t="str">
        <f t="shared" si="68"/>
        <v/>
      </c>
      <c r="AQ88" s="22" t="str">
        <f t="shared" si="69"/>
        <v/>
      </c>
      <c r="AR88" s="22" t="str">
        <f t="shared" si="70"/>
        <v/>
      </c>
      <c r="AS88" s="22" t="str">
        <f t="shared" si="71"/>
        <v/>
      </c>
      <c r="AT88" s="22" t="str">
        <f t="shared" si="72"/>
        <v/>
      </c>
      <c r="AU88" s="22" t="str">
        <f t="shared" si="73"/>
        <v/>
      </c>
      <c r="AV88" s="22" t="str">
        <f t="shared" si="74"/>
        <v/>
      </c>
      <c r="AW88" s="22" t="str">
        <f t="shared" si="75"/>
        <v/>
      </c>
      <c r="AX88" s="22" t="str">
        <f t="shared" si="76"/>
        <v/>
      </c>
      <c r="AY88" s="22" t="str">
        <f t="shared" si="77"/>
        <v/>
      </c>
      <c r="AZ88" s="22" t="str">
        <f t="shared" si="78"/>
        <v/>
      </c>
      <c r="BA88" s="22" t="str">
        <f t="shared" si="79"/>
        <v/>
      </c>
      <c r="BB88" s="22" t="str">
        <f t="shared" si="80"/>
        <v/>
      </c>
      <c r="BC88" s="22" t="str">
        <f t="shared" si="81"/>
        <v/>
      </c>
      <c r="BD88" s="22" t="str">
        <f t="shared" si="82"/>
        <v/>
      </c>
      <c r="BE88" s="22" t="str">
        <f t="shared" si="83"/>
        <v/>
      </c>
      <c r="BF88" s="22" t="str">
        <f t="shared" si="84"/>
        <v/>
      </c>
      <c r="BG88" s="22" t="str">
        <f t="shared" si="85"/>
        <v/>
      </c>
      <c r="BH88" s="22" t="str">
        <f t="shared" si="86"/>
        <v/>
      </c>
      <c r="BI88" s="22">
        <f t="shared" si="87"/>
        <v>0</v>
      </c>
      <c r="BJ88" s="22" t="str">
        <f t="shared" si="88"/>
        <v/>
      </c>
      <c r="BK88" s="22" t="str">
        <f t="shared" si="89"/>
        <v/>
      </c>
    </row>
    <row r="89" spans="13:63" x14ac:dyDescent="0.3">
      <c r="M89" s="34" t="s">
        <v>82</v>
      </c>
      <c r="N89" s="35" t="s">
        <v>1079</v>
      </c>
      <c r="O89" s="35" t="s">
        <v>17</v>
      </c>
      <c r="P89" s="37">
        <v>2.430939226519337</v>
      </c>
      <c r="Q89" s="23">
        <f>VLOOKUP(M89,Salary!$A$1:$F$986,2,FALSE)</f>
        <v>21750000</v>
      </c>
      <c r="R89" s="23"/>
      <c r="S89" s="22">
        <v>0</v>
      </c>
      <c r="T89" s="22">
        <f t="shared" si="46"/>
        <v>0</v>
      </c>
      <c r="U89" s="22" t="str">
        <f t="shared" si="47"/>
        <v/>
      </c>
      <c r="V89" s="22" t="str">
        <f t="shared" si="48"/>
        <v/>
      </c>
      <c r="W89" s="22" t="b">
        <f t="shared" si="49"/>
        <v>0</v>
      </c>
      <c r="X89" s="22" t="str">
        <f t="shared" si="50"/>
        <v/>
      </c>
      <c r="Y89" s="22" t="str">
        <f t="shared" si="51"/>
        <v/>
      </c>
      <c r="Z89" s="22" t="str">
        <f t="shared" si="52"/>
        <v/>
      </c>
      <c r="AA89" s="22" t="str">
        <f t="shared" si="53"/>
        <v/>
      </c>
      <c r="AB89" s="22" t="str">
        <f t="shared" si="54"/>
        <v/>
      </c>
      <c r="AC89" s="22" t="str">
        <f t="shared" si="55"/>
        <v/>
      </c>
      <c r="AD89" s="22">
        <f t="shared" si="56"/>
        <v>0</v>
      </c>
      <c r="AE89" s="22" t="str">
        <f t="shared" si="57"/>
        <v/>
      </c>
      <c r="AF89" s="25" t="str">
        <f t="shared" si="58"/>
        <v/>
      </c>
      <c r="AG89" s="22" t="str">
        <f t="shared" si="59"/>
        <v/>
      </c>
      <c r="AH89" s="22" t="str">
        <f t="shared" si="60"/>
        <v/>
      </c>
      <c r="AI89" s="22" t="str">
        <f t="shared" si="61"/>
        <v/>
      </c>
      <c r="AJ89" s="22" t="str">
        <f t="shared" si="62"/>
        <v/>
      </c>
      <c r="AK89" s="22" t="str">
        <f t="shared" si="63"/>
        <v/>
      </c>
      <c r="AL89" s="22" t="str">
        <f t="shared" si="64"/>
        <v/>
      </c>
      <c r="AM89" s="22" t="str">
        <f t="shared" si="65"/>
        <v/>
      </c>
      <c r="AN89" s="22" t="str">
        <f t="shared" si="66"/>
        <v/>
      </c>
      <c r="AO89" s="22" t="str">
        <f t="shared" si="67"/>
        <v/>
      </c>
      <c r="AP89" s="22" t="str">
        <f t="shared" si="68"/>
        <v/>
      </c>
      <c r="AQ89" s="22" t="str">
        <f t="shared" si="69"/>
        <v/>
      </c>
      <c r="AR89" s="22" t="str">
        <f t="shared" si="70"/>
        <v/>
      </c>
      <c r="AS89" s="22" t="str">
        <f t="shared" si="71"/>
        <v/>
      </c>
      <c r="AT89" s="22" t="str">
        <f t="shared" si="72"/>
        <v/>
      </c>
      <c r="AU89" s="22" t="str">
        <f t="shared" si="73"/>
        <v/>
      </c>
      <c r="AV89" s="22" t="str">
        <f t="shared" si="74"/>
        <v/>
      </c>
      <c r="AW89" s="22" t="str">
        <f t="shared" si="75"/>
        <v/>
      </c>
      <c r="AX89" s="22" t="str">
        <f t="shared" si="76"/>
        <v/>
      </c>
      <c r="AY89" s="22" t="str">
        <f t="shared" si="77"/>
        <v/>
      </c>
      <c r="AZ89" s="22" t="str">
        <f t="shared" si="78"/>
        <v/>
      </c>
      <c r="BA89" s="22" t="str">
        <f t="shared" si="79"/>
        <v/>
      </c>
      <c r="BB89" s="22">
        <f t="shared" si="80"/>
        <v>0</v>
      </c>
      <c r="BC89" s="22" t="str">
        <f t="shared" si="81"/>
        <v/>
      </c>
      <c r="BD89" s="22" t="str">
        <f t="shared" si="82"/>
        <v/>
      </c>
      <c r="BE89" s="22" t="str">
        <f t="shared" si="83"/>
        <v/>
      </c>
      <c r="BF89" s="22" t="str">
        <f t="shared" si="84"/>
        <v/>
      </c>
      <c r="BG89" s="22" t="str">
        <f t="shared" si="85"/>
        <v/>
      </c>
      <c r="BH89" s="22" t="str">
        <f t="shared" si="86"/>
        <v/>
      </c>
      <c r="BI89" s="22" t="str">
        <f t="shared" si="87"/>
        <v/>
      </c>
      <c r="BJ89" s="22" t="str">
        <f t="shared" si="88"/>
        <v/>
      </c>
      <c r="BK89" s="22" t="str">
        <f t="shared" si="89"/>
        <v/>
      </c>
    </row>
    <row r="90" spans="13:63" x14ac:dyDescent="0.3">
      <c r="M90" s="34" t="s">
        <v>336</v>
      </c>
      <c r="N90" s="35" t="s">
        <v>1083</v>
      </c>
      <c r="O90" s="35" t="s">
        <v>15</v>
      </c>
      <c r="P90" s="37">
        <v>2.495049504950495</v>
      </c>
      <c r="Q90" s="23">
        <f>VLOOKUP(M90,Salary!$A$1:$F$986,2,FALSE)</f>
        <v>3550000</v>
      </c>
      <c r="R90" s="23"/>
      <c r="S90" s="22">
        <v>0</v>
      </c>
      <c r="T90" s="22" t="str">
        <f t="shared" si="46"/>
        <v/>
      </c>
      <c r="U90" s="22" t="str">
        <f t="shared" si="47"/>
        <v/>
      </c>
      <c r="V90" s="22">
        <f t="shared" si="48"/>
        <v>0</v>
      </c>
      <c r="W90" s="22" t="b">
        <f t="shared" si="49"/>
        <v>0</v>
      </c>
      <c r="X90" s="22" t="str">
        <f t="shared" si="50"/>
        <v/>
      </c>
      <c r="Y90" s="22" t="str">
        <f t="shared" si="51"/>
        <v/>
      </c>
      <c r="Z90" s="22" t="str">
        <f t="shared" si="52"/>
        <v/>
      </c>
      <c r="AA90" s="22" t="str">
        <f t="shared" si="53"/>
        <v/>
      </c>
      <c r="AB90" s="22">
        <f t="shared" si="54"/>
        <v>0</v>
      </c>
      <c r="AC90" s="22" t="str">
        <f t="shared" si="55"/>
        <v/>
      </c>
      <c r="AD90" s="22" t="str">
        <f t="shared" si="56"/>
        <v/>
      </c>
      <c r="AE90" s="22" t="str">
        <f t="shared" si="57"/>
        <v/>
      </c>
      <c r="AF90" s="25" t="str">
        <f t="shared" si="58"/>
        <v/>
      </c>
      <c r="AG90" s="22" t="str">
        <f t="shared" si="59"/>
        <v/>
      </c>
      <c r="AH90" s="22" t="str">
        <f t="shared" si="60"/>
        <v/>
      </c>
      <c r="AI90" s="22" t="str">
        <f t="shared" si="61"/>
        <v/>
      </c>
      <c r="AJ90" s="22" t="str">
        <f t="shared" si="62"/>
        <v/>
      </c>
      <c r="AK90" s="22" t="str">
        <f t="shared" si="63"/>
        <v/>
      </c>
      <c r="AL90" s="22" t="str">
        <f t="shared" si="64"/>
        <v/>
      </c>
      <c r="AM90" s="22" t="str">
        <f t="shared" si="65"/>
        <v/>
      </c>
      <c r="AN90" s="22" t="str">
        <f t="shared" si="66"/>
        <v/>
      </c>
      <c r="AO90" s="22" t="str">
        <f t="shared" si="67"/>
        <v/>
      </c>
      <c r="AP90" s="22" t="str">
        <f t="shared" si="68"/>
        <v/>
      </c>
      <c r="AQ90" s="22" t="str">
        <f t="shared" si="69"/>
        <v/>
      </c>
      <c r="AR90" s="22" t="str">
        <f t="shared" si="70"/>
        <v/>
      </c>
      <c r="AS90" s="22" t="str">
        <f t="shared" si="71"/>
        <v/>
      </c>
      <c r="AT90" s="22" t="str">
        <f t="shared" si="72"/>
        <v/>
      </c>
      <c r="AU90" s="22" t="str">
        <f t="shared" si="73"/>
        <v/>
      </c>
      <c r="AV90" s="22" t="str">
        <f t="shared" si="74"/>
        <v/>
      </c>
      <c r="AW90" s="22" t="str">
        <f t="shared" si="75"/>
        <v/>
      </c>
      <c r="AX90" s="22" t="str">
        <f t="shared" si="76"/>
        <v/>
      </c>
      <c r="AY90" s="22" t="str">
        <f t="shared" si="77"/>
        <v/>
      </c>
      <c r="AZ90" s="22" t="str">
        <f t="shared" si="78"/>
        <v/>
      </c>
      <c r="BA90" s="22" t="str">
        <f t="shared" si="79"/>
        <v/>
      </c>
      <c r="BB90" s="22" t="str">
        <f t="shared" si="80"/>
        <v/>
      </c>
      <c r="BC90" s="22">
        <f t="shared" si="81"/>
        <v>0</v>
      </c>
      <c r="BD90" s="22" t="str">
        <f t="shared" si="82"/>
        <v/>
      </c>
      <c r="BE90" s="22" t="str">
        <f t="shared" si="83"/>
        <v/>
      </c>
      <c r="BF90" s="22" t="str">
        <f t="shared" si="84"/>
        <v/>
      </c>
      <c r="BG90" s="22" t="str">
        <f t="shared" si="85"/>
        <v/>
      </c>
      <c r="BH90" s="22" t="str">
        <f t="shared" si="86"/>
        <v/>
      </c>
      <c r="BI90" s="22" t="str">
        <f t="shared" si="87"/>
        <v/>
      </c>
      <c r="BJ90" s="22" t="str">
        <f t="shared" si="88"/>
        <v/>
      </c>
      <c r="BK90" s="22" t="str">
        <f t="shared" si="89"/>
        <v/>
      </c>
    </row>
    <row r="91" spans="13:63" x14ac:dyDescent="0.3">
      <c r="M91" s="34" t="s">
        <v>250</v>
      </c>
      <c r="N91" s="35" t="s">
        <v>1064</v>
      </c>
      <c r="O91" s="35" t="s">
        <v>34</v>
      </c>
      <c r="P91" s="37">
        <v>2.3420074349442381</v>
      </c>
      <c r="Q91" s="23">
        <f>VLOOKUP(M91,Salary!$A$1:$F$986,2,FALSE)</f>
        <v>6600000</v>
      </c>
      <c r="R91" s="23"/>
      <c r="S91" s="22">
        <v>0</v>
      </c>
      <c r="T91" s="22" t="str">
        <f t="shared" si="46"/>
        <v/>
      </c>
      <c r="U91" s="22">
        <f t="shared" si="47"/>
        <v>0</v>
      </c>
      <c r="V91" s="22" t="str">
        <f t="shared" si="48"/>
        <v/>
      </c>
      <c r="W91" s="22" t="b">
        <f t="shared" si="49"/>
        <v>0</v>
      </c>
      <c r="X91" s="22" t="str">
        <f t="shared" si="50"/>
        <v/>
      </c>
      <c r="Y91" s="22" t="str">
        <f t="shared" si="51"/>
        <v/>
      </c>
      <c r="Z91" s="22" t="str">
        <f t="shared" si="52"/>
        <v/>
      </c>
      <c r="AA91" s="22" t="str">
        <f t="shared" si="53"/>
        <v/>
      </c>
      <c r="AB91" s="22" t="str">
        <f t="shared" si="54"/>
        <v/>
      </c>
      <c r="AC91" s="22" t="str">
        <f t="shared" si="55"/>
        <v/>
      </c>
      <c r="AD91" s="22" t="str">
        <f t="shared" si="56"/>
        <v/>
      </c>
      <c r="AE91" s="22" t="str">
        <f t="shared" si="57"/>
        <v/>
      </c>
      <c r="AF91" s="25">
        <f t="shared" si="58"/>
        <v>0</v>
      </c>
      <c r="AG91" s="22" t="str">
        <f t="shared" si="59"/>
        <v/>
      </c>
      <c r="AH91" s="22" t="str">
        <f t="shared" si="60"/>
        <v/>
      </c>
      <c r="AI91" s="22" t="str">
        <f t="shared" si="61"/>
        <v/>
      </c>
      <c r="AJ91" s="22" t="str">
        <f t="shared" si="62"/>
        <v/>
      </c>
      <c r="AK91" s="22" t="str">
        <f t="shared" si="63"/>
        <v/>
      </c>
      <c r="AL91" s="22" t="str">
        <f t="shared" si="64"/>
        <v/>
      </c>
      <c r="AM91" s="22" t="str">
        <f t="shared" si="65"/>
        <v/>
      </c>
      <c r="AN91" s="22" t="str">
        <f t="shared" si="66"/>
        <v/>
      </c>
      <c r="AO91" s="22" t="str">
        <f t="shared" si="67"/>
        <v/>
      </c>
      <c r="AP91" s="22" t="str">
        <f t="shared" si="68"/>
        <v/>
      </c>
      <c r="AQ91" s="22" t="str">
        <f t="shared" si="69"/>
        <v/>
      </c>
      <c r="AR91" s="22" t="str">
        <f t="shared" si="70"/>
        <v/>
      </c>
      <c r="AS91" s="22" t="str">
        <f t="shared" si="71"/>
        <v/>
      </c>
      <c r="AT91" s="22" t="str">
        <f t="shared" si="72"/>
        <v/>
      </c>
      <c r="AU91" s="22" t="str">
        <f t="shared" si="73"/>
        <v/>
      </c>
      <c r="AV91" s="22" t="str">
        <f t="shared" si="74"/>
        <v/>
      </c>
      <c r="AW91" s="22" t="str">
        <f t="shared" si="75"/>
        <v/>
      </c>
      <c r="AX91" s="22" t="str">
        <f t="shared" si="76"/>
        <v/>
      </c>
      <c r="AY91" s="22">
        <f t="shared" si="77"/>
        <v>0</v>
      </c>
      <c r="AZ91" s="22" t="str">
        <f t="shared" si="78"/>
        <v/>
      </c>
      <c r="BA91" s="22" t="str">
        <f t="shared" si="79"/>
        <v/>
      </c>
      <c r="BB91" s="22" t="str">
        <f t="shared" si="80"/>
        <v/>
      </c>
      <c r="BC91" s="22" t="str">
        <f t="shared" si="81"/>
        <v/>
      </c>
      <c r="BD91" s="22" t="str">
        <f t="shared" si="82"/>
        <v/>
      </c>
      <c r="BE91" s="22" t="str">
        <f t="shared" si="83"/>
        <v/>
      </c>
      <c r="BF91" s="22" t="str">
        <f t="shared" si="84"/>
        <v/>
      </c>
      <c r="BG91" s="22" t="str">
        <f t="shared" si="85"/>
        <v/>
      </c>
      <c r="BH91" s="22" t="str">
        <f t="shared" si="86"/>
        <v/>
      </c>
      <c r="BI91" s="22" t="str">
        <f t="shared" si="87"/>
        <v/>
      </c>
      <c r="BJ91" s="22" t="str">
        <f t="shared" si="88"/>
        <v/>
      </c>
      <c r="BK91" s="22" t="str">
        <f t="shared" si="89"/>
        <v/>
      </c>
    </row>
    <row r="92" spans="13:63" x14ac:dyDescent="0.3">
      <c r="M92" s="34" t="s">
        <v>126</v>
      </c>
      <c r="N92" s="35" t="s">
        <v>1070</v>
      </c>
      <c r="O92" s="35" t="s">
        <v>34</v>
      </c>
      <c r="P92" s="37">
        <v>2.4803149606299213</v>
      </c>
      <c r="Q92" s="23">
        <f>VLOOKUP(M92,Salary!$A$1:$F$986,2,FALSE)</f>
        <v>16000000</v>
      </c>
      <c r="R92" s="23"/>
      <c r="S92" s="22">
        <v>0</v>
      </c>
      <c r="T92" s="22">
        <f t="shared" si="46"/>
        <v>0</v>
      </c>
      <c r="U92" s="22" t="str">
        <f t="shared" si="47"/>
        <v/>
      </c>
      <c r="V92" s="22" t="str">
        <f t="shared" si="48"/>
        <v/>
      </c>
      <c r="W92" s="22" t="b">
        <f t="shared" si="49"/>
        <v>0</v>
      </c>
      <c r="X92" s="22" t="str">
        <f t="shared" si="50"/>
        <v/>
      </c>
      <c r="Y92" s="22" t="str">
        <f t="shared" si="51"/>
        <v/>
      </c>
      <c r="Z92" s="22" t="str">
        <f t="shared" si="52"/>
        <v/>
      </c>
      <c r="AA92" s="22" t="str">
        <f t="shared" si="53"/>
        <v/>
      </c>
      <c r="AB92" s="22" t="str">
        <f t="shared" si="54"/>
        <v/>
      </c>
      <c r="AC92" s="22" t="str">
        <f t="shared" si="55"/>
        <v/>
      </c>
      <c r="AD92" s="22" t="str">
        <f t="shared" si="56"/>
        <v/>
      </c>
      <c r="AE92" s="22" t="str">
        <f t="shared" si="57"/>
        <v/>
      </c>
      <c r="AF92" s="25">
        <f t="shared" si="58"/>
        <v>0</v>
      </c>
      <c r="AG92" s="22" t="str">
        <f t="shared" si="59"/>
        <v/>
      </c>
      <c r="AH92" s="22" t="str">
        <f t="shared" si="60"/>
        <v/>
      </c>
      <c r="AI92" s="22" t="str">
        <f t="shared" si="61"/>
        <v/>
      </c>
      <c r="AJ92" s="22" t="str">
        <f t="shared" si="62"/>
        <v/>
      </c>
      <c r="AK92" s="22" t="str">
        <f t="shared" si="63"/>
        <v/>
      </c>
      <c r="AL92" s="22" t="str">
        <f t="shared" si="64"/>
        <v/>
      </c>
      <c r="AM92" s="22">
        <f t="shared" si="65"/>
        <v>0</v>
      </c>
      <c r="AN92" s="22" t="str">
        <f t="shared" si="66"/>
        <v/>
      </c>
      <c r="AO92" s="22" t="str">
        <f t="shared" si="67"/>
        <v/>
      </c>
      <c r="AP92" s="22" t="str">
        <f t="shared" si="68"/>
        <v/>
      </c>
      <c r="AQ92" s="22" t="str">
        <f t="shared" si="69"/>
        <v/>
      </c>
      <c r="AR92" s="22" t="str">
        <f t="shared" si="70"/>
        <v/>
      </c>
      <c r="AS92" s="22" t="str">
        <f t="shared" si="71"/>
        <v/>
      </c>
      <c r="AT92" s="22" t="str">
        <f t="shared" si="72"/>
        <v/>
      </c>
      <c r="AU92" s="22" t="str">
        <f t="shared" si="73"/>
        <v/>
      </c>
      <c r="AV92" s="22" t="str">
        <f t="shared" si="74"/>
        <v/>
      </c>
      <c r="AW92" s="22" t="str">
        <f t="shared" si="75"/>
        <v/>
      </c>
      <c r="AX92" s="22" t="str">
        <f t="shared" si="76"/>
        <v/>
      </c>
      <c r="AY92" s="22" t="str">
        <f t="shared" si="77"/>
        <v/>
      </c>
      <c r="AZ92" s="22" t="str">
        <f t="shared" si="78"/>
        <v/>
      </c>
      <c r="BA92" s="22" t="str">
        <f t="shared" si="79"/>
        <v/>
      </c>
      <c r="BB92" s="22" t="str">
        <f t="shared" si="80"/>
        <v/>
      </c>
      <c r="BC92" s="22" t="str">
        <f t="shared" si="81"/>
        <v/>
      </c>
      <c r="BD92" s="22" t="str">
        <f t="shared" si="82"/>
        <v/>
      </c>
      <c r="BE92" s="22" t="str">
        <f t="shared" si="83"/>
        <v/>
      </c>
      <c r="BF92" s="22" t="str">
        <f t="shared" si="84"/>
        <v/>
      </c>
      <c r="BG92" s="22" t="str">
        <f t="shared" si="85"/>
        <v/>
      </c>
      <c r="BH92" s="22" t="str">
        <f t="shared" si="86"/>
        <v/>
      </c>
      <c r="BI92" s="22" t="str">
        <f t="shared" si="87"/>
        <v/>
      </c>
      <c r="BJ92" s="22" t="str">
        <f t="shared" si="88"/>
        <v/>
      </c>
      <c r="BK92" s="22" t="str">
        <f t="shared" si="89"/>
        <v/>
      </c>
    </row>
    <row r="93" spans="13:63" x14ac:dyDescent="0.3">
      <c r="M93" s="34" t="s">
        <v>736</v>
      </c>
      <c r="N93" s="35" t="s">
        <v>1065</v>
      </c>
      <c r="O93" s="35" t="s">
        <v>34</v>
      </c>
      <c r="P93" s="37">
        <v>2.3908918406072108</v>
      </c>
      <c r="Q93" s="23">
        <f>VLOOKUP(M93,Salary!$A$1:$F$986,2,FALSE)</f>
        <v>589200</v>
      </c>
      <c r="R93" s="23"/>
      <c r="S93" s="22">
        <v>0</v>
      </c>
      <c r="T93" s="22" t="str">
        <f t="shared" si="46"/>
        <v/>
      </c>
      <c r="U93" s="22" t="str">
        <f t="shared" si="47"/>
        <v/>
      </c>
      <c r="V93" s="22" t="str">
        <f t="shared" si="48"/>
        <v/>
      </c>
      <c r="W93" s="22" t="b">
        <f t="shared" si="49"/>
        <v>1</v>
      </c>
      <c r="X93" s="22" t="str">
        <f t="shared" si="50"/>
        <v/>
      </c>
      <c r="Y93" s="22" t="str">
        <f t="shared" si="51"/>
        <v/>
      </c>
      <c r="Z93" s="22" t="str">
        <f t="shared" si="52"/>
        <v/>
      </c>
      <c r="AA93" s="22" t="str">
        <f t="shared" si="53"/>
        <v/>
      </c>
      <c r="AB93" s="22" t="str">
        <f t="shared" si="54"/>
        <v/>
      </c>
      <c r="AC93" s="22" t="str">
        <f t="shared" si="55"/>
        <v/>
      </c>
      <c r="AD93" s="22" t="str">
        <f t="shared" si="56"/>
        <v/>
      </c>
      <c r="AE93" s="22" t="str">
        <f t="shared" si="57"/>
        <v/>
      </c>
      <c r="AF93" s="25">
        <f t="shared" si="58"/>
        <v>0</v>
      </c>
      <c r="AG93" s="22" t="str">
        <f t="shared" si="59"/>
        <v/>
      </c>
      <c r="AH93" s="22" t="str">
        <f t="shared" si="60"/>
        <v/>
      </c>
      <c r="AI93" s="22" t="str">
        <f t="shared" si="61"/>
        <v/>
      </c>
      <c r="AJ93" s="22" t="str">
        <f t="shared" si="62"/>
        <v/>
      </c>
      <c r="AK93" s="22" t="str">
        <f t="shared" si="63"/>
        <v/>
      </c>
      <c r="AL93" s="22">
        <f t="shared" si="64"/>
        <v>0</v>
      </c>
      <c r="AM93" s="22" t="str">
        <f t="shared" si="65"/>
        <v/>
      </c>
      <c r="AN93" s="22" t="str">
        <f t="shared" si="66"/>
        <v/>
      </c>
      <c r="AO93" s="22" t="str">
        <f t="shared" si="67"/>
        <v/>
      </c>
      <c r="AP93" s="22" t="str">
        <f t="shared" si="68"/>
        <v/>
      </c>
      <c r="AQ93" s="22" t="str">
        <f t="shared" si="69"/>
        <v/>
      </c>
      <c r="AR93" s="22" t="str">
        <f t="shared" si="70"/>
        <v/>
      </c>
      <c r="AS93" s="22" t="str">
        <f t="shared" si="71"/>
        <v/>
      </c>
      <c r="AT93" s="22" t="str">
        <f t="shared" si="72"/>
        <v/>
      </c>
      <c r="AU93" s="22" t="str">
        <f t="shared" si="73"/>
        <v/>
      </c>
      <c r="AV93" s="22" t="str">
        <f t="shared" si="74"/>
        <v/>
      </c>
      <c r="AW93" s="22" t="str">
        <f t="shared" si="75"/>
        <v/>
      </c>
      <c r="AX93" s="22" t="str">
        <f t="shared" si="76"/>
        <v/>
      </c>
      <c r="AY93" s="22" t="str">
        <f t="shared" si="77"/>
        <v/>
      </c>
      <c r="AZ93" s="22" t="str">
        <f t="shared" si="78"/>
        <v/>
      </c>
      <c r="BA93" s="22" t="str">
        <f t="shared" si="79"/>
        <v/>
      </c>
      <c r="BB93" s="22" t="str">
        <f t="shared" si="80"/>
        <v/>
      </c>
      <c r="BC93" s="22" t="str">
        <f t="shared" si="81"/>
        <v/>
      </c>
      <c r="BD93" s="22" t="str">
        <f t="shared" si="82"/>
        <v/>
      </c>
      <c r="BE93" s="22" t="str">
        <f t="shared" si="83"/>
        <v/>
      </c>
      <c r="BF93" s="22" t="str">
        <f t="shared" si="84"/>
        <v/>
      </c>
      <c r="BG93" s="22" t="str">
        <f t="shared" si="85"/>
        <v/>
      </c>
      <c r="BH93" s="22" t="str">
        <f t="shared" si="86"/>
        <v/>
      </c>
      <c r="BI93" s="22" t="str">
        <f t="shared" si="87"/>
        <v/>
      </c>
      <c r="BJ93" s="22" t="str">
        <f t="shared" si="88"/>
        <v/>
      </c>
      <c r="BK93" s="22" t="str">
        <f t="shared" si="89"/>
        <v/>
      </c>
    </row>
    <row r="94" spans="13:63" x14ac:dyDescent="0.3">
      <c r="M94" s="34" t="s">
        <v>797</v>
      </c>
      <c r="N94" s="35" t="s">
        <v>1063</v>
      </c>
      <c r="O94" s="35" t="s">
        <v>15</v>
      </c>
      <c r="P94" s="37">
        <v>2.1818181818181817</v>
      </c>
      <c r="Q94" s="23">
        <f>VLOOKUP(M94,Salary!$A$1:$F$986,2,FALSE)</f>
        <v>582400</v>
      </c>
      <c r="R94" s="23"/>
      <c r="S94" s="22">
        <v>0</v>
      </c>
      <c r="T94" s="22" t="str">
        <f t="shared" si="46"/>
        <v/>
      </c>
      <c r="U94" s="22" t="str">
        <f t="shared" si="47"/>
        <v/>
      </c>
      <c r="V94" s="22" t="str">
        <f t="shared" si="48"/>
        <v/>
      </c>
      <c r="W94" s="22" t="b">
        <f t="shared" si="49"/>
        <v>1</v>
      </c>
      <c r="X94" s="22" t="str">
        <f t="shared" si="50"/>
        <v/>
      </c>
      <c r="Y94" s="22" t="str">
        <f t="shared" si="51"/>
        <v/>
      </c>
      <c r="Z94" s="22" t="str">
        <f t="shared" si="52"/>
        <v/>
      </c>
      <c r="AA94" s="22" t="str">
        <f t="shared" si="53"/>
        <v/>
      </c>
      <c r="AB94" s="22">
        <f t="shared" si="54"/>
        <v>0</v>
      </c>
      <c r="AC94" s="22" t="str">
        <f t="shared" si="55"/>
        <v/>
      </c>
      <c r="AD94" s="22" t="str">
        <f t="shared" si="56"/>
        <v/>
      </c>
      <c r="AE94" s="22" t="str">
        <f t="shared" si="57"/>
        <v/>
      </c>
      <c r="AF94" s="25" t="str">
        <f t="shared" si="58"/>
        <v/>
      </c>
      <c r="AG94" s="22" t="str">
        <f t="shared" si="59"/>
        <v/>
      </c>
      <c r="AH94" s="22" t="str">
        <f t="shared" si="60"/>
        <v/>
      </c>
      <c r="AI94" s="22" t="str">
        <f t="shared" si="61"/>
        <v/>
      </c>
      <c r="AJ94" s="22" t="str">
        <f t="shared" si="62"/>
        <v/>
      </c>
      <c r="AK94" s="22" t="str">
        <f t="shared" si="63"/>
        <v/>
      </c>
      <c r="AL94" s="22" t="str">
        <f t="shared" si="64"/>
        <v/>
      </c>
      <c r="AM94" s="22" t="str">
        <f t="shared" si="65"/>
        <v/>
      </c>
      <c r="AN94" s="22" t="str">
        <f t="shared" si="66"/>
        <v/>
      </c>
      <c r="AO94" s="22" t="str">
        <f t="shared" si="67"/>
        <v/>
      </c>
      <c r="AP94" s="22" t="str">
        <f t="shared" si="68"/>
        <v/>
      </c>
      <c r="AQ94" s="22" t="str">
        <f t="shared" si="69"/>
        <v/>
      </c>
      <c r="AR94" s="22" t="str">
        <f t="shared" si="70"/>
        <v/>
      </c>
      <c r="AS94" s="22" t="str">
        <f t="shared" si="71"/>
        <v/>
      </c>
      <c r="AT94" s="22" t="str">
        <f t="shared" si="72"/>
        <v/>
      </c>
      <c r="AU94" s="22" t="str">
        <f t="shared" si="73"/>
        <v/>
      </c>
      <c r="AV94" s="22" t="str">
        <f t="shared" si="74"/>
        <v/>
      </c>
      <c r="AW94" s="22" t="str">
        <f t="shared" si="75"/>
        <v/>
      </c>
      <c r="AX94" s="22" t="str">
        <f t="shared" si="76"/>
        <v/>
      </c>
      <c r="AY94" s="22" t="str">
        <f t="shared" si="77"/>
        <v/>
      </c>
      <c r="AZ94" s="22" t="str">
        <f t="shared" si="78"/>
        <v/>
      </c>
      <c r="BA94" s="22" t="str">
        <f t="shared" si="79"/>
        <v/>
      </c>
      <c r="BB94" s="22" t="str">
        <f t="shared" si="80"/>
        <v/>
      </c>
      <c r="BC94" s="22" t="str">
        <f t="shared" si="81"/>
        <v/>
      </c>
      <c r="BD94" s="22" t="str">
        <f t="shared" si="82"/>
        <v/>
      </c>
      <c r="BE94" s="22" t="str">
        <f t="shared" si="83"/>
        <v/>
      </c>
      <c r="BF94" s="22" t="str">
        <f t="shared" si="84"/>
        <v/>
      </c>
      <c r="BG94" s="22" t="str">
        <f t="shared" si="85"/>
        <v/>
      </c>
      <c r="BH94" s="22" t="str">
        <f t="shared" si="86"/>
        <v/>
      </c>
      <c r="BI94" s="22" t="str">
        <f t="shared" si="87"/>
        <v/>
      </c>
      <c r="BJ94" s="22">
        <f t="shared" si="88"/>
        <v>0</v>
      </c>
      <c r="BK94" s="22" t="str">
        <f t="shared" si="89"/>
        <v/>
      </c>
    </row>
    <row r="95" spans="13:63" x14ac:dyDescent="0.3">
      <c r="M95" s="34" t="s">
        <v>806</v>
      </c>
      <c r="N95" s="35" t="s">
        <v>1092</v>
      </c>
      <c r="O95" s="35" t="s">
        <v>34</v>
      </c>
      <c r="P95" s="37">
        <v>2.030456852791878</v>
      </c>
      <c r="Q95" s="23">
        <f>VLOOKUP(M95,Salary!$A$1:$F$986,2,FALSE)</f>
        <v>581400</v>
      </c>
      <c r="R95" s="23"/>
      <c r="S95" s="22">
        <v>0</v>
      </c>
      <c r="T95" s="22" t="str">
        <f t="shared" si="46"/>
        <v/>
      </c>
      <c r="U95" s="22" t="str">
        <f t="shared" si="47"/>
        <v/>
      </c>
      <c r="V95" s="22" t="str">
        <f t="shared" si="48"/>
        <v/>
      </c>
      <c r="W95" s="22" t="b">
        <f t="shared" si="49"/>
        <v>1</v>
      </c>
      <c r="X95" s="22" t="str">
        <f t="shared" si="50"/>
        <v/>
      </c>
      <c r="Y95" s="22" t="str">
        <f t="shared" si="51"/>
        <v/>
      </c>
      <c r="Z95" s="22" t="str">
        <f t="shared" si="52"/>
        <v/>
      </c>
      <c r="AA95" s="22" t="str">
        <f t="shared" si="53"/>
        <v/>
      </c>
      <c r="AB95" s="22" t="str">
        <f t="shared" si="54"/>
        <v/>
      </c>
      <c r="AC95" s="22" t="str">
        <f t="shared" si="55"/>
        <v/>
      </c>
      <c r="AD95" s="22" t="str">
        <f t="shared" si="56"/>
        <v/>
      </c>
      <c r="AE95" s="22" t="str">
        <f t="shared" si="57"/>
        <v/>
      </c>
      <c r="AF95" s="25">
        <f t="shared" si="58"/>
        <v>0</v>
      </c>
      <c r="AG95" s="22" t="str">
        <f t="shared" si="59"/>
        <v/>
      </c>
      <c r="AH95" s="22" t="str">
        <f t="shared" si="60"/>
        <v/>
      </c>
      <c r="AI95" s="22" t="str">
        <f t="shared" si="61"/>
        <v/>
      </c>
      <c r="AJ95" s="22" t="str">
        <f t="shared" si="62"/>
        <v/>
      </c>
      <c r="AK95" s="22" t="str">
        <f t="shared" si="63"/>
        <v/>
      </c>
      <c r="AL95" s="22" t="str">
        <f t="shared" si="64"/>
        <v/>
      </c>
      <c r="AM95" s="22" t="str">
        <f t="shared" si="65"/>
        <v/>
      </c>
      <c r="AN95" s="22" t="str">
        <f t="shared" si="66"/>
        <v/>
      </c>
      <c r="AO95" s="22" t="str">
        <f t="shared" si="67"/>
        <v/>
      </c>
      <c r="AP95" s="22" t="str">
        <f t="shared" si="68"/>
        <v/>
      </c>
      <c r="AQ95" s="22" t="str">
        <f t="shared" si="69"/>
        <v/>
      </c>
      <c r="AR95" s="22" t="str">
        <f t="shared" si="70"/>
        <v/>
      </c>
      <c r="AS95" s="22" t="str">
        <f t="shared" si="71"/>
        <v/>
      </c>
      <c r="AT95" s="22">
        <f t="shared" si="72"/>
        <v>0</v>
      </c>
      <c r="AU95" s="22" t="str">
        <f t="shared" si="73"/>
        <v/>
      </c>
      <c r="AV95" s="22" t="str">
        <f t="shared" si="74"/>
        <v/>
      </c>
      <c r="AW95" s="22" t="str">
        <f t="shared" si="75"/>
        <v/>
      </c>
      <c r="AX95" s="22" t="str">
        <f t="shared" si="76"/>
        <v/>
      </c>
      <c r="AY95" s="22" t="str">
        <f t="shared" si="77"/>
        <v/>
      </c>
      <c r="AZ95" s="22" t="str">
        <f t="shared" si="78"/>
        <v/>
      </c>
      <c r="BA95" s="22" t="str">
        <f t="shared" si="79"/>
        <v/>
      </c>
      <c r="BB95" s="22" t="str">
        <f t="shared" si="80"/>
        <v/>
      </c>
      <c r="BC95" s="22" t="str">
        <f t="shared" si="81"/>
        <v/>
      </c>
      <c r="BD95" s="22" t="str">
        <f t="shared" si="82"/>
        <v/>
      </c>
      <c r="BE95" s="22" t="str">
        <f t="shared" si="83"/>
        <v/>
      </c>
      <c r="BF95" s="22" t="str">
        <f t="shared" si="84"/>
        <v/>
      </c>
      <c r="BG95" s="22" t="str">
        <f t="shared" si="85"/>
        <v/>
      </c>
      <c r="BH95" s="22" t="str">
        <f t="shared" si="86"/>
        <v/>
      </c>
      <c r="BI95" s="22" t="str">
        <f t="shared" si="87"/>
        <v/>
      </c>
      <c r="BJ95" s="22" t="str">
        <f t="shared" si="88"/>
        <v/>
      </c>
      <c r="BK95" s="22" t="str">
        <f t="shared" si="89"/>
        <v/>
      </c>
    </row>
    <row r="96" spans="13:63" x14ac:dyDescent="0.3">
      <c r="M96" s="34" t="s">
        <v>641</v>
      </c>
      <c r="N96" s="35" t="s">
        <v>1077</v>
      </c>
      <c r="O96" s="35" t="s">
        <v>34</v>
      </c>
      <c r="P96" s="37">
        <v>1.9867549668874172</v>
      </c>
      <c r="Q96" s="23">
        <f>VLOOKUP(M96,Salary!$A$1:$F$986,2,FALSE)</f>
        <v>649500</v>
      </c>
      <c r="R96" s="23"/>
      <c r="S96" s="22">
        <v>0</v>
      </c>
      <c r="T96" s="22" t="str">
        <f t="shared" si="46"/>
        <v/>
      </c>
      <c r="U96" s="22" t="str">
        <f t="shared" si="47"/>
        <v/>
      </c>
      <c r="V96" s="22" t="str">
        <f t="shared" si="48"/>
        <v/>
      </c>
      <c r="W96" s="22" t="b">
        <f t="shared" si="49"/>
        <v>1</v>
      </c>
      <c r="X96" s="22" t="str">
        <f t="shared" si="50"/>
        <v/>
      </c>
      <c r="Y96" s="22" t="str">
        <f t="shared" si="51"/>
        <v/>
      </c>
      <c r="Z96" s="22" t="str">
        <f t="shared" si="52"/>
        <v/>
      </c>
      <c r="AA96" s="22" t="str">
        <f t="shared" si="53"/>
        <v/>
      </c>
      <c r="AB96" s="22" t="str">
        <f t="shared" si="54"/>
        <v/>
      </c>
      <c r="AC96" s="22" t="str">
        <f t="shared" si="55"/>
        <v/>
      </c>
      <c r="AD96" s="22" t="str">
        <f t="shared" si="56"/>
        <v/>
      </c>
      <c r="AE96" s="22" t="str">
        <f t="shared" si="57"/>
        <v/>
      </c>
      <c r="AF96" s="25">
        <f t="shared" si="58"/>
        <v>0</v>
      </c>
      <c r="AG96" s="22" t="str">
        <f t="shared" si="59"/>
        <v/>
      </c>
      <c r="AH96" s="22" t="str">
        <f t="shared" si="60"/>
        <v/>
      </c>
      <c r="AI96" s="22" t="str">
        <f t="shared" si="61"/>
        <v/>
      </c>
      <c r="AJ96" s="22" t="str">
        <f t="shared" si="62"/>
        <v/>
      </c>
      <c r="AK96" s="22" t="str">
        <f t="shared" si="63"/>
        <v/>
      </c>
      <c r="AL96" s="22" t="str">
        <f t="shared" si="64"/>
        <v/>
      </c>
      <c r="AM96" s="22" t="str">
        <f t="shared" si="65"/>
        <v/>
      </c>
      <c r="AN96" s="22" t="str">
        <f t="shared" si="66"/>
        <v/>
      </c>
      <c r="AO96" s="22" t="str">
        <f t="shared" si="67"/>
        <v/>
      </c>
      <c r="AP96" s="22" t="str">
        <f t="shared" si="68"/>
        <v/>
      </c>
      <c r="AQ96" s="22" t="str">
        <f t="shared" si="69"/>
        <v/>
      </c>
      <c r="AR96" s="22" t="str">
        <f t="shared" si="70"/>
        <v/>
      </c>
      <c r="AS96" s="22" t="str">
        <f t="shared" si="71"/>
        <v/>
      </c>
      <c r="AT96" s="22" t="str">
        <f t="shared" si="72"/>
        <v/>
      </c>
      <c r="AU96" s="22">
        <f t="shared" si="73"/>
        <v>0</v>
      </c>
      <c r="AV96" s="22" t="str">
        <f t="shared" si="74"/>
        <v/>
      </c>
      <c r="AW96" s="22" t="str">
        <f t="shared" si="75"/>
        <v/>
      </c>
      <c r="AX96" s="22" t="str">
        <f t="shared" si="76"/>
        <v/>
      </c>
      <c r="AY96" s="22" t="str">
        <f t="shared" si="77"/>
        <v/>
      </c>
      <c r="AZ96" s="22" t="str">
        <f t="shared" si="78"/>
        <v/>
      </c>
      <c r="BA96" s="22" t="str">
        <f t="shared" si="79"/>
        <v/>
      </c>
      <c r="BB96" s="22" t="str">
        <f t="shared" si="80"/>
        <v/>
      </c>
      <c r="BC96" s="22" t="str">
        <f t="shared" si="81"/>
        <v/>
      </c>
      <c r="BD96" s="22" t="str">
        <f t="shared" si="82"/>
        <v/>
      </c>
      <c r="BE96" s="22" t="str">
        <f t="shared" si="83"/>
        <v/>
      </c>
      <c r="BF96" s="22" t="str">
        <f t="shared" si="84"/>
        <v/>
      </c>
      <c r="BG96" s="22" t="str">
        <f t="shared" si="85"/>
        <v/>
      </c>
      <c r="BH96" s="22" t="str">
        <f t="shared" si="86"/>
        <v/>
      </c>
      <c r="BI96" s="22" t="str">
        <f t="shared" si="87"/>
        <v/>
      </c>
      <c r="BJ96" s="22" t="str">
        <f t="shared" si="88"/>
        <v/>
      </c>
      <c r="BK96" s="22" t="str">
        <f t="shared" si="89"/>
        <v/>
      </c>
    </row>
    <row r="97" spans="13:63" x14ac:dyDescent="0.3">
      <c r="M97" s="34" t="s">
        <v>146</v>
      </c>
      <c r="N97" s="35" t="s">
        <v>1079</v>
      </c>
      <c r="O97" s="35" t="s">
        <v>98</v>
      </c>
      <c r="P97" s="37">
        <v>2.0547945205479454</v>
      </c>
      <c r="Q97" s="23">
        <f>VLOOKUP(M97,Salary!$A$1:$F$986,2,FALSE)</f>
        <v>13000000</v>
      </c>
      <c r="R97" s="23"/>
      <c r="S97" s="22">
        <v>0</v>
      </c>
      <c r="T97" s="22">
        <f t="shared" si="46"/>
        <v>0</v>
      </c>
      <c r="U97" s="22" t="str">
        <f t="shared" si="47"/>
        <v/>
      </c>
      <c r="V97" s="22" t="str">
        <f t="shared" si="48"/>
        <v/>
      </c>
      <c r="W97" s="22" t="b">
        <f t="shared" si="49"/>
        <v>0</v>
      </c>
      <c r="X97" s="22" t="str">
        <f t="shared" si="50"/>
        <v/>
      </c>
      <c r="Y97" s="22" t="str">
        <f t="shared" si="51"/>
        <v/>
      </c>
      <c r="Z97" s="22" t="str">
        <f t="shared" si="52"/>
        <v/>
      </c>
      <c r="AA97" s="22" t="str">
        <f t="shared" si="53"/>
        <v/>
      </c>
      <c r="AB97" s="22" t="str">
        <f t="shared" si="54"/>
        <v/>
      </c>
      <c r="AC97" s="22" t="str">
        <f t="shared" si="55"/>
        <v/>
      </c>
      <c r="AD97" s="22" t="str">
        <f t="shared" si="56"/>
        <v/>
      </c>
      <c r="AE97" s="22">
        <f t="shared" si="57"/>
        <v>0</v>
      </c>
      <c r="AF97" s="25" t="str">
        <f t="shared" si="58"/>
        <v/>
      </c>
      <c r="AG97" s="22" t="str">
        <f t="shared" si="59"/>
        <v/>
      </c>
      <c r="AH97" s="22" t="str">
        <f t="shared" si="60"/>
        <v/>
      </c>
      <c r="AI97" s="22" t="str">
        <f t="shared" si="61"/>
        <v/>
      </c>
      <c r="AJ97" s="22" t="str">
        <f t="shared" si="62"/>
        <v/>
      </c>
      <c r="AK97" s="22" t="str">
        <f t="shared" si="63"/>
        <v/>
      </c>
      <c r="AL97" s="22" t="str">
        <f t="shared" si="64"/>
        <v/>
      </c>
      <c r="AM97" s="22" t="str">
        <f t="shared" si="65"/>
        <v/>
      </c>
      <c r="AN97" s="22" t="str">
        <f t="shared" si="66"/>
        <v/>
      </c>
      <c r="AO97" s="22" t="str">
        <f t="shared" si="67"/>
        <v/>
      </c>
      <c r="AP97" s="22" t="str">
        <f t="shared" si="68"/>
        <v/>
      </c>
      <c r="AQ97" s="22" t="str">
        <f t="shared" si="69"/>
        <v/>
      </c>
      <c r="AR97" s="22" t="str">
        <f t="shared" si="70"/>
        <v/>
      </c>
      <c r="AS97" s="22" t="str">
        <f t="shared" si="71"/>
        <v/>
      </c>
      <c r="AT97" s="22" t="str">
        <f t="shared" si="72"/>
        <v/>
      </c>
      <c r="AU97" s="22" t="str">
        <f t="shared" si="73"/>
        <v/>
      </c>
      <c r="AV97" s="22" t="str">
        <f t="shared" si="74"/>
        <v/>
      </c>
      <c r="AW97" s="22" t="str">
        <f t="shared" si="75"/>
        <v/>
      </c>
      <c r="AX97" s="22" t="str">
        <f t="shared" si="76"/>
        <v/>
      </c>
      <c r="AY97" s="22" t="str">
        <f t="shared" si="77"/>
        <v/>
      </c>
      <c r="AZ97" s="22" t="str">
        <f t="shared" si="78"/>
        <v/>
      </c>
      <c r="BA97" s="22" t="str">
        <f t="shared" si="79"/>
        <v/>
      </c>
      <c r="BB97" s="22">
        <f t="shared" si="80"/>
        <v>0</v>
      </c>
      <c r="BC97" s="22" t="str">
        <f t="shared" si="81"/>
        <v/>
      </c>
      <c r="BD97" s="22" t="str">
        <f t="shared" si="82"/>
        <v/>
      </c>
      <c r="BE97" s="22" t="str">
        <f t="shared" si="83"/>
        <v/>
      </c>
      <c r="BF97" s="22" t="str">
        <f t="shared" si="84"/>
        <v/>
      </c>
      <c r="BG97" s="22" t="str">
        <f t="shared" si="85"/>
        <v/>
      </c>
      <c r="BH97" s="22" t="str">
        <f t="shared" si="86"/>
        <v/>
      </c>
      <c r="BI97" s="22" t="str">
        <f t="shared" si="87"/>
        <v/>
      </c>
      <c r="BJ97" s="22" t="str">
        <f t="shared" si="88"/>
        <v/>
      </c>
      <c r="BK97" s="22" t="str">
        <f t="shared" si="89"/>
        <v/>
      </c>
    </row>
    <row r="98" spans="13:63" x14ac:dyDescent="0.3">
      <c r="M98" s="34" t="s">
        <v>464</v>
      </c>
      <c r="N98" s="35" t="s">
        <v>1064</v>
      </c>
      <c r="O98" s="35" t="s">
        <v>34</v>
      </c>
      <c r="P98" s="37">
        <v>2.1590909090909092</v>
      </c>
      <c r="Q98" s="23">
        <f>VLOOKUP(M98,Salary!$A$1:$F$986,2,FALSE)</f>
        <v>1750000</v>
      </c>
      <c r="R98" s="23"/>
      <c r="S98" s="22">
        <v>0</v>
      </c>
      <c r="T98" s="22" t="str">
        <f t="shared" si="46"/>
        <v/>
      </c>
      <c r="U98" s="22" t="str">
        <f t="shared" si="47"/>
        <v/>
      </c>
      <c r="V98" s="22" t="str">
        <f t="shared" si="48"/>
        <v/>
      </c>
      <c r="W98" s="22" t="b">
        <f t="shared" si="49"/>
        <v>1</v>
      </c>
      <c r="X98" s="22" t="str">
        <f t="shared" si="50"/>
        <v/>
      </c>
      <c r="Y98" s="22" t="str">
        <f t="shared" si="51"/>
        <v/>
      </c>
      <c r="Z98" s="22" t="str">
        <f t="shared" si="52"/>
        <v/>
      </c>
      <c r="AA98" s="22" t="str">
        <f t="shared" si="53"/>
        <v/>
      </c>
      <c r="AB98" s="22" t="str">
        <f t="shared" si="54"/>
        <v/>
      </c>
      <c r="AC98" s="22" t="str">
        <f t="shared" si="55"/>
        <v/>
      </c>
      <c r="AD98" s="22" t="str">
        <f t="shared" si="56"/>
        <v/>
      </c>
      <c r="AE98" s="22" t="str">
        <f t="shared" si="57"/>
        <v/>
      </c>
      <c r="AF98" s="25">
        <f t="shared" si="58"/>
        <v>0</v>
      </c>
      <c r="AG98" s="22" t="str">
        <f t="shared" si="59"/>
        <v/>
      </c>
      <c r="AH98" s="22" t="str">
        <f t="shared" si="60"/>
        <v/>
      </c>
      <c r="AI98" s="22" t="str">
        <f t="shared" si="61"/>
        <v/>
      </c>
      <c r="AJ98" s="22" t="str">
        <f t="shared" si="62"/>
        <v/>
      </c>
      <c r="AK98" s="22" t="str">
        <f t="shared" si="63"/>
        <v/>
      </c>
      <c r="AL98" s="22" t="str">
        <f t="shared" si="64"/>
        <v/>
      </c>
      <c r="AM98" s="22" t="str">
        <f t="shared" si="65"/>
        <v/>
      </c>
      <c r="AN98" s="22" t="str">
        <f t="shared" si="66"/>
        <v/>
      </c>
      <c r="AO98" s="22" t="str">
        <f t="shared" si="67"/>
        <v/>
      </c>
      <c r="AP98" s="22" t="str">
        <f t="shared" si="68"/>
        <v/>
      </c>
      <c r="AQ98" s="22" t="str">
        <f t="shared" si="69"/>
        <v/>
      </c>
      <c r="AR98" s="22" t="str">
        <f t="shared" si="70"/>
        <v/>
      </c>
      <c r="AS98" s="22" t="str">
        <f t="shared" si="71"/>
        <v/>
      </c>
      <c r="AT98" s="22" t="str">
        <f t="shared" si="72"/>
        <v/>
      </c>
      <c r="AU98" s="22" t="str">
        <f t="shared" si="73"/>
        <v/>
      </c>
      <c r="AV98" s="22" t="str">
        <f t="shared" si="74"/>
        <v/>
      </c>
      <c r="AW98" s="22" t="str">
        <f t="shared" si="75"/>
        <v/>
      </c>
      <c r="AX98" s="22" t="str">
        <f t="shared" si="76"/>
        <v/>
      </c>
      <c r="AY98" s="22">
        <f t="shared" si="77"/>
        <v>0</v>
      </c>
      <c r="AZ98" s="22" t="str">
        <f t="shared" si="78"/>
        <v/>
      </c>
      <c r="BA98" s="22" t="str">
        <f t="shared" si="79"/>
        <v/>
      </c>
      <c r="BB98" s="22" t="str">
        <f t="shared" si="80"/>
        <v/>
      </c>
      <c r="BC98" s="22" t="str">
        <f t="shared" si="81"/>
        <v/>
      </c>
      <c r="BD98" s="22" t="str">
        <f t="shared" si="82"/>
        <v/>
      </c>
      <c r="BE98" s="22" t="str">
        <f t="shared" si="83"/>
        <v/>
      </c>
      <c r="BF98" s="22" t="str">
        <f t="shared" si="84"/>
        <v/>
      </c>
      <c r="BG98" s="22" t="str">
        <f t="shared" si="85"/>
        <v/>
      </c>
      <c r="BH98" s="22" t="str">
        <f t="shared" si="86"/>
        <v/>
      </c>
      <c r="BI98" s="22" t="str">
        <f t="shared" si="87"/>
        <v/>
      </c>
      <c r="BJ98" s="22" t="str">
        <f t="shared" si="88"/>
        <v/>
      </c>
      <c r="BK98" s="22" t="str">
        <f t="shared" si="89"/>
        <v/>
      </c>
    </row>
    <row r="99" spans="13:63" x14ac:dyDescent="0.3">
      <c r="M99" s="34" t="s">
        <v>739</v>
      </c>
      <c r="N99" s="35" t="s">
        <v>1092</v>
      </c>
      <c r="O99" s="35" t="s">
        <v>17</v>
      </c>
      <c r="P99" s="37">
        <v>1.9963031423290203</v>
      </c>
      <c r="Q99" s="23">
        <f>VLOOKUP(M99,Salary!$A$1:$F$986,2,FALSE)</f>
        <v>588900</v>
      </c>
      <c r="R99" s="23"/>
      <c r="S99" s="22">
        <v>0</v>
      </c>
      <c r="T99" s="22" t="str">
        <f t="shared" si="46"/>
        <v/>
      </c>
      <c r="U99" s="22" t="str">
        <f t="shared" si="47"/>
        <v/>
      </c>
      <c r="V99" s="22" t="str">
        <f t="shared" si="48"/>
        <v/>
      </c>
      <c r="W99" s="22" t="b">
        <f t="shared" si="49"/>
        <v>1</v>
      </c>
      <c r="X99" s="22" t="str">
        <f t="shared" si="50"/>
        <v/>
      </c>
      <c r="Y99" s="22" t="str">
        <f t="shared" si="51"/>
        <v/>
      </c>
      <c r="Z99" s="22" t="str">
        <f t="shared" si="52"/>
        <v/>
      </c>
      <c r="AA99" s="22" t="str">
        <f t="shared" si="53"/>
        <v/>
      </c>
      <c r="AB99" s="22" t="str">
        <f t="shared" si="54"/>
        <v/>
      </c>
      <c r="AC99" s="22" t="str">
        <f t="shared" si="55"/>
        <v/>
      </c>
      <c r="AD99" s="22">
        <f t="shared" si="56"/>
        <v>0</v>
      </c>
      <c r="AE99" s="22" t="str">
        <f t="shared" si="57"/>
        <v/>
      </c>
      <c r="AF99" s="25" t="str">
        <f t="shared" si="58"/>
        <v/>
      </c>
      <c r="AG99" s="22" t="str">
        <f t="shared" si="59"/>
        <v/>
      </c>
      <c r="AH99" s="22" t="str">
        <f t="shared" si="60"/>
        <v/>
      </c>
      <c r="AI99" s="22" t="str">
        <f t="shared" si="61"/>
        <v/>
      </c>
      <c r="AJ99" s="22" t="str">
        <f t="shared" si="62"/>
        <v/>
      </c>
      <c r="AK99" s="22" t="str">
        <f t="shared" si="63"/>
        <v/>
      </c>
      <c r="AL99" s="22" t="str">
        <f t="shared" si="64"/>
        <v/>
      </c>
      <c r="AM99" s="22" t="str">
        <f t="shared" si="65"/>
        <v/>
      </c>
      <c r="AN99" s="22" t="str">
        <f t="shared" si="66"/>
        <v/>
      </c>
      <c r="AO99" s="22" t="str">
        <f t="shared" si="67"/>
        <v/>
      </c>
      <c r="AP99" s="22" t="str">
        <f t="shared" si="68"/>
        <v/>
      </c>
      <c r="AQ99" s="22" t="str">
        <f t="shared" si="69"/>
        <v/>
      </c>
      <c r="AR99" s="22" t="str">
        <f t="shared" si="70"/>
        <v/>
      </c>
      <c r="AS99" s="22" t="str">
        <f t="shared" si="71"/>
        <v/>
      </c>
      <c r="AT99" s="22">
        <f t="shared" si="72"/>
        <v>0</v>
      </c>
      <c r="AU99" s="22" t="str">
        <f t="shared" si="73"/>
        <v/>
      </c>
      <c r="AV99" s="22" t="str">
        <f t="shared" si="74"/>
        <v/>
      </c>
      <c r="AW99" s="22" t="str">
        <f t="shared" si="75"/>
        <v/>
      </c>
      <c r="AX99" s="22" t="str">
        <f t="shared" si="76"/>
        <v/>
      </c>
      <c r="AY99" s="22" t="str">
        <f t="shared" si="77"/>
        <v/>
      </c>
      <c r="AZ99" s="22" t="str">
        <f t="shared" si="78"/>
        <v/>
      </c>
      <c r="BA99" s="22" t="str">
        <f t="shared" si="79"/>
        <v/>
      </c>
      <c r="BB99" s="22" t="str">
        <f t="shared" si="80"/>
        <v/>
      </c>
      <c r="BC99" s="22" t="str">
        <f t="shared" si="81"/>
        <v/>
      </c>
      <c r="BD99" s="22" t="str">
        <f t="shared" si="82"/>
        <v/>
      </c>
      <c r="BE99" s="22" t="str">
        <f t="shared" si="83"/>
        <v/>
      </c>
      <c r="BF99" s="22" t="str">
        <f t="shared" si="84"/>
        <v/>
      </c>
      <c r="BG99" s="22" t="str">
        <f t="shared" si="85"/>
        <v/>
      </c>
      <c r="BH99" s="22" t="str">
        <f t="shared" si="86"/>
        <v/>
      </c>
      <c r="BI99" s="22" t="str">
        <f t="shared" si="87"/>
        <v/>
      </c>
      <c r="BJ99" s="22" t="str">
        <f t="shared" si="88"/>
        <v/>
      </c>
      <c r="BK99" s="22" t="str">
        <f t="shared" si="89"/>
        <v/>
      </c>
    </row>
    <row r="100" spans="13:63" x14ac:dyDescent="0.3">
      <c r="M100" s="34" t="s">
        <v>357</v>
      </c>
      <c r="N100" s="35" t="s">
        <v>1077</v>
      </c>
      <c r="O100" s="35" t="s">
        <v>34</v>
      </c>
      <c r="P100" s="37">
        <v>1.8881118881118881</v>
      </c>
      <c r="Q100" s="23">
        <f>VLOOKUP(M100,Salary!$A$1:$F$986,2,FALSE)</f>
        <v>3100000</v>
      </c>
      <c r="R100" s="23"/>
      <c r="S100" s="22">
        <v>0</v>
      </c>
      <c r="T100" s="22" t="str">
        <f t="shared" si="46"/>
        <v/>
      </c>
      <c r="U100" s="22" t="str">
        <f t="shared" si="47"/>
        <v/>
      </c>
      <c r="V100" s="22">
        <f t="shared" si="48"/>
        <v>0</v>
      </c>
      <c r="W100" s="22" t="b">
        <f t="shared" si="49"/>
        <v>0</v>
      </c>
      <c r="X100" s="22" t="str">
        <f t="shared" si="50"/>
        <v/>
      </c>
      <c r="Y100" s="22" t="str">
        <f t="shared" si="51"/>
        <v/>
      </c>
      <c r="Z100" s="22" t="str">
        <f t="shared" si="52"/>
        <v/>
      </c>
      <c r="AA100" s="22" t="str">
        <f t="shared" si="53"/>
        <v/>
      </c>
      <c r="AB100" s="22" t="str">
        <f t="shared" si="54"/>
        <v/>
      </c>
      <c r="AC100" s="22" t="str">
        <f t="shared" si="55"/>
        <v/>
      </c>
      <c r="AD100" s="22" t="str">
        <f t="shared" si="56"/>
        <v/>
      </c>
      <c r="AE100" s="22" t="str">
        <f t="shared" si="57"/>
        <v/>
      </c>
      <c r="AF100" s="25">
        <f t="shared" si="58"/>
        <v>0</v>
      </c>
      <c r="AG100" s="22" t="str">
        <f t="shared" si="59"/>
        <v/>
      </c>
      <c r="AH100" s="22" t="str">
        <f t="shared" si="60"/>
        <v/>
      </c>
      <c r="AI100" s="22" t="str">
        <f t="shared" si="61"/>
        <v/>
      </c>
      <c r="AJ100" s="22" t="str">
        <f t="shared" si="62"/>
        <v/>
      </c>
      <c r="AK100" s="22" t="str">
        <f t="shared" si="63"/>
        <v/>
      </c>
      <c r="AL100" s="22" t="str">
        <f t="shared" si="64"/>
        <v/>
      </c>
      <c r="AM100" s="22" t="str">
        <f t="shared" si="65"/>
        <v/>
      </c>
      <c r="AN100" s="22" t="str">
        <f t="shared" si="66"/>
        <v/>
      </c>
      <c r="AO100" s="22" t="str">
        <f t="shared" si="67"/>
        <v/>
      </c>
      <c r="AP100" s="22" t="str">
        <f t="shared" si="68"/>
        <v/>
      </c>
      <c r="AQ100" s="22" t="str">
        <f t="shared" si="69"/>
        <v/>
      </c>
      <c r="AR100" s="22" t="str">
        <f t="shared" si="70"/>
        <v/>
      </c>
      <c r="AS100" s="22" t="str">
        <f t="shared" si="71"/>
        <v/>
      </c>
      <c r="AT100" s="22" t="str">
        <f t="shared" si="72"/>
        <v/>
      </c>
      <c r="AU100" s="22">
        <f t="shared" si="73"/>
        <v>0</v>
      </c>
      <c r="AV100" s="22" t="str">
        <f t="shared" si="74"/>
        <v/>
      </c>
      <c r="AW100" s="22" t="str">
        <f t="shared" si="75"/>
        <v/>
      </c>
      <c r="AX100" s="22" t="str">
        <f t="shared" si="76"/>
        <v/>
      </c>
      <c r="AY100" s="22" t="str">
        <f t="shared" si="77"/>
        <v/>
      </c>
      <c r="AZ100" s="22" t="str">
        <f t="shared" si="78"/>
        <v/>
      </c>
      <c r="BA100" s="22" t="str">
        <f t="shared" si="79"/>
        <v/>
      </c>
      <c r="BB100" s="22" t="str">
        <f t="shared" si="80"/>
        <v/>
      </c>
      <c r="BC100" s="22" t="str">
        <f t="shared" si="81"/>
        <v/>
      </c>
      <c r="BD100" s="22" t="str">
        <f t="shared" si="82"/>
        <v/>
      </c>
      <c r="BE100" s="22" t="str">
        <f t="shared" si="83"/>
        <v/>
      </c>
      <c r="BF100" s="22" t="str">
        <f t="shared" si="84"/>
        <v/>
      </c>
      <c r="BG100" s="22" t="str">
        <f t="shared" si="85"/>
        <v/>
      </c>
      <c r="BH100" s="22" t="str">
        <f t="shared" si="86"/>
        <v/>
      </c>
      <c r="BI100" s="22" t="str">
        <f t="shared" si="87"/>
        <v/>
      </c>
      <c r="BJ100" s="22" t="str">
        <f t="shared" si="88"/>
        <v/>
      </c>
      <c r="BK100" s="22" t="str">
        <f t="shared" si="89"/>
        <v/>
      </c>
    </row>
    <row r="101" spans="13:63" x14ac:dyDescent="0.3">
      <c r="M101" s="34" t="s">
        <v>321</v>
      </c>
      <c r="N101" s="35" t="s">
        <v>1087</v>
      </c>
      <c r="O101" s="35" t="s">
        <v>16</v>
      </c>
      <c r="P101" s="37">
        <v>1.9767441860465116</v>
      </c>
      <c r="Q101" s="23">
        <f>VLOOKUP(M101,Salary!$A$1:$F$986,2,FALSE)</f>
        <v>4000000</v>
      </c>
      <c r="R101" s="23"/>
      <c r="S101" s="22">
        <v>0</v>
      </c>
      <c r="T101" s="22" t="str">
        <f t="shared" si="46"/>
        <v/>
      </c>
      <c r="U101" s="22" t="str">
        <f t="shared" si="47"/>
        <v/>
      </c>
      <c r="V101" s="22">
        <f t="shared" si="48"/>
        <v>0</v>
      </c>
      <c r="W101" s="22" t="b">
        <f t="shared" si="49"/>
        <v>0</v>
      </c>
      <c r="X101" s="22" t="str">
        <f t="shared" si="50"/>
        <v/>
      </c>
      <c r="Y101" s="22" t="str">
        <f t="shared" si="51"/>
        <v/>
      </c>
      <c r="Z101" s="22" t="str">
        <f t="shared" si="52"/>
        <v/>
      </c>
      <c r="AA101" s="22" t="str">
        <f t="shared" si="53"/>
        <v/>
      </c>
      <c r="AB101" s="22" t="str">
        <f t="shared" si="54"/>
        <v/>
      </c>
      <c r="AC101" s="22">
        <f t="shared" si="55"/>
        <v>0</v>
      </c>
      <c r="AD101" s="22" t="str">
        <f t="shared" si="56"/>
        <v/>
      </c>
      <c r="AE101" s="22" t="str">
        <f t="shared" si="57"/>
        <v/>
      </c>
      <c r="AF101" s="25" t="str">
        <f t="shared" si="58"/>
        <v/>
      </c>
      <c r="AG101" s="22" t="str">
        <f t="shared" si="59"/>
        <v/>
      </c>
      <c r="AH101" s="22" t="str">
        <f t="shared" si="60"/>
        <v/>
      </c>
      <c r="AI101" s="22" t="str">
        <f t="shared" si="61"/>
        <v/>
      </c>
      <c r="AJ101" s="22" t="str">
        <f t="shared" si="62"/>
        <v/>
      </c>
      <c r="AK101" s="22" t="str">
        <f t="shared" si="63"/>
        <v/>
      </c>
      <c r="AL101" s="22" t="str">
        <f t="shared" si="64"/>
        <v/>
      </c>
      <c r="AM101" s="22" t="str">
        <f t="shared" si="65"/>
        <v/>
      </c>
      <c r="AN101" s="22" t="str">
        <f t="shared" si="66"/>
        <v/>
      </c>
      <c r="AO101" s="22">
        <f t="shared" si="67"/>
        <v>0</v>
      </c>
      <c r="AP101" s="22" t="str">
        <f t="shared" si="68"/>
        <v/>
      </c>
      <c r="AQ101" s="22" t="str">
        <f t="shared" si="69"/>
        <v/>
      </c>
      <c r="AR101" s="22" t="str">
        <f t="shared" si="70"/>
        <v/>
      </c>
      <c r="AS101" s="22" t="str">
        <f t="shared" si="71"/>
        <v/>
      </c>
      <c r="AT101" s="22" t="str">
        <f t="shared" si="72"/>
        <v/>
      </c>
      <c r="AU101" s="22" t="str">
        <f t="shared" si="73"/>
        <v/>
      </c>
      <c r="AV101" s="22" t="str">
        <f t="shared" si="74"/>
        <v/>
      </c>
      <c r="AW101" s="22" t="str">
        <f t="shared" si="75"/>
        <v/>
      </c>
      <c r="AX101" s="22" t="str">
        <f t="shared" si="76"/>
        <v/>
      </c>
      <c r="AY101" s="22" t="str">
        <f t="shared" si="77"/>
        <v/>
      </c>
      <c r="AZ101" s="22" t="str">
        <f t="shared" si="78"/>
        <v/>
      </c>
      <c r="BA101" s="22" t="str">
        <f t="shared" si="79"/>
        <v/>
      </c>
      <c r="BB101" s="22" t="str">
        <f t="shared" si="80"/>
        <v/>
      </c>
      <c r="BC101" s="22" t="str">
        <f t="shared" si="81"/>
        <v/>
      </c>
      <c r="BD101" s="22" t="str">
        <f t="shared" si="82"/>
        <v/>
      </c>
      <c r="BE101" s="22" t="str">
        <f t="shared" si="83"/>
        <v/>
      </c>
      <c r="BF101" s="22" t="str">
        <f t="shared" si="84"/>
        <v/>
      </c>
      <c r="BG101" s="22" t="str">
        <f t="shared" si="85"/>
        <v/>
      </c>
      <c r="BH101" s="22" t="str">
        <f t="shared" si="86"/>
        <v/>
      </c>
      <c r="BI101" s="22" t="str">
        <f t="shared" si="87"/>
        <v/>
      </c>
      <c r="BJ101" s="22" t="str">
        <f t="shared" si="88"/>
        <v/>
      </c>
      <c r="BK101" s="22" t="str">
        <f t="shared" si="89"/>
        <v/>
      </c>
    </row>
    <row r="102" spans="13:63" x14ac:dyDescent="0.3">
      <c r="M102" s="34" t="s">
        <v>643</v>
      </c>
      <c r="N102" s="35" t="s">
        <v>1066</v>
      </c>
      <c r="O102" s="35" t="s">
        <v>15</v>
      </c>
      <c r="P102" s="37">
        <v>1.8147448015122873</v>
      </c>
      <c r="Q102" s="23">
        <f>VLOOKUP(M102,Salary!$A$1:$F$986,2,FALSE)</f>
        <v>640000</v>
      </c>
      <c r="R102" s="23"/>
      <c r="S102" s="22">
        <v>0</v>
      </c>
      <c r="T102" s="22" t="str">
        <f t="shared" si="46"/>
        <v/>
      </c>
      <c r="U102" s="22" t="str">
        <f t="shared" si="47"/>
        <v/>
      </c>
      <c r="V102" s="22" t="str">
        <f t="shared" si="48"/>
        <v/>
      </c>
      <c r="W102" s="22" t="b">
        <f t="shared" si="49"/>
        <v>1</v>
      </c>
      <c r="X102" s="22" t="str">
        <f t="shared" si="50"/>
        <v/>
      </c>
      <c r="Y102" s="22" t="str">
        <f t="shared" si="51"/>
        <v/>
      </c>
      <c r="Z102" s="22" t="str">
        <f t="shared" si="52"/>
        <v/>
      </c>
      <c r="AA102" s="22" t="str">
        <f t="shared" si="53"/>
        <v/>
      </c>
      <c r="AB102" s="22">
        <f t="shared" si="54"/>
        <v>0</v>
      </c>
      <c r="AC102" s="22" t="str">
        <f t="shared" si="55"/>
        <v/>
      </c>
      <c r="AD102" s="22" t="str">
        <f t="shared" si="56"/>
        <v/>
      </c>
      <c r="AE102" s="22" t="str">
        <f t="shared" si="57"/>
        <v/>
      </c>
      <c r="AF102" s="25" t="str">
        <f t="shared" si="58"/>
        <v/>
      </c>
      <c r="AG102" s="22" t="str">
        <f t="shared" si="59"/>
        <v/>
      </c>
      <c r="AH102" s="22" t="str">
        <f t="shared" si="60"/>
        <v/>
      </c>
      <c r="AI102" s="22" t="str">
        <f t="shared" si="61"/>
        <v/>
      </c>
      <c r="AJ102" s="22" t="str">
        <f t="shared" si="62"/>
        <v/>
      </c>
      <c r="AK102" s="22" t="str">
        <f t="shared" si="63"/>
        <v/>
      </c>
      <c r="AL102" s="22" t="str">
        <f t="shared" si="64"/>
        <v/>
      </c>
      <c r="AM102" s="22" t="str">
        <f t="shared" si="65"/>
        <v/>
      </c>
      <c r="AN102" s="22" t="str">
        <f t="shared" si="66"/>
        <v/>
      </c>
      <c r="AO102" s="22" t="str">
        <f t="shared" si="67"/>
        <v/>
      </c>
      <c r="AP102" s="22" t="str">
        <f t="shared" si="68"/>
        <v/>
      </c>
      <c r="AQ102" s="22" t="str">
        <f t="shared" si="69"/>
        <v/>
      </c>
      <c r="AR102" s="22" t="str">
        <f t="shared" si="70"/>
        <v/>
      </c>
      <c r="AS102" s="22" t="str">
        <f t="shared" si="71"/>
        <v/>
      </c>
      <c r="AT102" s="22" t="str">
        <f t="shared" si="72"/>
        <v/>
      </c>
      <c r="AU102" s="22" t="str">
        <f t="shared" si="73"/>
        <v/>
      </c>
      <c r="AV102" s="22" t="str">
        <f t="shared" si="74"/>
        <v/>
      </c>
      <c r="AW102" s="22" t="str">
        <f t="shared" si="75"/>
        <v/>
      </c>
      <c r="AX102" s="22" t="str">
        <f t="shared" si="76"/>
        <v/>
      </c>
      <c r="AY102" s="22" t="str">
        <f t="shared" si="77"/>
        <v/>
      </c>
      <c r="AZ102" s="22">
        <f t="shared" si="78"/>
        <v>0</v>
      </c>
      <c r="BA102" s="22" t="str">
        <f t="shared" si="79"/>
        <v/>
      </c>
      <c r="BB102" s="22" t="str">
        <f t="shared" si="80"/>
        <v/>
      </c>
      <c r="BC102" s="22" t="str">
        <f t="shared" si="81"/>
        <v/>
      </c>
      <c r="BD102" s="22" t="str">
        <f t="shared" si="82"/>
        <v/>
      </c>
      <c r="BE102" s="22" t="str">
        <f t="shared" si="83"/>
        <v/>
      </c>
      <c r="BF102" s="22" t="str">
        <f t="shared" si="84"/>
        <v/>
      </c>
      <c r="BG102" s="22" t="str">
        <f t="shared" si="85"/>
        <v/>
      </c>
      <c r="BH102" s="22" t="str">
        <f t="shared" si="86"/>
        <v/>
      </c>
      <c r="BI102" s="22" t="str">
        <f t="shared" si="87"/>
        <v/>
      </c>
      <c r="BJ102" s="22" t="str">
        <f t="shared" si="88"/>
        <v/>
      </c>
      <c r="BK102" s="22" t="str">
        <f t="shared" si="89"/>
        <v/>
      </c>
    </row>
    <row r="103" spans="13:63" x14ac:dyDescent="0.3">
      <c r="M103" s="34" t="s">
        <v>124</v>
      </c>
      <c r="N103" s="35" t="s">
        <v>1087</v>
      </c>
      <c r="O103" s="35" t="s">
        <v>14</v>
      </c>
      <c r="P103" s="37">
        <v>1.6666666666666667</v>
      </c>
      <c r="Q103" s="23">
        <f>VLOOKUP(M103,Salary!$A$1:$F$986,2,FALSE)</f>
        <v>16500000</v>
      </c>
      <c r="R103" s="23"/>
      <c r="S103" s="22">
        <v>0</v>
      </c>
      <c r="T103" s="22">
        <f t="shared" si="46"/>
        <v>0</v>
      </c>
      <c r="U103" s="22" t="str">
        <f t="shared" si="47"/>
        <v/>
      </c>
      <c r="V103" s="22" t="str">
        <f t="shared" si="48"/>
        <v/>
      </c>
      <c r="W103" s="22" t="b">
        <f t="shared" si="49"/>
        <v>0</v>
      </c>
      <c r="X103" s="22" t="str">
        <f t="shared" si="50"/>
        <v/>
      </c>
      <c r="Y103" s="22" t="str">
        <f t="shared" si="51"/>
        <v/>
      </c>
      <c r="Z103" s="22" t="str">
        <f t="shared" si="52"/>
        <v/>
      </c>
      <c r="AA103" s="22">
        <f t="shared" si="53"/>
        <v>0</v>
      </c>
      <c r="AB103" s="22" t="str">
        <f t="shared" si="54"/>
        <v/>
      </c>
      <c r="AC103" s="22" t="str">
        <f t="shared" si="55"/>
        <v/>
      </c>
      <c r="AD103" s="22" t="str">
        <f t="shared" si="56"/>
        <v/>
      </c>
      <c r="AE103" s="22" t="str">
        <f t="shared" si="57"/>
        <v/>
      </c>
      <c r="AF103" s="25" t="str">
        <f t="shared" si="58"/>
        <v/>
      </c>
      <c r="AG103" s="22" t="str">
        <f t="shared" si="59"/>
        <v/>
      </c>
      <c r="AH103" s="22" t="str">
        <f t="shared" si="60"/>
        <v/>
      </c>
      <c r="AI103" s="22" t="str">
        <f t="shared" si="61"/>
        <v/>
      </c>
      <c r="AJ103" s="22" t="str">
        <f t="shared" si="62"/>
        <v/>
      </c>
      <c r="AK103" s="22" t="str">
        <f t="shared" si="63"/>
        <v/>
      </c>
      <c r="AL103" s="22" t="str">
        <f t="shared" si="64"/>
        <v/>
      </c>
      <c r="AM103" s="22" t="str">
        <f t="shared" si="65"/>
        <v/>
      </c>
      <c r="AN103" s="22" t="str">
        <f t="shared" si="66"/>
        <v/>
      </c>
      <c r="AO103" s="22">
        <f t="shared" si="67"/>
        <v>0</v>
      </c>
      <c r="AP103" s="22" t="str">
        <f t="shared" si="68"/>
        <v/>
      </c>
      <c r="AQ103" s="22" t="str">
        <f t="shared" si="69"/>
        <v/>
      </c>
      <c r="AR103" s="22" t="str">
        <f t="shared" si="70"/>
        <v/>
      </c>
      <c r="AS103" s="22" t="str">
        <f t="shared" si="71"/>
        <v/>
      </c>
      <c r="AT103" s="22" t="str">
        <f t="shared" si="72"/>
        <v/>
      </c>
      <c r="AU103" s="22" t="str">
        <f t="shared" si="73"/>
        <v/>
      </c>
      <c r="AV103" s="22" t="str">
        <f t="shared" si="74"/>
        <v/>
      </c>
      <c r="AW103" s="22" t="str">
        <f t="shared" si="75"/>
        <v/>
      </c>
      <c r="AX103" s="22" t="str">
        <f t="shared" si="76"/>
        <v/>
      </c>
      <c r="AY103" s="22" t="str">
        <f t="shared" si="77"/>
        <v/>
      </c>
      <c r="AZ103" s="22" t="str">
        <f t="shared" si="78"/>
        <v/>
      </c>
      <c r="BA103" s="22" t="str">
        <f t="shared" si="79"/>
        <v/>
      </c>
      <c r="BB103" s="22" t="str">
        <f t="shared" si="80"/>
        <v/>
      </c>
      <c r="BC103" s="22" t="str">
        <f t="shared" si="81"/>
        <v/>
      </c>
      <c r="BD103" s="22" t="str">
        <f t="shared" si="82"/>
        <v/>
      </c>
      <c r="BE103" s="22" t="str">
        <f t="shared" si="83"/>
        <v/>
      </c>
      <c r="BF103" s="22" t="str">
        <f t="shared" si="84"/>
        <v/>
      </c>
      <c r="BG103" s="22" t="str">
        <f t="shared" si="85"/>
        <v/>
      </c>
      <c r="BH103" s="22" t="str">
        <f t="shared" si="86"/>
        <v/>
      </c>
      <c r="BI103" s="22" t="str">
        <f t="shared" si="87"/>
        <v/>
      </c>
      <c r="BJ103" s="22" t="str">
        <f t="shared" si="88"/>
        <v/>
      </c>
      <c r="BK103" s="22" t="str">
        <f t="shared" si="89"/>
        <v/>
      </c>
    </row>
    <row r="104" spans="13:63" x14ac:dyDescent="0.3">
      <c r="M104" s="34" t="s">
        <v>1154</v>
      </c>
      <c r="N104" s="35" t="s">
        <v>1074</v>
      </c>
      <c r="O104" s="35" t="s">
        <v>15</v>
      </c>
      <c r="P104" s="37">
        <v>1.8934911242603549</v>
      </c>
      <c r="Q104" s="23">
        <f>VLOOKUP(M104,Salary!$A$1:$F$986,2,FALSE)</f>
        <v>571750</v>
      </c>
      <c r="R104" s="23"/>
      <c r="S104" s="22">
        <v>0</v>
      </c>
      <c r="T104" s="22" t="str">
        <f t="shared" si="46"/>
        <v/>
      </c>
      <c r="U104" s="22" t="str">
        <f t="shared" si="47"/>
        <v/>
      </c>
      <c r="V104" s="22" t="str">
        <f t="shared" si="48"/>
        <v/>
      </c>
      <c r="W104" s="22" t="b">
        <f t="shared" si="49"/>
        <v>1</v>
      </c>
      <c r="X104" s="22" t="str">
        <f t="shared" si="50"/>
        <v/>
      </c>
      <c r="Y104" s="22" t="str">
        <f t="shared" si="51"/>
        <v/>
      </c>
      <c r="Z104" s="22" t="str">
        <f t="shared" si="52"/>
        <v/>
      </c>
      <c r="AA104" s="22" t="str">
        <f t="shared" si="53"/>
        <v/>
      </c>
      <c r="AB104" s="22">
        <f t="shared" si="54"/>
        <v>0</v>
      </c>
      <c r="AC104" s="22" t="str">
        <f t="shared" si="55"/>
        <v/>
      </c>
      <c r="AD104" s="22" t="str">
        <f t="shared" si="56"/>
        <v/>
      </c>
      <c r="AE104" s="22" t="str">
        <f t="shared" si="57"/>
        <v/>
      </c>
      <c r="AF104" s="25" t="str">
        <f t="shared" si="58"/>
        <v/>
      </c>
      <c r="AG104" s="22" t="str">
        <f t="shared" si="59"/>
        <v/>
      </c>
      <c r="AH104" s="22" t="str">
        <f t="shared" si="60"/>
        <v/>
      </c>
      <c r="AI104" s="22" t="str">
        <f t="shared" si="61"/>
        <v/>
      </c>
      <c r="AJ104" s="22" t="str">
        <f t="shared" si="62"/>
        <v/>
      </c>
      <c r="AK104" s="22" t="str">
        <f t="shared" si="63"/>
        <v/>
      </c>
      <c r="AL104" s="22" t="str">
        <f t="shared" si="64"/>
        <v/>
      </c>
      <c r="AM104" s="22" t="str">
        <f t="shared" si="65"/>
        <v/>
      </c>
      <c r="AN104" s="22" t="str">
        <f t="shared" si="66"/>
        <v/>
      </c>
      <c r="AO104" s="22" t="str">
        <f t="shared" si="67"/>
        <v/>
      </c>
      <c r="AP104" s="22" t="str">
        <f t="shared" si="68"/>
        <v/>
      </c>
      <c r="AQ104" s="22" t="str">
        <f t="shared" si="69"/>
        <v/>
      </c>
      <c r="AR104" s="22" t="str">
        <f t="shared" si="70"/>
        <v/>
      </c>
      <c r="AS104" s="22" t="str">
        <f t="shared" si="71"/>
        <v/>
      </c>
      <c r="AT104" s="22" t="str">
        <f t="shared" si="72"/>
        <v/>
      </c>
      <c r="AU104" s="22" t="str">
        <f t="shared" si="73"/>
        <v/>
      </c>
      <c r="AV104" s="22" t="str">
        <f t="shared" si="74"/>
        <v/>
      </c>
      <c r="AW104" s="22" t="str">
        <f t="shared" si="75"/>
        <v/>
      </c>
      <c r="AX104" s="22" t="str">
        <f t="shared" si="76"/>
        <v/>
      </c>
      <c r="AY104" s="22" t="str">
        <f t="shared" si="77"/>
        <v/>
      </c>
      <c r="AZ104" s="22" t="str">
        <f t="shared" si="78"/>
        <v/>
      </c>
      <c r="BA104" s="22" t="str">
        <f t="shared" si="79"/>
        <v/>
      </c>
      <c r="BB104" s="22" t="str">
        <f t="shared" si="80"/>
        <v/>
      </c>
      <c r="BC104" s="22" t="str">
        <f t="shared" si="81"/>
        <v/>
      </c>
      <c r="BD104" s="22" t="str">
        <f t="shared" si="82"/>
        <v/>
      </c>
      <c r="BE104" s="22" t="str">
        <f t="shared" si="83"/>
        <v/>
      </c>
      <c r="BF104" s="22" t="str">
        <f t="shared" si="84"/>
        <v/>
      </c>
      <c r="BG104" s="22" t="str">
        <f t="shared" si="85"/>
        <v/>
      </c>
      <c r="BH104" s="22">
        <f t="shared" si="86"/>
        <v>0</v>
      </c>
      <c r="BI104" s="22" t="str">
        <f t="shared" si="87"/>
        <v/>
      </c>
      <c r="BJ104" s="22" t="str">
        <f t="shared" si="88"/>
        <v/>
      </c>
      <c r="BK104" s="22" t="str">
        <f t="shared" si="89"/>
        <v/>
      </c>
    </row>
    <row r="105" spans="13:63" x14ac:dyDescent="0.3">
      <c r="M105" s="34" t="s">
        <v>1093</v>
      </c>
      <c r="N105" s="35" t="s">
        <v>1088</v>
      </c>
      <c r="O105" s="35" t="s">
        <v>14</v>
      </c>
      <c r="P105" s="37">
        <v>1.4953271028037383</v>
      </c>
      <c r="Q105" s="23">
        <v>575000</v>
      </c>
      <c r="R105" s="23"/>
      <c r="S105" s="22">
        <v>0</v>
      </c>
      <c r="T105" s="22" t="str">
        <f t="shared" si="46"/>
        <v/>
      </c>
      <c r="U105" s="22" t="str">
        <f t="shared" si="47"/>
        <v/>
      </c>
      <c r="V105" s="22" t="str">
        <f t="shared" si="48"/>
        <v/>
      </c>
      <c r="W105" s="22" t="b">
        <f t="shared" si="49"/>
        <v>1</v>
      </c>
      <c r="X105" s="22" t="str">
        <f t="shared" si="50"/>
        <v/>
      </c>
      <c r="Y105" s="22" t="str">
        <f t="shared" si="51"/>
        <v/>
      </c>
      <c r="Z105" s="22" t="str">
        <f t="shared" si="52"/>
        <v/>
      </c>
      <c r="AA105" s="22">
        <f t="shared" si="53"/>
        <v>0</v>
      </c>
      <c r="AB105" s="22" t="str">
        <f t="shared" si="54"/>
        <v/>
      </c>
      <c r="AC105" s="22" t="str">
        <f t="shared" si="55"/>
        <v/>
      </c>
      <c r="AD105" s="22" t="str">
        <f t="shared" si="56"/>
        <v/>
      </c>
      <c r="AE105" s="22" t="str">
        <f t="shared" si="57"/>
        <v/>
      </c>
      <c r="AF105" s="25" t="str">
        <f t="shared" si="58"/>
        <v/>
      </c>
      <c r="AG105" s="22" t="str">
        <f t="shared" si="59"/>
        <v/>
      </c>
      <c r="AH105" s="22" t="str">
        <f t="shared" si="60"/>
        <v/>
      </c>
      <c r="AI105" s="22" t="str">
        <f t="shared" si="61"/>
        <v/>
      </c>
      <c r="AJ105" s="22" t="str">
        <f t="shared" si="62"/>
        <v/>
      </c>
      <c r="AK105" s="22" t="str">
        <f t="shared" si="63"/>
        <v/>
      </c>
      <c r="AL105" s="22" t="str">
        <f t="shared" si="64"/>
        <v/>
      </c>
      <c r="AM105" s="22" t="str">
        <f t="shared" si="65"/>
        <v/>
      </c>
      <c r="AN105" s="22" t="str">
        <f t="shared" si="66"/>
        <v/>
      </c>
      <c r="AO105" s="22" t="str">
        <f t="shared" si="67"/>
        <v/>
      </c>
      <c r="AP105" s="22" t="str">
        <f t="shared" si="68"/>
        <v/>
      </c>
      <c r="AQ105" s="22" t="str">
        <f t="shared" si="69"/>
        <v/>
      </c>
      <c r="AR105" s="22" t="str">
        <f t="shared" si="70"/>
        <v/>
      </c>
      <c r="AS105" s="22" t="str">
        <f t="shared" si="71"/>
        <v/>
      </c>
      <c r="AT105" s="22" t="str">
        <f t="shared" si="72"/>
        <v/>
      </c>
      <c r="AU105" s="22" t="str">
        <f t="shared" si="73"/>
        <v/>
      </c>
      <c r="AV105" s="22" t="str">
        <f t="shared" si="74"/>
        <v/>
      </c>
      <c r="AW105" s="22" t="str">
        <f t="shared" si="75"/>
        <v/>
      </c>
      <c r="AX105" s="22" t="str">
        <f t="shared" si="76"/>
        <v/>
      </c>
      <c r="AY105" s="22" t="str">
        <f t="shared" si="77"/>
        <v/>
      </c>
      <c r="AZ105" s="22" t="str">
        <f t="shared" si="78"/>
        <v/>
      </c>
      <c r="BA105" s="22" t="str">
        <f t="shared" si="79"/>
        <v/>
      </c>
      <c r="BB105" s="22" t="str">
        <f t="shared" si="80"/>
        <v/>
      </c>
      <c r="BC105" s="22" t="str">
        <f t="shared" si="81"/>
        <v/>
      </c>
      <c r="BD105" s="22" t="str">
        <f t="shared" si="82"/>
        <v/>
      </c>
      <c r="BE105" s="22" t="str">
        <f t="shared" si="83"/>
        <v/>
      </c>
      <c r="BF105" s="22" t="str">
        <f t="shared" si="84"/>
        <v/>
      </c>
      <c r="BG105" s="22">
        <f t="shared" si="85"/>
        <v>0</v>
      </c>
      <c r="BH105" s="22" t="str">
        <f t="shared" si="86"/>
        <v/>
      </c>
      <c r="BI105" s="22" t="str">
        <f t="shared" si="87"/>
        <v/>
      </c>
      <c r="BJ105" s="22" t="str">
        <f t="shared" si="88"/>
        <v/>
      </c>
      <c r="BK105" s="22" t="str">
        <f t="shared" si="89"/>
        <v/>
      </c>
    </row>
    <row r="106" spans="13:63" x14ac:dyDescent="0.3">
      <c r="M106" s="34" t="s">
        <v>330</v>
      </c>
      <c r="N106" s="35" t="s">
        <v>1082</v>
      </c>
      <c r="O106" s="35" t="s">
        <v>34</v>
      </c>
      <c r="P106" s="37">
        <v>1.6635859519408502</v>
      </c>
      <c r="Q106" s="23">
        <f>VLOOKUP(M106,Salary!$A$1:$F$986,2,FALSE)</f>
        <v>3928571</v>
      </c>
      <c r="R106" s="23"/>
      <c r="S106" s="22">
        <v>0</v>
      </c>
      <c r="T106" s="22" t="str">
        <f t="shared" si="46"/>
        <v/>
      </c>
      <c r="U106" s="22" t="str">
        <f t="shared" si="47"/>
        <v/>
      </c>
      <c r="V106" s="22">
        <f t="shared" si="48"/>
        <v>0</v>
      </c>
      <c r="W106" s="22" t="b">
        <f t="shared" si="49"/>
        <v>0</v>
      </c>
      <c r="X106" s="22" t="str">
        <f t="shared" si="50"/>
        <v/>
      </c>
      <c r="Y106" s="22" t="str">
        <f t="shared" si="51"/>
        <v/>
      </c>
      <c r="Z106" s="22" t="str">
        <f t="shared" si="52"/>
        <v/>
      </c>
      <c r="AA106" s="22" t="str">
        <f t="shared" si="53"/>
        <v/>
      </c>
      <c r="AB106" s="22" t="str">
        <f t="shared" si="54"/>
        <v/>
      </c>
      <c r="AC106" s="22" t="str">
        <f t="shared" si="55"/>
        <v/>
      </c>
      <c r="AD106" s="22" t="str">
        <f t="shared" si="56"/>
        <v/>
      </c>
      <c r="AE106" s="22" t="str">
        <f t="shared" si="57"/>
        <v/>
      </c>
      <c r="AF106" s="25">
        <f t="shared" si="58"/>
        <v>0</v>
      </c>
      <c r="AG106" s="22" t="str">
        <f t="shared" si="59"/>
        <v/>
      </c>
      <c r="AH106" s="22">
        <f t="shared" si="60"/>
        <v>0</v>
      </c>
      <c r="AI106" s="22" t="str">
        <f t="shared" si="61"/>
        <v/>
      </c>
      <c r="AJ106" s="22" t="str">
        <f t="shared" si="62"/>
        <v/>
      </c>
      <c r="AK106" s="22" t="str">
        <f t="shared" si="63"/>
        <v/>
      </c>
      <c r="AL106" s="22" t="str">
        <f t="shared" si="64"/>
        <v/>
      </c>
      <c r="AM106" s="22" t="str">
        <f t="shared" si="65"/>
        <v/>
      </c>
      <c r="AN106" s="22" t="str">
        <f t="shared" si="66"/>
        <v/>
      </c>
      <c r="AO106" s="22" t="str">
        <f t="shared" si="67"/>
        <v/>
      </c>
      <c r="AP106" s="22" t="str">
        <f t="shared" si="68"/>
        <v/>
      </c>
      <c r="AQ106" s="22" t="str">
        <f t="shared" si="69"/>
        <v/>
      </c>
      <c r="AR106" s="22" t="str">
        <f t="shared" si="70"/>
        <v/>
      </c>
      <c r="AS106" s="22" t="str">
        <f t="shared" si="71"/>
        <v/>
      </c>
      <c r="AT106" s="22" t="str">
        <f t="shared" si="72"/>
        <v/>
      </c>
      <c r="AU106" s="22" t="str">
        <f t="shared" si="73"/>
        <v/>
      </c>
      <c r="AV106" s="22" t="str">
        <f t="shared" si="74"/>
        <v/>
      </c>
      <c r="AW106" s="22" t="str">
        <f t="shared" si="75"/>
        <v/>
      </c>
      <c r="AX106" s="22" t="str">
        <f t="shared" si="76"/>
        <v/>
      </c>
      <c r="AY106" s="22" t="str">
        <f t="shared" si="77"/>
        <v/>
      </c>
      <c r="AZ106" s="22" t="str">
        <f t="shared" si="78"/>
        <v/>
      </c>
      <c r="BA106" s="22" t="str">
        <f t="shared" si="79"/>
        <v/>
      </c>
      <c r="BB106" s="22" t="str">
        <f t="shared" si="80"/>
        <v/>
      </c>
      <c r="BC106" s="22" t="str">
        <f t="shared" si="81"/>
        <v/>
      </c>
      <c r="BD106" s="22" t="str">
        <f t="shared" si="82"/>
        <v/>
      </c>
      <c r="BE106" s="22" t="str">
        <f t="shared" si="83"/>
        <v/>
      </c>
      <c r="BF106" s="22" t="str">
        <f t="shared" si="84"/>
        <v/>
      </c>
      <c r="BG106" s="22" t="str">
        <f t="shared" si="85"/>
        <v/>
      </c>
      <c r="BH106" s="22" t="str">
        <f t="shared" si="86"/>
        <v/>
      </c>
      <c r="BI106" s="22" t="str">
        <f t="shared" si="87"/>
        <v/>
      </c>
      <c r="BJ106" s="22" t="str">
        <f t="shared" si="88"/>
        <v/>
      </c>
      <c r="BK106" s="22" t="str">
        <f t="shared" si="89"/>
        <v/>
      </c>
    </row>
    <row r="107" spans="13:63" x14ac:dyDescent="0.3">
      <c r="M107" s="34" t="s">
        <v>580</v>
      </c>
      <c r="N107" s="35" t="s">
        <v>1076</v>
      </c>
      <c r="O107" s="35" t="s">
        <v>15</v>
      </c>
      <c r="P107" s="37">
        <v>1.6129032258064515</v>
      </c>
      <c r="Q107" s="23">
        <f>VLOOKUP(M107,Salary!$A$1:$F$986,2,FALSE)</f>
        <v>1000000</v>
      </c>
      <c r="R107" s="23"/>
      <c r="S107" s="22">
        <v>0</v>
      </c>
      <c r="T107" s="22" t="str">
        <f t="shared" si="46"/>
        <v/>
      </c>
      <c r="U107" s="22" t="str">
        <f t="shared" si="47"/>
        <v/>
      </c>
      <c r="V107" s="22" t="str">
        <f t="shared" si="48"/>
        <v/>
      </c>
      <c r="W107" s="22" t="b">
        <f t="shared" si="49"/>
        <v>1</v>
      </c>
      <c r="X107" s="22" t="str">
        <f t="shared" si="50"/>
        <v/>
      </c>
      <c r="Y107" s="22" t="str">
        <f t="shared" si="51"/>
        <v/>
      </c>
      <c r="Z107" s="22" t="str">
        <f t="shared" si="52"/>
        <v/>
      </c>
      <c r="AA107" s="22" t="str">
        <f t="shared" si="53"/>
        <v/>
      </c>
      <c r="AB107" s="22">
        <f t="shared" si="54"/>
        <v>0</v>
      </c>
      <c r="AC107" s="22" t="str">
        <f t="shared" si="55"/>
        <v/>
      </c>
      <c r="AD107" s="22" t="str">
        <f t="shared" si="56"/>
        <v/>
      </c>
      <c r="AE107" s="22" t="str">
        <f t="shared" si="57"/>
        <v/>
      </c>
      <c r="AF107" s="25" t="str">
        <f t="shared" si="58"/>
        <v/>
      </c>
      <c r="AG107" s="22" t="str">
        <f t="shared" si="59"/>
        <v/>
      </c>
      <c r="AH107" s="22" t="str">
        <f t="shared" si="60"/>
        <v/>
      </c>
      <c r="AI107" s="22" t="str">
        <f t="shared" si="61"/>
        <v/>
      </c>
      <c r="AJ107" s="22" t="str">
        <f t="shared" si="62"/>
        <v/>
      </c>
      <c r="AK107" s="22" t="str">
        <f t="shared" si="63"/>
        <v/>
      </c>
      <c r="AL107" s="22" t="str">
        <f t="shared" si="64"/>
        <v/>
      </c>
      <c r="AM107" s="22" t="str">
        <f t="shared" si="65"/>
        <v/>
      </c>
      <c r="AN107" s="22">
        <f t="shared" si="66"/>
        <v>0</v>
      </c>
      <c r="AO107" s="22" t="str">
        <f t="shared" si="67"/>
        <v/>
      </c>
      <c r="AP107" s="22" t="str">
        <f t="shared" si="68"/>
        <v/>
      </c>
      <c r="AQ107" s="22" t="str">
        <f t="shared" si="69"/>
        <v/>
      </c>
      <c r="AR107" s="22" t="str">
        <f t="shared" si="70"/>
        <v/>
      </c>
      <c r="AS107" s="22" t="str">
        <f t="shared" si="71"/>
        <v/>
      </c>
      <c r="AT107" s="22" t="str">
        <f t="shared" si="72"/>
        <v/>
      </c>
      <c r="AU107" s="22" t="str">
        <f t="shared" si="73"/>
        <v/>
      </c>
      <c r="AV107" s="22" t="str">
        <f t="shared" si="74"/>
        <v/>
      </c>
      <c r="AW107" s="22" t="str">
        <f t="shared" si="75"/>
        <v/>
      </c>
      <c r="AX107" s="22" t="str">
        <f t="shared" si="76"/>
        <v/>
      </c>
      <c r="AY107" s="22" t="str">
        <f t="shared" si="77"/>
        <v/>
      </c>
      <c r="AZ107" s="22" t="str">
        <f t="shared" si="78"/>
        <v/>
      </c>
      <c r="BA107" s="22" t="str">
        <f t="shared" si="79"/>
        <v/>
      </c>
      <c r="BB107" s="22" t="str">
        <f t="shared" si="80"/>
        <v/>
      </c>
      <c r="BC107" s="22" t="str">
        <f t="shared" si="81"/>
        <v/>
      </c>
      <c r="BD107" s="22" t="str">
        <f t="shared" si="82"/>
        <v/>
      </c>
      <c r="BE107" s="22" t="str">
        <f t="shared" si="83"/>
        <v/>
      </c>
      <c r="BF107" s="22" t="str">
        <f t="shared" si="84"/>
        <v/>
      </c>
      <c r="BG107" s="22" t="str">
        <f t="shared" si="85"/>
        <v/>
      </c>
      <c r="BH107" s="22" t="str">
        <f t="shared" si="86"/>
        <v/>
      </c>
      <c r="BI107" s="22" t="str">
        <f t="shared" si="87"/>
        <v/>
      </c>
      <c r="BJ107" s="22" t="str">
        <f t="shared" si="88"/>
        <v/>
      </c>
      <c r="BK107" s="22" t="str">
        <f t="shared" si="89"/>
        <v/>
      </c>
    </row>
    <row r="108" spans="13:63" x14ac:dyDescent="0.3">
      <c r="M108" s="34" t="s">
        <v>196</v>
      </c>
      <c r="N108" s="35" t="s">
        <v>1065</v>
      </c>
      <c r="O108" s="35" t="s">
        <v>34</v>
      </c>
      <c r="P108" s="37">
        <v>1.6042780748663101</v>
      </c>
      <c r="Q108" s="23">
        <f>VLOOKUP(M108,Salary!$A$1:$F$986,2,FALSE)</f>
        <v>8900000</v>
      </c>
      <c r="R108" s="23"/>
      <c r="S108" s="22">
        <v>0</v>
      </c>
      <c r="T108" s="22" t="str">
        <f t="shared" si="46"/>
        <v/>
      </c>
      <c r="U108" s="22">
        <f t="shared" si="47"/>
        <v>0</v>
      </c>
      <c r="V108" s="22" t="str">
        <f t="shared" si="48"/>
        <v/>
      </c>
      <c r="W108" s="22" t="b">
        <f t="shared" si="49"/>
        <v>0</v>
      </c>
      <c r="X108" s="22" t="str">
        <f t="shared" si="50"/>
        <v/>
      </c>
      <c r="Y108" s="22" t="str">
        <f t="shared" si="51"/>
        <v/>
      </c>
      <c r="Z108" s="22" t="str">
        <f t="shared" si="52"/>
        <v/>
      </c>
      <c r="AA108" s="22" t="str">
        <f t="shared" si="53"/>
        <v/>
      </c>
      <c r="AB108" s="22" t="str">
        <f t="shared" si="54"/>
        <v/>
      </c>
      <c r="AC108" s="22" t="str">
        <f t="shared" si="55"/>
        <v/>
      </c>
      <c r="AD108" s="22" t="str">
        <f t="shared" si="56"/>
        <v/>
      </c>
      <c r="AE108" s="22" t="str">
        <f t="shared" si="57"/>
        <v/>
      </c>
      <c r="AF108" s="25">
        <f t="shared" si="58"/>
        <v>0</v>
      </c>
      <c r="AG108" s="22" t="str">
        <f t="shared" si="59"/>
        <v/>
      </c>
      <c r="AH108" s="22" t="str">
        <f t="shared" si="60"/>
        <v/>
      </c>
      <c r="AI108" s="22" t="str">
        <f t="shared" si="61"/>
        <v/>
      </c>
      <c r="AJ108" s="22" t="str">
        <f t="shared" si="62"/>
        <v/>
      </c>
      <c r="AK108" s="22" t="str">
        <f t="shared" si="63"/>
        <v/>
      </c>
      <c r="AL108" s="22">
        <f t="shared" si="64"/>
        <v>0</v>
      </c>
      <c r="AM108" s="22" t="str">
        <f t="shared" si="65"/>
        <v/>
      </c>
      <c r="AN108" s="22" t="str">
        <f t="shared" si="66"/>
        <v/>
      </c>
      <c r="AO108" s="22" t="str">
        <f t="shared" si="67"/>
        <v/>
      </c>
      <c r="AP108" s="22" t="str">
        <f t="shared" si="68"/>
        <v/>
      </c>
      <c r="AQ108" s="22" t="str">
        <f t="shared" si="69"/>
        <v/>
      </c>
      <c r="AR108" s="22" t="str">
        <f t="shared" si="70"/>
        <v/>
      </c>
      <c r="AS108" s="22" t="str">
        <f t="shared" si="71"/>
        <v/>
      </c>
      <c r="AT108" s="22" t="str">
        <f t="shared" si="72"/>
        <v/>
      </c>
      <c r="AU108" s="22" t="str">
        <f t="shared" si="73"/>
        <v/>
      </c>
      <c r="AV108" s="22" t="str">
        <f t="shared" si="74"/>
        <v/>
      </c>
      <c r="AW108" s="22" t="str">
        <f t="shared" si="75"/>
        <v/>
      </c>
      <c r="AX108" s="22" t="str">
        <f t="shared" si="76"/>
        <v/>
      </c>
      <c r="AY108" s="22" t="str">
        <f t="shared" si="77"/>
        <v/>
      </c>
      <c r="AZ108" s="22" t="str">
        <f t="shared" si="78"/>
        <v/>
      </c>
      <c r="BA108" s="22" t="str">
        <f t="shared" si="79"/>
        <v/>
      </c>
      <c r="BB108" s="22" t="str">
        <f t="shared" si="80"/>
        <v/>
      </c>
      <c r="BC108" s="22" t="str">
        <f t="shared" si="81"/>
        <v/>
      </c>
      <c r="BD108" s="22" t="str">
        <f t="shared" si="82"/>
        <v/>
      </c>
      <c r="BE108" s="22" t="str">
        <f t="shared" si="83"/>
        <v/>
      </c>
      <c r="BF108" s="22" t="str">
        <f t="shared" si="84"/>
        <v/>
      </c>
      <c r="BG108" s="22" t="str">
        <f t="shared" si="85"/>
        <v/>
      </c>
      <c r="BH108" s="22" t="str">
        <f t="shared" si="86"/>
        <v/>
      </c>
      <c r="BI108" s="22" t="str">
        <f t="shared" si="87"/>
        <v/>
      </c>
      <c r="BJ108" s="22" t="str">
        <f t="shared" si="88"/>
        <v/>
      </c>
      <c r="BK108" s="22" t="str">
        <f t="shared" si="89"/>
        <v/>
      </c>
    </row>
    <row r="109" spans="13:63" x14ac:dyDescent="0.3">
      <c r="M109" s="34" t="s">
        <v>88</v>
      </c>
      <c r="N109" s="35" t="s">
        <v>1075</v>
      </c>
      <c r="O109" s="35" t="s">
        <v>34</v>
      </c>
      <c r="P109" s="37">
        <v>1.5463917525773196</v>
      </c>
      <c r="Q109" s="23">
        <f>VLOOKUP(M109,Salary!$A$1:$F$986,2,FALSE)</f>
        <v>21000000</v>
      </c>
      <c r="R109" s="23"/>
      <c r="S109" s="22">
        <v>0</v>
      </c>
      <c r="T109" s="22">
        <f t="shared" si="46"/>
        <v>0</v>
      </c>
      <c r="U109" s="22" t="str">
        <f t="shared" si="47"/>
        <v/>
      </c>
      <c r="V109" s="22" t="str">
        <f t="shared" si="48"/>
        <v/>
      </c>
      <c r="W109" s="22" t="b">
        <f t="shared" si="49"/>
        <v>0</v>
      </c>
      <c r="X109" s="22" t="str">
        <f t="shared" si="50"/>
        <v/>
      </c>
      <c r="Y109" s="22" t="str">
        <f t="shared" si="51"/>
        <v/>
      </c>
      <c r="Z109" s="22" t="str">
        <f t="shared" si="52"/>
        <v/>
      </c>
      <c r="AA109" s="22" t="str">
        <f t="shared" si="53"/>
        <v/>
      </c>
      <c r="AB109" s="22" t="str">
        <f t="shared" si="54"/>
        <v/>
      </c>
      <c r="AC109" s="22" t="str">
        <f t="shared" si="55"/>
        <v/>
      </c>
      <c r="AD109" s="22" t="str">
        <f t="shared" si="56"/>
        <v/>
      </c>
      <c r="AE109" s="22" t="str">
        <f t="shared" si="57"/>
        <v/>
      </c>
      <c r="AF109" s="25">
        <f t="shared" si="58"/>
        <v>0</v>
      </c>
      <c r="AG109" s="22" t="str">
        <f t="shared" si="59"/>
        <v/>
      </c>
      <c r="AH109" s="22" t="str">
        <f t="shared" si="60"/>
        <v/>
      </c>
      <c r="AI109" s="22" t="str">
        <f t="shared" si="61"/>
        <v/>
      </c>
      <c r="AJ109" s="22" t="str">
        <f t="shared" si="62"/>
        <v/>
      </c>
      <c r="AK109" s="22" t="str">
        <f t="shared" si="63"/>
        <v/>
      </c>
      <c r="AL109" s="22" t="str">
        <f t="shared" si="64"/>
        <v/>
      </c>
      <c r="AM109" s="22" t="str">
        <f t="shared" si="65"/>
        <v/>
      </c>
      <c r="AN109" s="22" t="str">
        <f t="shared" si="66"/>
        <v/>
      </c>
      <c r="AO109" s="22" t="str">
        <f t="shared" si="67"/>
        <v/>
      </c>
      <c r="AP109" s="22" t="str">
        <f t="shared" si="68"/>
        <v/>
      </c>
      <c r="AQ109" s="22" t="str">
        <f t="shared" si="69"/>
        <v/>
      </c>
      <c r="AR109" s="22" t="str">
        <f t="shared" si="70"/>
        <v/>
      </c>
      <c r="AS109" s="22" t="str">
        <f t="shared" si="71"/>
        <v/>
      </c>
      <c r="AT109" s="22" t="str">
        <f t="shared" si="72"/>
        <v/>
      </c>
      <c r="AU109" s="22" t="str">
        <f t="shared" si="73"/>
        <v/>
      </c>
      <c r="AV109" s="22" t="str">
        <f t="shared" si="74"/>
        <v/>
      </c>
      <c r="AW109" s="22" t="str">
        <f t="shared" si="75"/>
        <v/>
      </c>
      <c r="AX109" s="22" t="str">
        <f t="shared" si="76"/>
        <v/>
      </c>
      <c r="AY109" s="22" t="str">
        <f t="shared" si="77"/>
        <v/>
      </c>
      <c r="AZ109" s="22" t="str">
        <f t="shared" si="78"/>
        <v/>
      </c>
      <c r="BA109" s="22" t="str">
        <f t="shared" si="79"/>
        <v/>
      </c>
      <c r="BB109" s="22" t="str">
        <f t="shared" si="80"/>
        <v/>
      </c>
      <c r="BC109" s="22" t="str">
        <f t="shared" si="81"/>
        <v/>
      </c>
      <c r="BD109" s="22">
        <f t="shared" si="82"/>
        <v>0</v>
      </c>
      <c r="BE109" s="22" t="str">
        <f t="shared" si="83"/>
        <v/>
      </c>
      <c r="BF109" s="22" t="str">
        <f t="shared" si="84"/>
        <v/>
      </c>
      <c r="BG109" s="22" t="str">
        <f t="shared" si="85"/>
        <v/>
      </c>
      <c r="BH109" s="22" t="str">
        <f t="shared" si="86"/>
        <v/>
      </c>
      <c r="BI109" s="22" t="str">
        <f t="shared" si="87"/>
        <v/>
      </c>
      <c r="BJ109" s="22" t="str">
        <f t="shared" si="88"/>
        <v/>
      </c>
      <c r="BK109" s="22" t="str">
        <f t="shared" si="89"/>
        <v/>
      </c>
    </row>
    <row r="110" spans="13:63" x14ac:dyDescent="0.3">
      <c r="M110" s="34" t="s">
        <v>301</v>
      </c>
      <c r="N110" s="35" t="s">
        <v>1080</v>
      </c>
      <c r="O110" s="35" t="s">
        <v>15</v>
      </c>
      <c r="P110" s="37">
        <v>1.3353115727002967</v>
      </c>
      <c r="Q110" s="23">
        <f>VLOOKUP(M110,Salary!$A$1:$F$986,2,FALSE)</f>
        <v>4500000</v>
      </c>
      <c r="R110" s="23"/>
      <c r="S110" s="22">
        <v>0</v>
      </c>
      <c r="T110" s="22" t="str">
        <f t="shared" si="46"/>
        <v/>
      </c>
      <c r="U110" s="22" t="str">
        <f t="shared" si="47"/>
        <v/>
      </c>
      <c r="V110" s="22">
        <f t="shared" si="48"/>
        <v>0</v>
      </c>
      <c r="W110" s="22" t="b">
        <f t="shared" si="49"/>
        <v>0</v>
      </c>
      <c r="X110" s="22" t="str">
        <f t="shared" si="50"/>
        <v/>
      </c>
      <c r="Y110" s="22" t="str">
        <f t="shared" si="51"/>
        <v/>
      </c>
      <c r="Z110" s="22" t="str">
        <f t="shared" si="52"/>
        <v/>
      </c>
      <c r="AA110" s="22" t="str">
        <f t="shared" si="53"/>
        <v/>
      </c>
      <c r="AB110" s="22">
        <f t="shared" si="54"/>
        <v>0</v>
      </c>
      <c r="AC110" s="22" t="str">
        <f t="shared" si="55"/>
        <v/>
      </c>
      <c r="AD110" s="22" t="str">
        <f t="shared" si="56"/>
        <v/>
      </c>
      <c r="AE110" s="22" t="str">
        <f t="shared" si="57"/>
        <v/>
      </c>
      <c r="AF110" s="25" t="str">
        <f t="shared" si="58"/>
        <v/>
      </c>
      <c r="AG110" s="22" t="str">
        <f t="shared" si="59"/>
        <v/>
      </c>
      <c r="AH110" s="22" t="str">
        <f t="shared" si="60"/>
        <v/>
      </c>
      <c r="AI110" s="22" t="str">
        <f t="shared" si="61"/>
        <v/>
      </c>
      <c r="AJ110" s="22" t="str">
        <f t="shared" si="62"/>
        <v/>
      </c>
      <c r="AK110" s="22" t="str">
        <f t="shared" si="63"/>
        <v/>
      </c>
      <c r="AL110" s="22" t="str">
        <f t="shared" si="64"/>
        <v/>
      </c>
      <c r="AM110" s="22" t="str">
        <f t="shared" si="65"/>
        <v/>
      </c>
      <c r="AN110" s="22" t="str">
        <f t="shared" si="66"/>
        <v/>
      </c>
      <c r="AO110" s="22" t="str">
        <f t="shared" si="67"/>
        <v/>
      </c>
      <c r="AP110" s="22" t="str">
        <f t="shared" si="68"/>
        <v/>
      </c>
      <c r="AQ110" s="22" t="str">
        <f t="shared" si="69"/>
        <v/>
      </c>
      <c r="AR110" s="22" t="str">
        <f t="shared" si="70"/>
        <v/>
      </c>
      <c r="AS110" s="22" t="str">
        <f t="shared" si="71"/>
        <v/>
      </c>
      <c r="AT110" s="22" t="str">
        <f t="shared" si="72"/>
        <v/>
      </c>
      <c r="AU110" s="22" t="str">
        <f t="shared" si="73"/>
        <v/>
      </c>
      <c r="AV110" s="22" t="str">
        <f t="shared" si="74"/>
        <v/>
      </c>
      <c r="AW110" s="22" t="str">
        <f t="shared" si="75"/>
        <v/>
      </c>
      <c r="AX110" s="22" t="str">
        <f t="shared" si="76"/>
        <v/>
      </c>
      <c r="AY110" s="22" t="str">
        <f t="shared" si="77"/>
        <v/>
      </c>
      <c r="AZ110" s="22" t="str">
        <f t="shared" si="78"/>
        <v/>
      </c>
      <c r="BA110" s="22" t="str">
        <f t="shared" si="79"/>
        <v/>
      </c>
      <c r="BB110" s="22" t="str">
        <f t="shared" si="80"/>
        <v/>
      </c>
      <c r="BC110" s="22" t="str">
        <f t="shared" si="81"/>
        <v/>
      </c>
      <c r="BD110" s="22" t="str">
        <f t="shared" si="82"/>
        <v/>
      </c>
      <c r="BE110" s="22" t="str">
        <f t="shared" si="83"/>
        <v/>
      </c>
      <c r="BF110" s="22">
        <f t="shared" si="84"/>
        <v>0</v>
      </c>
      <c r="BG110" s="22" t="str">
        <f t="shared" si="85"/>
        <v/>
      </c>
      <c r="BH110" s="22" t="str">
        <f t="shared" si="86"/>
        <v/>
      </c>
      <c r="BI110" s="22" t="str">
        <f t="shared" si="87"/>
        <v/>
      </c>
      <c r="BJ110" s="22" t="str">
        <f t="shared" si="88"/>
        <v/>
      </c>
      <c r="BK110" s="22" t="str">
        <f t="shared" si="89"/>
        <v/>
      </c>
    </row>
    <row r="111" spans="13:63" x14ac:dyDescent="0.3">
      <c r="M111" s="34" t="s">
        <v>968</v>
      </c>
      <c r="N111" s="35" t="s">
        <v>1090</v>
      </c>
      <c r="O111" s="35" t="s">
        <v>14</v>
      </c>
      <c r="P111" s="37">
        <v>1.4334470989761092</v>
      </c>
      <c r="Q111" s="23">
        <f>VLOOKUP(M111,Salary!$A$1:$F$986,2,FALSE)</f>
        <v>574500</v>
      </c>
      <c r="R111" s="23"/>
      <c r="S111" s="22">
        <v>0</v>
      </c>
      <c r="T111" s="22" t="str">
        <f t="shared" si="46"/>
        <v/>
      </c>
      <c r="U111" s="22" t="str">
        <f t="shared" si="47"/>
        <v/>
      </c>
      <c r="V111" s="22" t="str">
        <f t="shared" si="48"/>
        <v/>
      </c>
      <c r="W111" s="22" t="b">
        <f t="shared" si="49"/>
        <v>1</v>
      </c>
      <c r="X111" s="22" t="str">
        <f t="shared" si="50"/>
        <v/>
      </c>
      <c r="Y111" s="22" t="str">
        <f t="shared" si="51"/>
        <v/>
      </c>
      <c r="Z111" s="22" t="str">
        <f t="shared" si="52"/>
        <v/>
      </c>
      <c r="AA111" s="22">
        <f t="shared" si="53"/>
        <v>0</v>
      </c>
      <c r="AB111" s="22" t="str">
        <f t="shared" si="54"/>
        <v/>
      </c>
      <c r="AC111" s="22" t="str">
        <f t="shared" si="55"/>
        <v/>
      </c>
      <c r="AD111" s="22" t="str">
        <f t="shared" si="56"/>
        <v/>
      </c>
      <c r="AE111" s="22" t="str">
        <f t="shared" si="57"/>
        <v/>
      </c>
      <c r="AF111" s="25" t="str">
        <f t="shared" si="58"/>
        <v/>
      </c>
      <c r="AG111" s="22" t="str">
        <f t="shared" si="59"/>
        <v/>
      </c>
      <c r="AH111" s="22" t="str">
        <f t="shared" si="60"/>
        <v/>
      </c>
      <c r="AI111" s="22" t="str">
        <f t="shared" si="61"/>
        <v/>
      </c>
      <c r="AJ111" s="22" t="str">
        <f t="shared" si="62"/>
        <v/>
      </c>
      <c r="AK111" s="22" t="str">
        <f t="shared" si="63"/>
        <v/>
      </c>
      <c r="AL111" s="22" t="str">
        <f t="shared" si="64"/>
        <v/>
      </c>
      <c r="AM111" s="22" t="str">
        <f t="shared" si="65"/>
        <v/>
      </c>
      <c r="AN111" s="22" t="str">
        <f t="shared" si="66"/>
        <v/>
      </c>
      <c r="AO111" s="22" t="str">
        <f t="shared" si="67"/>
        <v/>
      </c>
      <c r="AP111" s="22" t="str">
        <f t="shared" si="68"/>
        <v/>
      </c>
      <c r="AQ111" s="22" t="str">
        <f t="shared" si="69"/>
        <v/>
      </c>
      <c r="AR111" s="22" t="str">
        <f t="shared" si="70"/>
        <v/>
      </c>
      <c r="AS111" s="22">
        <f t="shared" si="71"/>
        <v>0</v>
      </c>
      <c r="AT111" s="22" t="str">
        <f t="shared" si="72"/>
        <v/>
      </c>
      <c r="AU111" s="22" t="str">
        <f t="shared" si="73"/>
        <v/>
      </c>
      <c r="AV111" s="22" t="str">
        <f t="shared" si="74"/>
        <v/>
      </c>
      <c r="AW111" s="22" t="str">
        <f t="shared" si="75"/>
        <v/>
      </c>
      <c r="AX111" s="22" t="str">
        <f t="shared" si="76"/>
        <v/>
      </c>
      <c r="AY111" s="22" t="str">
        <f t="shared" si="77"/>
        <v/>
      </c>
      <c r="AZ111" s="22" t="str">
        <f t="shared" si="78"/>
        <v/>
      </c>
      <c r="BA111" s="22" t="str">
        <f t="shared" si="79"/>
        <v/>
      </c>
      <c r="BB111" s="22" t="str">
        <f t="shared" si="80"/>
        <v/>
      </c>
      <c r="BC111" s="22" t="str">
        <f t="shared" si="81"/>
        <v/>
      </c>
      <c r="BD111" s="22" t="str">
        <f t="shared" si="82"/>
        <v/>
      </c>
      <c r="BE111" s="22" t="str">
        <f t="shared" si="83"/>
        <v/>
      </c>
      <c r="BF111" s="22" t="str">
        <f t="shared" si="84"/>
        <v/>
      </c>
      <c r="BG111" s="22" t="str">
        <f t="shared" si="85"/>
        <v/>
      </c>
      <c r="BH111" s="22" t="str">
        <f t="shared" si="86"/>
        <v/>
      </c>
      <c r="BI111" s="22" t="str">
        <f t="shared" si="87"/>
        <v/>
      </c>
      <c r="BJ111" s="22" t="str">
        <f t="shared" si="88"/>
        <v/>
      </c>
      <c r="BK111" s="22" t="str">
        <f t="shared" si="89"/>
        <v/>
      </c>
    </row>
    <row r="112" spans="13:63" x14ac:dyDescent="0.3">
      <c r="M112" s="34" t="s">
        <v>259</v>
      </c>
      <c r="N112" s="35" t="s">
        <v>1084</v>
      </c>
      <c r="O112" s="35" t="s">
        <v>14</v>
      </c>
      <c r="P112" s="37">
        <v>1.4788732394366197</v>
      </c>
      <c r="Q112" s="23">
        <f>VLOOKUP(M112,Salary!$A$1:$F$986,2,FALSE)</f>
        <v>6350000</v>
      </c>
      <c r="R112" s="23"/>
      <c r="S112" s="22">
        <v>0</v>
      </c>
      <c r="T112" s="22" t="str">
        <f t="shared" si="46"/>
        <v/>
      </c>
      <c r="U112" s="22">
        <f t="shared" si="47"/>
        <v>0</v>
      </c>
      <c r="V112" s="22" t="str">
        <f t="shared" si="48"/>
        <v/>
      </c>
      <c r="W112" s="22" t="b">
        <f t="shared" si="49"/>
        <v>0</v>
      </c>
      <c r="X112" s="22" t="str">
        <f t="shared" si="50"/>
        <v/>
      </c>
      <c r="Y112" s="22" t="str">
        <f t="shared" si="51"/>
        <v/>
      </c>
      <c r="Z112" s="22" t="str">
        <f t="shared" si="52"/>
        <v/>
      </c>
      <c r="AA112" s="22">
        <f t="shared" si="53"/>
        <v>0</v>
      </c>
      <c r="AB112" s="22" t="str">
        <f t="shared" si="54"/>
        <v/>
      </c>
      <c r="AC112" s="22" t="str">
        <f t="shared" si="55"/>
        <v/>
      </c>
      <c r="AD112" s="22" t="str">
        <f t="shared" si="56"/>
        <v/>
      </c>
      <c r="AE112" s="22" t="str">
        <f t="shared" si="57"/>
        <v/>
      </c>
      <c r="AF112" s="25" t="str">
        <f t="shared" si="58"/>
        <v/>
      </c>
      <c r="AG112" s="22" t="str">
        <f t="shared" si="59"/>
        <v/>
      </c>
      <c r="AH112" s="22" t="str">
        <f t="shared" si="60"/>
        <v/>
      </c>
      <c r="AI112" s="22" t="str">
        <f t="shared" si="61"/>
        <v/>
      </c>
      <c r="AJ112" s="22">
        <f t="shared" si="62"/>
        <v>0</v>
      </c>
      <c r="AK112" s="22" t="str">
        <f t="shared" si="63"/>
        <v/>
      </c>
      <c r="AL112" s="22" t="str">
        <f t="shared" si="64"/>
        <v/>
      </c>
      <c r="AM112" s="22" t="str">
        <f t="shared" si="65"/>
        <v/>
      </c>
      <c r="AN112" s="22" t="str">
        <f t="shared" si="66"/>
        <v/>
      </c>
      <c r="AO112" s="22" t="str">
        <f t="shared" si="67"/>
        <v/>
      </c>
      <c r="AP112" s="22" t="str">
        <f t="shared" si="68"/>
        <v/>
      </c>
      <c r="AQ112" s="22" t="str">
        <f t="shared" si="69"/>
        <v/>
      </c>
      <c r="AR112" s="22" t="str">
        <f t="shared" si="70"/>
        <v/>
      </c>
      <c r="AS112" s="22" t="str">
        <f t="shared" si="71"/>
        <v/>
      </c>
      <c r="AT112" s="22" t="str">
        <f t="shared" si="72"/>
        <v/>
      </c>
      <c r="AU112" s="22" t="str">
        <f t="shared" si="73"/>
        <v/>
      </c>
      <c r="AV112" s="22" t="str">
        <f t="shared" si="74"/>
        <v/>
      </c>
      <c r="AW112" s="22" t="str">
        <f t="shared" si="75"/>
        <v/>
      </c>
      <c r="AX112" s="22" t="str">
        <f t="shared" si="76"/>
        <v/>
      </c>
      <c r="AY112" s="22" t="str">
        <f t="shared" si="77"/>
        <v/>
      </c>
      <c r="AZ112" s="22" t="str">
        <f t="shared" si="78"/>
        <v/>
      </c>
      <c r="BA112" s="22" t="str">
        <f t="shared" si="79"/>
        <v/>
      </c>
      <c r="BB112" s="22" t="str">
        <f t="shared" si="80"/>
        <v/>
      </c>
      <c r="BC112" s="22" t="str">
        <f t="shared" si="81"/>
        <v/>
      </c>
      <c r="BD112" s="22" t="str">
        <f t="shared" si="82"/>
        <v/>
      </c>
      <c r="BE112" s="22" t="str">
        <f t="shared" si="83"/>
        <v/>
      </c>
      <c r="BF112" s="22" t="str">
        <f t="shared" si="84"/>
        <v/>
      </c>
      <c r="BG112" s="22" t="str">
        <f t="shared" si="85"/>
        <v/>
      </c>
      <c r="BH112" s="22" t="str">
        <f t="shared" si="86"/>
        <v/>
      </c>
      <c r="BI112" s="22" t="str">
        <f t="shared" si="87"/>
        <v/>
      </c>
      <c r="BJ112" s="22" t="str">
        <f t="shared" si="88"/>
        <v/>
      </c>
      <c r="BK112" s="22" t="str">
        <f t="shared" si="89"/>
        <v/>
      </c>
    </row>
    <row r="113" spans="13:63" x14ac:dyDescent="0.3">
      <c r="M113" s="34" t="s">
        <v>317</v>
      </c>
      <c r="N113" s="35" t="s">
        <v>1081</v>
      </c>
      <c r="O113" s="35" t="s">
        <v>34</v>
      </c>
      <c r="P113" s="37">
        <v>1.4579439252336448</v>
      </c>
      <c r="Q113" s="23">
        <f>VLOOKUP(M113,Salary!$A$1:$F$986,2,FALSE)</f>
        <v>4100000</v>
      </c>
      <c r="R113" s="23"/>
      <c r="S113" s="22">
        <v>0</v>
      </c>
      <c r="T113" s="22" t="str">
        <f t="shared" si="46"/>
        <v/>
      </c>
      <c r="U113" s="22" t="str">
        <f t="shared" si="47"/>
        <v/>
      </c>
      <c r="V113" s="22">
        <f t="shared" si="48"/>
        <v>0</v>
      </c>
      <c r="W113" s="22" t="b">
        <f t="shared" si="49"/>
        <v>0</v>
      </c>
      <c r="X113" s="22" t="str">
        <f t="shared" si="50"/>
        <v/>
      </c>
      <c r="Y113" s="22" t="str">
        <f t="shared" si="51"/>
        <v/>
      </c>
      <c r="Z113" s="22" t="str">
        <f t="shared" si="52"/>
        <v/>
      </c>
      <c r="AA113" s="22" t="str">
        <f t="shared" si="53"/>
        <v/>
      </c>
      <c r="AB113" s="22" t="str">
        <f t="shared" si="54"/>
        <v/>
      </c>
      <c r="AC113" s="22" t="str">
        <f t="shared" si="55"/>
        <v/>
      </c>
      <c r="AD113" s="22" t="str">
        <f t="shared" si="56"/>
        <v/>
      </c>
      <c r="AE113" s="22" t="str">
        <f t="shared" si="57"/>
        <v/>
      </c>
      <c r="AF113" s="25">
        <f t="shared" si="58"/>
        <v>0</v>
      </c>
      <c r="AG113" s="22" t="str">
        <f t="shared" si="59"/>
        <v/>
      </c>
      <c r="AH113" s="22" t="str">
        <f t="shared" si="60"/>
        <v/>
      </c>
      <c r="AI113" s="22" t="str">
        <f t="shared" si="61"/>
        <v/>
      </c>
      <c r="AJ113" s="22" t="str">
        <f t="shared" si="62"/>
        <v/>
      </c>
      <c r="AK113" s="22" t="str">
        <f t="shared" si="63"/>
        <v/>
      </c>
      <c r="AL113" s="22" t="str">
        <f t="shared" si="64"/>
        <v/>
      </c>
      <c r="AM113" s="22" t="str">
        <f t="shared" si="65"/>
        <v/>
      </c>
      <c r="AN113" s="22" t="str">
        <f t="shared" si="66"/>
        <v/>
      </c>
      <c r="AO113" s="22" t="str">
        <f t="shared" si="67"/>
        <v/>
      </c>
      <c r="AP113" s="22" t="str">
        <f t="shared" si="68"/>
        <v/>
      </c>
      <c r="AQ113" s="22" t="str">
        <f t="shared" si="69"/>
        <v/>
      </c>
      <c r="AR113" s="22" t="str">
        <f t="shared" si="70"/>
        <v/>
      </c>
      <c r="AS113" s="22" t="str">
        <f t="shared" si="71"/>
        <v/>
      </c>
      <c r="AT113" s="22" t="str">
        <f t="shared" si="72"/>
        <v/>
      </c>
      <c r="AU113" s="22" t="str">
        <f t="shared" si="73"/>
        <v/>
      </c>
      <c r="AV113" s="22" t="str">
        <f t="shared" si="74"/>
        <v/>
      </c>
      <c r="AW113" s="22" t="str">
        <f t="shared" si="75"/>
        <v/>
      </c>
      <c r="AX113" s="22" t="str">
        <f t="shared" si="76"/>
        <v/>
      </c>
      <c r="AY113" s="22" t="str">
        <f t="shared" si="77"/>
        <v/>
      </c>
      <c r="AZ113" s="22" t="str">
        <f t="shared" si="78"/>
        <v/>
      </c>
      <c r="BA113" s="22" t="str">
        <f t="shared" si="79"/>
        <v/>
      </c>
      <c r="BB113" s="22" t="str">
        <f t="shared" si="80"/>
        <v/>
      </c>
      <c r="BC113" s="22" t="str">
        <f t="shared" si="81"/>
        <v/>
      </c>
      <c r="BD113" s="22" t="str">
        <f t="shared" si="82"/>
        <v/>
      </c>
      <c r="BE113" s="22" t="str">
        <f t="shared" si="83"/>
        <v/>
      </c>
      <c r="BF113" s="22" t="str">
        <f t="shared" si="84"/>
        <v/>
      </c>
      <c r="BG113" s="22" t="str">
        <f t="shared" si="85"/>
        <v/>
      </c>
      <c r="BH113" s="22" t="str">
        <f t="shared" si="86"/>
        <v/>
      </c>
      <c r="BI113" s="22" t="str">
        <f t="shared" si="87"/>
        <v/>
      </c>
      <c r="BJ113" s="22" t="str">
        <f t="shared" si="88"/>
        <v/>
      </c>
      <c r="BK113" s="22">
        <f t="shared" si="89"/>
        <v>0</v>
      </c>
    </row>
    <row r="114" spans="13:63" x14ac:dyDescent="0.3">
      <c r="M114" s="34" t="s">
        <v>661</v>
      </c>
      <c r="N114" s="35" t="s">
        <v>1071</v>
      </c>
      <c r="O114" s="35" t="s">
        <v>37</v>
      </c>
      <c r="P114" s="24">
        <v>8.0838323353293422</v>
      </c>
      <c r="Q114" s="23">
        <f>VLOOKUP(M114,Salary!$A$1:$F$986,2,FALSE)</f>
        <v>608000</v>
      </c>
      <c r="R114" s="23"/>
      <c r="S114" s="22">
        <v>1</v>
      </c>
      <c r="T114" s="22" t="str">
        <f t="shared" si="46"/>
        <v/>
      </c>
      <c r="U114" s="22" t="str">
        <f t="shared" si="47"/>
        <v/>
      </c>
      <c r="V114" s="22" t="str">
        <f t="shared" si="48"/>
        <v/>
      </c>
      <c r="W114" s="22" t="b">
        <f t="shared" si="49"/>
        <v>1</v>
      </c>
      <c r="X114" s="22">
        <f t="shared" si="50"/>
        <v>1</v>
      </c>
      <c r="Y114" s="22" t="str">
        <f t="shared" si="51"/>
        <v/>
      </c>
      <c r="Z114" s="22" t="str">
        <f t="shared" si="52"/>
        <v/>
      </c>
      <c r="AA114" s="22" t="str">
        <f t="shared" si="53"/>
        <v/>
      </c>
      <c r="AB114" s="22" t="str">
        <f t="shared" si="54"/>
        <v/>
      </c>
      <c r="AC114" s="22" t="str">
        <f t="shared" si="55"/>
        <v/>
      </c>
      <c r="AD114" s="22" t="str">
        <f t="shared" si="56"/>
        <v/>
      </c>
      <c r="AE114" s="22" t="str">
        <f t="shared" si="57"/>
        <v/>
      </c>
      <c r="AF114" s="25" t="str">
        <f t="shared" si="58"/>
        <v/>
      </c>
      <c r="AG114" s="22" t="str">
        <f t="shared" si="59"/>
        <v/>
      </c>
      <c r="AH114" s="22" t="str">
        <f t="shared" si="60"/>
        <v/>
      </c>
      <c r="AI114" s="22" t="str">
        <f t="shared" si="61"/>
        <v/>
      </c>
      <c r="AJ114" s="22" t="str">
        <f t="shared" si="62"/>
        <v/>
      </c>
      <c r="AK114" s="22" t="str">
        <f t="shared" si="63"/>
        <v/>
      </c>
      <c r="AL114" s="22" t="str">
        <f t="shared" si="64"/>
        <v/>
      </c>
      <c r="AM114" s="22" t="str">
        <f t="shared" si="65"/>
        <v/>
      </c>
      <c r="AN114" s="22" t="str">
        <f t="shared" si="66"/>
        <v/>
      </c>
      <c r="AO114" s="22" t="str">
        <f t="shared" si="67"/>
        <v/>
      </c>
      <c r="AP114" s="22" t="str">
        <f t="shared" si="68"/>
        <v/>
      </c>
      <c r="AQ114" s="22" t="str">
        <f t="shared" si="69"/>
        <v/>
      </c>
      <c r="AR114" s="22" t="str">
        <f t="shared" si="70"/>
        <v/>
      </c>
      <c r="AS114" s="22" t="str">
        <f t="shared" si="71"/>
        <v/>
      </c>
      <c r="AT114" s="22" t="str">
        <f t="shared" si="72"/>
        <v/>
      </c>
      <c r="AU114" s="22" t="str">
        <f t="shared" si="73"/>
        <v/>
      </c>
      <c r="AV114" s="22" t="str">
        <f t="shared" si="74"/>
        <v/>
      </c>
      <c r="AW114" s="22" t="str">
        <f t="shared" si="75"/>
        <v/>
      </c>
      <c r="AX114" s="22" t="str">
        <f t="shared" si="76"/>
        <v/>
      </c>
      <c r="AY114" s="22" t="str">
        <f t="shared" si="77"/>
        <v/>
      </c>
      <c r="AZ114" s="22" t="str">
        <f t="shared" si="78"/>
        <v/>
      </c>
      <c r="BA114" s="22">
        <f t="shared" si="79"/>
        <v>1</v>
      </c>
      <c r="BB114" s="22" t="str">
        <f t="shared" si="80"/>
        <v/>
      </c>
      <c r="BC114" s="22" t="str">
        <f t="shared" si="81"/>
        <v/>
      </c>
      <c r="BD114" s="22" t="str">
        <f t="shared" si="82"/>
        <v/>
      </c>
      <c r="BE114" s="22" t="str">
        <f t="shared" si="83"/>
        <v/>
      </c>
      <c r="BF114" s="22" t="str">
        <f t="shared" si="84"/>
        <v/>
      </c>
      <c r="BG114" s="22" t="str">
        <f t="shared" si="85"/>
        <v/>
      </c>
      <c r="BH114" s="22" t="str">
        <f t="shared" si="86"/>
        <v/>
      </c>
      <c r="BI114" s="22" t="str">
        <f t="shared" si="87"/>
        <v/>
      </c>
      <c r="BJ114" s="22" t="str">
        <f t="shared" si="88"/>
        <v/>
      </c>
      <c r="BK114" s="22" t="str">
        <f t="shared" si="89"/>
        <v/>
      </c>
    </row>
    <row r="115" spans="13:63" x14ac:dyDescent="0.3">
      <c r="M115" s="34" t="s">
        <v>75</v>
      </c>
      <c r="N115" s="35" t="s">
        <v>1072</v>
      </c>
      <c r="O115" s="35" t="s">
        <v>37</v>
      </c>
      <c r="P115" s="24">
        <v>6.1661191928671988</v>
      </c>
      <c r="Q115" s="23">
        <f>VLOOKUP(M115,Salary!$A$1:$F$986,2,FALSE)</f>
        <v>22500000</v>
      </c>
      <c r="R115" s="23"/>
      <c r="S115" s="22">
        <v>0</v>
      </c>
      <c r="T115" s="22">
        <f t="shared" si="46"/>
        <v>0</v>
      </c>
      <c r="U115" s="22" t="str">
        <f t="shared" si="47"/>
        <v/>
      </c>
      <c r="V115" s="22" t="str">
        <f t="shared" si="48"/>
        <v/>
      </c>
      <c r="W115" s="22" t="b">
        <f t="shared" si="49"/>
        <v>0</v>
      </c>
      <c r="X115" s="22">
        <f t="shared" si="50"/>
        <v>0</v>
      </c>
      <c r="Y115" s="22" t="str">
        <f t="shared" si="51"/>
        <v/>
      </c>
      <c r="Z115" s="22" t="str">
        <f t="shared" si="52"/>
        <v/>
      </c>
      <c r="AA115" s="22" t="str">
        <f t="shared" si="53"/>
        <v/>
      </c>
      <c r="AB115" s="22" t="str">
        <f t="shared" si="54"/>
        <v/>
      </c>
      <c r="AC115" s="22" t="str">
        <f t="shared" si="55"/>
        <v/>
      </c>
      <c r="AD115" s="22" t="str">
        <f t="shared" si="56"/>
        <v/>
      </c>
      <c r="AE115" s="22" t="str">
        <f t="shared" si="57"/>
        <v/>
      </c>
      <c r="AF115" s="25" t="str">
        <f t="shared" si="58"/>
        <v/>
      </c>
      <c r="AG115" s="22" t="str">
        <f t="shared" si="59"/>
        <v/>
      </c>
      <c r="AH115" s="22" t="str">
        <f t="shared" si="60"/>
        <v/>
      </c>
      <c r="AI115" s="22">
        <f t="shared" si="61"/>
        <v>0</v>
      </c>
      <c r="AJ115" s="22" t="str">
        <f t="shared" si="62"/>
        <v/>
      </c>
      <c r="AK115" s="22" t="str">
        <f t="shared" si="63"/>
        <v/>
      </c>
      <c r="AL115" s="22" t="str">
        <f t="shared" si="64"/>
        <v/>
      </c>
      <c r="AM115" s="22" t="str">
        <f t="shared" si="65"/>
        <v/>
      </c>
      <c r="AN115" s="22" t="str">
        <f t="shared" si="66"/>
        <v/>
      </c>
      <c r="AO115" s="22" t="str">
        <f t="shared" si="67"/>
        <v/>
      </c>
      <c r="AP115" s="22" t="str">
        <f t="shared" si="68"/>
        <v/>
      </c>
      <c r="AQ115" s="22" t="str">
        <f t="shared" si="69"/>
        <v/>
      </c>
      <c r="AR115" s="22" t="str">
        <f t="shared" si="70"/>
        <v/>
      </c>
      <c r="AS115" s="22" t="str">
        <f t="shared" si="71"/>
        <v/>
      </c>
      <c r="AT115" s="22" t="str">
        <f t="shared" si="72"/>
        <v/>
      </c>
      <c r="AU115" s="22" t="str">
        <f t="shared" si="73"/>
        <v/>
      </c>
      <c r="AV115" s="22" t="str">
        <f t="shared" si="74"/>
        <v/>
      </c>
      <c r="AW115" s="22" t="str">
        <f t="shared" si="75"/>
        <v/>
      </c>
      <c r="AX115" s="22" t="str">
        <f t="shared" si="76"/>
        <v/>
      </c>
      <c r="AY115" s="22" t="str">
        <f t="shared" si="77"/>
        <v/>
      </c>
      <c r="AZ115" s="22" t="str">
        <f t="shared" si="78"/>
        <v/>
      </c>
      <c r="BA115" s="22" t="str">
        <f t="shared" si="79"/>
        <v/>
      </c>
      <c r="BB115" s="22" t="str">
        <f t="shared" si="80"/>
        <v/>
      </c>
      <c r="BC115" s="22" t="str">
        <f t="shared" si="81"/>
        <v/>
      </c>
      <c r="BD115" s="22" t="str">
        <f t="shared" si="82"/>
        <v/>
      </c>
      <c r="BE115" s="22" t="str">
        <f t="shared" si="83"/>
        <v/>
      </c>
      <c r="BF115" s="22" t="str">
        <f t="shared" si="84"/>
        <v/>
      </c>
      <c r="BG115" s="22" t="str">
        <f t="shared" si="85"/>
        <v/>
      </c>
      <c r="BH115" s="22" t="str">
        <f t="shared" si="86"/>
        <v/>
      </c>
      <c r="BI115" s="22" t="str">
        <f t="shared" si="87"/>
        <v/>
      </c>
      <c r="BJ115" s="22" t="str">
        <f t="shared" si="88"/>
        <v/>
      </c>
      <c r="BK115" s="22" t="str">
        <f t="shared" si="89"/>
        <v/>
      </c>
    </row>
    <row r="116" spans="13:63" x14ac:dyDescent="0.3">
      <c r="M116" s="34" t="s">
        <v>118</v>
      </c>
      <c r="N116" s="35" t="s">
        <v>1077</v>
      </c>
      <c r="O116" s="35" t="s">
        <v>37</v>
      </c>
      <c r="P116" s="24">
        <v>5.535420098846787</v>
      </c>
      <c r="Q116" s="23">
        <f>VLOOKUP(M116,Salary!$A$1:$F$986,2,FALSE)</f>
        <v>17000000</v>
      </c>
      <c r="R116" s="23"/>
      <c r="S116" s="22">
        <v>1</v>
      </c>
      <c r="T116" s="22">
        <f t="shared" si="46"/>
        <v>1</v>
      </c>
      <c r="U116" s="22" t="str">
        <f t="shared" si="47"/>
        <v/>
      </c>
      <c r="V116" s="22" t="str">
        <f t="shared" si="48"/>
        <v/>
      </c>
      <c r="W116" s="22" t="b">
        <f t="shared" si="49"/>
        <v>0</v>
      </c>
      <c r="X116" s="22">
        <f t="shared" si="50"/>
        <v>1</v>
      </c>
      <c r="Y116" s="22" t="str">
        <f t="shared" si="51"/>
        <v/>
      </c>
      <c r="Z116" s="22" t="str">
        <f t="shared" si="52"/>
        <v/>
      </c>
      <c r="AA116" s="22" t="str">
        <f t="shared" si="53"/>
        <v/>
      </c>
      <c r="AB116" s="22" t="str">
        <f t="shared" si="54"/>
        <v/>
      </c>
      <c r="AC116" s="22" t="str">
        <f t="shared" si="55"/>
        <v/>
      </c>
      <c r="AD116" s="22" t="str">
        <f t="shared" si="56"/>
        <v/>
      </c>
      <c r="AE116" s="22" t="str">
        <f t="shared" si="57"/>
        <v/>
      </c>
      <c r="AF116" s="25" t="str">
        <f t="shared" si="58"/>
        <v/>
      </c>
      <c r="AG116" s="22" t="str">
        <f t="shared" si="59"/>
        <v/>
      </c>
      <c r="AH116" s="22" t="str">
        <f t="shared" si="60"/>
        <v/>
      </c>
      <c r="AI116" s="22" t="str">
        <f t="shared" si="61"/>
        <v/>
      </c>
      <c r="AJ116" s="22" t="str">
        <f t="shared" si="62"/>
        <v/>
      </c>
      <c r="AK116" s="22" t="str">
        <f t="shared" si="63"/>
        <v/>
      </c>
      <c r="AL116" s="22" t="str">
        <f t="shared" si="64"/>
        <v/>
      </c>
      <c r="AM116" s="22" t="str">
        <f t="shared" si="65"/>
        <v/>
      </c>
      <c r="AN116" s="22" t="str">
        <f t="shared" si="66"/>
        <v/>
      </c>
      <c r="AO116" s="22" t="str">
        <f t="shared" si="67"/>
        <v/>
      </c>
      <c r="AP116" s="22" t="str">
        <f t="shared" si="68"/>
        <v/>
      </c>
      <c r="AQ116" s="22" t="str">
        <f t="shared" si="69"/>
        <v/>
      </c>
      <c r="AR116" s="22" t="str">
        <f t="shared" si="70"/>
        <v/>
      </c>
      <c r="AS116" s="22" t="str">
        <f t="shared" si="71"/>
        <v/>
      </c>
      <c r="AT116" s="22" t="str">
        <f t="shared" si="72"/>
        <v/>
      </c>
      <c r="AU116" s="22">
        <f t="shared" si="73"/>
        <v>1</v>
      </c>
      <c r="AV116" s="22" t="str">
        <f t="shared" si="74"/>
        <v/>
      </c>
      <c r="AW116" s="22" t="str">
        <f t="shared" si="75"/>
        <v/>
      </c>
      <c r="AX116" s="22" t="str">
        <f t="shared" si="76"/>
        <v/>
      </c>
      <c r="AY116" s="22" t="str">
        <f t="shared" si="77"/>
        <v/>
      </c>
      <c r="AZ116" s="22" t="str">
        <f t="shared" si="78"/>
        <v/>
      </c>
      <c r="BA116" s="22" t="str">
        <f t="shared" si="79"/>
        <v/>
      </c>
      <c r="BB116" s="22" t="str">
        <f t="shared" si="80"/>
        <v/>
      </c>
      <c r="BC116" s="22" t="str">
        <f t="shared" si="81"/>
        <v/>
      </c>
      <c r="BD116" s="22" t="str">
        <f t="shared" si="82"/>
        <v/>
      </c>
      <c r="BE116" s="22" t="str">
        <f t="shared" si="83"/>
        <v/>
      </c>
      <c r="BF116" s="22" t="str">
        <f t="shared" si="84"/>
        <v/>
      </c>
      <c r="BG116" s="22" t="str">
        <f t="shared" si="85"/>
        <v/>
      </c>
      <c r="BH116" s="22" t="str">
        <f t="shared" si="86"/>
        <v/>
      </c>
      <c r="BI116" s="22" t="str">
        <f t="shared" si="87"/>
        <v/>
      </c>
      <c r="BJ116" s="22" t="str">
        <f t="shared" si="88"/>
        <v/>
      </c>
      <c r="BK116" s="22" t="str">
        <f t="shared" si="89"/>
        <v/>
      </c>
    </row>
    <row r="117" spans="13:63" x14ac:dyDescent="0.3">
      <c r="M117" s="34" t="s">
        <v>40</v>
      </c>
      <c r="N117" s="35" t="s">
        <v>1084</v>
      </c>
      <c r="O117" s="35" t="s">
        <v>37</v>
      </c>
      <c r="P117" s="24">
        <v>5.4271356783919602</v>
      </c>
      <c r="Q117" s="23">
        <f>VLOOKUP(M117,Salary!$A$1:$F$986,2,FALSE)</f>
        <v>34503480</v>
      </c>
      <c r="R117" s="23"/>
      <c r="S117" s="22">
        <v>0</v>
      </c>
      <c r="T117" s="22">
        <f t="shared" si="46"/>
        <v>0</v>
      </c>
      <c r="U117" s="22" t="str">
        <f t="shared" si="47"/>
        <v/>
      </c>
      <c r="V117" s="22" t="str">
        <f t="shared" si="48"/>
        <v/>
      </c>
      <c r="W117" s="22" t="b">
        <f t="shared" si="49"/>
        <v>0</v>
      </c>
      <c r="X117" s="22">
        <f t="shared" si="50"/>
        <v>0</v>
      </c>
      <c r="Y117" s="22" t="str">
        <f t="shared" si="51"/>
        <v/>
      </c>
      <c r="Z117" s="22" t="str">
        <f t="shared" si="52"/>
        <v/>
      </c>
      <c r="AA117" s="22" t="str">
        <f t="shared" si="53"/>
        <v/>
      </c>
      <c r="AB117" s="22" t="str">
        <f t="shared" si="54"/>
        <v/>
      </c>
      <c r="AC117" s="22" t="str">
        <f t="shared" si="55"/>
        <v/>
      </c>
      <c r="AD117" s="22" t="str">
        <f t="shared" si="56"/>
        <v/>
      </c>
      <c r="AE117" s="22" t="str">
        <f t="shared" si="57"/>
        <v/>
      </c>
      <c r="AF117" s="25" t="str">
        <f t="shared" si="58"/>
        <v/>
      </c>
      <c r="AG117" s="22" t="str">
        <f t="shared" si="59"/>
        <v/>
      </c>
      <c r="AH117" s="22" t="str">
        <f t="shared" si="60"/>
        <v/>
      </c>
      <c r="AI117" s="22" t="str">
        <f t="shared" si="61"/>
        <v/>
      </c>
      <c r="AJ117" s="22">
        <f t="shared" si="62"/>
        <v>0</v>
      </c>
      <c r="AK117" s="22" t="str">
        <f t="shared" si="63"/>
        <v/>
      </c>
      <c r="AL117" s="22" t="str">
        <f t="shared" si="64"/>
        <v/>
      </c>
      <c r="AM117" s="22" t="str">
        <f t="shared" si="65"/>
        <v/>
      </c>
      <c r="AN117" s="22" t="str">
        <f t="shared" si="66"/>
        <v/>
      </c>
      <c r="AO117" s="22" t="str">
        <f t="shared" si="67"/>
        <v/>
      </c>
      <c r="AP117" s="22" t="str">
        <f t="shared" si="68"/>
        <v/>
      </c>
      <c r="AQ117" s="22" t="str">
        <f t="shared" si="69"/>
        <v/>
      </c>
      <c r="AR117" s="22" t="str">
        <f t="shared" si="70"/>
        <v/>
      </c>
      <c r="AS117" s="22" t="str">
        <f t="shared" si="71"/>
        <v/>
      </c>
      <c r="AT117" s="22" t="str">
        <f t="shared" si="72"/>
        <v/>
      </c>
      <c r="AU117" s="22" t="str">
        <f t="shared" si="73"/>
        <v/>
      </c>
      <c r="AV117" s="22" t="str">
        <f t="shared" si="74"/>
        <v/>
      </c>
      <c r="AW117" s="22" t="str">
        <f t="shared" si="75"/>
        <v/>
      </c>
      <c r="AX117" s="22" t="str">
        <f t="shared" si="76"/>
        <v/>
      </c>
      <c r="AY117" s="22" t="str">
        <f t="shared" si="77"/>
        <v/>
      </c>
      <c r="AZ117" s="22" t="str">
        <f t="shared" si="78"/>
        <v/>
      </c>
      <c r="BA117" s="22" t="str">
        <f t="shared" si="79"/>
        <v/>
      </c>
      <c r="BB117" s="22" t="str">
        <f t="shared" si="80"/>
        <v/>
      </c>
      <c r="BC117" s="22" t="str">
        <f t="shared" si="81"/>
        <v/>
      </c>
      <c r="BD117" s="22" t="str">
        <f t="shared" si="82"/>
        <v/>
      </c>
      <c r="BE117" s="22" t="str">
        <f t="shared" si="83"/>
        <v/>
      </c>
      <c r="BF117" s="22" t="str">
        <f t="shared" si="84"/>
        <v/>
      </c>
      <c r="BG117" s="22" t="str">
        <f t="shared" si="85"/>
        <v/>
      </c>
      <c r="BH117" s="22" t="str">
        <f t="shared" si="86"/>
        <v/>
      </c>
      <c r="BI117" s="22" t="str">
        <f t="shared" si="87"/>
        <v/>
      </c>
      <c r="BJ117" s="22" t="str">
        <f t="shared" si="88"/>
        <v/>
      </c>
      <c r="BK117" s="22" t="str">
        <f t="shared" si="89"/>
        <v/>
      </c>
    </row>
    <row r="118" spans="13:63" x14ac:dyDescent="0.3">
      <c r="M118" s="34" t="s">
        <v>35</v>
      </c>
      <c r="N118" s="35" t="s">
        <v>1087</v>
      </c>
      <c r="O118" s="35" t="s">
        <v>37</v>
      </c>
      <c r="P118" s="24">
        <v>5.2678078409718392</v>
      </c>
      <c r="Q118" s="23">
        <f>VLOOKUP(M118,Salary!$A$1:$F$986,2,FALSE)</f>
        <v>36000000</v>
      </c>
      <c r="R118" s="23"/>
      <c r="S118" s="22">
        <v>0</v>
      </c>
      <c r="T118" s="22">
        <f t="shared" si="46"/>
        <v>0</v>
      </c>
      <c r="U118" s="22" t="str">
        <f t="shared" si="47"/>
        <v/>
      </c>
      <c r="V118" s="22" t="str">
        <f t="shared" si="48"/>
        <v/>
      </c>
      <c r="W118" s="22" t="b">
        <f t="shared" si="49"/>
        <v>0</v>
      </c>
      <c r="X118" s="22">
        <f t="shared" si="50"/>
        <v>0</v>
      </c>
      <c r="Y118" s="22" t="str">
        <f t="shared" si="51"/>
        <v/>
      </c>
      <c r="Z118" s="22" t="str">
        <f t="shared" si="52"/>
        <v/>
      </c>
      <c r="AA118" s="22" t="str">
        <f t="shared" si="53"/>
        <v/>
      </c>
      <c r="AB118" s="22" t="str">
        <f t="shared" si="54"/>
        <v/>
      </c>
      <c r="AC118" s="22" t="str">
        <f t="shared" si="55"/>
        <v/>
      </c>
      <c r="AD118" s="22" t="str">
        <f t="shared" si="56"/>
        <v/>
      </c>
      <c r="AE118" s="22" t="str">
        <f t="shared" si="57"/>
        <v/>
      </c>
      <c r="AF118" s="25" t="str">
        <f t="shared" si="58"/>
        <v/>
      </c>
      <c r="AG118" s="22" t="str">
        <f t="shared" si="59"/>
        <v/>
      </c>
      <c r="AH118" s="22" t="str">
        <f t="shared" si="60"/>
        <v/>
      </c>
      <c r="AI118" s="22" t="str">
        <f t="shared" si="61"/>
        <v/>
      </c>
      <c r="AJ118" s="22" t="str">
        <f t="shared" si="62"/>
        <v/>
      </c>
      <c r="AK118" s="22" t="str">
        <f t="shared" si="63"/>
        <v/>
      </c>
      <c r="AL118" s="22" t="str">
        <f t="shared" si="64"/>
        <v/>
      </c>
      <c r="AM118" s="22" t="str">
        <f t="shared" si="65"/>
        <v/>
      </c>
      <c r="AN118" s="22" t="str">
        <f t="shared" si="66"/>
        <v/>
      </c>
      <c r="AO118" s="22">
        <f t="shared" si="67"/>
        <v>0</v>
      </c>
      <c r="AP118" s="22" t="str">
        <f t="shared" si="68"/>
        <v/>
      </c>
      <c r="AQ118" s="22" t="str">
        <f t="shared" si="69"/>
        <v/>
      </c>
      <c r="AR118" s="22" t="str">
        <f t="shared" si="70"/>
        <v/>
      </c>
      <c r="AS118" s="22" t="str">
        <f t="shared" si="71"/>
        <v/>
      </c>
      <c r="AT118" s="22" t="str">
        <f t="shared" si="72"/>
        <v/>
      </c>
      <c r="AU118" s="22" t="str">
        <f t="shared" si="73"/>
        <v/>
      </c>
      <c r="AV118" s="22" t="str">
        <f t="shared" si="74"/>
        <v/>
      </c>
      <c r="AW118" s="22" t="str">
        <f t="shared" si="75"/>
        <v/>
      </c>
      <c r="AX118" s="22" t="str">
        <f t="shared" si="76"/>
        <v/>
      </c>
      <c r="AY118" s="22" t="str">
        <f t="shared" si="77"/>
        <v/>
      </c>
      <c r="AZ118" s="22" t="str">
        <f t="shared" si="78"/>
        <v/>
      </c>
      <c r="BA118" s="22" t="str">
        <f t="shared" si="79"/>
        <v/>
      </c>
      <c r="BB118" s="22" t="str">
        <f t="shared" si="80"/>
        <v/>
      </c>
      <c r="BC118" s="22" t="str">
        <f t="shared" si="81"/>
        <v/>
      </c>
      <c r="BD118" s="22" t="str">
        <f t="shared" si="82"/>
        <v/>
      </c>
      <c r="BE118" s="22" t="str">
        <f t="shared" si="83"/>
        <v/>
      </c>
      <c r="BF118" s="22" t="str">
        <f t="shared" si="84"/>
        <v/>
      </c>
      <c r="BG118" s="22" t="str">
        <f t="shared" si="85"/>
        <v/>
      </c>
      <c r="BH118" s="22" t="str">
        <f t="shared" si="86"/>
        <v/>
      </c>
      <c r="BI118" s="22" t="str">
        <f t="shared" si="87"/>
        <v/>
      </c>
      <c r="BJ118" s="22" t="str">
        <f t="shared" si="88"/>
        <v/>
      </c>
      <c r="BK118" s="22" t="str">
        <f t="shared" si="89"/>
        <v/>
      </c>
    </row>
    <row r="119" spans="13:63" x14ac:dyDescent="0.3">
      <c r="M119" s="21" t="s">
        <v>334</v>
      </c>
      <c r="N119" s="22" t="s">
        <v>1067</v>
      </c>
      <c r="O119" s="22" t="s">
        <v>37</v>
      </c>
      <c r="P119" s="24">
        <v>4.8596112311015123</v>
      </c>
      <c r="Q119" s="23">
        <f>VLOOKUP(M119,Salary!$A$1:$F$986,2,FALSE)</f>
        <v>3600000</v>
      </c>
      <c r="R119" s="23"/>
      <c r="S119" s="22">
        <v>1</v>
      </c>
      <c r="T119" s="22" t="str">
        <f t="shared" si="46"/>
        <v/>
      </c>
      <c r="U119" s="22" t="str">
        <f t="shared" si="47"/>
        <v/>
      </c>
      <c r="V119" s="22">
        <f t="shared" si="48"/>
        <v>1</v>
      </c>
      <c r="W119" s="22" t="b">
        <f t="shared" si="49"/>
        <v>0</v>
      </c>
      <c r="X119" s="22">
        <f t="shared" si="50"/>
        <v>1</v>
      </c>
      <c r="Y119" s="22" t="str">
        <f t="shared" si="51"/>
        <v/>
      </c>
      <c r="Z119" s="22" t="str">
        <f t="shared" si="52"/>
        <v/>
      </c>
      <c r="AA119" s="22" t="str">
        <f t="shared" si="53"/>
        <v/>
      </c>
      <c r="AB119" s="22" t="str">
        <f t="shared" si="54"/>
        <v/>
      </c>
      <c r="AC119" s="22" t="str">
        <f t="shared" si="55"/>
        <v/>
      </c>
      <c r="AD119" s="22" t="str">
        <f t="shared" si="56"/>
        <v/>
      </c>
      <c r="AE119" s="22" t="str">
        <f t="shared" si="57"/>
        <v/>
      </c>
      <c r="AF119" s="25" t="str">
        <f t="shared" si="58"/>
        <v/>
      </c>
      <c r="AG119" s="22">
        <f t="shared" si="59"/>
        <v>1</v>
      </c>
      <c r="AH119" s="22" t="str">
        <f t="shared" si="60"/>
        <v/>
      </c>
      <c r="AI119" s="22" t="str">
        <f t="shared" si="61"/>
        <v/>
      </c>
      <c r="AJ119" s="22" t="str">
        <f t="shared" si="62"/>
        <v/>
      </c>
      <c r="AK119" s="22" t="str">
        <f t="shared" si="63"/>
        <v/>
      </c>
      <c r="AL119" s="22" t="str">
        <f t="shared" si="64"/>
        <v/>
      </c>
      <c r="AM119" s="22" t="str">
        <f t="shared" si="65"/>
        <v/>
      </c>
      <c r="AN119" s="22" t="str">
        <f t="shared" si="66"/>
        <v/>
      </c>
      <c r="AO119" s="22" t="str">
        <f t="shared" si="67"/>
        <v/>
      </c>
      <c r="AP119" s="22" t="str">
        <f t="shared" si="68"/>
        <v/>
      </c>
      <c r="AQ119" s="22" t="str">
        <f t="shared" si="69"/>
        <v/>
      </c>
      <c r="AR119" s="22" t="str">
        <f t="shared" si="70"/>
        <v/>
      </c>
      <c r="AS119" s="22" t="str">
        <f t="shared" si="71"/>
        <v/>
      </c>
      <c r="AT119" s="22" t="str">
        <f t="shared" si="72"/>
        <v/>
      </c>
      <c r="AU119" s="22" t="str">
        <f t="shared" si="73"/>
        <v/>
      </c>
      <c r="AV119" s="22" t="str">
        <f t="shared" si="74"/>
        <v/>
      </c>
      <c r="AW119" s="22" t="str">
        <f t="shared" si="75"/>
        <v/>
      </c>
      <c r="AX119" s="22" t="str">
        <f t="shared" si="76"/>
        <v/>
      </c>
      <c r="AY119" s="22" t="str">
        <f t="shared" si="77"/>
        <v/>
      </c>
      <c r="AZ119" s="22" t="str">
        <f t="shared" si="78"/>
        <v/>
      </c>
      <c r="BA119" s="22" t="str">
        <f t="shared" si="79"/>
        <v/>
      </c>
      <c r="BB119" s="22" t="str">
        <f t="shared" si="80"/>
        <v/>
      </c>
      <c r="BC119" s="22" t="str">
        <f t="shared" si="81"/>
        <v/>
      </c>
      <c r="BD119" s="22" t="str">
        <f t="shared" si="82"/>
        <v/>
      </c>
      <c r="BE119" s="22" t="str">
        <f t="shared" si="83"/>
        <v/>
      </c>
      <c r="BF119" s="22" t="str">
        <f t="shared" si="84"/>
        <v/>
      </c>
      <c r="BG119" s="22" t="str">
        <f t="shared" si="85"/>
        <v/>
      </c>
      <c r="BH119" s="22" t="str">
        <f t="shared" si="86"/>
        <v/>
      </c>
      <c r="BI119" s="22" t="str">
        <f t="shared" si="87"/>
        <v/>
      </c>
      <c r="BJ119" s="22" t="str">
        <f t="shared" si="88"/>
        <v/>
      </c>
      <c r="BK119" s="22" t="str">
        <f t="shared" si="89"/>
        <v/>
      </c>
    </row>
    <row r="120" spans="13:63" x14ac:dyDescent="0.3">
      <c r="M120" s="21" t="s">
        <v>684</v>
      </c>
      <c r="N120" s="22" t="s">
        <v>1086</v>
      </c>
      <c r="O120" s="22" t="s">
        <v>37</v>
      </c>
      <c r="P120" s="24">
        <v>4.7941888619854733</v>
      </c>
      <c r="Q120" s="23">
        <f>VLOOKUP(M120,Salary!$A$1:$F$986,2,FALSE)</f>
        <v>600000</v>
      </c>
      <c r="R120" s="23"/>
      <c r="S120" s="22">
        <v>1</v>
      </c>
      <c r="T120" s="22" t="str">
        <f t="shared" si="46"/>
        <v/>
      </c>
      <c r="U120" s="22" t="str">
        <f t="shared" si="47"/>
        <v/>
      </c>
      <c r="V120" s="22" t="str">
        <f t="shared" si="48"/>
        <v/>
      </c>
      <c r="W120" s="22" t="b">
        <f t="shared" si="49"/>
        <v>1</v>
      </c>
      <c r="X120" s="22">
        <f t="shared" si="50"/>
        <v>1</v>
      </c>
      <c r="Y120" s="22" t="str">
        <f t="shared" si="51"/>
        <v/>
      </c>
      <c r="Z120" s="22" t="str">
        <f t="shared" si="52"/>
        <v/>
      </c>
      <c r="AA120" s="22" t="str">
        <f t="shared" si="53"/>
        <v/>
      </c>
      <c r="AB120" s="22" t="str">
        <f t="shared" si="54"/>
        <v/>
      </c>
      <c r="AC120" s="22" t="str">
        <f t="shared" si="55"/>
        <v/>
      </c>
      <c r="AD120" s="22" t="str">
        <f t="shared" si="56"/>
        <v/>
      </c>
      <c r="AE120" s="22" t="str">
        <f t="shared" si="57"/>
        <v/>
      </c>
      <c r="AF120" s="25" t="str">
        <f t="shared" si="58"/>
        <v/>
      </c>
      <c r="AG120" s="22" t="str">
        <f t="shared" si="59"/>
        <v/>
      </c>
      <c r="AH120" s="22" t="str">
        <f t="shared" si="60"/>
        <v/>
      </c>
      <c r="AI120" s="22" t="str">
        <f t="shared" si="61"/>
        <v/>
      </c>
      <c r="AJ120" s="22" t="str">
        <f t="shared" si="62"/>
        <v/>
      </c>
      <c r="AK120" s="22" t="str">
        <f t="shared" si="63"/>
        <v/>
      </c>
      <c r="AL120" s="22" t="str">
        <f t="shared" si="64"/>
        <v/>
      </c>
      <c r="AM120" s="22" t="str">
        <f t="shared" si="65"/>
        <v/>
      </c>
      <c r="AN120" s="22" t="str">
        <f t="shared" si="66"/>
        <v/>
      </c>
      <c r="AO120" s="22" t="str">
        <f t="shared" si="67"/>
        <v/>
      </c>
      <c r="AP120" s="22" t="str">
        <f t="shared" si="68"/>
        <v/>
      </c>
      <c r="AQ120" s="22" t="str">
        <f t="shared" si="69"/>
        <v/>
      </c>
      <c r="AR120" s="22" t="str">
        <f t="shared" si="70"/>
        <v/>
      </c>
      <c r="AS120" s="22" t="str">
        <f t="shared" si="71"/>
        <v/>
      </c>
      <c r="AT120" s="22" t="str">
        <f t="shared" si="72"/>
        <v/>
      </c>
      <c r="AU120" s="22" t="str">
        <f t="shared" si="73"/>
        <v/>
      </c>
      <c r="AV120" s="22" t="str">
        <f t="shared" si="74"/>
        <v/>
      </c>
      <c r="AW120" s="22">
        <f t="shared" si="75"/>
        <v>1</v>
      </c>
      <c r="AX120" s="22" t="str">
        <f t="shared" si="76"/>
        <v/>
      </c>
      <c r="AY120" s="22" t="str">
        <f t="shared" si="77"/>
        <v/>
      </c>
      <c r="AZ120" s="22" t="str">
        <f t="shared" si="78"/>
        <v/>
      </c>
      <c r="BA120" s="22" t="str">
        <f t="shared" si="79"/>
        <v/>
      </c>
      <c r="BB120" s="22" t="str">
        <f t="shared" si="80"/>
        <v/>
      </c>
      <c r="BC120" s="22" t="str">
        <f t="shared" si="81"/>
        <v/>
      </c>
      <c r="BD120" s="22" t="str">
        <f t="shared" si="82"/>
        <v/>
      </c>
      <c r="BE120" s="22" t="str">
        <f t="shared" si="83"/>
        <v/>
      </c>
      <c r="BF120" s="22" t="str">
        <f t="shared" si="84"/>
        <v/>
      </c>
      <c r="BG120" s="22" t="str">
        <f t="shared" si="85"/>
        <v/>
      </c>
      <c r="BH120" s="22" t="str">
        <f t="shared" si="86"/>
        <v/>
      </c>
      <c r="BI120" s="22" t="str">
        <f t="shared" si="87"/>
        <v/>
      </c>
      <c r="BJ120" s="22" t="str">
        <f t="shared" si="88"/>
        <v/>
      </c>
      <c r="BK120" s="22" t="str">
        <f t="shared" si="89"/>
        <v/>
      </c>
    </row>
    <row r="121" spans="13:63" x14ac:dyDescent="0.3">
      <c r="M121" s="21" t="s">
        <v>333</v>
      </c>
      <c r="N121" s="22" t="s">
        <v>1067</v>
      </c>
      <c r="O121" s="22" t="s">
        <v>37</v>
      </c>
      <c r="P121" s="24">
        <v>4.7779922779922783</v>
      </c>
      <c r="Q121" s="23">
        <f>VLOOKUP(M121,Salary!$A$1:$F$986,2,FALSE)</f>
        <v>3750000</v>
      </c>
      <c r="R121" s="23"/>
      <c r="S121" s="22">
        <v>0</v>
      </c>
      <c r="T121" s="22" t="str">
        <f t="shared" si="46"/>
        <v/>
      </c>
      <c r="U121" s="22" t="str">
        <f t="shared" si="47"/>
        <v/>
      </c>
      <c r="V121" s="22">
        <f t="shared" si="48"/>
        <v>0</v>
      </c>
      <c r="W121" s="22" t="b">
        <f t="shared" si="49"/>
        <v>0</v>
      </c>
      <c r="X121" s="22">
        <f t="shared" si="50"/>
        <v>0</v>
      </c>
      <c r="Y121" s="22" t="str">
        <f t="shared" si="51"/>
        <v/>
      </c>
      <c r="Z121" s="22" t="str">
        <f t="shared" si="52"/>
        <v/>
      </c>
      <c r="AA121" s="22" t="str">
        <f t="shared" si="53"/>
        <v/>
      </c>
      <c r="AB121" s="22" t="str">
        <f t="shared" si="54"/>
        <v/>
      </c>
      <c r="AC121" s="22" t="str">
        <f t="shared" si="55"/>
        <v/>
      </c>
      <c r="AD121" s="22" t="str">
        <f t="shared" si="56"/>
        <v/>
      </c>
      <c r="AE121" s="22" t="str">
        <f t="shared" si="57"/>
        <v/>
      </c>
      <c r="AF121" s="25" t="str">
        <f t="shared" si="58"/>
        <v/>
      </c>
      <c r="AG121" s="22">
        <f t="shared" si="59"/>
        <v>0</v>
      </c>
      <c r="AH121" s="22" t="str">
        <f t="shared" si="60"/>
        <v/>
      </c>
      <c r="AI121" s="22" t="str">
        <f t="shared" si="61"/>
        <v/>
      </c>
      <c r="AJ121" s="22" t="str">
        <f t="shared" si="62"/>
        <v/>
      </c>
      <c r="AK121" s="22" t="str">
        <f t="shared" si="63"/>
        <v/>
      </c>
      <c r="AL121" s="22" t="str">
        <f t="shared" si="64"/>
        <v/>
      </c>
      <c r="AM121" s="22" t="str">
        <f t="shared" si="65"/>
        <v/>
      </c>
      <c r="AN121" s="22" t="str">
        <f t="shared" si="66"/>
        <v/>
      </c>
      <c r="AO121" s="22" t="str">
        <f t="shared" si="67"/>
        <v/>
      </c>
      <c r="AP121" s="22" t="str">
        <f t="shared" si="68"/>
        <v/>
      </c>
      <c r="AQ121" s="22" t="str">
        <f t="shared" si="69"/>
        <v/>
      </c>
      <c r="AR121" s="22" t="str">
        <f t="shared" si="70"/>
        <v/>
      </c>
      <c r="AS121" s="22" t="str">
        <f t="shared" si="71"/>
        <v/>
      </c>
      <c r="AT121" s="22" t="str">
        <f t="shared" si="72"/>
        <v/>
      </c>
      <c r="AU121" s="22" t="str">
        <f t="shared" si="73"/>
        <v/>
      </c>
      <c r="AV121" s="22" t="str">
        <f t="shared" si="74"/>
        <v/>
      </c>
      <c r="AW121" s="22" t="str">
        <f t="shared" si="75"/>
        <v/>
      </c>
      <c r="AX121" s="22" t="str">
        <f t="shared" si="76"/>
        <v/>
      </c>
      <c r="AY121" s="22" t="str">
        <f t="shared" si="77"/>
        <v/>
      </c>
      <c r="AZ121" s="22" t="str">
        <f t="shared" si="78"/>
        <v/>
      </c>
      <c r="BA121" s="22" t="str">
        <f t="shared" si="79"/>
        <v/>
      </c>
      <c r="BB121" s="22" t="str">
        <f t="shared" si="80"/>
        <v/>
      </c>
      <c r="BC121" s="22" t="str">
        <f t="shared" si="81"/>
        <v/>
      </c>
      <c r="BD121" s="22" t="str">
        <f t="shared" si="82"/>
        <v/>
      </c>
      <c r="BE121" s="22" t="str">
        <f t="shared" si="83"/>
        <v/>
      </c>
      <c r="BF121" s="22" t="str">
        <f t="shared" si="84"/>
        <v/>
      </c>
      <c r="BG121" s="22" t="str">
        <f t="shared" si="85"/>
        <v/>
      </c>
      <c r="BH121" s="22" t="str">
        <f t="shared" si="86"/>
        <v/>
      </c>
      <c r="BI121" s="22" t="str">
        <f t="shared" si="87"/>
        <v/>
      </c>
      <c r="BJ121" s="22" t="str">
        <f t="shared" si="88"/>
        <v/>
      </c>
      <c r="BK121" s="22" t="str">
        <f t="shared" si="89"/>
        <v/>
      </c>
    </row>
    <row r="122" spans="13:63" x14ac:dyDescent="0.3">
      <c r="M122" s="21" t="s">
        <v>352</v>
      </c>
      <c r="N122" s="22" t="s">
        <v>1071</v>
      </c>
      <c r="O122" s="22" t="s">
        <v>37</v>
      </c>
      <c r="P122" s="24">
        <v>4.7236180904522618</v>
      </c>
      <c r="Q122" s="23">
        <f>VLOOKUP(M122,Salary!$A$1:$F$986,2,FALSE)</f>
        <v>3275000</v>
      </c>
      <c r="R122" s="23"/>
      <c r="S122" s="22">
        <v>1</v>
      </c>
      <c r="T122" s="22" t="str">
        <f t="shared" si="46"/>
        <v/>
      </c>
      <c r="U122" s="22" t="str">
        <f t="shared" si="47"/>
        <v/>
      </c>
      <c r="V122" s="22">
        <f t="shared" si="48"/>
        <v>1</v>
      </c>
      <c r="W122" s="22" t="b">
        <f t="shared" si="49"/>
        <v>0</v>
      </c>
      <c r="X122" s="22">
        <f t="shared" si="50"/>
        <v>1</v>
      </c>
      <c r="Y122" s="22" t="str">
        <f t="shared" si="51"/>
        <v/>
      </c>
      <c r="Z122" s="22" t="str">
        <f t="shared" si="52"/>
        <v/>
      </c>
      <c r="AA122" s="22" t="str">
        <f t="shared" si="53"/>
        <v/>
      </c>
      <c r="AB122" s="22" t="str">
        <f t="shared" si="54"/>
        <v/>
      </c>
      <c r="AC122" s="22" t="str">
        <f t="shared" si="55"/>
        <v/>
      </c>
      <c r="AD122" s="22" t="str">
        <f t="shared" si="56"/>
        <v/>
      </c>
      <c r="AE122" s="22" t="str">
        <f t="shared" si="57"/>
        <v/>
      </c>
      <c r="AF122" s="25" t="str">
        <f t="shared" si="58"/>
        <v/>
      </c>
      <c r="AG122" s="22" t="str">
        <f t="shared" si="59"/>
        <v/>
      </c>
      <c r="AH122" s="22" t="str">
        <f t="shared" si="60"/>
        <v/>
      </c>
      <c r="AI122" s="22" t="str">
        <f t="shared" si="61"/>
        <v/>
      </c>
      <c r="AJ122" s="22" t="str">
        <f t="shared" si="62"/>
        <v/>
      </c>
      <c r="AK122" s="22" t="str">
        <f t="shared" si="63"/>
        <v/>
      </c>
      <c r="AL122" s="22" t="str">
        <f t="shared" si="64"/>
        <v/>
      </c>
      <c r="AM122" s="22" t="str">
        <f t="shared" si="65"/>
        <v/>
      </c>
      <c r="AN122" s="22" t="str">
        <f t="shared" si="66"/>
        <v/>
      </c>
      <c r="AO122" s="22" t="str">
        <f t="shared" si="67"/>
        <v/>
      </c>
      <c r="AP122" s="22" t="str">
        <f t="shared" si="68"/>
        <v/>
      </c>
      <c r="AQ122" s="22" t="str">
        <f t="shared" si="69"/>
        <v/>
      </c>
      <c r="AR122" s="22" t="str">
        <f t="shared" si="70"/>
        <v/>
      </c>
      <c r="AS122" s="22" t="str">
        <f t="shared" si="71"/>
        <v/>
      </c>
      <c r="AT122" s="22" t="str">
        <f t="shared" si="72"/>
        <v/>
      </c>
      <c r="AU122" s="22" t="str">
        <f t="shared" si="73"/>
        <v/>
      </c>
      <c r="AV122" s="22" t="str">
        <f t="shared" si="74"/>
        <v/>
      </c>
      <c r="AW122" s="22" t="str">
        <f t="shared" si="75"/>
        <v/>
      </c>
      <c r="AX122" s="22" t="str">
        <f t="shared" si="76"/>
        <v/>
      </c>
      <c r="AY122" s="22" t="str">
        <f t="shared" si="77"/>
        <v/>
      </c>
      <c r="AZ122" s="22" t="str">
        <f t="shared" si="78"/>
        <v/>
      </c>
      <c r="BA122" s="22">
        <f t="shared" si="79"/>
        <v>1</v>
      </c>
      <c r="BB122" s="22" t="str">
        <f t="shared" si="80"/>
        <v/>
      </c>
      <c r="BC122" s="22" t="str">
        <f t="shared" si="81"/>
        <v/>
      </c>
      <c r="BD122" s="22" t="str">
        <f t="shared" si="82"/>
        <v/>
      </c>
      <c r="BE122" s="22" t="str">
        <f t="shared" si="83"/>
        <v/>
      </c>
      <c r="BF122" s="22" t="str">
        <f t="shared" si="84"/>
        <v/>
      </c>
      <c r="BG122" s="22" t="str">
        <f t="shared" si="85"/>
        <v/>
      </c>
      <c r="BH122" s="22" t="str">
        <f t="shared" si="86"/>
        <v/>
      </c>
      <c r="BI122" s="22" t="str">
        <f t="shared" si="87"/>
        <v/>
      </c>
      <c r="BJ122" s="22" t="str">
        <f t="shared" si="88"/>
        <v/>
      </c>
      <c r="BK122" s="22" t="str">
        <f t="shared" si="89"/>
        <v/>
      </c>
    </row>
    <row r="123" spans="13:63" x14ac:dyDescent="0.3">
      <c r="M123" s="21" t="s">
        <v>100</v>
      </c>
      <c r="N123" s="22" t="s">
        <v>1068</v>
      </c>
      <c r="O123" s="22" t="s">
        <v>37</v>
      </c>
      <c r="P123" s="24">
        <v>4.5</v>
      </c>
      <c r="Q123" s="23">
        <f>VLOOKUP(M123,Salary!$A$1:$F$986,2,FALSE)</f>
        <v>18900000</v>
      </c>
      <c r="R123" s="23"/>
      <c r="S123" s="22">
        <v>0</v>
      </c>
      <c r="T123" s="22">
        <f t="shared" si="46"/>
        <v>0</v>
      </c>
      <c r="U123" s="22" t="str">
        <f t="shared" si="47"/>
        <v/>
      </c>
      <c r="V123" s="22" t="str">
        <f t="shared" si="48"/>
        <v/>
      </c>
      <c r="W123" s="22" t="b">
        <f t="shared" si="49"/>
        <v>0</v>
      </c>
      <c r="X123" s="22">
        <f t="shared" si="50"/>
        <v>0</v>
      </c>
      <c r="Y123" s="22" t="str">
        <f t="shared" si="51"/>
        <v/>
      </c>
      <c r="Z123" s="22" t="str">
        <f t="shared" si="52"/>
        <v/>
      </c>
      <c r="AA123" s="22" t="str">
        <f t="shared" si="53"/>
        <v/>
      </c>
      <c r="AB123" s="22" t="str">
        <f t="shared" si="54"/>
        <v/>
      </c>
      <c r="AC123" s="22" t="str">
        <f t="shared" si="55"/>
        <v/>
      </c>
      <c r="AD123" s="22" t="str">
        <f t="shared" si="56"/>
        <v/>
      </c>
      <c r="AE123" s="22" t="str">
        <f t="shared" si="57"/>
        <v/>
      </c>
      <c r="AF123" s="25" t="str">
        <f t="shared" si="58"/>
        <v/>
      </c>
      <c r="AG123" s="22" t="str">
        <f t="shared" si="59"/>
        <v/>
      </c>
      <c r="AH123" s="22" t="str">
        <f t="shared" si="60"/>
        <v/>
      </c>
      <c r="AI123" s="22" t="str">
        <f t="shared" si="61"/>
        <v/>
      </c>
      <c r="AJ123" s="22" t="str">
        <f t="shared" si="62"/>
        <v/>
      </c>
      <c r="AK123" s="22" t="str">
        <f t="shared" si="63"/>
        <v/>
      </c>
      <c r="AL123" s="22" t="str">
        <f t="shared" si="64"/>
        <v/>
      </c>
      <c r="AM123" s="22" t="str">
        <f t="shared" si="65"/>
        <v/>
      </c>
      <c r="AN123" s="22" t="str">
        <f t="shared" si="66"/>
        <v/>
      </c>
      <c r="AO123" s="22" t="str">
        <f t="shared" si="67"/>
        <v/>
      </c>
      <c r="AP123" s="22" t="str">
        <f t="shared" si="68"/>
        <v/>
      </c>
      <c r="AQ123" s="22">
        <f t="shared" si="69"/>
        <v>0</v>
      </c>
      <c r="AR123" s="22" t="str">
        <f t="shared" si="70"/>
        <v/>
      </c>
      <c r="AS123" s="22" t="str">
        <f t="shared" si="71"/>
        <v/>
      </c>
      <c r="AT123" s="22" t="str">
        <f t="shared" si="72"/>
        <v/>
      </c>
      <c r="AU123" s="22" t="str">
        <f t="shared" si="73"/>
        <v/>
      </c>
      <c r="AV123" s="22" t="str">
        <f t="shared" si="74"/>
        <v/>
      </c>
      <c r="AW123" s="22" t="str">
        <f t="shared" si="75"/>
        <v/>
      </c>
      <c r="AX123" s="22" t="str">
        <f t="shared" si="76"/>
        <v/>
      </c>
      <c r="AY123" s="22" t="str">
        <f t="shared" si="77"/>
        <v/>
      </c>
      <c r="AZ123" s="22" t="str">
        <f t="shared" si="78"/>
        <v/>
      </c>
      <c r="BA123" s="22" t="str">
        <f t="shared" si="79"/>
        <v/>
      </c>
      <c r="BB123" s="22" t="str">
        <f t="shared" si="80"/>
        <v/>
      </c>
      <c r="BC123" s="22" t="str">
        <f t="shared" si="81"/>
        <v/>
      </c>
      <c r="BD123" s="22" t="str">
        <f t="shared" si="82"/>
        <v/>
      </c>
      <c r="BE123" s="22" t="str">
        <f t="shared" si="83"/>
        <v/>
      </c>
      <c r="BF123" s="22" t="str">
        <f t="shared" si="84"/>
        <v/>
      </c>
      <c r="BG123" s="22" t="str">
        <f t="shared" si="85"/>
        <v/>
      </c>
      <c r="BH123" s="22" t="str">
        <f t="shared" si="86"/>
        <v/>
      </c>
      <c r="BI123" s="22" t="str">
        <f t="shared" si="87"/>
        <v/>
      </c>
      <c r="BJ123" s="22" t="str">
        <f t="shared" si="88"/>
        <v/>
      </c>
      <c r="BK123" s="22" t="str">
        <f t="shared" si="89"/>
        <v/>
      </c>
    </row>
    <row r="124" spans="13:63" x14ac:dyDescent="0.3">
      <c r="M124" s="21" t="s">
        <v>154</v>
      </c>
      <c r="N124" s="22" t="s">
        <v>1072</v>
      </c>
      <c r="O124" s="22" t="s">
        <v>37</v>
      </c>
      <c r="P124" s="24">
        <v>4.4950055493895675</v>
      </c>
      <c r="Q124" s="23">
        <f>VLOOKUP(M124,Salary!$A$1:$F$986,2,FALSE)</f>
        <v>12250000</v>
      </c>
      <c r="R124" s="23"/>
      <c r="S124" s="22">
        <v>0</v>
      </c>
      <c r="T124" s="22">
        <f t="shared" si="46"/>
        <v>0</v>
      </c>
      <c r="U124" s="22" t="str">
        <f t="shared" si="47"/>
        <v/>
      </c>
      <c r="V124" s="22" t="str">
        <f t="shared" si="48"/>
        <v/>
      </c>
      <c r="W124" s="22" t="b">
        <f t="shared" si="49"/>
        <v>0</v>
      </c>
      <c r="X124" s="22">
        <f t="shared" si="50"/>
        <v>0</v>
      </c>
      <c r="Y124" s="22" t="str">
        <f t="shared" si="51"/>
        <v/>
      </c>
      <c r="Z124" s="22" t="str">
        <f t="shared" si="52"/>
        <v/>
      </c>
      <c r="AA124" s="22" t="str">
        <f t="shared" si="53"/>
        <v/>
      </c>
      <c r="AB124" s="22" t="str">
        <f t="shared" si="54"/>
        <v/>
      </c>
      <c r="AC124" s="22" t="str">
        <f t="shared" si="55"/>
        <v/>
      </c>
      <c r="AD124" s="22" t="str">
        <f t="shared" si="56"/>
        <v/>
      </c>
      <c r="AE124" s="22" t="str">
        <f t="shared" si="57"/>
        <v/>
      </c>
      <c r="AF124" s="25" t="str">
        <f t="shared" si="58"/>
        <v/>
      </c>
      <c r="AG124" s="22" t="str">
        <f t="shared" si="59"/>
        <v/>
      </c>
      <c r="AH124" s="22" t="str">
        <f t="shared" si="60"/>
        <v/>
      </c>
      <c r="AI124" s="22">
        <f t="shared" si="61"/>
        <v>0</v>
      </c>
      <c r="AJ124" s="22" t="str">
        <f t="shared" si="62"/>
        <v/>
      </c>
      <c r="AK124" s="22" t="str">
        <f t="shared" si="63"/>
        <v/>
      </c>
      <c r="AL124" s="22" t="str">
        <f t="shared" si="64"/>
        <v/>
      </c>
      <c r="AM124" s="22" t="str">
        <f t="shared" si="65"/>
        <v/>
      </c>
      <c r="AN124" s="22" t="str">
        <f t="shared" si="66"/>
        <v/>
      </c>
      <c r="AO124" s="22" t="str">
        <f t="shared" si="67"/>
        <v/>
      </c>
      <c r="AP124" s="22" t="str">
        <f t="shared" si="68"/>
        <v/>
      </c>
      <c r="AQ124" s="22" t="str">
        <f t="shared" si="69"/>
        <v/>
      </c>
      <c r="AR124" s="22" t="str">
        <f t="shared" si="70"/>
        <v/>
      </c>
      <c r="AS124" s="22" t="str">
        <f t="shared" si="71"/>
        <v/>
      </c>
      <c r="AT124" s="22" t="str">
        <f t="shared" si="72"/>
        <v/>
      </c>
      <c r="AU124" s="22" t="str">
        <f t="shared" si="73"/>
        <v/>
      </c>
      <c r="AV124" s="22" t="str">
        <f t="shared" si="74"/>
        <v/>
      </c>
      <c r="AW124" s="22" t="str">
        <f t="shared" si="75"/>
        <v/>
      </c>
      <c r="AX124" s="22" t="str">
        <f t="shared" si="76"/>
        <v/>
      </c>
      <c r="AY124" s="22" t="str">
        <f t="shared" si="77"/>
        <v/>
      </c>
      <c r="AZ124" s="22" t="str">
        <f t="shared" si="78"/>
        <v/>
      </c>
      <c r="BA124" s="22" t="str">
        <f t="shared" si="79"/>
        <v/>
      </c>
      <c r="BB124" s="22" t="str">
        <f t="shared" si="80"/>
        <v/>
      </c>
      <c r="BC124" s="22" t="str">
        <f t="shared" si="81"/>
        <v/>
      </c>
      <c r="BD124" s="22" t="str">
        <f t="shared" si="82"/>
        <v/>
      </c>
      <c r="BE124" s="22" t="str">
        <f t="shared" si="83"/>
        <v/>
      </c>
      <c r="BF124" s="22" t="str">
        <f t="shared" si="84"/>
        <v/>
      </c>
      <c r="BG124" s="22" t="str">
        <f t="shared" si="85"/>
        <v/>
      </c>
      <c r="BH124" s="22" t="str">
        <f t="shared" si="86"/>
        <v/>
      </c>
      <c r="BI124" s="22" t="str">
        <f t="shared" si="87"/>
        <v/>
      </c>
      <c r="BJ124" s="22" t="str">
        <f t="shared" si="88"/>
        <v/>
      </c>
      <c r="BK124" s="22" t="str">
        <f t="shared" si="89"/>
        <v/>
      </c>
    </row>
    <row r="125" spans="13:63" x14ac:dyDescent="0.3">
      <c r="M125" s="21" t="s">
        <v>133</v>
      </c>
      <c r="N125" s="22" t="s">
        <v>1069</v>
      </c>
      <c r="O125" s="22" t="s">
        <v>37</v>
      </c>
      <c r="P125" s="24">
        <v>4.4708423326133904</v>
      </c>
      <c r="Q125" s="23">
        <f>VLOOKUP(M125,Salary!$A$1:$F$986,2,FALSE)</f>
        <v>15000000</v>
      </c>
      <c r="R125" s="23"/>
      <c r="S125" s="22">
        <v>0</v>
      </c>
      <c r="T125" s="22">
        <f t="shared" si="46"/>
        <v>0</v>
      </c>
      <c r="U125" s="22" t="str">
        <f t="shared" si="47"/>
        <v/>
      </c>
      <c r="V125" s="22" t="str">
        <f t="shared" si="48"/>
        <v/>
      </c>
      <c r="W125" s="22" t="b">
        <f t="shared" si="49"/>
        <v>0</v>
      </c>
      <c r="X125" s="22">
        <f t="shared" si="50"/>
        <v>0</v>
      </c>
      <c r="Y125" s="22" t="str">
        <f t="shared" si="51"/>
        <v/>
      </c>
      <c r="Z125" s="22" t="str">
        <f t="shared" si="52"/>
        <v/>
      </c>
      <c r="AA125" s="22" t="str">
        <f t="shared" si="53"/>
        <v/>
      </c>
      <c r="AB125" s="22" t="str">
        <f t="shared" si="54"/>
        <v/>
      </c>
      <c r="AC125" s="22" t="str">
        <f t="shared" si="55"/>
        <v/>
      </c>
      <c r="AD125" s="22" t="str">
        <f t="shared" si="56"/>
        <v/>
      </c>
      <c r="AE125" s="22" t="str">
        <f t="shared" si="57"/>
        <v/>
      </c>
      <c r="AF125" s="25" t="str">
        <f t="shared" si="58"/>
        <v/>
      </c>
      <c r="AG125" s="22" t="str">
        <f t="shared" si="59"/>
        <v/>
      </c>
      <c r="AH125" s="22" t="str">
        <f t="shared" si="60"/>
        <v/>
      </c>
      <c r="AI125" s="22" t="str">
        <f t="shared" si="61"/>
        <v/>
      </c>
      <c r="AJ125" s="22" t="str">
        <f t="shared" si="62"/>
        <v/>
      </c>
      <c r="AK125" s="22" t="str">
        <f t="shared" si="63"/>
        <v/>
      </c>
      <c r="AL125" s="22" t="str">
        <f t="shared" si="64"/>
        <v/>
      </c>
      <c r="AM125" s="22" t="str">
        <f t="shared" si="65"/>
        <v/>
      </c>
      <c r="AN125" s="22" t="str">
        <f t="shared" si="66"/>
        <v/>
      </c>
      <c r="AO125" s="22" t="str">
        <f t="shared" si="67"/>
        <v/>
      </c>
      <c r="AP125" s="22" t="str">
        <f t="shared" si="68"/>
        <v/>
      </c>
      <c r="AQ125" s="22" t="str">
        <f t="shared" si="69"/>
        <v/>
      </c>
      <c r="AR125" s="22" t="str">
        <f t="shared" si="70"/>
        <v/>
      </c>
      <c r="AS125" s="22" t="str">
        <f t="shared" si="71"/>
        <v/>
      </c>
      <c r="AT125" s="22" t="str">
        <f t="shared" si="72"/>
        <v/>
      </c>
      <c r="AU125" s="22" t="str">
        <f t="shared" si="73"/>
        <v/>
      </c>
      <c r="AV125" s="22" t="str">
        <f t="shared" si="74"/>
        <v/>
      </c>
      <c r="AW125" s="22" t="str">
        <f t="shared" si="75"/>
        <v/>
      </c>
      <c r="AX125" s="22">
        <f t="shared" si="76"/>
        <v>0</v>
      </c>
      <c r="AY125" s="22" t="str">
        <f t="shared" si="77"/>
        <v/>
      </c>
      <c r="AZ125" s="22" t="str">
        <f t="shared" si="78"/>
        <v/>
      </c>
      <c r="BA125" s="22" t="str">
        <f t="shared" si="79"/>
        <v/>
      </c>
      <c r="BB125" s="22" t="str">
        <f t="shared" si="80"/>
        <v/>
      </c>
      <c r="BC125" s="22" t="str">
        <f t="shared" si="81"/>
        <v/>
      </c>
      <c r="BD125" s="22" t="str">
        <f t="shared" si="82"/>
        <v/>
      </c>
      <c r="BE125" s="22" t="str">
        <f t="shared" si="83"/>
        <v/>
      </c>
      <c r="BF125" s="22" t="str">
        <f t="shared" si="84"/>
        <v/>
      </c>
      <c r="BG125" s="22" t="str">
        <f t="shared" si="85"/>
        <v/>
      </c>
      <c r="BH125" s="22" t="str">
        <f t="shared" si="86"/>
        <v/>
      </c>
      <c r="BI125" s="22" t="str">
        <f t="shared" si="87"/>
        <v/>
      </c>
      <c r="BJ125" s="22" t="str">
        <f t="shared" si="88"/>
        <v/>
      </c>
      <c r="BK125" s="22" t="str">
        <f t="shared" si="89"/>
        <v/>
      </c>
    </row>
    <row r="126" spans="13:63" x14ac:dyDescent="0.3">
      <c r="M126" s="34" t="s">
        <v>172</v>
      </c>
      <c r="N126" s="35" t="s">
        <v>1086</v>
      </c>
      <c r="O126" s="35" t="s">
        <v>1152</v>
      </c>
      <c r="P126" s="37">
        <v>2.2816901408450705</v>
      </c>
      <c r="Q126" s="23">
        <f>VLOOKUP(M126,Salary!$A$1:$F$986,2,FALSE)</f>
        <v>11333333</v>
      </c>
      <c r="R126" s="23"/>
      <c r="S126" s="22">
        <v>0</v>
      </c>
      <c r="T126" s="22">
        <f t="shared" si="46"/>
        <v>0</v>
      </c>
      <c r="U126" s="22" t="str">
        <f t="shared" si="47"/>
        <v/>
      </c>
      <c r="V126" s="22" t="str">
        <f t="shared" si="48"/>
        <v/>
      </c>
      <c r="W126" s="22" t="b">
        <f t="shared" si="49"/>
        <v>0</v>
      </c>
      <c r="X126" s="22" t="str">
        <f t="shared" si="50"/>
        <v/>
      </c>
      <c r="Y126" s="22">
        <f t="shared" si="51"/>
        <v>0</v>
      </c>
      <c r="Z126" s="22" t="str">
        <f t="shared" si="52"/>
        <v/>
      </c>
      <c r="AA126" s="22" t="str">
        <f t="shared" si="53"/>
        <v/>
      </c>
      <c r="AB126" s="22" t="str">
        <f t="shared" si="54"/>
        <v/>
      </c>
      <c r="AC126" s="22" t="str">
        <f t="shared" si="55"/>
        <v/>
      </c>
      <c r="AD126" s="22" t="str">
        <f t="shared" si="56"/>
        <v/>
      </c>
      <c r="AE126" s="22" t="str">
        <f t="shared" si="57"/>
        <v/>
      </c>
      <c r="AF126" s="25" t="str">
        <f t="shared" si="58"/>
        <v/>
      </c>
      <c r="AG126" s="22" t="str">
        <f t="shared" si="59"/>
        <v/>
      </c>
      <c r="AH126" s="22" t="str">
        <f t="shared" si="60"/>
        <v/>
      </c>
      <c r="AI126" s="22" t="str">
        <f t="shared" si="61"/>
        <v/>
      </c>
      <c r="AJ126" s="22" t="str">
        <f t="shared" si="62"/>
        <v/>
      </c>
      <c r="AK126" s="22" t="str">
        <f t="shared" si="63"/>
        <v/>
      </c>
      <c r="AL126" s="22" t="str">
        <f t="shared" si="64"/>
        <v/>
      </c>
      <c r="AM126" s="22" t="str">
        <f t="shared" si="65"/>
        <v/>
      </c>
      <c r="AN126" s="22" t="str">
        <f t="shared" si="66"/>
        <v/>
      </c>
      <c r="AO126" s="22" t="str">
        <f t="shared" si="67"/>
        <v/>
      </c>
      <c r="AP126" s="22" t="str">
        <f t="shared" si="68"/>
        <v/>
      </c>
      <c r="AQ126" s="22" t="str">
        <f t="shared" si="69"/>
        <v/>
      </c>
      <c r="AR126" s="22" t="str">
        <f t="shared" si="70"/>
        <v/>
      </c>
      <c r="AS126" s="22" t="str">
        <f t="shared" si="71"/>
        <v/>
      </c>
      <c r="AT126" s="22" t="str">
        <f t="shared" si="72"/>
        <v/>
      </c>
      <c r="AU126" s="22" t="str">
        <f t="shared" si="73"/>
        <v/>
      </c>
      <c r="AV126" s="22" t="str">
        <f t="shared" si="74"/>
        <v/>
      </c>
      <c r="AW126" s="22">
        <f t="shared" si="75"/>
        <v>0</v>
      </c>
      <c r="AX126" s="22" t="str">
        <f t="shared" si="76"/>
        <v/>
      </c>
      <c r="AY126" s="22" t="str">
        <f t="shared" si="77"/>
        <v/>
      </c>
      <c r="AZ126" s="22" t="str">
        <f t="shared" si="78"/>
        <v/>
      </c>
      <c r="BA126" s="22" t="str">
        <f t="shared" si="79"/>
        <v/>
      </c>
      <c r="BB126" s="22" t="str">
        <f t="shared" si="80"/>
        <v/>
      </c>
      <c r="BC126" s="22" t="str">
        <f t="shared" si="81"/>
        <v/>
      </c>
      <c r="BD126" s="22" t="str">
        <f t="shared" si="82"/>
        <v/>
      </c>
      <c r="BE126" s="22" t="str">
        <f t="shared" si="83"/>
        <v/>
      </c>
      <c r="BF126" s="22" t="str">
        <f t="shared" si="84"/>
        <v/>
      </c>
      <c r="BG126" s="22" t="str">
        <f t="shared" si="85"/>
        <v/>
      </c>
      <c r="BH126" s="22" t="str">
        <f t="shared" si="86"/>
        <v/>
      </c>
      <c r="BI126" s="22" t="str">
        <f t="shared" si="87"/>
        <v/>
      </c>
      <c r="BJ126" s="22" t="str">
        <f t="shared" si="88"/>
        <v/>
      </c>
      <c r="BK126" s="22" t="str">
        <f t="shared" si="89"/>
        <v/>
      </c>
    </row>
    <row r="127" spans="13:63" x14ac:dyDescent="0.3">
      <c r="M127" s="34" t="s">
        <v>248</v>
      </c>
      <c r="N127" s="35" t="s">
        <v>1071</v>
      </c>
      <c r="O127" s="35" t="s">
        <v>1152</v>
      </c>
      <c r="P127" s="37">
        <v>2.6804123711340204</v>
      </c>
      <c r="Q127" s="23">
        <f>VLOOKUP(M127,Salary!$A$1:$F$986,2,FALSE)</f>
        <v>6675000</v>
      </c>
      <c r="R127" s="23"/>
      <c r="S127" s="22">
        <v>0</v>
      </c>
      <c r="T127" s="22" t="str">
        <f t="shared" si="46"/>
        <v/>
      </c>
      <c r="U127" s="22">
        <f t="shared" si="47"/>
        <v>0</v>
      </c>
      <c r="V127" s="22" t="str">
        <f t="shared" si="48"/>
        <v/>
      </c>
      <c r="W127" s="22" t="b">
        <f t="shared" si="49"/>
        <v>0</v>
      </c>
      <c r="X127" s="22" t="str">
        <f t="shared" si="50"/>
        <v/>
      </c>
      <c r="Y127" s="22">
        <f t="shared" si="51"/>
        <v>0</v>
      </c>
      <c r="Z127" s="22" t="str">
        <f t="shared" si="52"/>
        <v/>
      </c>
      <c r="AA127" s="22" t="str">
        <f t="shared" si="53"/>
        <v/>
      </c>
      <c r="AB127" s="22" t="str">
        <f t="shared" si="54"/>
        <v/>
      </c>
      <c r="AC127" s="22" t="str">
        <f t="shared" si="55"/>
        <v/>
      </c>
      <c r="AD127" s="22" t="str">
        <f t="shared" si="56"/>
        <v/>
      </c>
      <c r="AE127" s="22" t="str">
        <f t="shared" si="57"/>
        <v/>
      </c>
      <c r="AF127" s="25" t="str">
        <f t="shared" si="58"/>
        <v/>
      </c>
      <c r="AG127" s="22" t="str">
        <f t="shared" si="59"/>
        <v/>
      </c>
      <c r="AH127" s="22" t="str">
        <f t="shared" si="60"/>
        <v/>
      </c>
      <c r="AI127" s="22" t="str">
        <f t="shared" si="61"/>
        <v/>
      </c>
      <c r="AJ127" s="22" t="str">
        <f t="shared" si="62"/>
        <v/>
      </c>
      <c r="AK127" s="22" t="str">
        <f t="shared" si="63"/>
        <v/>
      </c>
      <c r="AL127" s="22" t="str">
        <f t="shared" si="64"/>
        <v/>
      </c>
      <c r="AM127" s="22" t="str">
        <f t="shared" si="65"/>
        <v/>
      </c>
      <c r="AN127" s="22" t="str">
        <f t="shared" si="66"/>
        <v/>
      </c>
      <c r="AO127" s="22" t="str">
        <f t="shared" si="67"/>
        <v/>
      </c>
      <c r="AP127" s="22" t="str">
        <f t="shared" si="68"/>
        <v/>
      </c>
      <c r="AQ127" s="22" t="str">
        <f t="shared" si="69"/>
        <v/>
      </c>
      <c r="AR127" s="22" t="str">
        <f t="shared" si="70"/>
        <v/>
      </c>
      <c r="AS127" s="22" t="str">
        <f t="shared" si="71"/>
        <v/>
      </c>
      <c r="AT127" s="22" t="str">
        <f t="shared" si="72"/>
        <v/>
      </c>
      <c r="AU127" s="22" t="str">
        <f t="shared" si="73"/>
        <v/>
      </c>
      <c r="AV127" s="22" t="str">
        <f t="shared" si="74"/>
        <v/>
      </c>
      <c r="AW127" s="22" t="str">
        <f t="shared" si="75"/>
        <v/>
      </c>
      <c r="AX127" s="22" t="str">
        <f t="shared" si="76"/>
        <v/>
      </c>
      <c r="AY127" s="22" t="str">
        <f t="shared" si="77"/>
        <v/>
      </c>
      <c r="AZ127" s="22" t="str">
        <f t="shared" si="78"/>
        <v/>
      </c>
      <c r="BA127" s="22">
        <f t="shared" si="79"/>
        <v>0</v>
      </c>
      <c r="BB127" s="22" t="str">
        <f t="shared" si="80"/>
        <v/>
      </c>
      <c r="BC127" s="22" t="str">
        <f t="shared" si="81"/>
        <v/>
      </c>
      <c r="BD127" s="22" t="str">
        <f t="shared" si="82"/>
        <v/>
      </c>
      <c r="BE127" s="22" t="str">
        <f t="shared" si="83"/>
        <v/>
      </c>
      <c r="BF127" s="22" t="str">
        <f t="shared" si="84"/>
        <v/>
      </c>
      <c r="BG127" s="22" t="str">
        <f t="shared" si="85"/>
        <v/>
      </c>
      <c r="BH127" s="22" t="str">
        <f t="shared" si="86"/>
        <v/>
      </c>
      <c r="BI127" s="22" t="str">
        <f t="shared" si="87"/>
        <v/>
      </c>
      <c r="BJ127" s="22" t="str">
        <f t="shared" si="88"/>
        <v/>
      </c>
      <c r="BK127" s="22" t="str">
        <f t="shared" si="89"/>
        <v/>
      </c>
    </row>
    <row r="128" spans="13:63" x14ac:dyDescent="0.3">
      <c r="M128" s="34" t="s">
        <v>198</v>
      </c>
      <c r="N128" s="35" t="s">
        <v>1070</v>
      </c>
      <c r="O128" s="35" t="s">
        <v>1152</v>
      </c>
      <c r="P128" s="37">
        <v>2.25</v>
      </c>
      <c r="Q128" s="23">
        <f>VLOOKUP(M128,Salary!$A$1:$F$986,2,FALSE)</f>
        <v>8750000</v>
      </c>
      <c r="R128" s="23"/>
      <c r="S128" s="22">
        <v>0</v>
      </c>
      <c r="T128" s="22" t="str">
        <f t="shared" si="46"/>
        <v/>
      </c>
      <c r="U128" s="22">
        <f t="shared" si="47"/>
        <v>0</v>
      </c>
      <c r="V128" s="22" t="str">
        <f t="shared" si="48"/>
        <v/>
      </c>
      <c r="W128" s="22" t="b">
        <f t="shared" si="49"/>
        <v>0</v>
      </c>
      <c r="X128" s="22" t="str">
        <f t="shared" si="50"/>
        <v/>
      </c>
      <c r="Y128" s="22">
        <f t="shared" si="51"/>
        <v>0</v>
      </c>
      <c r="Z128" s="22" t="str">
        <f t="shared" si="52"/>
        <v/>
      </c>
      <c r="AA128" s="22" t="str">
        <f t="shared" si="53"/>
        <v/>
      </c>
      <c r="AB128" s="22" t="str">
        <f t="shared" si="54"/>
        <v/>
      </c>
      <c r="AC128" s="22" t="str">
        <f t="shared" si="55"/>
        <v/>
      </c>
      <c r="AD128" s="22" t="str">
        <f t="shared" si="56"/>
        <v/>
      </c>
      <c r="AE128" s="22" t="str">
        <f t="shared" si="57"/>
        <v/>
      </c>
      <c r="AF128" s="25" t="str">
        <f t="shared" si="58"/>
        <v/>
      </c>
      <c r="AG128" s="22" t="str">
        <f t="shared" si="59"/>
        <v/>
      </c>
      <c r="AH128" s="22" t="str">
        <f t="shared" si="60"/>
        <v/>
      </c>
      <c r="AI128" s="22" t="str">
        <f t="shared" si="61"/>
        <v/>
      </c>
      <c r="AJ128" s="22" t="str">
        <f t="shared" si="62"/>
        <v/>
      </c>
      <c r="AK128" s="22" t="str">
        <f t="shared" si="63"/>
        <v/>
      </c>
      <c r="AL128" s="22" t="str">
        <f t="shared" si="64"/>
        <v/>
      </c>
      <c r="AM128" s="22">
        <f t="shared" si="65"/>
        <v>0</v>
      </c>
      <c r="AN128" s="22" t="str">
        <f t="shared" si="66"/>
        <v/>
      </c>
      <c r="AO128" s="22" t="str">
        <f t="shared" si="67"/>
        <v/>
      </c>
      <c r="AP128" s="22" t="str">
        <f t="shared" si="68"/>
        <v/>
      </c>
      <c r="AQ128" s="22" t="str">
        <f t="shared" si="69"/>
        <v/>
      </c>
      <c r="AR128" s="22" t="str">
        <f t="shared" si="70"/>
        <v/>
      </c>
      <c r="AS128" s="22" t="str">
        <f t="shared" si="71"/>
        <v/>
      </c>
      <c r="AT128" s="22" t="str">
        <f t="shared" si="72"/>
        <v/>
      </c>
      <c r="AU128" s="22" t="str">
        <f t="shared" si="73"/>
        <v/>
      </c>
      <c r="AV128" s="22" t="str">
        <f t="shared" si="74"/>
        <v/>
      </c>
      <c r="AW128" s="22" t="str">
        <f t="shared" si="75"/>
        <v/>
      </c>
      <c r="AX128" s="22" t="str">
        <f t="shared" si="76"/>
        <v/>
      </c>
      <c r="AY128" s="22" t="str">
        <f t="shared" si="77"/>
        <v/>
      </c>
      <c r="AZ128" s="22" t="str">
        <f t="shared" si="78"/>
        <v/>
      </c>
      <c r="BA128" s="22" t="str">
        <f t="shared" si="79"/>
        <v/>
      </c>
      <c r="BB128" s="22" t="str">
        <f t="shared" si="80"/>
        <v/>
      </c>
      <c r="BC128" s="22" t="str">
        <f t="shared" si="81"/>
        <v/>
      </c>
      <c r="BD128" s="22" t="str">
        <f t="shared" si="82"/>
        <v/>
      </c>
      <c r="BE128" s="22" t="str">
        <f t="shared" si="83"/>
        <v/>
      </c>
      <c r="BF128" s="22" t="str">
        <f t="shared" si="84"/>
        <v/>
      </c>
      <c r="BG128" s="22" t="str">
        <f t="shared" si="85"/>
        <v/>
      </c>
      <c r="BH128" s="22" t="str">
        <f t="shared" si="86"/>
        <v/>
      </c>
      <c r="BI128" s="22" t="str">
        <f t="shared" si="87"/>
        <v/>
      </c>
      <c r="BJ128" s="22" t="str">
        <f t="shared" si="88"/>
        <v/>
      </c>
      <c r="BK128" s="22" t="str">
        <f t="shared" si="89"/>
        <v/>
      </c>
    </row>
    <row r="129" spans="13:63" x14ac:dyDescent="0.3">
      <c r="M129" s="34" t="s">
        <v>703</v>
      </c>
      <c r="N129" s="35" t="s">
        <v>1087</v>
      </c>
      <c r="O129" s="35" t="s">
        <v>1152</v>
      </c>
      <c r="P129" s="37">
        <v>2.0512820512820511</v>
      </c>
      <c r="Q129" s="23">
        <f>VLOOKUP(M129,Salary!$A$1:$F$986,2,FALSE)</f>
        <v>595800</v>
      </c>
      <c r="R129" s="23"/>
      <c r="S129" s="22">
        <v>1</v>
      </c>
      <c r="T129" s="22" t="str">
        <f t="shared" si="46"/>
        <v/>
      </c>
      <c r="U129" s="22" t="str">
        <f t="shared" si="47"/>
        <v/>
      </c>
      <c r="V129" s="22" t="str">
        <f t="shared" si="48"/>
        <v/>
      </c>
      <c r="W129" s="22" t="b">
        <f t="shared" si="49"/>
        <v>1</v>
      </c>
      <c r="X129" s="22" t="str">
        <f t="shared" si="50"/>
        <v/>
      </c>
      <c r="Y129" s="22">
        <f t="shared" si="51"/>
        <v>1</v>
      </c>
      <c r="Z129" s="22" t="str">
        <f t="shared" si="52"/>
        <v/>
      </c>
      <c r="AA129" s="22" t="str">
        <f t="shared" si="53"/>
        <v/>
      </c>
      <c r="AB129" s="22" t="str">
        <f t="shared" si="54"/>
        <v/>
      </c>
      <c r="AC129" s="22" t="str">
        <f t="shared" si="55"/>
        <v/>
      </c>
      <c r="AD129" s="22" t="str">
        <f t="shared" si="56"/>
        <v/>
      </c>
      <c r="AE129" s="22" t="str">
        <f t="shared" si="57"/>
        <v/>
      </c>
      <c r="AF129" s="25" t="str">
        <f t="shared" si="58"/>
        <v/>
      </c>
      <c r="AG129" s="22" t="str">
        <f t="shared" si="59"/>
        <v/>
      </c>
      <c r="AH129" s="22" t="str">
        <f t="shared" si="60"/>
        <v/>
      </c>
      <c r="AI129" s="22" t="str">
        <f t="shared" si="61"/>
        <v/>
      </c>
      <c r="AJ129" s="22" t="str">
        <f t="shared" si="62"/>
        <v/>
      </c>
      <c r="AK129" s="22" t="str">
        <f t="shared" si="63"/>
        <v/>
      </c>
      <c r="AL129" s="22" t="str">
        <f t="shared" si="64"/>
        <v/>
      </c>
      <c r="AM129" s="22" t="str">
        <f t="shared" si="65"/>
        <v/>
      </c>
      <c r="AN129" s="22" t="str">
        <f t="shared" si="66"/>
        <v/>
      </c>
      <c r="AO129" s="22">
        <f t="shared" si="67"/>
        <v>1</v>
      </c>
      <c r="AP129" s="22" t="str">
        <f t="shared" si="68"/>
        <v/>
      </c>
      <c r="AQ129" s="22" t="str">
        <f t="shared" si="69"/>
        <v/>
      </c>
      <c r="AR129" s="22" t="str">
        <f t="shared" si="70"/>
        <v/>
      </c>
      <c r="AS129" s="22" t="str">
        <f t="shared" si="71"/>
        <v/>
      </c>
      <c r="AT129" s="22" t="str">
        <f t="shared" si="72"/>
        <v/>
      </c>
      <c r="AU129" s="22" t="str">
        <f t="shared" si="73"/>
        <v/>
      </c>
      <c r="AV129" s="22" t="str">
        <f t="shared" si="74"/>
        <v/>
      </c>
      <c r="AW129" s="22" t="str">
        <f t="shared" si="75"/>
        <v/>
      </c>
      <c r="AX129" s="22" t="str">
        <f t="shared" si="76"/>
        <v/>
      </c>
      <c r="AY129" s="22" t="str">
        <f t="shared" si="77"/>
        <v/>
      </c>
      <c r="AZ129" s="22" t="str">
        <f t="shared" si="78"/>
        <v/>
      </c>
      <c r="BA129" s="22" t="str">
        <f t="shared" si="79"/>
        <v/>
      </c>
      <c r="BB129" s="22" t="str">
        <f t="shared" si="80"/>
        <v/>
      </c>
      <c r="BC129" s="22" t="str">
        <f t="shared" si="81"/>
        <v/>
      </c>
      <c r="BD129" s="22" t="str">
        <f t="shared" si="82"/>
        <v/>
      </c>
      <c r="BE129" s="22" t="str">
        <f t="shared" si="83"/>
        <v/>
      </c>
      <c r="BF129" s="22" t="str">
        <f t="shared" si="84"/>
        <v/>
      </c>
      <c r="BG129" s="22" t="str">
        <f t="shared" si="85"/>
        <v/>
      </c>
      <c r="BH129" s="22" t="str">
        <f t="shared" si="86"/>
        <v/>
      </c>
      <c r="BI129" s="22" t="str">
        <f t="shared" si="87"/>
        <v/>
      </c>
      <c r="BJ129" s="22" t="str">
        <f t="shared" si="88"/>
        <v/>
      </c>
      <c r="BK129" s="22" t="str">
        <f t="shared" si="89"/>
        <v/>
      </c>
    </row>
    <row r="130" spans="13:63" x14ac:dyDescent="0.3">
      <c r="M130" s="34" t="s">
        <v>128</v>
      </c>
      <c r="N130" s="35" t="s">
        <v>1081</v>
      </c>
      <c r="O130" s="35" t="s">
        <v>1152</v>
      </c>
      <c r="P130" s="37">
        <v>2.2297297297297298</v>
      </c>
      <c r="Q130" s="23">
        <f>VLOOKUP(M130,Salary!$A$1:$F$986,2,FALSE)</f>
        <v>16000000</v>
      </c>
      <c r="R130" s="23"/>
      <c r="S130" s="22">
        <v>0</v>
      </c>
      <c r="T130" s="22">
        <f t="shared" si="46"/>
        <v>0</v>
      </c>
      <c r="U130" s="22" t="str">
        <f t="shared" si="47"/>
        <v/>
      </c>
      <c r="V130" s="22" t="str">
        <f t="shared" si="48"/>
        <v/>
      </c>
      <c r="W130" s="22" t="b">
        <f t="shared" si="49"/>
        <v>0</v>
      </c>
      <c r="X130" s="22" t="str">
        <f t="shared" si="50"/>
        <v/>
      </c>
      <c r="Y130" s="22">
        <f t="shared" si="51"/>
        <v>0</v>
      </c>
      <c r="Z130" s="22" t="str">
        <f t="shared" si="52"/>
        <v/>
      </c>
      <c r="AA130" s="22" t="str">
        <f t="shared" si="53"/>
        <v/>
      </c>
      <c r="AB130" s="22" t="str">
        <f t="shared" si="54"/>
        <v/>
      </c>
      <c r="AC130" s="22" t="str">
        <f t="shared" si="55"/>
        <v/>
      </c>
      <c r="AD130" s="22" t="str">
        <f t="shared" si="56"/>
        <v/>
      </c>
      <c r="AE130" s="22" t="str">
        <f t="shared" si="57"/>
        <v/>
      </c>
      <c r="AF130" s="25" t="str">
        <f t="shared" si="58"/>
        <v/>
      </c>
      <c r="AG130" s="22" t="str">
        <f t="shared" si="59"/>
        <v/>
      </c>
      <c r="AH130" s="22" t="str">
        <f t="shared" si="60"/>
        <v/>
      </c>
      <c r="AI130" s="22" t="str">
        <f t="shared" si="61"/>
        <v/>
      </c>
      <c r="AJ130" s="22" t="str">
        <f t="shared" si="62"/>
        <v/>
      </c>
      <c r="AK130" s="22" t="str">
        <f t="shared" si="63"/>
        <v/>
      </c>
      <c r="AL130" s="22" t="str">
        <f t="shared" si="64"/>
        <v/>
      </c>
      <c r="AM130" s="22" t="str">
        <f t="shared" si="65"/>
        <v/>
      </c>
      <c r="AN130" s="22" t="str">
        <f t="shared" si="66"/>
        <v/>
      </c>
      <c r="AO130" s="22" t="str">
        <f t="shared" si="67"/>
        <v/>
      </c>
      <c r="AP130" s="22" t="str">
        <f t="shared" si="68"/>
        <v/>
      </c>
      <c r="AQ130" s="22" t="str">
        <f t="shared" si="69"/>
        <v/>
      </c>
      <c r="AR130" s="22" t="str">
        <f t="shared" si="70"/>
        <v/>
      </c>
      <c r="AS130" s="22" t="str">
        <f t="shared" si="71"/>
        <v/>
      </c>
      <c r="AT130" s="22" t="str">
        <f t="shared" si="72"/>
        <v/>
      </c>
      <c r="AU130" s="22" t="str">
        <f t="shared" si="73"/>
        <v/>
      </c>
      <c r="AV130" s="22" t="str">
        <f t="shared" si="74"/>
        <v/>
      </c>
      <c r="AW130" s="22" t="str">
        <f t="shared" si="75"/>
        <v/>
      </c>
      <c r="AX130" s="22" t="str">
        <f t="shared" si="76"/>
        <v/>
      </c>
      <c r="AY130" s="22" t="str">
        <f t="shared" si="77"/>
        <v/>
      </c>
      <c r="AZ130" s="22" t="str">
        <f t="shared" si="78"/>
        <v/>
      </c>
      <c r="BA130" s="22" t="str">
        <f t="shared" si="79"/>
        <v/>
      </c>
      <c r="BB130" s="22" t="str">
        <f t="shared" si="80"/>
        <v/>
      </c>
      <c r="BC130" s="22" t="str">
        <f t="shared" si="81"/>
        <v/>
      </c>
      <c r="BD130" s="22" t="str">
        <f t="shared" si="82"/>
        <v/>
      </c>
      <c r="BE130" s="22" t="str">
        <f t="shared" si="83"/>
        <v/>
      </c>
      <c r="BF130" s="22" t="str">
        <f t="shared" si="84"/>
        <v/>
      </c>
      <c r="BG130" s="22" t="str">
        <f t="shared" si="85"/>
        <v/>
      </c>
      <c r="BH130" s="22" t="str">
        <f t="shared" si="86"/>
        <v/>
      </c>
      <c r="BI130" s="22" t="str">
        <f t="shared" si="87"/>
        <v/>
      </c>
      <c r="BJ130" s="22" t="str">
        <f t="shared" si="88"/>
        <v/>
      </c>
      <c r="BK130" s="22">
        <f t="shared" si="89"/>
        <v>0</v>
      </c>
    </row>
    <row r="131" spans="13:63" x14ac:dyDescent="0.3">
      <c r="M131" s="34" t="s">
        <v>1012</v>
      </c>
      <c r="N131" s="35" t="s">
        <v>1085</v>
      </c>
      <c r="O131" s="35" t="s">
        <v>1152</v>
      </c>
      <c r="P131" s="37">
        <v>1.9075144508670518</v>
      </c>
      <c r="Q131" s="23">
        <f>VLOOKUP(M131,Salary!$A$1:$F$986,2,FALSE)</f>
        <v>571800</v>
      </c>
      <c r="R131" s="23"/>
      <c r="S131" s="22">
        <v>1</v>
      </c>
      <c r="T131" s="22" t="str">
        <f t="shared" ref="T131:T194" si="90">IF(Q131&gt;$T$1,S131*1,"")</f>
        <v/>
      </c>
      <c r="U131" s="22" t="str">
        <f t="shared" ref="U131:U194" si="91">IF(AND(Q131&gt;=$U$1,Q131&lt;$T$1),S131*1,"")</f>
        <v/>
      </c>
      <c r="V131" s="22" t="str">
        <f t="shared" ref="V131:V194" si="92">IF(AND(Q131&gt;$V$1,Q131&lt;=$U$1),S131*1,"")</f>
        <v/>
      </c>
      <c r="W131" s="22" t="b">
        <f t="shared" ref="W131:W194" si="93">Q131&lt;$V$1</f>
        <v>1</v>
      </c>
      <c r="X131" s="22" t="str">
        <f t="shared" ref="X131:X194" si="94">IF(O131 = $X$1, 1*S131, "")</f>
        <v/>
      </c>
      <c r="Y131" s="22">
        <f t="shared" ref="Y131:Y194" si="95">IF(O131 = $Y$1, 1*S131, "")</f>
        <v>1</v>
      </c>
      <c r="Z131" s="22" t="str">
        <f t="shared" ref="Z131:Z194" si="96">IF(O131 = $Z$1, 1*S131, "")</f>
        <v/>
      </c>
      <c r="AA131" s="22" t="str">
        <f t="shared" ref="AA131:AA194" si="97">IF(O131 = $AA$1,1*S131, "")</f>
        <v/>
      </c>
      <c r="AB131" s="22" t="str">
        <f t="shared" ref="AB131:AB194" si="98">IF(O131 = $AB$1,1*S131, "")</f>
        <v/>
      </c>
      <c r="AC131" s="22" t="str">
        <f t="shared" ref="AC131:AC194" si="99">IF(O131 = $AC$1, 1*S131, "")</f>
        <v/>
      </c>
      <c r="AD131" s="22" t="str">
        <f t="shared" ref="AD131:AD194" si="100">IF(O131 = $AD$1, 1*S131, "")</f>
        <v/>
      </c>
      <c r="AE131" s="22" t="str">
        <f t="shared" ref="AE131:AE194" si="101">IF(O131 = $AE$1, 1*S131, "")</f>
        <v/>
      </c>
      <c r="AF131" s="25" t="str">
        <f t="shared" ref="AF131:AF194" si="102">IF(O131 = $AF$1, 1*S131, "")</f>
        <v/>
      </c>
      <c r="AG131" s="22" t="str">
        <f t="shared" ref="AG131:AG194" si="103">IF(N131=$AG$1,S131*1,"")</f>
        <v/>
      </c>
      <c r="AH131" s="22" t="str">
        <f t="shared" ref="AH131:AH194" si="104">IF(N131=$AH$1,S131*1,"")</f>
        <v/>
      </c>
      <c r="AI131" s="22" t="str">
        <f t="shared" ref="AI131:AI194" si="105">IF(N131=$AI$1,S131*1,"")</f>
        <v/>
      </c>
      <c r="AJ131" s="22" t="str">
        <f t="shared" ref="AJ131:AJ194" si="106">IF(N131=$AJ$1,S131*1,"")</f>
        <v/>
      </c>
      <c r="AK131" s="22">
        <f t="shared" ref="AK131:AK194" si="107">IF(N131=$AK$1,S131*1,"")</f>
        <v>1</v>
      </c>
      <c r="AL131" s="22" t="str">
        <f t="shared" ref="AL131:AL194" si="108">IF(N131=$AL$1,S131*1,"")</f>
        <v/>
      </c>
      <c r="AM131" s="22" t="str">
        <f t="shared" ref="AM131:AM194" si="109">IF(N131=$AM$1,S131*1,"")</f>
        <v/>
      </c>
      <c r="AN131" s="22" t="str">
        <f t="shared" ref="AN131:AN194" si="110">IF(N131=$AN$1,S131*1,"")</f>
        <v/>
      </c>
      <c r="AO131" s="22" t="str">
        <f t="shared" ref="AO131:AO194" si="111">IF(N131=$AO$1,S131*1,"")</f>
        <v/>
      </c>
      <c r="AP131" s="22" t="str">
        <f t="shared" ref="AP131:AP194" si="112">IF(N131=$AP$1,S131*1,"")</f>
        <v/>
      </c>
      <c r="AQ131" s="22" t="str">
        <f t="shared" ref="AQ131:AQ194" si="113">IF(N131=$AQ$1,S131*1,"")</f>
        <v/>
      </c>
      <c r="AR131" s="22" t="str">
        <f t="shared" ref="AR131:AR194" si="114">IF(N131=$AR$1,S131*1,"")</f>
        <v/>
      </c>
      <c r="AS131" s="22" t="str">
        <f t="shared" ref="AS131:AS194" si="115">IF(N131=$AS$1,S131*1,"")</f>
        <v/>
      </c>
      <c r="AT131" s="22" t="str">
        <f t="shared" ref="AT131:AT194" si="116">IF(N131=$AT$1,S131*1,"")</f>
        <v/>
      </c>
      <c r="AU131" s="22" t="str">
        <f t="shared" ref="AU131:AU194" si="117">IF(N131=$AU$1,S131*1,"")</f>
        <v/>
      </c>
      <c r="AV131" s="22" t="str">
        <f t="shared" ref="AV131:AV194" si="118">IF(N131=$AV$1,S131*1,"")</f>
        <v/>
      </c>
      <c r="AW131" s="22" t="str">
        <f t="shared" ref="AW131:AW194" si="119">IF(N131=$AW$1,S131*1,"")</f>
        <v/>
      </c>
      <c r="AX131" s="22" t="str">
        <f t="shared" ref="AX131:AX194" si="120">IF(N131=$AX$1,S131*1,"")</f>
        <v/>
      </c>
      <c r="AY131" s="22" t="str">
        <f t="shared" ref="AY131:AY194" si="121">IF(N131=$AY$1,S131*1,"")</f>
        <v/>
      </c>
      <c r="AZ131" s="22" t="str">
        <f t="shared" ref="AZ131:AZ194" si="122">IF(N131=$AZ$1,S131*1,"")</f>
        <v/>
      </c>
      <c r="BA131" s="22" t="str">
        <f t="shared" ref="BA131:BA194" si="123">IF(N131=$BA$1,S131*1,"")</f>
        <v/>
      </c>
      <c r="BB131" s="22" t="str">
        <f t="shared" ref="BB131:BB194" si="124">IF(N131=$BB$1,S131*1,"")</f>
        <v/>
      </c>
      <c r="BC131" s="22" t="str">
        <f t="shared" ref="BC131:BC194" si="125">IF(N131=$BC$1,S131*1,"")</f>
        <v/>
      </c>
      <c r="BD131" s="22" t="str">
        <f t="shared" ref="BD131:BD194" si="126">IF(N131=$BD$1,S131*1,"")</f>
        <v/>
      </c>
      <c r="BE131" s="22" t="str">
        <f t="shared" ref="BE131:BE194" si="127">IF(N131=$BE$1,S131*1,"")</f>
        <v/>
      </c>
      <c r="BF131" s="22" t="str">
        <f t="shared" ref="BF131:BF194" si="128">IF(N131=$BF$1,S131*1,"")</f>
        <v/>
      </c>
      <c r="BG131" s="22" t="str">
        <f t="shared" ref="BG131:BG194" si="129">IF(N131=$BG$1,S131*1,"")</f>
        <v/>
      </c>
      <c r="BH131" s="22" t="str">
        <f t="shared" ref="BH131:BH194" si="130">IF(N131=$BH$1,S131*1,"")</f>
        <v/>
      </c>
      <c r="BI131" s="22" t="str">
        <f t="shared" ref="BI131:BI194" si="131">IF(N131=$BI$1,S131*1,"")</f>
        <v/>
      </c>
      <c r="BJ131" s="22" t="str">
        <f t="shared" ref="BJ131:BJ194" si="132">IF(N131=$BJ$1,S131*1,"")</f>
        <v/>
      </c>
      <c r="BK131" s="22" t="str">
        <f t="shared" ref="BK131:BK194" si="133">IF(N131=$BK$1,S131*1,"")</f>
        <v/>
      </c>
    </row>
    <row r="132" spans="13:63" x14ac:dyDescent="0.3">
      <c r="M132" s="34" t="s">
        <v>709</v>
      </c>
      <c r="N132" s="35" t="s">
        <v>1073</v>
      </c>
      <c r="O132" s="35" t="s">
        <v>1152</v>
      </c>
      <c r="P132" s="37">
        <v>1.6479400749063671</v>
      </c>
      <c r="Q132" s="23">
        <f>VLOOKUP(M132,Salary!$A$1:$F$986,2,FALSE)</f>
        <v>594500</v>
      </c>
      <c r="R132" s="23"/>
      <c r="S132" s="22">
        <v>1</v>
      </c>
      <c r="T132" s="22" t="str">
        <f t="shared" si="90"/>
        <v/>
      </c>
      <c r="U132" s="22" t="str">
        <f t="shared" si="91"/>
        <v/>
      </c>
      <c r="V132" s="22" t="str">
        <f t="shared" si="92"/>
        <v/>
      </c>
      <c r="W132" s="22" t="b">
        <f t="shared" si="93"/>
        <v>1</v>
      </c>
      <c r="X132" s="22" t="str">
        <f t="shared" si="94"/>
        <v/>
      </c>
      <c r="Y132" s="22">
        <f t="shared" si="95"/>
        <v>1</v>
      </c>
      <c r="Z132" s="22" t="str">
        <f t="shared" si="96"/>
        <v/>
      </c>
      <c r="AA132" s="22" t="str">
        <f t="shared" si="97"/>
        <v/>
      </c>
      <c r="AB132" s="22" t="str">
        <f t="shared" si="98"/>
        <v/>
      </c>
      <c r="AC132" s="22" t="str">
        <f t="shared" si="99"/>
        <v/>
      </c>
      <c r="AD132" s="22" t="str">
        <f t="shared" si="100"/>
        <v/>
      </c>
      <c r="AE132" s="22" t="str">
        <f t="shared" si="101"/>
        <v/>
      </c>
      <c r="AF132" s="25" t="str">
        <f t="shared" si="102"/>
        <v/>
      </c>
      <c r="AG132" s="22" t="str">
        <f t="shared" si="103"/>
        <v/>
      </c>
      <c r="AH132" s="22" t="str">
        <f t="shared" si="104"/>
        <v/>
      </c>
      <c r="AI132" s="22" t="str">
        <f t="shared" si="105"/>
        <v/>
      </c>
      <c r="AJ132" s="22" t="str">
        <f t="shared" si="106"/>
        <v/>
      </c>
      <c r="AK132" s="22" t="str">
        <f t="shared" si="107"/>
        <v/>
      </c>
      <c r="AL132" s="22" t="str">
        <f t="shared" si="108"/>
        <v/>
      </c>
      <c r="AM132" s="22" t="str">
        <f t="shared" si="109"/>
        <v/>
      </c>
      <c r="AN132" s="22" t="str">
        <f t="shared" si="110"/>
        <v/>
      </c>
      <c r="AO132" s="22" t="str">
        <f t="shared" si="111"/>
        <v/>
      </c>
      <c r="AP132" s="22" t="str">
        <f t="shared" si="112"/>
        <v/>
      </c>
      <c r="AQ132" s="22" t="str">
        <f t="shared" si="113"/>
        <v/>
      </c>
      <c r="AR132" s="22">
        <f t="shared" si="114"/>
        <v>1</v>
      </c>
      <c r="AS132" s="22" t="str">
        <f t="shared" si="115"/>
        <v/>
      </c>
      <c r="AT132" s="22" t="str">
        <f t="shared" si="116"/>
        <v/>
      </c>
      <c r="AU132" s="22" t="str">
        <f t="shared" si="117"/>
        <v/>
      </c>
      <c r="AV132" s="22" t="str">
        <f t="shared" si="118"/>
        <v/>
      </c>
      <c r="AW132" s="22" t="str">
        <f t="shared" si="119"/>
        <v/>
      </c>
      <c r="AX132" s="22" t="str">
        <f t="shared" si="120"/>
        <v/>
      </c>
      <c r="AY132" s="22" t="str">
        <f t="shared" si="121"/>
        <v/>
      </c>
      <c r="AZ132" s="22" t="str">
        <f t="shared" si="122"/>
        <v/>
      </c>
      <c r="BA132" s="22" t="str">
        <f t="shared" si="123"/>
        <v/>
      </c>
      <c r="BB132" s="22" t="str">
        <f t="shared" si="124"/>
        <v/>
      </c>
      <c r="BC132" s="22" t="str">
        <f t="shared" si="125"/>
        <v/>
      </c>
      <c r="BD132" s="22" t="str">
        <f t="shared" si="126"/>
        <v/>
      </c>
      <c r="BE132" s="22" t="str">
        <f t="shared" si="127"/>
        <v/>
      </c>
      <c r="BF132" s="22" t="str">
        <f t="shared" si="128"/>
        <v/>
      </c>
      <c r="BG132" s="22" t="str">
        <f t="shared" si="129"/>
        <v/>
      </c>
      <c r="BH132" s="22" t="str">
        <f t="shared" si="130"/>
        <v/>
      </c>
      <c r="BI132" s="22" t="str">
        <f t="shared" si="131"/>
        <v/>
      </c>
      <c r="BJ132" s="22" t="str">
        <f t="shared" si="132"/>
        <v/>
      </c>
      <c r="BK132" s="22" t="str">
        <f t="shared" si="133"/>
        <v/>
      </c>
    </row>
    <row r="133" spans="13:63" x14ac:dyDescent="0.3">
      <c r="M133" s="34" t="s">
        <v>638</v>
      </c>
      <c r="N133" s="35" t="s">
        <v>1064</v>
      </c>
      <c r="O133" s="35" t="s">
        <v>1152</v>
      </c>
      <c r="P133" s="37">
        <v>1.7004048582995952</v>
      </c>
      <c r="Q133" s="23">
        <f>VLOOKUP(M133,Salary!$A$1:$F$986,2,FALSE)</f>
        <v>650000</v>
      </c>
      <c r="R133" s="23"/>
      <c r="S133" s="22">
        <v>1</v>
      </c>
      <c r="T133" s="22" t="str">
        <f t="shared" si="90"/>
        <v/>
      </c>
      <c r="U133" s="22" t="str">
        <f t="shared" si="91"/>
        <v/>
      </c>
      <c r="V133" s="22" t="str">
        <f t="shared" si="92"/>
        <v/>
      </c>
      <c r="W133" s="22" t="b">
        <f t="shared" si="93"/>
        <v>1</v>
      </c>
      <c r="X133" s="22" t="str">
        <f t="shared" si="94"/>
        <v/>
      </c>
      <c r="Y133" s="22">
        <f t="shared" si="95"/>
        <v>1</v>
      </c>
      <c r="Z133" s="22" t="str">
        <f t="shared" si="96"/>
        <v/>
      </c>
      <c r="AA133" s="22" t="str">
        <f t="shared" si="97"/>
        <v/>
      </c>
      <c r="AB133" s="22" t="str">
        <f t="shared" si="98"/>
        <v/>
      </c>
      <c r="AC133" s="22" t="str">
        <f t="shared" si="99"/>
        <v/>
      </c>
      <c r="AD133" s="22" t="str">
        <f t="shared" si="100"/>
        <v/>
      </c>
      <c r="AE133" s="22" t="str">
        <f t="shared" si="101"/>
        <v/>
      </c>
      <c r="AF133" s="25" t="str">
        <f t="shared" si="102"/>
        <v/>
      </c>
      <c r="AG133" s="22" t="str">
        <f t="shared" si="103"/>
        <v/>
      </c>
      <c r="AH133" s="22" t="str">
        <f t="shared" si="104"/>
        <v/>
      </c>
      <c r="AI133" s="22" t="str">
        <f t="shared" si="105"/>
        <v/>
      </c>
      <c r="AJ133" s="22" t="str">
        <f t="shared" si="106"/>
        <v/>
      </c>
      <c r="AK133" s="22" t="str">
        <f t="shared" si="107"/>
        <v/>
      </c>
      <c r="AL133" s="22" t="str">
        <f t="shared" si="108"/>
        <v/>
      </c>
      <c r="AM133" s="22" t="str">
        <f t="shared" si="109"/>
        <v/>
      </c>
      <c r="AN133" s="22" t="str">
        <f t="shared" si="110"/>
        <v/>
      </c>
      <c r="AO133" s="22" t="str">
        <f t="shared" si="111"/>
        <v/>
      </c>
      <c r="AP133" s="22" t="str">
        <f t="shared" si="112"/>
        <v/>
      </c>
      <c r="AQ133" s="22" t="str">
        <f t="shared" si="113"/>
        <v/>
      </c>
      <c r="AR133" s="22" t="str">
        <f t="shared" si="114"/>
        <v/>
      </c>
      <c r="AS133" s="22" t="str">
        <f t="shared" si="115"/>
        <v/>
      </c>
      <c r="AT133" s="22" t="str">
        <f t="shared" si="116"/>
        <v/>
      </c>
      <c r="AU133" s="22" t="str">
        <f t="shared" si="117"/>
        <v/>
      </c>
      <c r="AV133" s="22" t="str">
        <f t="shared" si="118"/>
        <v/>
      </c>
      <c r="AW133" s="22" t="str">
        <f t="shared" si="119"/>
        <v/>
      </c>
      <c r="AX133" s="22" t="str">
        <f t="shared" si="120"/>
        <v/>
      </c>
      <c r="AY133" s="22">
        <f t="shared" si="121"/>
        <v>1</v>
      </c>
      <c r="AZ133" s="22" t="str">
        <f t="shared" si="122"/>
        <v/>
      </c>
      <c r="BA133" s="22" t="str">
        <f t="shared" si="123"/>
        <v/>
      </c>
      <c r="BB133" s="22" t="str">
        <f t="shared" si="124"/>
        <v/>
      </c>
      <c r="BC133" s="22" t="str">
        <f t="shared" si="125"/>
        <v/>
      </c>
      <c r="BD133" s="22" t="str">
        <f t="shared" si="126"/>
        <v/>
      </c>
      <c r="BE133" s="22" t="str">
        <f t="shared" si="127"/>
        <v/>
      </c>
      <c r="BF133" s="22" t="str">
        <f t="shared" si="128"/>
        <v/>
      </c>
      <c r="BG133" s="22" t="str">
        <f t="shared" si="129"/>
        <v/>
      </c>
      <c r="BH133" s="22" t="str">
        <f t="shared" si="130"/>
        <v/>
      </c>
      <c r="BI133" s="22" t="str">
        <f t="shared" si="131"/>
        <v/>
      </c>
      <c r="BJ133" s="22" t="str">
        <f t="shared" si="132"/>
        <v/>
      </c>
      <c r="BK133" s="22" t="str">
        <f t="shared" si="133"/>
        <v/>
      </c>
    </row>
    <row r="134" spans="13:63" x14ac:dyDescent="0.3">
      <c r="M134" s="34" t="s">
        <v>235</v>
      </c>
      <c r="N134" s="35" t="s">
        <v>1083</v>
      </c>
      <c r="O134" s="35" t="s">
        <v>1152</v>
      </c>
      <c r="P134" s="37">
        <v>1.9292604501607715</v>
      </c>
      <c r="Q134" s="23">
        <f>VLOOKUP(M134,Salary!$A$1:$F$986,2,FALSE)</f>
        <v>7000000</v>
      </c>
      <c r="R134" s="23"/>
      <c r="S134" s="22">
        <v>0</v>
      </c>
      <c r="T134" s="22" t="str">
        <f t="shared" si="90"/>
        <v/>
      </c>
      <c r="U134" s="22">
        <f t="shared" si="91"/>
        <v>0</v>
      </c>
      <c r="V134" s="22" t="str">
        <f t="shared" si="92"/>
        <v/>
      </c>
      <c r="W134" s="22" t="b">
        <f t="shared" si="93"/>
        <v>0</v>
      </c>
      <c r="X134" s="22" t="str">
        <f t="shared" si="94"/>
        <v/>
      </c>
      <c r="Y134" s="22">
        <f t="shared" si="95"/>
        <v>0</v>
      </c>
      <c r="Z134" s="22" t="str">
        <f t="shared" si="96"/>
        <v/>
      </c>
      <c r="AA134" s="22" t="str">
        <f t="shared" si="97"/>
        <v/>
      </c>
      <c r="AB134" s="22" t="str">
        <f t="shared" si="98"/>
        <v/>
      </c>
      <c r="AC134" s="22" t="str">
        <f t="shared" si="99"/>
        <v/>
      </c>
      <c r="AD134" s="22" t="str">
        <f t="shared" si="100"/>
        <v/>
      </c>
      <c r="AE134" s="22" t="str">
        <f t="shared" si="101"/>
        <v/>
      </c>
      <c r="AF134" s="25" t="str">
        <f t="shared" si="102"/>
        <v/>
      </c>
      <c r="AG134" s="22" t="str">
        <f t="shared" si="103"/>
        <v/>
      </c>
      <c r="AH134" s="22" t="str">
        <f t="shared" si="104"/>
        <v/>
      </c>
      <c r="AI134" s="22" t="str">
        <f t="shared" si="105"/>
        <v/>
      </c>
      <c r="AJ134" s="22" t="str">
        <f t="shared" si="106"/>
        <v/>
      </c>
      <c r="AK134" s="22" t="str">
        <f t="shared" si="107"/>
        <v/>
      </c>
      <c r="AL134" s="22" t="str">
        <f t="shared" si="108"/>
        <v/>
      </c>
      <c r="AM134" s="22" t="str">
        <f t="shared" si="109"/>
        <v/>
      </c>
      <c r="AN134" s="22" t="str">
        <f t="shared" si="110"/>
        <v/>
      </c>
      <c r="AO134" s="22" t="str">
        <f t="shared" si="111"/>
        <v/>
      </c>
      <c r="AP134" s="22" t="str">
        <f t="shared" si="112"/>
        <v/>
      </c>
      <c r="AQ134" s="22" t="str">
        <f t="shared" si="113"/>
        <v/>
      </c>
      <c r="AR134" s="22" t="str">
        <f t="shared" si="114"/>
        <v/>
      </c>
      <c r="AS134" s="22" t="str">
        <f t="shared" si="115"/>
        <v/>
      </c>
      <c r="AT134" s="22" t="str">
        <f t="shared" si="116"/>
        <v/>
      </c>
      <c r="AU134" s="22" t="str">
        <f t="shared" si="117"/>
        <v/>
      </c>
      <c r="AV134" s="22" t="str">
        <f t="shared" si="118"/>
        <v/>
      </c>
      <c r="AW134" s="22" t="str">
        <f t="shared" si="119"/>
        <v/>
      </c>
      <c r="AX134" s="22" t="str">
        <f t="shared" si="120"/>
        <v/>
      </c>
      <c r="AY134" s="22" t="str">
        <f t="shared" si="121"/>
        <v/>
      </c>
      <c r="AZ134" s="22" t="str">
        <f t="shared" si="122"/>
        <v/>
      </c>
      <c r="BA134" s="22" t="str">
        <f t="shared" si="123"/>
        <v/>
      </c>
      <c r="BB134" s="22" t="str">
        <f t="shared" si="124"/>
        <v/>
      </c>
      <c r="BC134" s="22">
        <f t="shared" si="125"/>
        <v>0</v>
      </c>
      <c r="BD134" s="22" t="str">
        <f t="shared" si="126"/>
        <v/>
      </c>
      <c r="BE134" s="22" t="str">
        <f t="shared" si="127"/>
        <v/>
      </c>
      <c r="BF134" s="22" t="str">
        <f t="shared" si="128"/>
        <v/>
      </c>
      <c r="BG134" s="22" t="str">
        <f t="shared" si="129"/>
        <v/>
      </c>
      <c r="BH134" s="22" t="str">
        <f t="shared" si="130"/>
        <v/>
      </c>
      <c r="BI134" s="22" t="str">
        <f t="shared" si="131"/>
        <v/>
      </c>
      <c r="BJ134" s="22" t="str">
        <f t="shared" si="132"/>
        <v/>
      </c>
      <c r="BK134" s="22" t="str">
        <f t="shared" si="133"/>
        <v/>
      </c>
    </row>
    <row r="135" spans="13:63" x14ac:dyDescent="0.3">
      <c r="M135" s="34" t="s">
        <v>193</v>
      </c>
      <c r="N135" s="35" t="s">
        <v>1091</v>
      </c>
      <c r="O135" s="35" t="s">
        <v>1152</v>
      </c>
      <c r="P135" s="37">
        <v>1.7142857142857142</v>
      </c>
      <c r="Q135" s="23">
        <f>VLOOKUP(M135,Salary!$A$1:$F$986,2,FALSE)</f>
        <v>9125000</v>
      </c>
      <c r="R135" s="23"/>
      <c r="S135" s="22">
        <v>0</v>
      </c>
      <c r="T135" s="22" t="str">
        <f t="shared" si="90"/>
        <v/>
      </c>
      <c r="U135" s="22">
        <f t="shared" si="91"/>
        <v>0</v>
      </c>
      <c r="V135" s="22" t="str">
        <f t="shared" si="92"/>
        <v/>
      </c>
      <c r="W135" s="22" t="b">
        <f t="shared" si="93"/>
        <v>0</v>
      </c>
      <c r="X135" s="22" t="str">
        <f t="shared" si="94"/>
        <v/>
      </c>
      <c r="Y135" s="22">
        <f t="shared" si="95"/>
        <v>0</v>
      </c>
      <c r="Z135" s="22" t="str">
        <f t="shared" si="96"/>
        <v/>
      </c>
      <c r="AA135" s="22" t="str">
        <f t="shared" si="97"/>
        <v/>
      </c>
      <c r="AB135" s="22" t="str">
        <f t="shared" si="98"/>
        <v/>
      </c>
      <c r="AC135" s="22" t="str">
        <f t="shared" si="99"/>
        <v/>
      </c>
      <c r="AD135" s="22" t="str">
        <f t="shared" si="100"/>
        <v/>
      </c>
      <c r="AE135" s="22" t="str">
        <f t="shared" si="101"/>
        <v/>
      </c>
      <c r="AF135" s="25" t="str">
        <f t="shared" si="102"/>
        <v/>
      </c>
      <c r="AG135" s="22" t="str">
        <f t="shared" si="103"/>
        <v/>
      </c>
      <c r="AH135" s="22" t="str">
        <f t="shared" si="104"/>
        <v/>
      </c>
      <c r="AI135" s="22" t="str">
        <f t="shared" si="105"/>
        <v/>
      </c>
      <c r="AJ135" s="22" t="str">
        <f t="shared" si="106"/>
        <v/>
      </c>
      <c r="AK135" s="22" t="str">
        <f t="shared" si="107"/>
        <v/>
      </c>
      <c r="AL135" s="22" t="str">
        <f t="shared" si="108"/>
        <v/>
      </c>
      <c r="AM135" s="22" t="str">
        <f t="shared" si="109"/>
        <v/>
      </c>
      <c r="AN135" s="22" t="str">
        <f t="shared" si="110"/>
        <v/>
      </c>
      <c r="AO135" s="22" t="str">
        <f t="shared" si="111"/>
        <v/>
      </c>
      <c r="AP135" s="22" t="str">
        <f t="shared" si="112"/>
        <v/>
      </c>
      <c r="AQ135" s="22" t="str">
        <f t="shared" si="113"/>
        <v/>
      </c>
      <c r="AR135" s="22" t="str">
        <f t="shared" si="114"/>
        <v/>
      </c>
      <c r="AS135" s="22" t="str">
        <f t="shared" si="115"/>
        <v/>
      </c>
      <c r="AT135" s="22" t="str">
        <f t="shared" si="116"/>
        <v/>
      </c>
      <c r="AU135" s="22" t="str">
        <f t="shared" si="117"/>
        <v/>
      </c>
      <c r="AV135" s="22">
        <f t="shared" si="118"/>
        <v>0</v>
      </c>
      <c r="AW135" s="22" t="str">
        <f t="shared" si="119"/>
        <v/>
      </c>
      <c r="AX135" s="22" t="str">
        <f t="shared" si="120"/>
        <v/>
      </c>
      <c r="AY135" s="22" t="str">
        <f t="shared" si="121"/>
        <v/>
      </c>
      <c r="AZ135" s="22" t="str">
        <f t="shared" si="122"/>
        <v/>
      </c>
      <c r="BA135" s="22" t="str">
        <f t="shared" si="123"/>
        <v/>
      </c>
      <c r="BB135" s="22" t="str">
        <f t="shared" si="124"/>
        <v/>
      </c>
      <c r="BC135" s="22" t="str">
        <f t="shared" si="125"/>
        <v/>
      </c>
      <c r="BD135" s="22" t="str">
        <f t="shared" si="126"/>
        <v/>
      </c>
      <c r="BE135" s="22" t="str">
        <f t="shared" si="127"/>
        <v/>
      </c>
      <c r="BF135" s="22" t="str">
        <f t="shared" si="128"/>
        <v/>
      </c>
      <c r="BG135" s="22" t="str">
        <f t="shared" si="129"/>
        <v/>
      </c>
      <c r="BH135" s="22" t="str">
        <f t="shared" si="130"/>
        <v/>
      </c>
      <c r="BI135" s="22" t="str">
        <f t="shared" si="131"/>
        <v/>
      </c>
      <c r="BJ135" s="22" t="str">
        <f t="shared" si="132"/>
        <v/>
      </c>
      <c r="BK135" s="22" t="str">
        <f t="shared" si="133"/>
        <v/>
      </c>
    </row>
    <row r="136" spans="13:63" x14ac:dyDescent="0.3">
      <c r="M136" s="34" t="s">
        <v>95</v>
      </c>
      <c r="N136" s="35" t="s">
        <v>1067</v>
      </c>
      <c r="O136" s="35" t="s">
        <v>1152</v>
      </c>
      <c r="P136" s="37">
        <v>1.5652173913043479</v>
      </c>
      <c r="Q136" s="23">
        <f>VLOOKUP(M136,Salary!$A$1:$F$986,2,FALSE)</f>
        <v>20000000</v>
      </c>
      <c r="R136" s="23"/>
      <c r="S136" s="22">
        <v>0</v>
      </c>
      <c r="T136" s="22">
        <f t="shared" si="90"/>
        <v>0</v>
      </c>
      <c r="U136" s="22" t="str">
        <f t="shared" si="91"/>
        <v/>
      </c>
      <c r="V136" s="22" t="str">
        <f t="shared" si="92"/>
        <v/>
      </c>
      <c r="W136" s="22" t="b">
        <f t="shared" si="93"/>
        <v>0</v>
      </c>
      <c r="X136" s="22" t="str">
        <f t="shared" si="94"/>
        <v/>
      </c>
      <c r="Y136" s="22">
        <f t="shared" si="95"/>
        <v>0</v>
      </c>
      <c r="Z136" s="22" t="str">
        <f t="shared" si="96"/>
        <v/>
      </c>
      <c r="AA136" s="22" t="str">
        <f t="shared" si="97"/>
        <v/>
      </c>
      <c r="AB136" s="22" t="str">
        <f t="shared" si="98"/>
        <v/>
      </c>
      <c r="AC136" s="22" t="str">
        <f t="shared" si="99"/>
        <v/>
      </c>
      <c r="AD136" s="22" t="str">
        <f t="shared" si="100"/>
        <v/>
      </c>
      <c r="AE136" s="22" t="str">
        <f t="shared" si="101"/>
        <v/>
      </c>
      <c r="AF136" s="25" t="str">
        <f t="shared" si="102"/>
        <v/>
      </c>
      <c r="AG136" s="22">
        <f t="shared" si="103"/>
        <v>0</v>
      </c>
      <c r="AH136" s="22" t="str">
        <f t="shared" si="104"/>
        <v/>
      </c>
      <c r="AI136" s="22" t="str">
        <f t="shared" si="105"/>
        <v/>
      </c>
      <c r="AJ136" s="22" t="str">
        <f t="shared" si="106"/>
        <v/>
      </c>
      <c r="AK136" s="22" t="str">
        <f t="shared" si="107"/>
        <v/>
      </c>
      <c r="AL136" s="22" t="str">
        <f t="shared" si="108"/>
        <v/>
      </c>
      <c r="AM136" s="22" t="str">
        <f t="shared" si="109"/>
        <v/>
      </c>
      <c r="AN136" s="22" t="str">
        <f t="shared" si="110"/>
        <v/>
      </c>
      <c r="AO136" s="22" t="str">
        <f t="shared" si="111"/>
        <v/>
      </c>
      <c r="AP136" s="22" t="str">
        <f t="shared" si="112"/>
        <v/>
      </c>
      <c r="AQ136" s="22" t="str">
        <f t="shared" si="113"/>
        <v/>
      </c>
      <c r="AR136" s="22" t="str">
        <f t="shared" si="114"/>
        <v/>
      </c>
      <c r="AS136" s="22" t="str">
        <f t="shared" si="115"/>
        <v/>
      </c>
      <c r="AT136" s="22" t="str">
        <f t="shared" si="116"/>
        <v/>
      </c>
      <c r="AU136" s="22" t="str">
        <f t="shared" si="117"/>
        <v/>
      </c>
      <c r="AV136" s="22" t="str">
        <f t="shared" si="118"/>
        <v/>
      </c>
      <c r="AW136" s="22" t="str">
        <f t="shared" si="119"/>
        <v/>
      </c>
      <c r="AX136" s="22" t="str">
        <f t="shared" si="120"/>
        <v/>
      </c>
      <c r="AY136" s="22" t="str">
        <f t="shared" si="121"/>
        <v/>
      </c>
      <c r="AZ136" s="22" t="str">
        <f t="shared" si="122"/>
        <v/>
      </c>
      <c r="BA136" s="22" t="str">
        <f t="shared" si="123"/>
        <v/>
      </c>
      <c r="BB136" s="22" t="str">
        <f t="shared" si="124"/>
        <v/>
      </c>
      <c r="BC136" s="22" t="str">
        <f t="shared" si="125"/>
        <v/>
      </c>
      <c r="BD136" s="22" t="str">
        <f t="shared" si="126"/>
        <v/>
      </c>
      <c r="BE136" s="22" t="str">
        <f t="shared" si="127"/>
        <v/>
      </c>
      <c r="BF136" s="22" t="str">
        <f t="shared" si="128"/>
        <v/>
      </c>
      <c r="BG136" s="22" t="str">
        <f t="shared" si="129"/>
        <v/>
      </c>
      <c r="BH136" s="22" t="str">
        <f t="shared" si="130"/>
        <v/>
      </c>
      <c r="BI136" s="22" t="str">
        <f t="shared" si="131"/>
        <v/>
      </c>
      <c r="BJ136" s="22" t="str">
        <f t="shared" si="132"/>
        <v/>
      </c>
      <c r="BK136" s="22" t="str">
        <f t="shared" si="133"/>
        <v/>
      </c>
    </row>
    <row r="137" spans="13:63" x14ac:dyDescent="0.3">
      <c r="M137" s="34" t="s">
        <v>211</v>
      </c>
      <c r="N137" s="35" t="s">
        <v>1067</v>
      </c>
      <c r="O137" s="35" t="s">
        <v>1152</v>
      </c>
      <c r="P137" s="37">
        <v>1.4979195561719836</v>
      </c>
      <c r="Q137" s="23">
        <f>VLOOKUP(M137,Salary!$A$1:$F$986,2,FALSE)</f>
        <v>8000000</v>
      </c>
      <c r="R137" s="23"/>
      <c r="S137" s="22">
        <v>0</v>
      </c>
      <c r="T137" s="22" t="str">
        <f t="shared" si="90"/>
        <v/>
      </c>
      <c r="U137" s="22">
        <f t="shared" si="91"/>
        <v>0</v>
      </c>
      <c r="V137" s="22" t="str">
        <f t="shared" si="92"/>
        <v/>
      </c>
      <c r="W137" s="22" t="b">
        <f t="shared" si="93"/>
        <v>0</v>
      </c>
      <c r="X137" s="22" t="str">
        <f t="shared" si="94"/>
        <v/>
      </c>
      <c r="Y137" s="22">
        <f t="shared" si="95"/>
        <v>0</v>
      </c>
      <c r="Z137" s="22" t="str">
        <f t="shared" si="96"/>
        <v/>
      </c>
      <c r="AA137" s="22" t="str">
        <f t="shared" si="97"/>
        <v/>
      </c>
      <c r="AB137" s="22" t="str">
        <f t="shared" si="98"/>
        <v/>
      </c>
      <c r="AC137" s="22" t="str">
        <f t="shared" si="99"/>
        <v/>
      </c>
      <c r="AD137" s="22" t="str">
        <f t="shared" si="100"/>
        <v/>
      </c>
      <c r="AE137" s="22" t="str">
        <f t="shared" si="101"/>
        <v/>
      </c>
      <c r="AF137" s="25" t="str">
        <f t="shared" si="102"/>
        <v/>
      </c>
      <c r="AG137" s="22">
        <f t="shared" si="103"/>
        <v>0</v>
      </c>
      <c r="AH137" s="22" t="str">
        <f t="shared" si="104"/>
        <v/>
      </c>
      <c r="AI137" s="22" t="str">
        <f t="shared" si="105"/>
        <v/>
      </c>
      <c r="AJ137" s="22" t="str">
        <f t="shared" si="106"/>
        <v/>
      </c>
      <c r="AK137" s="22" t="str">
        <f t="shared" si="107"/>
        <v/>
      </c>
      <c r="AL137" s="22" t="str">
        <f t="shared" si="108"/>
        <v/>
      </c>
      <c r="AM137" s="22" t="str">
        <f t="shared" si="109"/>
        <v/>
      </c>
      <c r="AN137" s="22" t="str">
        <f t="shared" si="110"/>
        <v/>
      </c>
      <c r="AO137" s="22" t="str">
        <f t="shared" si="111"/>
        <v/>
      </c>
      <c r="AP137" s="22" t="str">
        <f t="shared" si="112"/>
        <v/>
      </c>
      <c r="AQ137" s="22" t="str">
        <f t="shared" si="113"/>
        <v/>
      </c>
      <c r="AR137" s="22" t="str">
        <f t="shared" si="114"/>
        <v/>
      </c>
      <c r="AS137" s="22" t="str">
        <f t="shared" si="115"/>
        <v/>
      </c>
      <c r="AT137" s="22" t="str">
        <f t="shared" si="116"/>
        <v/>
      </c>
      <c r="AU137" s="22" t="str">
        <f t="shared" si="117"/>
        <v/>
      </c>
      <c r="AV137" s="22" t="str">
        <f t="shared" si="118"/>
        <v/>
      </c>
      <c r="AW137" s="22" t="str">
        <f t="shared" si="119"/>
        <v/>
      </c>
      <c r="AX137" s="22" t="str">
        <f t="shared" si="120"/>
        <v/>
      </c>
      <c r="AY137" s="22" t="str">
        <f t="shared" si="121"/>
        <v/>
      </c>
      <c r="AZ137" s="22" t="str">
        <f t="shared" si="122"/>
        <v/>
      </c>
      <c r="BA137" s="22" t="str">
        <f t="shared" si="123"/>
        <v/>
      </c>
      <c r="BB137" s="22" t="str">
        <f t="shared" si="124"/>
        <v/>
      </c>
      <c r="BC137" s="22" t="str">
        <f t="shared" si="125"/>
        <v/>
      </c>
      <c r="BD137" s="22" t="str">
        <f t="shared" si="126"/>
        <v/>
      </c>
      <c r="BE137" s="22" t="str">
        <f t="shared" si="127"/>
        <v/>
      </c>
      <c r="BF137" s="22" t="str">
        <f t="shared" si="128"/>
        <v/>
      </c>
      <c r="BG137" s="22" t="str">
        <f t="shared" si="129"/>
        <v/>
      </c>
      <c r="BH137" s="22" t="str">
        <f t="shared" si="130"/>
        <v/>
      </c>
      <c r="BI137" s="22" t="str">
        <f t="shared" si="131"/>
        <v/>
      </c>
      <c r="BJ137" s="22" t="str">
        <f t="shared" si="132"/>
        <v/>
      </c>
      <c r="BK137" s="22" t="str">
        <f t="shared" si="133"/>
        <v/>
      </c>
    </row>
    <row r="138" spans="13:63" x14ac:dyDescent="0.3">
      <c r="M138" s="34" t="s">
        <v>621</v>
      </c>
      <c r="N138" s="35" t="s">
        <v>1092</v>
      </c>
      <c r="O138" s="35" t="s">
        <v>1152</v>
      </c>
      <c r="P138" s="37">
        <v>1.566820276497696</v>
      </c>
      <c r="Q138" s="23">
        <f>VLOOKUP(M138,Salary!$A$1:$F$986,2,FALSE)</f>
        <v>750000</v>
      </c>
      <c r="R138" s="23"/>
      <c r="S138" s="22">
        <v>1</v>
      </c>
      <c r="T138" s="22" t="str">
        <f t="shared" si="90"/>
        <v/>
      </c>
      <c r="U138" s="22" t="str">
        <f t="shared" si="91"/>
        <v/>
      </c>
      <c r="V138" s="22" t="str">
        <f t="shared" si="92"/>
        <v/>
      </c>
      <c r="W138" s="22" t="b">
        <f t="shared" si="93"/>
        <v>1</v>
      </c>
      <c r="X138" s="22" t="str">
        <f t="shared" si="94"/>
        <v/>
      </c>
      <c r="Y138" s="22">
        <f t="shared" si="95"/>
        <v>1</v>
      </c>
      <c r="Z138" s="22" t="str">
        <f t="shared" si="96"/>
        <v/>
      </c>
      <c r="AA138" s="22" t="str">
        <f t="shared" si="97"/>
        <v/>
      </c>
      <c r="AB138" s="22" t="str">
        <f t="shared" si="98"/>
        <v/>
      </c>
      <c r="AC138" s="22" t="str">
        <f t="shared" si="99"/>
        <v/>
      </c>
      <c r="AD138" s="22" t="str">
        <f t="shared" si="100"/>
        <v/>
      </c>
      <c r="AE138" s="22" t="str">
        <f t="shared" si="101"/>
        <v/>
      </c>
      <c r="AF138" s="25" t="str">
        <f t="shared" si="102"/>
        <v/>
      </c>
      <c r="AG138" s="22" t="str">
        <f t="shared" si="103"/>
        <v/>
      </c>
      <c r="AH138" s="22" t="str">
        <f t="shared" si="104"/>
        <v/>
      </c>
      <c r="AI138" s="22" t="str">
        <f t="shared" si="105"/>
        <v/>
      </c>
      <c r="AJ138" s="22" t="str">
        <f t="shared" si="106"/>
        <v/>
      </c>
      <c r="AK138" s="22" t="str">
        <f t="shared" si="107"/>
        <v/>
      </c>
      <c r="AL138" s="22" t="str">
        <f t="shared" si="108"/>
        <v/>
      </c>
      <c r="AM138" s="22" t="str">
        <f t="shared" si="109"/>
        <v/>
      </c>
      <c r="AN138" s="22" t="str">
        <f t="shared" si="110"/>
        <v/>
      </c>
      <c r="AO138" s="22" t="str">
        <f t="shared" si="111"/>
        <v/>
      </c>
      <c r="AP138" s="22" t="str">
        <f t="shared" si="112"/>
        <v/>
      </c>
      <c r="AQ138" s="22" t="str">
        <f t="shared" si="113"/>
        <v/>
      </c>
      <c r="AR138" s="22" t="str">
        <f t="shared" si="114"/>
        <v/>
      </c>
      <c r="AS138" s="22" t="str">
        <f t="shared" si="115"/>
        <v/>
      </c>
      <c r="AT138" s="22">
        <f t="shared" si="116"/>
        <v>1</v>
      </c>
      <c r="AU138" s="22" t="str">
        <f t="shared" si="117"/>
        <v/>
      </c>
      <c r="AV138" s="22" t="str">
        <f t="shared" si="118"/>
        <v/>
      </c>
      <c r="AW138" s="22" t="str">
        <f t="shared" si="119"/>
        <v/>
      </c>
      <c r="AX138" s="22" t="str">
        <f t="shared" si="120"/>
        <v/>
      </c>
      <c r="AY138" s="22" t="str">
        <f t="shared" si="121"/>
        <v/>
      </c>
      <c r="AZ138" s="22" t="str">
        <f t="shared" si="122"/>
        <v/>
      </c>
      <c r="BA138" s="22" t="str">
        <f t="shared" si="123"/>
        <v/>
      </c>
      <c r="BB138" s="22" t="str">
        <f t="shared" si="124"/>
        <v/>
      </c>
      <c r="BC138" s="22" t="str">
        <f t="shared" si="125"/>
        <v/>
      </c>
      <c r="BD138" s="22" t="str">
        <f t="shared" si="126"/>
        <v/>
      </c>
      <c r="BE138" s="22" t="str">
        <f t="shared" si="127"/>
        <v/>
      </c>
      <c r="BF138" s="22" t="str">
        <f t="shared" si="128"/>
        <v/>
      </c>
      <c r="BG138" s="22" t="str">
        <f t="shared" si="129"/>
        <v/>
      </c>
      <c r="BH138" s="22" t="str">
        <f t="shared" si="130"/>
        <v/>
      </c>
      <c r="BI138" s="22" t="str">
        <f t="shared" si="131"/>
        <v/>
      </c>
      <c r="BJ138" s="22" t="str">
        <f t="shared" si="132"/>
        <v/>
      </c>
      <c r="BK138" s="22" t="str">
        <f t="shared" si="133"/>
        <v/>
      </c>
    </row>
    <row r="139" spans="13:63" x14ac:dyDescent="0.3">
      <c r="M139" s="34" t="s">
        <v>614</v>
      </c>
      <c r="N139" s="35" t="s">
        <v>1081</v>
      </c>
      <c r="O139" s="35" t="s">
        <v>1152</v>
      </c>
      <c r="P139" s="37">
        <v>1.5711947626841243</v>
      </c>
      <c r="Q139" s="23">
        <f>VLOOKUP(M139,Salary!$A$1:$F$986,2,FALSE)</f>
        <v>800000</v>
      </c>
      <c r="R139" s="23"/>
      <c r="S139" s="22">
        <v>1</v>
      </c>
      <c r="T139" s="22" t="str">
        <f t="shared" si="90"/>
        <v/>
      </c>
      <c r="U139" s="22" t="str">
        <f t="shared" si="91"/>
        <v/>
      </c>
      <c r="V139" s="22" t="str">
        <f t="shared" si="92"/>
        <v/>
      </c>
      <c r="W139" s="22" t="b">
        <f t="shared" si="93"/>
        <v>1</v>
      </c>
      <c r="X139" s="22" t="str">
        <f t="shared" si="94"/>
        <v/>
      </c>
      <c r="Y139" s="22">
        <f t="shared" si="95"/>
        <v>1</v>
      </c>
      <c r="Z139" s="22" t="str">
        <f t="shared" si="96"/>
        <v/>
      </c>
      <c r="AA139" s="22" t="str">
        <f t="shared" si="97"/>
        <v/>
      </c>
      <c r="AB139" s="22" t="str">
        <f t="shared" si="98"/>
        <v/>
      </c>
      <c r="AC139" s="22" t="str">
        <f t="shared" si="99"/>
        <v/>
      </c>
      <c r="AD139" s="22" t="str">
        <f t="shared" si="100"/>
        <v/>
      </c>
      <c r="AE139" s="22" t="str">
        <f t="shared" si="101"/>
        <v/>
      </c>
      <c r="AF139" s="25" t="str">
        <f t="shared" si="102"/>
        <v/>
      </c>
      <c r="AG139" s="22" t="str">
        <f t="shared" si="103"/>
        <v/>
      </c>
      <c r="AH139" s="22" t="str">
        <f t="shared" si="104"/>
        <v/>
      </c>
      <c r="AI139" s="22" t="str">
        <f t="shared" si="105"/>
        <v/>
      </c>
      <c r="AJ139" s="22" t="str">
        <f t="shared" si="106"/>
        <v/>
      </c>
      <c r="AK139" s="22" t="str">
        <f t="shared" si="107"/>
        <v/>
      </c>
      <c r="AL139" s="22" t="str">
        <f t="shared" si="108"/>
        <v/>
      </c>
      <c r="AM139" s="22" t="str">
        <f t="shared" si="109"/>
        <v/>
      </c>
      <c r="AN139" s="22" t="str">
        <f t="shared" si="110"/>
        <v/>
      </c>
      <c r="AO139" s="22" t="str">
        <f t="shared" si="111"/>
        <v/>
      </c>
      <c r="AP139" s="22" t="str">
        <f t="shared" si="112"/>
        <v/>
      </c>
      <c r="AQ139" s="22" t="str">
        <f t="shared" si="113"/>
        <v/>
      </c>
      <c r="AR139" s="22" t="str">
        <f t="shared" si="114"/>
        <v/>
      </c>
      <c r="AS139" s="22" t="str">
        <f t="shared" si="115"/>
        <v/>
      </c>
      <c r="AT139" s="22" t="str">
        <f t="shared" si="116"/>
        <v/>
      </c>
      <c r="AU139" s="22" t="str">
        <f t="shared" si="117"/>
        <v/>
      </c>
      <c r="AV139" s="22" t="str">
        <f t="shared" si="118"/>
        <v/>
      </c>
      <c r="AW139" s="22" t="str">
        <f t="shared" si="119"/>
        <v/>
      </c>
      <c r="AX139" s="22" t="str">
        <f t="shared" si="120"/>
        <v/>
      </c>
      <c r="AY139" s="22" t="str">
        <f t="shared" si="121"/>
        <v/>
      </c>
      <c r="AZ139" s="22" t="str">
        <f t="shared" si="122"/>
        <v/>
      </c>
      <c r="BA139" s="22" t="str">
        <f t="shared" si="123"/>
        <v/>
      </c>
      <c r="BB139" s="22" t="str">
        <f t="shared" si="124"/>
        <v/>
      </c>
      <c r="BC139" s="22" t="str">
        <f t="shared" si="125"/>
        <v/>
      </c>
      <c r="BD139" s="22" t="str">
        <f t="shared" si="126"/>
        <v/>
      </c>
      <c r="BE139" s="22" t="str">
        <f t="shared" si="127"/>
        <v/>
      </c>
      <c r="BF139" s="22" t="str">
        <f t="shared" si="128"/>
        <v/>
      </c>
      <c r="BG139" s="22" t="str">
        <f t="shared" si="129"/>
        <v/>
      </c>
      <c r="BH139" s="22" t="str">
        <f t="shared" si="130"/>
        <v/>
      </c>
      <c r="BI139" s="22" t="str">
        <f t="shared" si="131"/>
        <v/>
      </c>
      <c r="BJ139" s="22" t="str">
        <f t="shared" si="132"/>
        <v/>
      </c>
      <c r="BK139" s="22">
        <f t="shared" si="133"/>
        <v>1</v>
      </c>
    </row>
    <row r="140" spans="13:63" x14ac:dyDescent="0.3">
      <c r="M140" s="34" t="s">
        <v>1061</v>
      </c>
      <c r="N140" s="35" t="s">
        <v>1077</v>
      </c>
      <c r="O140" s="35" t="s">
        <v>1152</v>
      </c>
      <c r="P140" s="37">
        <v>1.3132694938440495</v>
      </c>
      <c r="Q140" s="23">
        <f>VLOOKUP(M140,Salary!$A$1:$F$986,2,FALSE)</f>
        <v>570500</v>
      </c>
      <c r="R140" s="23"/>
      <c r="S140" s="22">
        <v>0</v>
      </c>
      <c r="T140" s="22" t="str">
        <f t="shared" si="90"/>
        <v/>
      </c>
      <c r="U140" s="22" t="str">
        <f t="shared" si="91"/>
        <v/>
      </c>
      <c r="V140" s="22" t="str">
        <f t="shared" si="92"/>
        <v/>
      </c>
      <c r="W140" s="22" t="b">
        <f t="shared" si="93"/>
        <v>1</v>
      </c>
      <c r="X140" s="22" t="str">
        <f t="shared" si="94"/>
        <v/>
      </c>
      <c r="Y140" s="22">
        <f t="shared" si="95"/>
        <v>0</v>
      </c>
      <c r="Z140" s="22" t="str">
        <f t="shared" si="96"/>
        <v/>
      </c>
      <c r="AA140" s="22" t="str">
        <f t="shared" si="97"/>
        <v/>
      </c>
      <c r="AB140" s="22" t="str">
        <f t="shared" si="98"/>
        <v/>
      </c>
      <c r="AC140" s="22" t="str">
        <f t="shared" si="99"/>
        <v/>
      </c>
      <c r="AD140" s="22" t="str">
        <f t="shared" si="100"/>
        <v/>
      </c>
      <c r="AE140" s="22" t="str">
        <f t="shared" si="101"/>
        <v/>
      </c>
      <c r="AF140" s="25" t="str">
        <f t="shared" si="102"/>
        <v/>
      </c>
      <c r="AG140" s="22" t="str">
        <f t="shared" si="103"/>
        <v/>
      </c>
      <c r="AH140" s="22" t="str">
        <f t="shared" si="104"/>
        <v/>
      </c>
      <c r="AI140" s="22" t="str">
        <f t="shared" si="105"/>
        <v/>
      </c>
      <c r="AJ140" s="22" t="str">
        <f t="shared" si="106"/>
        <v/>
      </c>
      <c r="AK140" s="22" t="str">
        <f t="shared" si="107"/>
        <v/>
      </c>
      <c r="AL140" s="22" t="str">
        <f t="shared" si="108"/>
        <v/>
      </c>
      <c r="AM140" s="22" t="str">
        <f t="shared" si="109"/>
        <v/>
      </c>
      <c r="AN140" s="22" t="str">
        <f t="shared" si="110"/>
        <v/>
      </c>
      <c r="AO140" s="22" t="str">
        <f t="shared" si="111"/>
        <v/>
      </c>
      <c r="AP140" s="22" t="str">
        <f t="shared" si="112"/>
        <v/>
      </c>
      <c r="AQ140" s="22" t="str">
        <f t="shared" si="113"/>
        <v/>
      </c>
      <c r="AR140" s="22" t="str">
        <f t="shared" si="114"/>
        <v/>
      </c>
      <c r="AS140" s="22" t="str">
        <f t="shared" si="115"/>
        <v/>
      </c>
      <c r="AT140" s="22" t="str">
        <f t="shared" si="116"/>
        <v/>
      </c>
      <c r="AU140" s="22">
        <f t="shared" si="117"/>
        <v>0</v>
      </c>
      <c r="AV140" s="22" t="str">
        <f t="shared" si="118"/>
        <v/>
      </c>
      <c r="AW140" s="22" t="str">
        <f t="shared" si="119"/>
        <v/>
      </c>
      <c r="AX140" s="22" t="str">
        <f t="shared" si="120"/>
        <v/>
      </c>
      <c r="AY140" s="22" t="str">
        <f t="shared" si="121"/>
        <v/>
      </c>
      <c r="AZ140" s="22" t="str">
        <f t="shared" si="122"/>
        <v/>
      </c>
      <c r="BA140" s="22" t="str">
        <f t="shared" si="123"/>
        <v/>
      </c>
      <c r="BB140" s="22" t="str">
        <f t="shared" si="124"/>
        <v/>
      </c>
      <c r="BC140" s="22" t="str">
        <f t="shared" si="125"/>
        <v/>
      </c>
      <c r="BD140" s="22" t="str">
        <f t="shared" si="126"/>
        <v/>
      </c>
      <c r="BE140" s="22" t="str">
        <f t="shared" si="127"/>
        <v/>
      </c>
      <c r="BF140" s="22" t="str">
        <f t="shared" si="128"/>
        <v/>
      </c>
      <c r="BG140" s="22" t="str">
        <f t="shared" si="129"/>
        <v/>
      </c>
      <c r="BH140" s="22" t="str">
        <f t="shared" si="130"/>
        <v/>
      </c>
      <c r="BI140" s="22" t="str">
        <f t="shared" si="131"/>
        <v/>
      </c>
      <c r="BJ140" s="22" t="str">
        <f t="shared" si="132"/>
        <v/>
      </c>
      <c r="BK140" s="22" t="str">
        <f t="shared" si="133"/>
        <v/>
      </c>
    </row>
    <row r="141" spans="13:63" x14ac:dyDescent="0.3">
      <c r="M141" s="34" t="s">
        <v>415</v>
      </c>
      <c r="N141" s="35" t="s">
        <v>1087</v>
      </c>
      <c r="O141" s="35" t="s">
        <v>1152</v>
      </c>
      <c r="P141" s="37">
        <v>1.1538461538461537</v>
      </c>
      <c r="Q141" s="23">
        <f>VLOOKUP(M141,Salary!$A$1:$F$986,2,FALSE)</f>
        <v>2150000</v>
      </c>
      <c r="R141" s="23"/>
      <c r="S141" s="22">
        <v>0</v>
      </c>
      <c r="T141" s="22" t="str">
        <f t="shared" si="90"/>
        <v/>
      </c>
      <c r="U141" s="22" t="str">
        <f t="shared" si="91"/>
        <v/>
      </c>
      <c r="V141" s="22">
        <f t="shared" si="92"/>
        <v>0</v>
      </c>
      <c r="W141" s="22" t="b">
        <f t="shared" si="93"/>
        <v>0</v>
      </c>
      <c r="X141" s="22" t="str">
        <f t="shared" si="94"/>
        <v/>
      </c>
      <c r="Y141" s="22">
        <f t="shared" si="95"/>
        <v>0</v>
      </c>
      <c r="Z141" s="22" t="str">
        <f t="shared" si="96"/>
        <v/>
      </c>
      <c r="AA141" s="22" t="str">
        <f t="shared" si="97"/>
        <v/>
      </c>
      <c r="AB141" s="22" t="str">
        <f t="shared" si="98"/>
        <v/>
      </c>
      <c r="AC141" s="22" t="str">
        <f t="shared" si="99"/>
        <v/>
      </c>
      <c r="AD141" s="22" t="str">
        <f t="shared" si="100"/>
        <v/>
      </c>
      <c r="AE141" s="22" t="str">
        <f t="shared" si="101"/>
        <v/>
      </c>
      <c r="AF141" s="25" t="str">
        <f t="shared" si="102"/>
        <v/>
      </c>
      <c r="AG141" s="22" t="str">
        <f t="shared" si="103"/>
        <v/>
      </c>
      <c r="AH141" s="22" t="str">
        <f t="shared" si="104"/>
        <v/>
      </c>
      <c r="AI141" s="22" t="str">
        <f t="shared" si="105"/>
        <v/>
      </c>
      <c r="AJ141" s="22" t="str">
        <f t="shared" si="106"/>
        <v/>
      </c>
      <c r="AK141" s="22" t="str">
        <f t="shared" si="107"/>
        <v/>
      </c>
      <c r="AL141" s="22" t="str">
        <f t="shared" si="108"/>
        <v/>
      </c>
      <c r="AM141" s="22" t="str">
        <f t="shared" si="109"/>
        <v/>
      </c>
      <c r="AN141" s="22" t="str">
        <f t="shared" si="110"/>
        <v/>
      </c>
      <c r="AO141" s="22">
        <f t="shared" si="111"/>
        <v>0</v>
      </c>
      <c r="AP141" s="22" t="str">
        <f t="shared" si="112"/>
        <v/>
      </c>
      <c r="AQ141" s="22" t="str">
        <f t="shared" si="113"/>
        <v/>
      </c>
      <c r="AR141" s="22" t="str">
        <f t="shared" si="114"/>
        <v/>
      </c>
      <c r="AS141" s="22" t="str">
        <f t="shared" si="115"/>
        <v/>
      </c>
      <c r="AT141" s="22" t="str">
        <f t="shared" si="116"/>
        <v/>
      </c>
      <c r="AU141" s="22" t="str">
        <f t="shared" si="117"/>
        <v/>
      </c>
      <c r="AV141" s="22" t="str">
        <f t="shared" si="118"/>
        <v/>
      </c>
      <c r="AW141" s="22" t="str">
        <f t="shared" si="119"/>
        <v/>
      </c>
      <c r="AX141" s="22" t="str">
        <f t="shared" si="120"/>
        <v/>
      </c>
      <c r="AY141" s="22" t="str">
        <f t="shared" si="121"/>
        <v/>
      </c>
      <c r="AZ141" s="22" t="str">
        <f t="shared" si="122"/>
        <v/>
      </c>
      <c r="BA141" s="22" t="str">
        <f t="shared" si="123"/>
        <v/>
      </c>
      <c r="BB141" s="22" t="str">
        <f t="shared" si="124"/>
        <v/>
      </c>
      <c r="BC141" s="22" t="str">
        <f t="shared" si="125"/>
        <v/>
      </c>
      <c r="BD141" s="22" t="str">
        <f t="shared" si="126"/>
        <v/>
      </c>
      <c r="BE141" s="22" t="str">
        <f t="shared" si="127"/>
        <v/>
      </c>
      <c r="BF141" s="22" t="str">
        <f t="shared" si="128"/>
        <v/>
      </c>
      <c r="BG141" s="22" t="str">
        <f t="shared" si="129"/>
        <v/>
      </c>
      <c r="BH141" s="22" t="str">
        <f t="shared" si="130"/>
        <v/>
      </c>
      <c r="BI141" s="22" t="str">
        <f t="shared" si="131"/>
        <v/>
      </c>
      <c r="BJ141" s="22" t="str">
        <f t="shared" si="132"/>
        <v/>
      </c>
      <c r="BK141" s="22" t="str">
        <f t="shared" si="133"/>
        <v/>
      </c>
    </row>
    <row r="142" spans="13:63" x14ac:dyDescent="0.3">
      <c r="M142" s="34" t="s">
        <v>368</v>
      </c>
      <c r="N142" s="35" t="s">
        <v>1083</v>
      </c>
      <c r="O142" s="35" t="s">
        <v>1152</v>
      </c>
      <c r="P142" s="37">
        <v>1.6917293233082706</v>
      </c>
      <c r="Q142" s="23">
        <f>VLOOKUP(M142,Salary!$A$1:$F$986,2,FALSE)</f>
        <v>3000000</v>
      </c>
      <c r="R142" s="23"/>
      <c r="S142" s="22">
        <v>0</v>
      </c>
      <c r="T142" s="22" t="str">
        <f t="shared" si="90"/>
        <v/>
      </c>
      <c r="U142" s="22" t="str">
        <f t="shared" si="91"/>
        <v/>
      </c>
      <c r="V142" s="22">
        <f t="shared" si="92"/>
        <v>0</v>
      </c>
      <c r="W142" s="22" t="b">
        <f t="shared" si="93"/>
        <v>0</v>
      </c>
      <c r="X142" s="22" t="str">
        <f t="shared" si="94"/>
        <v/>
      </c>
      <c r="Y142" s="22">
        <f t="shared" si="95"/>
        <v>0</v>
      </c>
      <c r="Z142" s="22" t="str">
        <f t="shared" si="96"/>
        <v/>
      </c>
      <c r="AA142" s="22" t="str">
        <f t="shared" si="97"/>
        <v/>
      </c>
      <c r="AB142" s="22" t="str">
        <f t="shared" si="98"/>
        <v/>
      </c>
      <c r="AC142" s="22" t="str">
        <f t="shared" si="99"/>
        <v/>
      </c>
      <c r="AD142" s="22" t="str">
        <f t="shared" si="100"/>
        <v/>
      </c>
      <c r="AE142" s="22" t="str">
        <f t="shared" si="101"/>
        <v/>
      </c>
      <c r="AF142" s="25" t="str">
        <f t="shared" si="102"/>
        <v/>
      </c>
      <c r="AG142" s="22" t="str">
        <f t="shared" si="103"/>
        <v/>
      </c>
      <c r="AH142" s="22" t="str">
        <f t="shared" si="104"/>
        <v/>
      </c>
      <c r="AI142" s="22" t="str">
        <f t="shared" si="105"/>
        <v/>
      </c>
      <c r="AJ142" s="22" t="str">
        <f t="shared" si="106"/>
        <v/>
      </c>
      <c r="AK142" s="22" t="str">
        <f t="shared" si="107"/>
        <v/>
      </c>
      <c r="AL142" s="22" t="str">
        <f t="shared" si="108"/>
        <v/>
      </c>
      <c r="AM142" s="22" t="str">
        <f t="shared" si="109"/>
        <v/>
      </c>
      <c r="AN142" s="22" t="str">
        <f t="shared" si="110"/>
        <v/>
      </c>
      <c r="AO142" s="22" t="str">
        <f t="shared" si="111"/>
        <v/>
      </c>
      <c r="AP142" s="22" t="str">
        <f t="shared" si="112"/>
        <v/>
      </c>
      <c r="AQ142" s="22" t="str">
        <f t="shared" si="113"/>
        <v/>
      </c>
      <c r="AR142" s="22" t="str">
        <f t="shared" si="114"/>
        <v/>
      </c>
      <c r="AS142" s="22" t="str">
        <f t="shared" si="115"/>
        <v/>
      </c>
      <c r="AT142" s="22" t="str">
        <f t="shared" si="116"/>
        <v/>
      </c>
      <c r="AU142" s="22" t="str">
        <f t="shared" si="117"/>
        <v/>
      </c>
      <c r="AV142" s="22" t="str">
        <f t="shared" si="118"/>
        <v/>
      </c>
      <c r="AW142" s="22" t="str">
        <f t="shared" si="119"/>
        <v/>
      </c>
      <c r="AX142" s="22" t="str">
        <f t="shared" si="120"/>
        <v/>
      </c>
      <c r="AY142" s="22" t="str">
        <f t="shared" si="121"/>
        <v/>
      </c>
      <c r="AZ142" s="22" t="str">
        <f t="shared" si="122"/>
        <v/>
      </c>
      <c r="BA142" s="22" t="str">
        <f t="shared" si="123"/>
        <v/>
      </c>
      <c r="BB142" s="22" t="str">
        <f t="shared" si="124"/>
        <v/>
      </c>
      <c r="BC142" s="22">
        <f t="shared" si="125"/>
        <v>0</v>
      </c>
      <c r="BD142" s="22" t="str">
        <f t="shared" si="126"/>
        <v/>
      </c>
      <c r="BE142" s="22" t="str">
        <f t="shared" si="127"/>
        <v/>
      </c>
      <c r="BF142" s="22" t="str">
        <f t="shared" si="128"/>
        <v/>
      </c>
      <c r="BG142" s="22" t="str">
        <f t="shared" si="129"/>
        <v/>
      </c>
      <c r="BH142" s="22" t="str">
        <f t="shared" si="130"/>
        <v/>
      </c>
      <c r="BI142" s="22" t="str">
        <f t="shared" si="131"/>
        <v/>
      </c>
      <c r="BJ142" s="22" t="str">
        <f t="shared" si="132"/>
        <v/>
      </c>
      <c r="BK142" s="22" t="str">
        <f t="shared" si="133"/>
        <v/>
      </c>
    </row>
    <row r="143" spans="13:63" x14ac:dyDescent="0.3">
      <c r="M143" s="34" t="s">
        <v>966</v>
      </c>
      <c r="N143" s="35" t="s">
        <v>1090</v>
      </c>
      <c r="O143" s="35" t="s">
        <v>1152</v>
      </c>
      <c r="P143" s="37">
        <v>1.4263074484944531</v>
      </c>
      <c r="Q143" s="23">
        <f>VLOOKUP(M143,Salary!$A$1:$F$986,2,FALSE)</f>
        <v>574500</v>
      </c>
      <c r="R143" s="23"/>
      <c r="S143" s="22">
        <v>0</v>
      </c>
      <c r="T143" s="22" t="str">
        <f t="shared" si="90"/>
        <v/>
      </c>
      <c r="U143" s="22" t="str">
        <f t="shared" si="91"/>
        <v/>
      </c>
      <c r="V143" s="22" t="str">
        <f t="shared" si="92"/>
        <v/>
      </c>
      <c r="W143" s="22" t="b">
        <f t="shared" si="93"/>
        <v>1</v>
      </c>
      <c r="X143" s="22" t="str">
        <f t="shared" si="94"/>
        <v/>
      </c>
      <c r="Y143" s="22">
        <f t="shared" si="95"/>
        <v>0</v>
      </c>
      <c r="Z143" s="22" t="str">
        <f t="shared" si="96"/>
        <v/>
      </c>
      <c r="AA143" s="22" t="str">
        <f t="shared" si="97"/>
        <v/>
      </c>
      <c r="AB143" s="22" t="str">
        <f t="shared" si="98"/>
        <v/>
      </c>
      <c r="AC143" s="22" t="str">
        <f t="shared" si="99"/>
        <v/>
      </c>
      <c r="AD143" s="22" t="str">
        <f t="shared" si="100"/>
        <v/>
      </c>
      <c r="AE143" s="22" t="str">
        <f t="shared" si="101"/>
        <v/>
      </c>
      <c r="AF143" s="25" t="str">
        <f t="shared" si="102"/>
        <v/>
      </c>
      <c r="AG143" s="22" t="str">
        <f t="shared" si="103"/>
        <v/>
      </c>
      <c r="AH143" s="22" t="str">
        <f t="shared" si="104"/>
        <v/>
      </c>
      <c r="AI143" s="22" t="str">
        <f t="shared" si="105"/>
        <v/>
      </c>
      <c r="AJ143" s="22" t="str">
        <f t="shared" si="106"/>
        <v/>
      </c>
      <c r="AK143" s="22" t="str">
        <f t="shared" si="107"/>
        <v/>
      </c>
      <c r="AL143" s="22" t="str">
        <f t="shared" si="108"/>
        <v/>
      </c>
      <c r="AM143" s="22" t="str">
        <f t="shared" si="109"/>
        <v/>
      </c>
      <c r="AN143" s="22" t="str">
        <f t="shared" si="110"/>
        <v/>
      </c>
      <c r="AO143" s="22" t="str">
        <f t="shared" si="111"/>
        <v/>
      </c>
      <c r="AP143" s="22" t="str">
        <f t="shared" si="112"/>
        <v/>
      </c>
      <c r="AQ143" s="22" t="str">
        <f t="shared" si="113"/>
        <v/>
      </c>
      <c r="AR143" s="22" t="str">
        <f t="shared" si="114"/>
        <v/>
      </c>
      <c r="AS143" s="22">
        <f t="shared" si="115"/>
        <v>0</v>
      </c>
      <c r="AT143" s="22" t="str">
        <f t="shared" si="116"/>
        <v/>
      </c>
      <c r="AU143" s="22" t="str">
        <f t="shared" si="117"/>
        <v/>
      </c>
      <c r="AV143" s="22" t="str">
        <f t="shared" si="118"/>
        <v/>
      </c>
      <c r="AW143" s="22" t="str">
        <f t="shared" si="119"/>
        <v/>
      </c>
      <c r="AX143" s="22" t="str">
        <f t="shared" si="120"/>
        <v/>
      </c>
      <c r="AY143" s="22" t="str">
        <f t="shared" si="121"/>
        <v/>
      </c>
      <c r="AZ143" s="22" t="str">
        <f t="shared" si="122"/>
        <v/>
      </c>
      <c r="BA143" s="22" t="str">
        <f t="shared" si="123"/>
        <v/>
      </c>
      <c r="BB143" s="22" t="str">
        <f t="shared" si="124"/>
        <v/>
      </c>
      <c r="BC143" s="22" t="str">
        <f t="shared" si="125"/>
        <v/>
      </c>
      <c r="BD143" s="22" t="str">
        <f t="shared" si="126"/>
        <v/>
      </c>
      <c r="BE143" s="22" t="str">
        <f t="shared" si="127"/>
        <v/>
      </c>
      <c r="BF143" s="22" t="str">
        <f t="shared" si="128"/>
        <v/>
      </c>
      <c r="BG143" s="22" t="str">
        <f t="shared" si="129"/>
        <v/>
      </c>
      <c r="BH143" s="22" t="str">
        <f t="shared" si="130"/>
        <v/>
      </c>
      <c r="BI143" s="22" t="str">
        <f t="shared" si="131"/>
        <v/>
      </c>
      <c r="BJ143" s="22" t="str">
        <f t="shared" si="132"/>
        <v/>
      </c>
      <c r="BK143" s="22" t="str">
        <f t="shared" si="133"/>
        <v/>
      </c>
    </row>
    <row r="144" spans="13:63" x14ac:dyDescent="0.3">
      <c r="M144" s="34" t="s">
        <v>586</v>
      </c>
      <c r="N144" s="35" t="s">
        <v>1074</v>
      </c>
      <c r="O144" s="35" t="s">
        <v>1152</v>
      </c>
      <c r="P144" s="37">
        <v>1.40625</v>
      </c>
      <c r="Q144" s="23">
        <f>VLOOKUP(M144,Salary!$A$1:$F$986,2,FALSE)</f>
        <v>975000</v>
      </c>
      <c r="R144" s="23"/>
      <c r="S144" s="22">
        <v>0</v>
      </c>
      <c r="T144" s="22" t="str">
        <f t="shared" si="90"/>
        <v/>
      </c>
      <c r="U144" s="22" t="str">
        <f t="shared" si="91"/>
        <v/>
      </c>
      <c r="V144" s="22" t="str">
        <f t="shared" si="92"/>
        <v/>
      </c>
      <c r="W144" s="22" t="b">
        <f t="shared" si="93"/>
        <v>1</v>
      </c>
      <c r="X144" s="22" t="str">
        <f t="shared" si="94"/>
        <v/>
      </c>
      <c r="Y144" s="22">
        <f t="shared" si="95"/>
        <v>0</v>
      </c>
      <c r="Z144" s="22" t="str">
        <f t="shared" si="96"/>
        <v/>
      </c>
      <c r="AA144" s="22" t="str">
        <f t="shared" si="97"/>
        <v/>
      </c>
      <c r="AB144" s="22" t="str">
        <f t="shared" si="98"/>
        <v/>
      </c>
      <c r="AC144" s="22" t="str">
        <f t="shared" si="99"/>
        <v/>
      </c>
      <c r="AD144" s="22" t="str">
        <f t="shared" si="100"/>
        <v/>
      </c>
      <c r="AE144" s="22" t="str">
        <f t="shared" si="101"/>
        <v/>
      </c>
      <c r="AF144" s="25" t="str">
        <f t="shared" si="102"/>
        <v/>
      </c>
      <c r="AG144" s="22" t="str">
        <f t="shared" si="103"/>
        <v/>
      </c>
      <c r="AH144" s="22" t="str">
        <f t="shared" si="104"/>
        <v/>
      </c>
      <c r="AI144" s="22" t="str">
        <f t="shared" si="105"/>
        <v/>
      </c>
      <c r="AJ144" s="22" t="str">
        <f t="shared" si="106"/>
        <v/>
      </c>
      <c r="AK144" s="22" t="str">
        <f t="shared" si="107"/>
        <v/>
      </c>
      <c r="AL144" s="22" t="str">
        <f t="shared" si="108"/>
        <v/>
      </c>
      <c r="AM144" s="22" t="str">
        <f t="shared" si="109"/>
        <v/>
      </c>
      <c r="AN144" s="22" t="str">
        <f t="shared" si="110"/>
        <v/>
      </c>
      <c r="AO144" s="22" t="str">
        <f t="shared" si="111"/>
        <v/>
      </c>
      <c r="AP144" s="22" t="str">
        <f t="shared" si="112"/>
        <v/>
      </c>
      <c r="AQ144" s="22" t="str">
        <f t="shared" si="113"/>
        <v/>
      </c>
      <c r="AR144" s="22" t="str">
        <f t="shared" si="114"/>
        <v/>
      </c>
      <c r="AS144" s="22" t="str">
        <f t="shared" si="115"/>
        <v/>
      </c>
      <c r="AT144" s="22" t="str">
        <f t="shared" si="116"/>
        <v/>
      </c>
      <c r="AU144" s="22" t="str">
        <f t="shared" si="117"/>
        <v/>
      </c>
      <c r="AV144" s="22" t="str">
        <f t="shared" si="118"/>
        <v/>
      </c>
      <c r="AW144" s="22" t="str">
        <f t="shared" si="119"/>
        <v/>
      </c>
      <c r="AX144" s="22" t="str">
        <f t="shared" si="120"/>
        <v/>
      </c>
      <c r="AY144" s="22" t="str">
        <f t="shared" si="121"/>
        <v/>
      </c>
      <c r="AZ144" s="22" t="str">
        <f t="shared" si="122"/>
        <v/>
      </c>
      <c r="BA144" s="22" t="str">
        <f t="shared" si="123"/>
        <v/>
      </c>
      <c r="BB144" s="22" t="str">
        <f t="shared" si="124"/>
        <v/>
      </c>
      <c r="BC144" s="22" t="str">
        <f t="shared" si="125"/>
        <v/>
      </c>
      <c r="BD144" s="22" t="str">
        <f t="shared" si="126"/>
        <v/>
      </c>
      <c r="BE144" s="22" t="str">
        <f t="shared" si="127"/>
        <v/>
      </c>
      <c r="BF144" s="22" t="str">
        <f t="shared" si="128"/>
        <v/>
      </c>
      <c r="BG144" s="22" t="str">
        <f t="shared" si="129"/>
        <v/>
      </c>
      <c r="BH144" s="22">
        <f t="shared" si="130"/>
        <v>0</v>
      </c>
      <c r="BI144" s="22" t="str">
        <f t="shared" si="131"/>
        <v/>
      </c>
      <c r="BJ144" s="22" t="str">
        <f t="shared" si="132"/>
        <v/>
      </c>
      <c r="BK144" s="22" t="str">
        <f t="shared" si="133"/>
        <v/>
      </c>
    </row>
    <row r="145" spans="13:63" x14ac:dyDescent="0.3">
      <c r="M145" s="34" t="s">
        <v>633</v>
      </c>
      <c r="N145" s="35" t="s">
        <v>1071</v>
      </c>
      <c r="O145" s="35" t="s">
        <v>1152</v>
      </c>
      <c r="P145" s="37">
        <v>1.5555555555555556</v>
      </c>
      <c r="Q145" s="23">
        <f>VLOOKUP(M145,Salary!$A$1:$F$986,2,FALSE)</f>
        <v>681100</v>
      </c>
      <c r="R145" s="23"/>
      <c r="S145" s="22">
        <v>0</v>
      </c>
      <c r="T145" s="22" t="str">
        <f t="shared" si="90"/>
        <v/>
      </c>
      <c r="U145" s="22" t="str">
        <f t="shared" si="91"/>
        <v/>
      </c>
      <c r="V145" s="22" t="str">
        <f t="shared" si="92"/>
        <v/>
      </c>
      <c r="W145" s="22" t="b">
        <f t="shared" si="93"/>
        <v>1</v>
      </c>
      <c r="X145" s="22" t="str">
        <f t="shared" si="94"/>
        <v/>
      </c>
      <c r="Y145" s="22">
        <f t="shared" si="95"/>
        <v>0</v>
      </c>
      <c r="Z145" s="22" t="str">
        <f t="shared" si="96"/>
        <v/>
      </c>
      <c r="AA145" s="22" t="str">
        <f t="shared" si="97"/>
        <v/>
      </c>
      <c r="AB145" s="22" t="str">
        <f t="shared" si="98"/>
        <v/>
      </c>
      <c r="AC145" s="22" t="str">
        <f t="shared" si="99"/>
        <v/>
      </c>
      <c r="AD145" s="22" t="str">
        <f t="shared" si="100"/>
        <v/>
      </c>
      <c r="AE145" s="22" t="str">
        <f t="shared" si="101"/>
        <v/>
      </c>
      <c r="AF145" s="25" t="str">
        <f t="shared" si="102"/>
        <v/>
      </c>
      <c r="AG145" s="22" t="str">
        <f t="shared" si="103"/>
        <v/>
      </c>
      <c r="AH145" s="22" t="str">
        <f t="shared" si="104"/>
        <v/>
      </c>
      <c r="AI145" s="22" t="str">
        <f t="shared" si="105"/>
        <v/>
      </c>
      <c r="AJ145" s="22" t="str">
        <f t="shared" si="106"/>
        <v/>
      </c>
      <c r="AK145" s="22" t="str">
        <f t="shared" si="107"/>
        <v/>
      </c>
      <c r="AL145" s="22" t="str">
        <f t="shared" si="108"/>
        <v/>
      </c>
      <c r="AM145" s="22" t="str">
        <f t="shared" si="109"/>
        <v/>
      </c>
      <c r="AN145" s="22" t="str">
        <f t="shared" si="110"/>
        <v/>
      </c>
      <c r="AO145" s="22" t="str">
        <f t="shared" si="111"/>
        <v/>
      </c>
      <c r="AP145" s="22" t="str">
        <f t="shared" si="112"/>
        <v/>
      </c>
      <c r="AQ145" s="22" t="str">
        <f t="shared" si="113"/>
        <v/>
      </c>
      <c r="AR145" s="22" t="str">
        <f t="shared" si="114"/>
        <v/>
      </c>
      <c r="AS145" s="22" t="str">
        <f t="shared" si="115"/>
        <v/>
      </c>
      <c r="AT145" s="22" t="str">
        <f t="shared" si="116"/>
        <v/>
      </c>
      <c r="AU145" s="22" t="str">
        <f t="shared" si="117"/>
        <v/>
      </c>
      <c r="AV145" s="22" t="str">
        <f t="shared" si="118"/>
        <v/>
      </c>
      <c r="AW145" s="22" t="str">
        <f t="shared" si="119"/>
        <v/>
      </c>
      <c r="AX145" s="22" t="str">
        <f t="shared" si="120"/>
        <v/>
      </c>
      <c r="AY145" s="22" t="str">
        <f t="shared" si="121"/>
        <v/>
      </c>
      <c r="AZ145" s="22" t="str">
        <f t="shared" si="122"/>
        <v/>
      </c>
      <c r="BA145" s="22">
        <f t="shared" si="123"/>
        <v>0</v>
      </c>
      <c r="BB145" s="22" t="str">
        <f t="shared" si="124"/>
        <v/>
      </c>
      <c r="BC145" s="22" t="str">
        <f t="shared" si="125"/>
        <v/>
      </c>
      <c r="BD145" s="22" t="str">
        <f t="shared" si="126"/>
        <v/>
      </c>
      <c r="BE145" s="22" t="str">
        <f t="shared" si="127"/>
        <v/>
      </c>
      <c r="BF145" s="22" t="str">
        <f t="shared" si="128"/>
        <v/>
      </c>
      <c r="BG145" s="22" t="str">
        <f t="shared" si="129"/>
        <v/>
      </c>
      <c r="BH145" s="22" t="str">
        <f t="shared" si="130"/>
        <v/>
      </c>
      <c r="BI145" s="22" t="str">
        <f t="shared" si="131"/>
        <v/>
      </c>
      <c r="BJ145" s="22" t="str">
        <f t="shared" si="132"/>
        <v/>
      </c>
      <c r="BK145" s="22" t="str">
        <f t="shared" si="133"/>
        <v/>
      </c>
    </row>
    <row r="146" spans="13:63" x14ac:dyDescent="0.3">
      <c r="M146" s="34" t="s">
        <v>356</v>
      </c>
      <c r="N146" s="35" t="s">
        <v>1080</v>
      </c>
      <c r="O146" s="35" t="s">
        <v>1152</v>
      </c>
      <c r="P146" s="37">
        <v>1.4736842105263157</v>
      </c>
      <c r="Q146" s="23">
        <f>VLOOKUP(M146,Salary!$A$1:$F$986,2,FALSE)</f>
        <v>3100000</v>
      </c>
      <c r="R146" s="23"/>
      <c r="S146" s="22">
        <v>0</v>
      </c>
      <c r="T146" s="22" t="str">
        <f t="shared" si="90"/>
        <v/>
      </c>
      <c r="U146" s="22" t="str">
        <f t="shared" si="91"/>
        <v/>
      </c>
      <c r="V146" s="22">
        <f t="shared" si="92"/>
        <v>0</v>
      </c>
      <c r="W146" s="22" t="b">
        <f t="shared" si="93"/>
        <v>0</v>
      </c>
      <c r="X146" s="22" t="str">
        <f t="shared" si="94"/>
        <v/>
      </c>
      <c r="Y146" s="22">
        <f t="shared" si="95"/>
        <v>0</v>
      </c>
      <c r="Z146" s="22" t="str">
        <f t="shared" si="96"/>
        <v/>
      </c>
      <c r="AA146" s="22" t="str">
        <f t="shared" si="97"/>
        <v/>
      </c>
      <c r="AB146" s="22" t="str">
        <f t="shared" si="98"/>
        <v/>
      </c>
      <c r="AC146" s="22" t="str">
        <f t="shared" si="99"/>
        <v/>
      </c>
      <c r="AD146" s="22" t="str">
        <f t="shared" si="100"/>
        <v/>
      </c>
      <c r="AE146" s="22" t="str">
        <f t="shared" si="101"/>
        <v/>
      </c>
      <c r="AF146" s="25" t="str">
        <f t="shared" si="102"/>
        <v/>
      </c>
      <c r="AG146" s="22" t="str">
        <f t="shared" si="103"/>
        <v/>
      </c>
      <c r="AH146" s="22" t="str">
        <f t="shared" si="104"/>
        <v/>
      </c>
      <c r="AI146" s="22" t="str">
        <f t="shared" si="105"/>
        <v/>
      </c>
      <c r="AJ146" s="22" t="str">
        <f t="shared" si="106"/>
        <v/>
      </c>
      <c r="AK146" s="22" t="str">
        <f t="shared" si="107"/>
        <v/>
      </c>
      <c r="AL146" s="22" t="str">
        <f t="shared" si="108"/>
        <v/>
      </c>
      <c r="AM146" s="22" t="str">
        <f t="shared" si="109"/>
        <v/>
      </c>
      <c r="AN146" s="22" t="str">
        <f t="shared" si="110"/>
        <v/>
      </c>
      <c r="AO146" s="22" t="str">
        <f t="shared" si="111"/>
        <v/>
      </c>
      <c r="AP146" s="22" t="str">
        <f t="shared" si="112"/>
        <v/>
      </c>
      <c r="AQ146" s="22" t="str">
        <f t="shared" si="113"/>
        <v/>
      </c>
      <c r="AR146" s="22" t="str">
        <f t="shared" si="114"/>
        <v/>
      </c>
      <c r="AS146" s="22" t="str">
        <f t="shared" si="115"/>
        <v/>
      </c>
      <c r="AT146" s="22" t="str">
        <f t="shared" si="116"/>
        <v/>
      </c>
      <c r="AU146" s="22" t="str">
        <f t="shared" si="117"/>
        <v/>
      </c>
      <c r="AV146" s="22" t="str">
        <f t="shared" si="118"/>
        <v/>
      </c>
      <c r="AW146" s="22" t="str">
        <f t="shared" si="119"/>
        <v/>
      </c>
      <c r="AX146" s="22" t="str">
        <f t="shared" si="120"/>
        <v/>
      </c>
      <c r="AY146" s="22" t="str">
        <f t="shared" si="121"/>
        <v/>
      </c>
      <c r="AZ146" s="22" t="str">
        <f t="shared" si="122"/>
        <v/>
      </c>
      <c r="BA146" s="22" t="str">
        <f t="shared" si="123"/>
        <v/>
      </c>
      <c r="BB146" s="22" t="str">
        <f t="shared" si="124"/>
        <v/>
      </c>
      <c r="BC146" s="22" t="str">
        <f t="shared" si="125"/>
        <v/>
      </c>
      <c r="BD146" s="22" t="str">
        <f t="shared" si="126"/>
        <v/>
      </c>
      <c r="BE146" s="22" t="str">
        <f t="shared" si="127"/>
        <v/>
      </c>
      <c r="BF146" s="22">
        <f t="shared" si="128"/>
        <v>0</v>
      </c>
      <c r="BG146" s="22" t="str">
        <f t="shared" si="129"/>
        <v/>
      </c>
      <c r="BH146" s="22" t="str">
        <f t="shared" si="130"/>
        <v/>
      </c>
      <c r="BI146" s="22" t="str">
        <f t="shared" si="131"/>
        <v/>
      </c>
      <c r="BJ146" s="22" t="str">
        <f t="shared" si="132"/>
        <v/>
      </c>
      <c r="BK146" s="22" t="str">
        <f t="shared" si="133"/>
        <v/>
      </c>
    </row>
    <row r="147" spans="13:63" x14ac:dyDescent="0.3">
      <c r="M147" s="34" t="s">
        <v>471</v>
      </c>
      <c r="N147" s="35" t="s">
        <v>1078</v>
      </c>
      <c r="O147" s="35" t="s">
        <v>1152</v>
      </c>
      <c r="P147" s="37">
        <v>1.308411214953271</v>
      </c>
      <c r="Q147" s="23">
        <f>VLOOKUP(M147,Salary!$A$1:$F$986,2,FALSE)</f>
        <v>1750000</v>
      </c>
      <c r="R147" s="23"/>
      <c r="S147" s="22">
        <v>0</v>
      </c>
      <c r="T147" s="22" t="str">
        <f t="shared" si="90"/>
        <v/>
      </c>
      <c r="U147" s="22" t="str">
        <f t="shared" si="91"/>
        <v/>
      </c>
      <c r="V147" s="22" t="str">
        <f t="shared" si="92"/>
        <v/>
      </c>
      <c r="W147" s="22" t="b">
        <f t="shared" si="93"/>
        <v>1</v>
      </c>
      <c r="X147" s="22" t="str">
        <f t="shared" si="94"/>
        <v/>
      </c>
      <c r="Y147" s="22">
        <f t="shared" si="95"/>
        <v>0</v>
      </c>
      <c r="Z147" s="22" t="str">
        <f t="shared" si="96"/>
        <v/>
      </c>
      <c r="AA147" s="22" t="str">
        <f t="shared" si="97"/>
        <v/>
      </c>
      <c r="AB147" s="22" t="str">
        <f t="shared" si="98"/>
        <v/>
      </c>
      <c r="AC147" s="22" t="str">
        <f t="shared" si="99"/>
        <v/>
      </c>
      <c r="AD147" s="22" t="str">
        <f t="shared" si="100"/>
        <v/>
      </c>
      <c r="AE147" s="22" t="str">
        <f t="shared" si="101"/>
        <v/>
      </c>
      <c r="AF147" s="25" t="str">
        <f t="shared" si="102"/>
        <v/>
      </c>
      <c r="AG147" s="22" t="str">
        <f t="shared" si="103"/>
        <v/>
      </c>
      <c r="AH147" s="22" t="str">
        <f t="shared" si="104"/>
        <v/>
      </c>
      <c r="AI147" s="22" t="str">
        <f t="shared" si="105"/>
        <v/>
      </c>
      <c r="AJ147" s="22" t="str">
        <f t="shared" si="106"/>
        <v/>
      </c>
      <c r="AK147" s="22" t="str">
        <f t="shared" si="107"/>
        <v/>
      </c>
      <c r="AL147" s="22" t="str">
        <f t="shared" si="108"/>
        <v/>
      </c>
      <c r="AM147" s="22" t="str">
        <f t="shared" si="109"/>
        <v/>
      </c>
      <c r="AN147" s="22" t="str">
        <f t="shared" si="110"/>
        <v/>
      </c>
      <c r="AO147" s="22" t="str">
        <f t="shared" si="111"/>
        <v/>
      </c>
      <c r="AP147" s="22" t="str">
        <f t="shared" si="112"/>
        <v/>
      </c>
      <c r="AQ147" s="22" t="str">
        <f t="shared" si="113"/>
        <v/>
      </c>
      <c r="AR147" s="22" t="str">
        <f t="shared" si="114"/>
        <v/>
      </c>
      <c r="AS147" s="22" t="str">
        <f t="shared" si="115"/>
        <v/>
      </c>
      <c r="AT147" s="22" t="str">
        <f t="shared" si="116"/>
        <v/>
      </c>
      <c r="AU147" s="22" t="str">
        <f t="shared" si="117"/>
        <v/>
      </c>
      <c r="AV147" s="22" t="str">
        <f t="shared" si="118"/>
        <v/>
      </c>
      <c r="AW147" s="22" t="str">
        <f t="shared" si="119"/>
        <v/>
      </c>
      <c r="AX147" s="22" t="str">
        <f t="shared" si="120"/>
        <v/>
      </c>
      <c r="AY147" s="22" t="str">
        <f t="shared" si="121"/>
        <v/>
      </c>
      <c r="AZ147" s="22" t="str">
        <f t="shared" si="122"/>
        <v/>
      </c>
      <c r="BA147" s="22" t="str">
        <f t="shared" si="123"/>
        <v/>
      </c>
      <c r="BB147" s="22" t="str">
        <f t="shared" si="124"/>
        <v/>
      </c>
      <c r="BC147" s="22" t="str">
        <f t="shared" si="125"/>
        <v/>
      </c>
      <c r="BD147" s="22" t="str">
        <f t="shared" si="126"/>
        <v/>
      </c>
      <c r="BE147" s="22">
        <f t="shared" si="127"/>
        <v>0</v>
      </c>
      <c r="BF147" s="22" t="str">
        <f t="shared" si="128"/>
        <v/>
      </c>
      <c r="BG147" s="22" t="str">
        <f t="shared" si="129"/>
        <v/>
      </c>
      <c r="BH147" s="22" t="str">
        <f t="shared" si="130"/>
        <v/>
      </c>
      <c r="BI147" s="22" t="str">
        <f t="shared" si="131"/>
        <v/>
      </c>
      <c r="BJ147" s="22" t="str">
        <f t="shared" si="132"/>
        <v/>
      </c>
      <c r="BK147" s="22" t="str">
        <f t="shared" si="133"/>
        <v/>
      </c>
    </row>
    <row r="148" spans="13:63" x14ac:dyDescent="0.3">
      <c r="M148" s="34" t="s">
        <v>410</v>
      </c>
      <c r="N148" s="35" t="s">
        <v>1081</v>
      </c>
      <c r="O148" s="35" t="s">
        <v>1152</v>
      </c>
      <c r="P148" s="37">
        <v>1.2316715542521994</v>
      </c>
      <c r="Q148" s="23">
        <f>VLOOKUP(M148,Salary!$A$1:$F$986,2,FALSE)</f>
        <v>2250000</v>
      </c>
      <c r="R148" s="23"/>
      <c r="S148" s="22">
        <v>0</v>
      </c>
      <c r="T148" s="22" t="str">
        <f t="shared" si="90"/>
        <v/>
      </c>
      <c r="U148" s="22" t="str">
        <f t="shared" si="91"/>
        <v/>
      </c>
      <c r="V148" s="22">
        <f t="shared" si="92"/>
        <v>0</v>
      </c>
      <c r="W148" s="22" t="b">
        <f t="shared" si="93"/>
        <v>0</v>
      </c>
      <c r="X148" s="22" t="str">
        <f t="shared" si="94"/>
        <v/>
      </c>
      <c r="Y148" s="22">
        <f t="shared" si="95"/>
        <v>0</v>
      </c>
      <c r="Z148" s="22" t="str">
        <f t="shared" si="96"/>
        <v/>
      </c>
      <c r="AA148" s="22" t="str">
        <f t="shared" si="97"/>
        <v/>
      </c>
      <c r="AB148" s="22" t="str">
        <f t="shared" si="98"/>
        <v/>
      </c>
      <c r="AC148" s="22" t="str">
        <f t="shared" si="99"/>
        <v/>
      </c>
      <c r="AD148" s="22" t="str">
        <f t="shared" si="100"/>
        <v/>
      </c>
      <c r="AE148" s="22" t="str">
        <f t="shared" si="101"/>
        <v/>
      </c>
      <c r="AF148" s="25" t="str">
        <f t="shared" si="102"/>
        <v/>
      </c>
      <c r="AG148" s="22" t="str">
        <f t="shared" si="103"/>
        <v/>
      </c>
      <c r="AH148" s="22" t="str">
        <f t="shared" si="104"/>
        <v/>
      </c>
      <c r="AI148" s="22" t="str">
        <f t="shared" si="105"/>
        <v/>
      </c>
      <c r="AJ148" s="22" t="str">
        <f t="shared" si="106"/>
        <v/>
      </c>
      <c r="AK148" s="22" t="str">
        <f t="shared" si="107"/>
        <v/>
      </c>
      <c r="AL148" s="22" t="str">
        <f t="shared" si="108"/>
        <v/>
      </c>
      <c r="AM148" s="22" t="str">
        <f t="shared" si="109"/>
        <v/>
      </c>
      <c r="AN148" s="22" t="str">
        <f t="shared" si="110"/>
        <v/>
      </c>
      <c r="AO148" s="22" t="str">
        <f t="shared" si="111"/>
        <v/>
      </c>
      <c r="AP148" s="22" t="str">
        <f t="shared" si="112"/>
        <v/>
      </c>
      <c r="AQ148" s="22" t="str">
        <f t="shared" si="113"/>
        <v/>
      </c>
      <c r="AR148" s="22" t="str">
        <f t="shared" si="114"/>
        <v/>
      </c>
      <c r="AS148" s="22" t="str">
        <f t="shared" si="115"/>
        <v/>
      </c>
      <c r="AT148" s="22" t="str">
        <f t="shared" si="116"/>
        <v/>
      </c>
      <c r="AU148" s="22" t="str">
        <f t="shared" si="117"/>
        <v/>
      </c>
      <c r="AV148" s="22" t="str">
        <f t="shared" si="118"/>
        <v/>
      </c>
      <c r="AW148" s="22" t="str">
        <f t="shared" si="119"/>
        <v/>
      </c>
      <c r="AX148" s="22" t="str">
        <f t="shared" si="120"/>
        <v/>
      </c>
      <c r="AY148" s="22" t="str">
        <f t="shared" si="121"/>
        <v/>
      </c>
      <c r="AZ148" s="22" t="str">
        <f t="shared" si="122"/>
        <v/>
      </c>
      <c r="BA148" s="22" t="str">
        <f t="shared" si="123"/>
        <v/>
      </c>
      <c r="BB148" s="22" t="str">
        <f t="shared" si="124"/>
        <v/>
      </c>
      <c r="BC148" s="22" t="str">
        <f t="shared" si="125"/>
        <v/>
      </c>
      <c r="BD148" s="22" t="str">
        <f t="shared" si="126"/>
        <v/>
      </c>
      <c r="BE148" s="22" t="str">
        <f t="shared" si="127"/>
        <v/>
      </c>
      <c r="BF148" s="22" t="str">
        <f t="shared" si="128"/>
        <v/>
      </c>
      <c r="BG148" s="22" t="str">
        <f t="shared" si="129"/>
        <v/>
      </c>
      <c r="BH148" s="22" t="str">
        <f t="shared" si="130"/>
        <v/>
      </c>
      <c r="BI148" s="22" t="str">
        <f t="shared" si="131"/>
        <v/>
      </c>
      <c r="BJ148" s="22" t="str">
        <f t="shared" si="132"/>
        <v/>
      </c>
      <c r="BK148" s="22">
        <f t="shared" si="133"/>
        <v>0</v>
      </c>
    </row>
    <row r="149" spans="13:63" x14ac:dyDescent="0.3">
      <c r="M149" s="34" t="s">
        <v>685</v>
      </c>
      <c r="N149" s="35" t="s">
        <v>1087</v>
      </c>
      <c r="O149" s="35" t="s">
        <v>1152</v>
      </c>
      <c r="P149" s="37">
        <v>1.1982881597717547</v>
      </c>
      <c r="Q149" s="23">
        <f>VLOOKUP(M149,Salary!$A$1:$F$986,2,FALSE)</f>
        <v>600000</v>
      </c>
      <c r="R149" s="23"/>
      <c r="S149" s="22">
        <v>0</v>
      </c>
      <c r="T149" s="22" t="str">
        <f t="shared" si="90"/>
        <v/>
      </c>
      <c r="U149" s="22" t="str">
        <f t="shared" si="91"/>
        <v/>
      </c>
      <c r="V149" s="22" t="str">
        <f t="shared" si="92"/>
        <v/>
      </c>
      <c r="W149" s="22" t="b">
        <f t="shared" si="93"/>
        <v>1</v>
      </c>
      <c r="X149" s="22" t="str">
        <f t="shared" si="94"/>
        <v/>
      </c>
      <c r="Y149" s="22">
        <f t="shared" si="95"/>
        <v>0</v>
      </c>
      <c r="Z149" s="22" t="str">
        <f t="shared" si="96"/>
        <v/>
      </c>
      <c r="AA149" s="22" t="str">
        <f t="shared" si="97"/>
        <v/>
      </c>
      <c r="AB149" s="22" t="str">
        <f t="shared" si="98"/>
        <v/>
      </c>
      <c r="AC149" s="22" t="str">
        <f t="shared" si="99"/>
        <v/>
      </c>
      <c r="AD149" s="22" t="str">
        <f t="shared" si="100"/>
        <v/>
      </c>
      <c r="AE149" s="22" t="str">
        <f t="shared" si="101"/>
        <v/>
      </c>
      <c r="AF149" s="25" t="str">
        <f t="shared" si="102"/>
        <v/>
      </c>
      <c r="AG149" s="22" t="str">
        <f t="shared" si="103"/>
        <v/>
      </c>
      <c r="AH149" s="22" t="str">
        <f t="shared" si="104"/>
        <v/>
      </c>
      <c r="AI149" s="22" t="str">
        <f t="shared" si="105"/>
        <v/>
      </c>
      <c r="AJ149" s="22" t="str">
        <f t="shared" si="106"/>
        <v/>
      </c>
      <c r="AK149" s="22" t="str">
        <f t="shared" si="107"/>
        <v/>
      </c>
      <c r="AL149" s="22" t="str">
        <f t="shared" si="108"/>
        <v/>
      </c>
      <c r="AM149" s="22" t="str">
        <f t="shared" si="109"/>
        <v/>
      </c>
      <c r="AN149" s="22" t="str">
        <f t="shared" si="110"/>
        <v/>
      </c>
      <c r="AO149" s="22">
        <f t="shared" si="111"/>
        <v>0</v>
      </c>
      <c r="AP149" s="22" t="str">
        <f t="shared" si="112"/>
        <v/>
      </c>
      <c r="AQ149" s="22" t="str">
        <f t="shared" si="113"/>
        <v/>
      </c>
      <c r="AR149" s="22" t="str">
        <f t="shared" si="114"/>
        <v/>
      </c>
      <c r="AS149" s="22" t="str">
        <f t="shared" si="115"/>
        <v/>
      </c>
      <c r="AT149" s="22" t="str">
        <f t="shared" si="116"/>
        <v/>
      </c>
      <c r="AU149" s="22" t="str">
        <f t="shared" si="117"/>
        <v/>
      </c>
      <c r="AV149" s="22" t="str">
        <f t="shared" si="118"/>
        <v/>
      </c>
      <c r="AW149" s="22" t="str">
        <f t="shared" si="119"/>
        <v/>
      </c>
      <c r="AX149" s="22" t="str">
        <f t="shared" si="120"/>
        <v/>
      </c>
      <c r="AY149" s="22" t="str">
        <f t="shared" si="121"/>
        <v/>
      </c>
      <c r="AZ149" s="22" t="str">
        <f t="shared" si="122"/>
        <v/>
      </c>
      <c r="BA149" s="22" t="str">
        <f t="shared" si="123"/>
        <v/>
      </c>
      <c r="BB149" s="22" t="str">
        <f t="shared" si="124"/>
        <v/>
      </c>
      <c r="BC149" s="22" t="str">
        <f t="shared" si="125"/>
        <v/>
      </c>
      <c r="BD149" s="22" t="str">
        <f t="shared" si="126"/>
        <v/>
      </c>
      <c r="BE149" s="22" t="str">
        <f t="shared" si="127"/>
        <v/>
      </c>
      <c r="BF149" s="22" t="str">
        <f t="shared" si="128"/>
        <v/>
      </c>
      <c r="BG149" s="22" t="str">
        <f t="shared" si="129"/>
        <v/>
      </c>
      <c r="BH149" s="22" t="str">
        <f t="shared" si="130"/>
        <v/>
      </c>
      <c r="BI149" s="22" t="str">
        <f t="shared" si="131"/>
        <v/>
      </c>
      <c r="BJ149" s="22" t="str">
        <f t="shared" si="132"/>
        <v/>
      </c>
      <c r="BK149" s="22" t="str">
        <f t="shared" si="133"/>
        <v/>
      </c>
    </row>
    <row r="150" spans="13:63" x14ac:dyDescent="0.3">
      <c r="M150" s="34" t="s">
        <v>460</v>
      </c>
      <c r="N150" s="35" t="s">
        <v>1092</v>
      </c>
      <c r="O150" s="35" t="s">
        <v>1152</v>
      </c>
      <c r="P150" s="37">
        <v>1.5</v>
      </c>
      <c r="Q150" s="23">
        <f>VLOOKUP(M150,Salary!$A$1:$F$986,2,FALSE)</f>
        <v>1800000</v>
      </c>
      <c r="R150" s="23"/>
      <c r="S150" s="22">
        <v>0</v>
      </c>
      <c r="T150" s="22" t="str">
        <f t="shared" si="90"/>
        <v/>
      </c>
      <c r="U150" s="22" t="str">
        <f t="shared" si="91"/>
        <v/>
      </c>
      <c r="V150" s="22" t="str">
        <f t="shared" si="92"/>
        <v/>
      </c>
      <c r="W150" s="22" t="b">
        <f t="shared" si="93"/>
        <v>1</v>
      </c>
      <c r="X150" s="22" t="str">
        <f t="shared" si="94"/>
        <v/>
      </c>
      <c r="Y150" s="22">
        <f t="shared" si="95"/>
        <v>0</v>
      </c>
      <c r="Z150" s="22" t="str">
        <f t="shared" si="96"/>
        <v/>
      </c>
      <c r="AA150" s="22" t="str">
        <f t="shared" si="97"/>
        <v/>
      </c>
      <c r="AB150" s="22" t="str">
        <f t="shared" si="98"/>
        <v/>
      </c>
      <c r="AC150" s="22" t="str">
        <f t="shared" si="99"/>
        <v/>
      </c>
      <c r="AD150" s="22" t="str">
        <f t="shared" si="100"/>
        <v/>
      </c>
      <c r="AE150" s="22" t="str">
        <f t="shared" si="101"/>
        <v/>
      </c>
      <c r="AF150" s="25" t="str">
        <f t="shared" si="102"/>
        <v/>
      </c>
      <c r="AG150" s="22" t="str">
        <f t="shared" si="103"/>
        <v/>
      </c>
      <c r="AH150" s="22" t="str">
        <f t="shared" si="104"/>
        <v/>
      </c>
      <c r="AI150" s="22" t="str">
        <f t="shared" si="105"/>
        <v/>
      </c>
      <c r="AJ150" s="22" t="str">
        <f t="shared" si="106"/>
        <v/>
      </c>
      <c r="AK150" s="22" t="str">
        <f t="shared" si="107"/>
        <v/>
      </c>
      <c r="AL150" s="22" t="str">
        <f t="shared" si="108"/>
        <v/>
      </c>
      <c r="AM150" s="22" t="str">
        <f t="shared" si="109"/>
        <v/>
      </c>
      <c r="AN150" s="22" t="str">
        <f t="shared" si="110"/>
        <v/>
      </c>
      <c r="AO150" s="22" t="str">
        <f t="shared" si="111"/>
        <v/>
      </c>
      <c r="AP150" s="22" t="str">
        <f t="shared" si="112"/>
        <v/>
      </c>
      <c r="AQ150" s="22" t="str">
        <f t="shared" si="113"/>
        <v/>
      </c>
      <c r="AR150" s="22" t="str">
        <f t="shared" si="114"/>
        <v/>
      </c>
      <c r="AS150" s="22" t="str">
        <f t="shared" si="115"/>
        <v/>
      </c>
      <c r="AT150" s="22">
        <f t="shared" si="116"/>
        <v>0</v>
      </c>
      <c r="AU150" s="22" t="str">
        <f t="shared" si="117"/>
        <v/>
      </c>
      <c r="AV150" s="22" t="str">
        <f t="shared" si="118"/>
        <v/>
      </c>
      <c r="AW150" s="22" t="str">
        <f t="shared" si="119"/>
        <v/>
      </c>
      <c r="AX150" s="22" t="str">
        <f t="shared" si="120"/>
        <v/>
      </c>
      <c r="AY150" s="22" t="str">
        <f t="shared" si="121"/>
        <v/>
      </c>
      <c r="AZ150" s="22" t="str">
        <f t="shared" si="122"/>
        <v/>
      </c>
      <c r="BA150" s="22" t="str">
        <f t="shared" si="123"/>
        <v/>
      </c>
      <c r="BB150" s="22" t="str">
        <f t="shared" si="124"/>
        <v/>
      </c>
      <c r="BC150" s="22" t="str">
        <f t="shared" si="125"/>
        <v/>
      </c>
      <c r="BD150" s="22" t="str">
        <f t="shared" si="126"/>
        <v/>
      </c>
      <c r="BE150" s="22" t="str">
        <f t="shared" si="127"/>
        <v/>
      </c>
      <c r="BF150" s="22" t="str">
        <f t="shared" si="128"/>
        <v/>
      </c>
      <c r="BG150" s="22" t="str">
        <f t="shared" si="129"/>
        <v/>
      </c>
      <c r="BH150" s="22" t="str">
        <f t="shared" si="130"/>
        <v/>
      </c>
      <c r="BI150" s="22" t="str">
        <f t="shared" si="131"/>
        <v/>
      </c>
      <c r="BJ150" s="22" t="str">
        <f t="shared" si="132"/>
        <v/>
      </c>
      <c r="BK150" s="22" t="str">
        <f t="shared" si="133"/>
        <v/>
      </c>
    </row>
    <row r="151" spans="13:63" x14ac:dyDescent="0.3">
      <c r="M151" s="34" t="s">
        <v>521</v>
      </c>
      <c r="N151" s="35" t="s">
        <v>1069</v>
      </c>
      <c r="O151" s="35" t="s">
        <v>1152</v>
      </c>
      <c r="P151" s="37">
        <v>1.4971209213051824</v>
      </c>
      <c r="Q151" s="23">
        <f>VLOOKUP(M151,Salary!$A$1:$F$986,2,FALSE)</f>
        <v>1300000</v>
      </c>
      <c r="R151" s="23"/>
      <c r="S151" s="22">
        <v>1</v>
      </c>
      <c r="T151" s="22" t="str">
        <f t="shared" si="90"/>
        <v/>
      </c>
      <c r="U151" s="22" t="str">
        <f t="shared" si="91"/>
        <v/>
      </c>
      <c r="V151" s="22" t="str">
        <f t="shared" si="92"/>
        <v/>
      </c>
      <c r="W151" s="22" t="b">
        <f t="shared" si="93"/>
        <v>1</v>
      </c>
      <c r="X151" s="22" t="str">
        <f t="shared" si="94"/>
        <v/>
      </c>
      <c r="Y151" s="22">
        <f t="shared" si="95"/>
        <v>1</v>
      </c>
      <c r="Z151" s="22" t="str">
        <f t="shared" si="96"/>
        <v/>
      </c>
      <c r="AA151" s="22" t="str">
        <f t="shared" si="97"/>
        <v/>
      </c>
      <c r="AB151" s="22" t="str">
        <f t="shared" si="98"/>
        <v/>
      </c>
      <c r="AC151" s="22" t="str">
        <f t="shared" si="99"/>
        <v/>
      </c>
      <c r="AD151" s="22" t="str">
        <f t="shared" si="100"/>
        <v/>
      </c>
      <c r="AE151" s="22" t="str">
        <f t="shared" si="101"/>
        <v/>
      </c>
      <c r="AF151" s="25" t="str">
        <f t="shared" si="102"/>
        <v/>
      </c>
      <c r="AG151" s="22" t="str">
        <f t="shared" si="103"/>
        <v/>
      </c>
      <c r="AH151" s="22" t="str">
        <f t="shared" si="104"/>
        <v/>
      </c>
      <c r="AI151" s="22" t="str">
        <f t="shared" si="105"/>
        <v/>
      </c>
      <c r="AJ151" s="22" t="str">
        <f t="shared" si="106"/>
        <v/>
      </c>
      <c r="AK151" s="22" t="str">
        <f t="shared" si="107"/>
        <v/>
      </c>
      <c r="AL151" s="22" t="str">
        <f t="shared" si="108"/>
        <v/>
      </c>
      <c r="AM151" s="22" t="str">
        <f t="shared" si="109"/>
        <v/>
      </c>
      <c r="AN151" s="22" t="str">
        <f t="shared" si="110"/>
        <v/>
      </c>
      <c r="AO151" s="22" t="str">
        <f t="shared" si="111"/>
        <v/>
      </c>
      <c r="AP151" s="22" t="str">
        <f t="shared" si="112"/>
        <v/>
      </c>
      <c r="AQ151" s="22" t="str">
        <f t="shared" si="113"/>
        <v/>
      </c>
      <c r="AR151" s="22" t="str">
        <f t="shared" si="114"/>
        <v/>
      </c>
      <c r="AS151" s="22" t="str">
        <f t="shared" si="115"/>
        <v/>
      </c>
      <c r="AT151" s="22" t="str">
        <f t="shared" si="116"/>
        <v/>
      </c>
      <c r="AU151" s="22" t="str">
        <f t="shared" si="117"/>
        <v/>
      </c>
      <c r="AV151" s="22" t="str">
        <f t="shared" si="118"/>
        <v/>
      </c>
      <c r="AW151" s="22" t="str">
        <f t="shared" si="119"/>
        <v/>
      </c>
      <c r="AX151" s="22">
        <f t="shared" si="120"/>
        <v>1</v>
      </c>
      <c r="AY151" s="22" t="str">
        <f t="shared" si="121"/>
        <v/>
      </c>
      <c r="AZ151" s="22" t="str">
        <f t="shared" si="122"/>
        <v/>
      </c>
      <c r="BA151" s="22" t="str">
        <f t="shared" si="123"/>
        <v/>
      </c>
      <c r="BB151" s="22" t="str">
        <f t="shared" si="124"/>
        <v/>
      </c>
      <c r="BC151" s="22" t="str">
        <f t="shared" si="125"/>
        <v/>
      </c>
      <c r="BD151" s="22" t="str">
        <f t="shared" si="126"/>
        <v/>
      </c>
      <c r="BE151" s="22" t="str">
        <f t="shared" si="127"/>
        <v/>
      </c>
      <c r="BF151" s="22" t="str">
        <f t="shared" si="128"/>
        <v/>
      </c>
      <c r="BG151" s="22" t="str">
        <f t="shared" si="129"/>
        <v/>
      </c>
      <c r="BH151" s="22" t="str">
        <f t="shared" si="130"/>
        <v/>
      </c>
      <c r="BI151" s="22" t="str">
        <f t="shared" si="131"/>
        <v/>
      </c>
      <c r="BJ151" s="22" t="str">
        <f t="shared" si="132"/>
        <v/>
      </c>
      <c r="BK151" s="22" t="str">
        <f t="shared" si="133"/>
        <v/>
      </c>
    </row>
    <row r="152" spans="13:63" x14ac:dyDescent="0.3">
      <c r="M152" s="34" t="s">
        <v>1010</v>
      </c>
      <c r="N152" s="35" t="s">
        <v>1086</v>
      </c>
      <c r="O152" s="35" t="s">
        <v>1152</v>
      </c>
      <c r="P152" s="37">
        <v>1.4417744916820703</v>
      </c>
      <c r="Q152" s="23">
        <f>VLOOKUP(M152,Salary!$A$1:$F$986,2,FALSE)</f>
        <v>572000</v>
      </c>
      <c r="R152" s="23"/>
      <c r="S152" s="22">
        <v>0</v>
      </c>
      <c r="T152" s="22" t="str">
        <f t="shared" si="90"/>
        <v/>
      </c>
      <c r="U152" s="22" t="str">
        <f t="shared" si="91"/>
        <v/>
      </c>
      <c r="V152" s="22" t="str">
        <f t="shared" si="92"/>
        <v/>
      </c>
      <c r="W152" s="22" t="b">
        <f t="shared" si="93"/>
        <v>1</v>
      </c>
      <c r="X152" s="22" t="str">
        <f t="shared" si="94"/>
        <v/>
      </c>
      <c r="Y152" s="22">
        <f t="shared" si="95"/>
        <v>0</v>
      </c>
      <c r="Z152" s="22" t="str">
        <f t="shared" si="96"/>
        <v/>
      </c>
      <c r="AA152" s="22" t="str">
        <f t="shared" si="97"/>
        <v/>
      </c>
      <c r="AB152" s="22" t="str">
        <f t="shared" si="98"/>
        <v/>
      </c>
      <c r="AC152" s="22" t="str">
        <f t="shared" si="99"/>
        <v/>
      </c>
      <c r="AD152" s="22" t="str">
        <f t="shared" si="100"/>
        <v/>
      </c>
      <c r="AE152" s="22" t="str">
        <f t="shared" si="101"/>
        <v/>
      </c>
      <c r="AF152" s="25" t="str">
        <f t="shared" si="102"/>
        <v/>
      </c>
      <c r="AG152" s="22" t="str">
        <f t="shared" si="103"/>
        <v/>
      </c>
      <c r="AH152" s="22" t="str">
        <f t="shared" si="104"/>
        <v/>
      </c>
      <c r="AI152" s="22" t="str">
        <f t="shared" si="105"/>
        <v/>
      </c>
      <c r="AJ152" s="22" t="str">
        <f t="shared" si="106"/>
        <v/>
      </c>
      <c r="AK152" s="22" t="str">
        <f t="shared" si="107"/>
        <v/>
      </c>
      <c r="AL152" s="22" t="str">
        <f t="shared" si="108"/>
        <v/>
      </c>
      <c r="AM152" s="22" t="str">
        <f t="shared" si="109"/>
        <v/>
      </c>
      <c r="AN152" s="22" t="str">
        <f t="shared" si="110"/>
        <v/>
      </c>
      <c r="AO152" s="22" t="str">
        <f t="shared" si="111"/>
        <v/>
      </c>
      <c r="AP152" s="22" t="str">
        <f t="shared" si="112"/>
        <v/>
      </c>
      <c r="AQ152" s="22" t="str">
        <f t="shared" si="113"/>
        <v/>
      </c>
      <c r="AR152" s="22" t="str">
        <f t="shared" si="114"/>
        <v/>
      </c>
      <c r="AS152" s="22" t="str">
        <f t="shared" si="115"/>
        <v/>
      </c>
      <c r="AT152" s="22" t="str">
        <f t="shared" si="116"/>
        <v/>
      </c>
      <c r="AU152" s="22" t="str">
        <f t="shared" si="117"/>
        <v/>
      </c>
      <c r="AV152" s="22" t="str">
        <f t="shared" si="118"/>
        <v/>
      </c>
      <c r="AW152" s="22">
        <f t="shared" si="119"/>
        <v>0</v>
      </c>
      <c r="AX152" s="22" t="str">
        <f t="shared" si="120"/>
        <v/>
      </c>
      <c r="AY152" s="22" t="str">
        <f t="shared" si="121"/>
        <v/>
      </c>
      <c r="AZ152" s="22" t="str">
        <f t="shared" si="122"/>
        <v/>
      </c>
      <c r="BA152" s="22" t="str">
        <f t="shared" si="123"/>
        <v/>
      </c>
      <c r="BB152" s="22" t="str">
        <f t="shared" si="124"/>
        <v/>
      </c>
      <c r="BC152" s="22" t="str">
        <f t="shared" si="125"/>
        <v/>
      </c>
      <c r="BD152" s="22" t="str">
        <f t="shared" si="126"/>
        <v/>
      </c>
      <c r="BE152" s="22" t="str">
        <f t="shared" si="127"/>
        <v/>
      </c>
      <c r="BF152" s="22" t="str">
        <f t="shared" si="128"/>
        <v/>
      </c>
      <c r="BG152" s="22" t="str">
        <f t="shared" si="129"/>
        <v/>
      </c>
      <c r="BH152" s="22" t="str">
        <f t="shared" si="130"/>
        <v/>
      </c>
      <c r="BI152" s="22" t="str">
        <f t="shared" si="131"/>
        <v/>
      </c>
      <c r="BJ152" s="22" t="str">
        <f t="shared" si="132"/>
        <v/>
      </c>
      <c r="BK152" s="22" t="str">
        <f t="shared" si="133"/>
        <v/>
      </c>
    </row>
    <row r="153" spans="13:63" x14ac:dyDescent="0.3">
      <c r="M153" s="34" t="s">
        <v>299</v>
      </c>
      <c r="N153" s="35" t="s">
        <v>1077</v>
      </c>
      <c r="O153" s="35" t="s">
        <v>1152</v>
      </c>
      <c r="P153" s="37">
        <v>1.4391143911439113</v>
      </c>
      <c r="Q153" s="23">
        <f>VLOOKUP(M153,Salary!$A$1:$F$986,2,FALSE)</f>
        <v>4500000</v>
      </c>
      <c r="R153" s="23"/>
      <c r="S153" s="22">
        <v>0</v>
      </c>
      <c r="T153" s="22" t="str">
        <f t="shared" si="90"/>
        <v/>
      </c>
      <c r="U153" s="22" t="str">
        <f t="shared" si="91"/>
        <v/>
      </c>
      <c r="V153" s="22">
        <f t="shared" si="92"/>
        <v>0</v>
      </c>
      <c r="W153" s="22" t="b">
        <f t="shared" si="93"/>
        <v>0</v>
      </c>
      <c r="X153" s="22" t="str">
        <f t="shared" si="94"/>
        <v/>
      </c>
      <c r="Y153" s="22">
        <f t="shared" si="95"/>
        <v>0</v>
      </c>
      <c r="Z153" s="22" t="str">
        <f t="shared" si="96"/>
        <v/>
      </c>
      <c r="AA153" s="22" t="str">
        <f t="shared" si="97"/>
        <v/>
      </c>
      <c r="AB153" s="22" t="str">
        <f t="shared" si="98"/>
        <v/>
      </c>
      <c r="AC153" s="22" t="str">
        <f t="shared" si="99"/>
        <v/>
      </c>
      <c r="AD153" s="22" t="str">
        <f t="shared" si="100"/>
        <v/>
      </c>
      <c r="AE153" s="22" t="str">
        <f t="shared" si="101"/>
        <v/>
      </c>
      <c r="AF153" s="25" t="str">
        <f t="shared" si="102"/>
        <v/>
      </c>
      <c r="AG153" s="22" t="str">
        <f t="shared" si="103"/>
        <v/>
      </c>
      <c r="AH153" s="22" t="str">
        <f t="shared" si="104"/>
        <v/>
      </c>
      <c r="AI153" s="22" t="str">
        <f t="shared" si="105"/>
        <v/>
      </c>
      <c r="AJ153" s="22" t="str">
        <f t="shared" si="106"/>
        <v/>
      </c>
      <c r="AK153" s="22" t="str">
        <f t="shared" si="107"/>
        <v/>
      </c>
      <c r="AL153" s="22" t="str">
        <f t="shared" si="108"/>
        <v/>
      </c>
      <c r="AM153" s="22" t="str">
        <f t="shared" si="109"/>
        <v/>
      </c>
      <c r="AN153" s="22" t="str">
        <f t="shared" si="110"/>
        <v/>
      </c>
      <c r="AO153" s="22" t="str">
        <f t="shared" si="111"/>
        <v/>
      </c>
      <c r="AP153" s="22" t="str">
        <f t="shared" si="112"/>
        <v/>
      </c>
      <c r="AQ153" s="22" t="str">
        <f t="shared" si="113"/>
        <v/>
      </c>
      <c r="AR153" s="22" t="str">
        <f t="shared" si="114"/>
        <v/>
      </c>
      <c r="AS153" s="22" t="str">
        <f t="shared" si="115"/>
        <v/>
      </c>
      <c r="AT153" s="22" t="str">
        <f t="shared" si="116"/>
        <v/>
      </c>
      <c r="AU153" s="22">
        <f t="shared" si="117"/>
        <v>0</v>
      </c>
      <c r="AV153" s="22" t="str">
        <f t="shared" si="118"/>
        <v/>
      </c>
      <c r="AW153" s="22" t="str">
        <f t="shared" si="119"/>
        <v/>
      </c>
      <c r="AX153" s="22" t="str">
        <f t="shared" si="120"/>
        <v/>
      </c>
      <c r="AY153" s="22" t="str">
        <f t="shared" si="121"/>
        <v/>
      </c>
      <c r="AZ153" s="22" t="str">
        <f t="shared" si="122"/>
        <v/>
      </c>
      <c r="BA153" s="22" t="str">
        <f t="shared" si="123"/>
        <v/>
      </c>
      <c r="BB153" s="22" t="str">
        <f t="shared" si="124"/>
        <v/>
      </c>
      <c r="BC153" s="22" t="str">
        <f t="shared" si="125"/>
        <v/>
      </c>
      <c r="BD153" s="22" t="str">
        <f t="shared" si="126"/>
        <v/>
      </c>
      <c r="BE153" s="22" t="str">
        <f t="shared" si="127"/>
        <v/>
      </c>
      <c r="BF153" s="22" t="str">
        <f t="shared" si="128"/>
        <v/>
      </c>
      <c r="BG153" s="22" t="str">
        <f t="shared" si="129"/>
        <v/>
      </c>
      <c r="BH153" s="22" t="str">
        <f t="shared" si="130"/>
        <v/>
      </c>
      <c r="BI153" s="22" t="str">
        <f t="shared" si="131"/>
        <v/>
      </c>
      <c r="BJ153" s="22" t="str">
        <f t="shared" si="132"/>
        <v/>
      </c>
      <c r="BK153" s="22" t="str">
        <f t="shared" si="133"/>
        <v/>
      </c>
    </row>
    <row r="154" spans="13:63" x14ac:dyDescent="0.3">
      <c r="M154" s="34" t="s">
        <v>619</v>
      </c>
      <c r="N154" s="35" t="s">
        <v>1078</v>
      </c>
      <c r="O154" s="35" t="s">
        <v>1152</v>
      </c>
      <c r="P154" s="37">
        <v>1.1607142857142856</v>
      </c>
      <c r="Q154" s="23">
        <f>VLOOKUP(M154,Salary!$A$1:$F$986,2,FALSE)</f>
        <v>800000</v>
      </c>
      <c r="R154" s="23"/>
      <c r="S154" s="22">
        <v>0</v>
      </c>
      <c r="T154" s="22" t="str">
        <f t="shared" si="90"/>
        <v/>
      </c>
      <c r="U154" s="22" t="str">
        <f t="shared" si="91"/>
        <v/>
      </c>
      <c r="V154" s="22" t="str">
        <f t="shared" si="92"/>
        <v/>
      </c>
      <c r="W154" s="22" t="b">
        <f t="shared" si="93"/>
        <v>1</v>
      </c>
      <c r="X154" s="22" t="str">
        <f t="shared" si="94"/>
        <v/>
      </c>
      <c r="Y154" s="22">
        <f t="shared" si="95"/>
        <v>0</v>
      </c>
      <c r="Z154" s="22" t="str">
        <f t="shared" si="96"/>
        <v/>
      </c>
      <c r="AA154" s="22" t="str">
        <f t="shared" si="97"/>
        <v/>
      </c>
      <c r="AB154" s="22" t="str">
        <f t="shared" si="98"/>
        <v/>
      </c>
      <c r="AC154" s="22" t="str">
        <f t="shared" si="99"/>
        <v/>
      </c>
      <c r="AD154" s="22" t="str">
        <f t="shared" si="100"/>
        <v/>
      </c>
      <c r="AE154" s="22" t="str">
        <f t="shared" si="101"/>
        <v/>
      </c>
      <c r="AF154" s="25" t="str">
        <f t="shared" si="102"/>
        <v/>
      </c>
      <c r="AG154" s="22" t="str">
        <f t="shared" si="103"/>
        <v/>
      </c>
      <c r="AH154" s="22" t="str">
        <f t="shared" si="104"/>
        <v/>
      </c>
      <c r="AI154" s="22" t="str">
        <f t="shared" si="105"/>
        <v/>
      </c>
      <c r="AJ154" s="22" t="str">
        <f t="shared" si="106"/>
        <v/>
      </c>
      <c r="AK154" s="22" t="str">
        <f t="shared" si="107"/>
        <v/>
      </c>
      <c r="AL154" s="22" t="str">
        <f t="shared" si="108"/>
        <v/>
      </c>
      <c r="AM154" s="22" t="str">
        <f t="shared" si="109"/>
        <v/>
      </c>
      <c r="AN154" s="22" t="str">
        <f t="shared" si="110"/>
        <v/>
      </c>
      <c r="AO154" s="22" t="str">
        <f t="shared" si="111"/>
        <v/>
      </c>
      <c r="AP154" s="22" t="str">
        <f t="shared" si="112"/>
        <v/>
      </c>
      <c r="AQ154" s="22" t="str">
        <f t="shared" si="113"/>
        <v/>
      </c>
      <c r="AR154" s="22" t="str">
        <f t="shared" si="114"/>
        <v/>
      </c>
      <c r="AS154" s="22" t="str">
        <f t="shared" si="115"/>
        <v/>
      </c>
      <c r="AT154" s="22" t="str">
        <f t="shared" si="116"/>
        <v/>
      </c>
      <c r="AU154" s="22" t="str">
        <f t="shared" si="117"/>
        <v/>
      </c>
      <c r="AV154" s="22" t="str">
        <f t="shared" si="118"/>
        <v/>
      </c>
      <c r="AW154" s="22" t="str">
        <f t="shared" si="119"/>
        <v/>
      </c>
      <c r="AX154" s="22" t="str">
        <f t="shared" si="120"/>
        <v/>
      </c>
      <c r="AY154" s="22" t="str">
        <f t="shared" si="121"/>
        <v/>
      </c>
      <c r="AZ154" s="22" t="str">
        <f t="shared" si="122"/>
        <v/>
      </c>
      <c r="BA154" s="22" t="str">
        <f t="shared" si="123"/>
        <v/>
      </c>
      <c r="BB154" s="22" t="str">
        <f t="shared" si="124"/>
        <v/>
      </c>
      <c r="BC154" s="22" t="str">
        <f t="shared" si="125"/>
        <v/>
      </c>
      <c r="BD154" s="22" t="str">
        <f t="shared" si="126"/>
        <v/>
      </c>
      <c r="BE154" s="22">
        <f t="shared" si="127"/>
        <v>0</v>
      </c>
      <c r="BF154" s="22" t="str">
        <f t="shared" si="128"/>
        <v/>
      </c>
      <c r="BG154" s="22" t="str">
        <f t="shared" si="129"/>
        <v/>
      </c>
      <c r="BH154" s="22" t="str">
        <f t="shared" si="130"/>
        <v/>
      </c>
      <c r="BI154" s="22" t="str">
        <f t="shared" si="131"/>
        <v/>
      </c>
      <c r="BJ154" s="22" t="str">
        <f t="shared" si="132"/>
        <v/>
      </c>
      <c r="BK154" s="22" t="str">
        <f t="shared" si="133"/>
        <v/>
      </c>
    </row>
    <row r="155" spans="13:63" x14ac:dyDescent="0.3">
      <c r="M155" s="34" t="s">
        <v>792</v>
      </c>
      <c r="N155" s="35" t="s">
        <v>1068</v>
      </c>
      <c r="O155" s="35" t="s">
        <v>1152</v>
      </c>
      <c r="P155" s="37">
        <v>0.96296296296296291</v>
      </c>
      <c r="Q155" s="23">
        <f>VLOOKUP(M155,Salary!$A$1:$F$986,2,FALSE)</f>
        <v>583000</v>
      </c>
      <c r="R155" s="23"/>
      <c r="S155" s="22">
        <v>0</v>
      </c>
      <c r="T155" s="22" t="str">
        <f t="shared" si="90"/>
        <v/>
      </c>
      <c r="U155" s="22" t="str">
        <f t="shared" si="91"/>
        <v/>
      </c>
      <c r="V155" s="22" t="str">
        <f t="shared" si="92"/>
        <v/>
      </c>
      <c r="W155" s="22" t="b">
        <f t="shared" si="93"/>
        <v>1</v>
      </c>
      <c r="X155" s="22" t="str">
        <f t="shared" si="94"/>
        <v/>
      </c>
      <c r="Y155" s="22">
        <f t="shared" si="95"/>
        <v>0</v>
      </c>
      <c r="Z155" s="22" t="str">
        <f t="shared" si="96"/>
        <v/>
      </c>
      <c r="AA155" s="22" t="str">
        <f t="shared" si="97"/>
        <v/>
      </c>
      <c r="AB155" s="22" t="str">
        <f t="shared" si="98"/>
        <v/>
      </c>
      <c r="AC155" s="22" t="str">
        <f t="shared" si="99"/>
        <v/>
      </c>
      <c r="AD155" s="22" t="str">
        <f t="shared" si="100"/>
        <v/>
      </c>
      <c r="AE155" s="22" t="str">
        <f t="shared" si="101"/>
        <v/>
      </c>
      <c r="AF155" s="25" t="str">
        <f t="shared" si="102"/>
        <v/>
      </c>
      <c r="AG155" s="22" t="str">
        <f t="shared" si="103"/>
        <v/>
      </c>
      <c r="AH155" s="22" t="str">
        <f t="shared" si="104"/>
        <v/>
      </c>
      <c r="AI155" s="22" t="str">
        <f t="shared" si="105"/>
        <v/>
      </c>
      <c r="AJ155" s="22" t="str">
        <f t="shared" si="106"/>
        <v/>
      </c>
      <c r="AK155" s="22" t="str">
        <f t="shared" si="107"/>
        <v/>
      </c>
      <c r="AL155" s="22" t="str">
        <f t="shared" si="108"/>
        <v/>
      </c>
      <c r="AM155" s="22" t="str">
        <f t="shared" si="109"/>
        <v/>
      </c>
      <c r="AN155" s="22" t="str">
        <f t="shared" si="110"/>
        <v/>
      </c>
      <c r="AO155" s="22" t="str">
        <f t="shared" si="111"/>
        <v/>
      </c>
      <c r="AP155" s="22" t="str">
        <f t="shared" si="112"/>
        <v/>
      </c>
      <c r="AQ155" s="22">
        <f t="shared" si="113"/>
        <v>0</v>
      </c>
      <c r="AR155" s="22" t="str">
        <f t="shared" si="114"/>
        <v/>
      </c>
      <c r="AS155" s="22" t="str">
        <f t="shared" si="115"/>
        <v/>
      </c>
      <c r="AT155" s="22" t="str">
        <f t="shared" si="116"/>
        <v/>
      </c>
      <c r="AU155" s="22" t="str">
        <f t="shared" si="117"/>
        <v/>
      </c>
      <c r="AV155" s="22" t="str">
        <f t="shared" si="118"/>
        <v/>
      </c>
      <c r="AW155" s="22" t="str">
        <f t="shared" si="119"/>
        <v/>
      </c>
      <c r="AX155" s="22" t="str">
        <f t="shared" si="120"/>
        <v/>
      </c>
      <c r="AY155" s="22" t="str">
        <f t="shared" si="121"/>
        <v/>
      </c>
      <c r="AZ155" s="22" t="str">
        <f t="shared" si="122"/>
        <v/>
      </c>
      <c r="BA155" s="22" t="str">
        <f t="shared" si="123"/>
        <v/>
      </c>
      <c r="BB155" s="22" t="str">
        <f t="shared" si="124"/>
        <v/>
      </c>
      <c r="BC155" s="22" t="str">
        <f t="shared" si="125"/>
        <v/>
      </c>
      <c r="BD155" s="22" t="str">
        <f t="shared" si="126"/>
        <v/>
      </c>
      <c r="BE155" s="22" t="str">
        <f t="shared" si="127"/>
        <v/>
      </c>
      <c r="BF155" s="22" t="str">
        <f t="shared" si="128"/>
        <v/>
      </c>
      <c r="BG155" s="22" t="str">
        <f t="shared" si="129"/>
        <v/>
      </c>
      <c r="BH155" s="22" t="str">
        <f t="shared" si="130"/>
        <v/>
      </c>
      <c r="BI155" s="22" t="str">
        <f t="shared" si="131"/>
        <v/>
      </c>
      <c r="BJ155" s="22" t="str">
        <f t="shared" si="132"/>
        <v/>
      </c>
      <c r="BK155" s="22" t="str">
        <f t="shared" si="133"/>
        <v/>
      </c>
    </row>
    <row r="156" spans="13:63" x14ac:dyDescent="0.3">
      <c r="M156" s="34" t="s">
        <v>438</v>
      </c>
      <c r="N156" s="35" t="s">
        <v>1086</v>
      </c>
      <c r="O156" s="35" t="s">
        <v>1152</v>
      </c>
      <c r="P156" s="37">
        <v>1.2834224598930482</v>
      </c>
      <c r="Q156" s="23">
        <f>VLOOKUP(M156,Salary!$A$1:$F$986,2,FALSE)</f>
        <v>2000000</v>
      </c>
      <c r="R156" s="23"/>
      <c r="S156" s="22">
        <v>0</v>
      </c>
      <c r="T156" s="22" t="str">
        <f t="shared" si="90"/>
        <v/>
      </c>
      <c r="U156" s="22" t="str">
        <f t="shared" si="91"/>
        <v/>
      </c>
      <c r="V156" s="22" t="str">
        <f t="shared" si="92"/>
        <v/>
      </c>
      <c r="W156" s="22" t="b">
        <f t="shared" si="93"/>
        <v>0</v>
      </c>
      <c r="X156" s="22" t="str">
        <f t="shared" si="94"/>
        <v/>
      </c>
      <c r="Y156" s="22">
        <f t="shared" si="95"/>
        <v>0</v>
      </c>
      <c r="Z156" s="22" t="str">
        <f t="shared" si="96"/>
        <v/>
      </c>
      <c r="AA156" s="22" t="str">
        <f t="shared" si="97"/>
        <v/>
      </c>
      <c r="AB156" s="22" t="str">
        <f t="shared" si="98"/>
        <v/>
      </c>
      <c r="AC156" s="22" t="str">
        <f t="shared" si="99"/>
        <v/>
      </c>
      <c r="AD156" s="22" t="str">
        <f t="shared" si="100"/>
        <v/>
      </c>
      <c r="AE156" s="22" t="str">
        <f t="shared" si="101"/>
        <v/>
      </c>
      <c r="AF156" s="25" t="str">
        <f t="shared" si="102"/>
        <v/>
      </c>
      <c r="AG156" s="22" t="str">
        <f t="shared" si="103"/>
        <v/>
      </c>
      <c r="AH156" s="22" t="str">
        <f t="shared" si="104"/>
        <v/>
      </c>
      <c r="AI156" s="22" t="str">
        <f t="shared" si="105"/>
        <v/>
      </c>
      <c r="AJ156" s="22" t="str">
        <f t="shared" si="106"/>
        <v/>
      </c>
      <c r="AK156" s="22" t="str">
        <f t="shared" si="107"/>
        <v/>
      </c>
      <c r="AL156" s="22" t="str">
        <f t="shared" si="108"/>
        <v/>
      </c>
      <c r="AM156" s="22" t="str">
        <f t="shared" si="109"/>
        <v/>
      </c>
      <c r="AN156" s="22" t="str">
        <f t="shared" si="110"/>
        <v/>
      </c>
      <c r="AO156" s="22" t="str">
        <f t="shared" si="111"/>
        <v/>
      </c>
      <c r="AP156" s="22" t="str">
        <f t="shared" si="112"/>
        <v/>
      </c>
      <c r="AQ156" s="22" t="str">
        <f t="shared" si="113"/>
        <v/>
      </c>
      <c r="AR156" s="22" t="str">
        <f t="shared" si="114"/>
        <v/>
      </c>
      <c r="AS156" s="22" t="str">
        <f t="shared" si="115"/>
        <v/>
      </c>
      <c r="AT156" s="22" t="str">
        <f t="shared" si="116"/>
        <v/>
      </c>
      <c r="AU156" s="22" t="str">
        <f t="shared" si="117"/>
        <v/>
      </c>
      <c r="AV156" s="22" t="str">
        <f t="shared" si="118"/>
        <v/>
      </c>
      <c r="AW156" s="22">
        <f t="shared" si="119"/>
        <v>0</v>
      </c>
      <c r="AX156" s="22" t="str">
        <f t="shared" si="120"/>
        <v/>
      </c>
      <c r="AY156" s="22" t="str">
        <f t="shared" si="121"/>
        <v/>
      </c>
      <c r="AZ156" s="22" t="str">
        <f t="shared" si="122"/>
        <v/>
      </c>
      <c r="BA156" s="22" t="str">
        <f t="shared" si="123"/>
        <v/>
      </c>
      <c r="BB156" s="22" t="str">
        <f t="shared" si="124"/>
        <v/>
      </c>
      <c r="BC156" s="22" t="str">
        <f t="shared" si="125"/>
        <v/>
      </c>
      <c r="BD156" s="22" t="str">
        <f t="shared" si="126"/>
        <v/>
      </c>
      <c r="BE156" s="22" t="str">
        <f t="shared" si="127"/>
        <v/>
      </c>
      <c r="BF156" s="22" t="str">
        <f t="shared" si="128"/>
        <v/>
      </c>
      <c r="BG156" s="22" t="str">
        <f t="shared" si="129"/>
        <v/>
      </c>
      <c r="BH156" s="22" t="str">
        <f t="shared" si="130"/>
        <v/>
      </c>
      <c r="BI156" s="22" t="str">
        <f t="shared" si="131"/>
        <v/>
      </c>
      <c r="BJ156" s="22" t="str">
        <f t="shared" si="132"/>
        <v/>
      </c>
      <c r="BK156" s="22" t="str">
        <f t="shared" si="133"/>
        <v/>
      </c>
    </row>
    <row r="157" spans="13:63" x14ac:dyDescent="0.3">
      <c r="M157" s="34" t="s">
        <v>840</v>
      </c>
      <c r="N157" s="35" t="s">
        <v>1089</v>
      </c>
      <c r="O157" s="35" t="s">
        <v>1152</v>
      </c>
      <c r="P157" s="37">
        <v>1.1960132890365447</v>
      </c>
      <c r="Q157" s="23">
        <f>VLOOKUP(M157,Salary!$A$1:$F$986,2,FALSE)</f>
        <v>579000</v>
      </c>
      <c r="R157" s="23"/>
      <c r="S157" s="22">
        <v>0</v>
      </c>
      <c r="T157" s="22" t="str">
        <f t="shared" si="90"/>
        <v/>
      </c>
      <c r="U157" s="22" t="str">
        <f t="shared" si="91"/>
        <v/>
      </c>
      <c r="V157" s="22" t="str">
        <f t="shared" si="92"/>
        <v/>
      </c>
      <c r="W157" s="22" t="b">
        <f t="shared" si="93"/>
        <v>1</v>
      </c>
      <c r="X157" s="22" t="str">
        <f t="shared" si="94"/>
        <v/>
      </c>
      <c r="Y157" s="22">
        <f t="shared" si="95"/>
        <v>0</v>
      </c>
      <c r="Z157" s="22" t="str">
        <f t="shared" si="96"/>
        <v/>
      </c>
      <c r="AA157" s="22" t="str">
        <f t="shared" si="97"/>
        <v/>
      </c>
      <c r="AB157" s="22" t="str">
        <f t="shared" si="98"/>
        <v/>
      </c>
      <c r="AC157" s="22" t="str">
        <f t="shared" si="99"/>
        <v/>
      </c>
      <c r="AD157" s="22" t="str">
        <f t="shared" si="100"/>
        <v/>
      </c>
      <c r="AE157" s="22" t="str">
        <f t="shared" si="101"/>
        <v/>
      </c>
      <c r="AF157" s="25" t="str">
        <f t="shared" si="102"/>
        <v/>
      </c>
      <c r="AG157" s="22" t="str">
        <f t="shared" si="103"/>
        <v/>
      </c>
      <c r="AH157" s="22" t="str">
        <f t="shared" si="104"/>
        <v/>
      </c>
      <c r="AI157" s="22" t="str">
        <f t="shared" si="105"/>
        <v/>
      </c>
      <c r="AJ157" s="22" t="str">
        <f t="shared" si="106"/>
        <v/>
      </c>
      <c r="AK157" s="22" t="str">
        <f t="shared" si="107"/>
        <v/>
      </c>
      <c r="AL157" s="22" t="str">
        <f t="shared" si="108"/>
        <v/>
      </c>
      <c r="AM157" s="22" t="str">
        <f t="shared" si="109"/>
        <v/>
      </c>
      <c r="AN157" s="22" t="str">
        <f t="shared" si="110"/>
        <v/>
      </c>
      <c r="AO157" s="22" t="str">
        <f t="shared" si="111"/>
        <v/>
      </c>
      <c r="AP157" s="22">
        <f t="shared" si="112"/>
        <v>0</v>
      </c>
      <c r="AQ157" s="22" t="str">
        <f t="shared" si="113"/>
        <v/>
      </c>
      <c r="AR157" s="22" t="str">
        <f t="shared" si="114"/>
        <v/>
      </c>
      <c r="AS157" s="22" t="str">
        <f t="shared" si="115"/>
        <v/>
      </c>
      <c r="AT157" s="22" t="str">
        <f t="shared" si="116"/>
        <v/>
      </c>
      <c r="AU157" s="22" t="str">
        <f t="shared" si="117"/>
        <v/>
      </c>
      <c r="AV157" s="22" t="str">
        <f t="shared" si="118"/>
        <v/>
      </c>
      <c r="AW157" s="22" t="str">
        <f t="shared" si="119"/>
        <v/>
      </c>
      <c r="AX157" s="22" t="str">
        <f t="shared" si="120"/>
        <v/>
      </c>
      <c r="AY157" s="22" t="str">
        <f t="shared" si="121"/>
        <v/>
      </c>
      <c r="AZ157" s="22" t="str">
        <f t="shared" si="122"/>
        <v/>
      </c>
      <c r="BA157" s="22" t="str">
        <f t="shared" si="123"/>
        <v/>
      </c>
      <c r="BB157" s="22" t="str">
        <f t="shared" si="124"/>
        <v/>
      </c>
      <c r="BC157" s="22" t="str">
        <f t="shared" si="125"/>
        <v/>
      </c>
      <c r="BD157" s="22" t="str">
        <f t="shared" si="126"/>
        <v/>
      </c>
      <c r="BE157" s="22" t="str">
        <f t="shared" si="127"/>
        <v/>
      </c>
      <c r="BF157" s="22" t="str">
        <f t="shared" si="128"/>
        <v/>
      </c>
      <c r="BG157" s="22" t="str">
        <f t="shared" si="129"/>
        <v/>
      </c>
      <c r="BH157" s="22" t="str">
        <f t="shared" si="130"/>
        <v/>
      </c>
      <c r="BI157" s="22" t="str">
        <f t="shared" si="131"/>
        <v/>
      </c>
      <c r="BJ157" s="22" t="str">
        <f t="shared" si="132"/>
        <v/>
      </c>
      <c r="BK157" s="22" t="str">
        <f t="shared" si="133"/>
        <v/>
      </c>
    </row>
    <row r="158" spans="13:63" x14ac:dyDescent="0.3">
      <c r="M158" s="34" t="s">
        <v>781</v>
      </c>
      <c r="N158" s="35" t="s">
        <v>1082</v>
      </c>
      <c r="O158" s="35" t="s">
        <v>1152</v>
      </c>
      <c r="P158" s="37">
        <v>1.1428571428571428</v>
      </c>
      <c r="Q158" s="23">
        <f>VLOOKUP(M158,Salary!$A$1:$F$986,2,FALSE)</f>
        <v>584000</v>
      </c>
      <c r="R158" s="23"/>
      <c r="S158" s="22">
        <v>0</v>
      </c>
      <c r="T158" s="22" t="str">
        <f t="shared" si="90"/>
        <v/>
      </c>
      <c r="U158" s="22" t="str">
        <f t="shared" si="91"/>
        <v/>
      </c>
      <c r="V158" s="22" t="str">
        <f t="shared" si="92"/>
        <v/>
      </c>
      <c r="W158" s="22" t="b">
        <f t="shared" si="93"/>
        <v>1</v>
      </c>
      <c r="X158" s="22" t="str">
        <f t="shared" si="94"/>
        <v/>
      </c>
      <c r="Y158" s="22">
        <f t="shared" si="95"/>
        <v>0</v>
      </c>
      <c r="Z158" s="22" t="str">
        <f t="shared" si="96"/>
        <v/>
      </c>
      <c r="AA158" s="22" t="str">
        <f t="shared" si="97"/>
        <v/>
      </c>
      <c r="AB158" s="22" t="str">
        <f t="shared" si="98"/>
        <v/>
      </c>
      <c r="AC158" s="22" t="str">
        <f t="shared" si="99"/>
        <v/>
      </c>
      <c r="AD158" s="22" t="str">
        <f t="shared" si="100"/>
        <v/>
      </c>
      <c r="AE158" s="22" t="str">
        <f t="shared" si="101"/>
        <v/>
      </c>
      <c r="AF158" s="25" t="str">
        <f t="shared" si="102"/>
        <v/>
      </c>
      <c r="AG158" s="22" t="str">
        <f t="shared" si="103"/>
        <v/>
      </c>
      <c r="AH158" s="22">
        <f t="shared" si="104"/>
        <v>0</v>
      </c>
      <c r="AI158" s="22" t="str">
        <f t="shared" si="105"/>
        <v/>
      </c>
      <c r="AJ158" s="22" t="str">
        <f t="shared" si="106"/>
        <v/>
      </c>
      <c r="AK158" s="22" t="str">
        <f t="shared" si="107"/>
        <v/>
      </c>
      <c r="AL158" s="22" t="str">
        <f t="shared" si="108"/>
        <v/>
      </c>
      <c r="AM158" s="22" t="str">
        <f t="shared" si="109"/>
        <v/>
      </c>
      <c r="AN158" s="22" t="str">
        <f t="shared" si="110"/>
        <v/>
      </c>
      <c r="AO158" s="22" t="str">
        <f t="shared" si="111"/>
        <v/>
      </c>
      <c r="AP158" s="22" t="str">
        <f t="shared" si="112"/>
        <v/>
      </c>
      <c r="AQ158" s="22" t="str">
        <f t="shared" si="113"/>
        <v/>
      </c>
      <c r="AR158" s="22" t="str">
        <f t="shared" si="114"/>
        <v/>
      </c>
      <c r="AS158" s="22" t="str">
        <f t="shared" si="115"/>
        <v/>
      </c>
      <c r="AT158" s="22" t="str">
        <f t="shared" si="116"/>
        <v/>
      </c>
      <c r="AU158" s="22" t="str">
        <f t="shared" si="117"/>
        <v/>
      </c>
      <c r="AV158" s="22" t="str">
        <f t="shared" si="118"/>
        <v/>
      </c>
      <c r="AW158" s="22" t="str">
        <f t="shared" si="119"/>
        <v/>
      </c>
      <c r="AX158" s="22" t="str">
        <f t="shared" si="120"/>
        <v/>
      </c>
      <c r="AY158" s="22" t="str">
        <f t="shared" si="121"/>
        <v/>
      </c>
      <c r="AZ158" s="22" t="str">
        <f t="shared" si="122"/>
        <v/>
      </c>
      <c r="BA158" s="22" t="str">
        <f t="shared" si="123"/>
        <v/>
      </c>
      <c r="BB158" s="22" t="str">
        <f t="shared" si="124"/>
        <v/>
      </c>
      <c r="BC158" s="22" t="str">
        <f t="shared" si="125"/>
        <v/>
      </c>
      <c r="BD158" s="22" t="str">
        <f t="shared" si="126"/>
        <v/>
      </c>
      <c r="BE158" s="22" t="str">
        <f t="shared" si="127"/>
        <v/>
      </c>
      <c r="BF158" s="22" t="str">
        <f t="shared" si="128"/>
        <v/>
      </c>
      <c r="BG158" s="22" t="str">
        <f t="shared" si="129"/>
        <v/>
      </c>
      <c r="BH158" s="22" t="str">
        <f t="shared" si="130"/>
        <v/>
      </c>
      <c r="BI158" s="22" t="str">
        <f t="shared" si="131"/>
        <v/>
      </c>
      <c r="BJ158" s="22" t="str">
        <f t="shared" si="132"/>
        <v/>
      </c>
      <c r="BK158" s="22" t="str">
        <f t="shared" si="133"/>
        <v/>
      </c>
    </row>
    <row r="159" spans="13:63" x14ac:dyDescent="0.3">
      <c r="M159" s="34" t="s">
        <v>593</v>
      </c>
      <c r="N159" s="35" t="s">
        <v>1074</v>
      </c>
      <c r="O159" s="35" t="s">
        <v>1152</v>
      </c>
      <c r="P159" s="37">
        <v>1.0112359550561798</v>
      </c>
      <c r="Q159" s="23">
        <f>VLOOKUP(M159,Salary!$A$1:$F$986,2,FALSE)</f>
        <v>925000</v>
      </c>
      <c r="R159" s="23"/>
      <c r="S159" s="22">
        <v>0</v>
      </c>
      <c r="T159" s="22" t="str">
        <f t="shared" si="90"/>
        <v/>
      </c>
      <c r="U159" s="22" t="str">
        <f t="shared" si="91"/>
        <v/>
      </c>
      <c r="V159" s="22" t="str">
        <f t="shared" si="92"/>
        <v/>
      </c>
      <c r="W159" s="22" t="b">
        <f t="shared" si="93"/>
        <v>1</v>
      </c>
      <c r="X159" s="22" t="str">
        <f t="shared" si="94"/>
        <v/>
      </c>
      <c r="Y159" s="22">
        <f t="shared" si="95"/>
        <v>0</v>
      </c>
      <c r="Z159" s="22" t="str">
        <f t="shared" si="96"/>
        <v/>
      </c>
      <c r="AA159" s="22" t="str">
        <f t="shared" si="97"/>
        <v/>
      </c>
      <c r="AB159" s="22" t="str">
        <f t="shared" si="98"/>
        <v/>
      </c>
      <c r="AC159" s="22" t="str">
        <f t="shared" si="99"/>
        <v/>
      </c>
      <c r="AD159" s="22" t="str">
        <f t="shared" si="100"/>
        <v/>
      </c>
      <c r="AE159" s="22" t="str">
        <f t="shared" si="101"/>
        <v/>
      </c>
      <c r="AF159" s="25" t="str">
        <f t="shared" si="102"/>
        <v/>
      </c>
      <c r="AG159" s="22" t="str">
        <f t="shared" si="103"/>
        <v/>
      </c>
      <c r="AH159" s="22" t="str">
        <f t="shared" si="104"/>
        <v/>
      </c>
      <c r="AI159" s="22" t="str">
        <f t="shared" si="105"/>
        <v/>
      </c>
      <c r="AJ159" s="22" t="str">
        <f t="shared" si="106"/>
        <v/>
      </c>
      <c r="AK159" s="22" t="str">
        <f t="shared" si="107"/>
        <v/>
      </c>
      <c r="AL159" s="22" t="str">
        <f t="shared" si="108"/>
        <v/>
      </c>
      <c r="AM159" s="22" t="str">
        <f t="shared" si="109"/>
        <v/>
      </c>
      <c r="AN159" s="22" t="str">
        <f t="shared" si="110"/>
        <v/>
      </c>
      <c r="AO159" s="22" t="str">
        <f t="shared" si="111"/>
        <v/>
      </c>
      <c r="AP159" s="22" t="str">
        <f t="shared" si="112"/>
        <v/>
      </c>
      <c r="AQ159" s="22" t="str">
        <f t="shared" si="113"/>
        <v/>
      </c>
      <c r="AR159" s="22" t="str">
        <f t="shared" si="114"/>
        <v/>
      </c>
      <c r="AS159" s="22" t="str">
        <f t="shared" si="115"/>
        <v/>
      </c>
      <c r="AT159" s="22" t="str">
        <f t="shared" si="116"/>
        <v/>
      </c>
      <c r="AU159" s="22" t="str">
        <f t="shared" si="117"/>
        <v/>
      </c>
      <c r="AV159" s="22" t="str">
        <f t="shared" si="118"/>
        <v/>
      </c>
      <c r="AW159" s="22" t="str">
        <f t="shared" si="119"/>
        <v/>
      </c>
      <c r="AX159" s="22" t="str">
        <f t="shared" si="120"/>
        <v/>
      </c>
      <c r="AY159" s="22" t="str">
        <f t="shared" si="121"/>
        <v/>
      </c>
      <c r="AZ159" s="22" t="str">
        <f t="shared" si="122"/>
        <v/>
      </c>
      <c r="BA159" s="22" t="str">
        <f t="shared" si="123"/>
        <v/>
      </c>
      <c r="BB159" s="22" t="str">
        <f t="shared" si="124"/>
        <v/>
      </c>
      <c r="BC159" s="22" t="str">
        <f t="shared" si="125"/>
        <v/>
      </c>
      <c r="BD159" s="22" t="str">
        <f t="shared" si="126"/>
        <v/>
      </c>
      <c r="BE159" s="22" t="str">
        <f t="shared" si="127"/>
        <v/>
      </c>
      <c r="BF159" s="22" t="str">
        <f t="shared" si="128"/>
        <v/>
      </c>
      <c r="BG159" s="22" t="str">
        <f t="shared" si="129"/>
        <v/>
      </c>
      <c r="BH159" s="22">
        <f t="shared" si="130"/>
        <v>0</v>
      </c>
      <c r="BI159" s="22" t="str">
        <f t="shared" si="131"/>
        <v/>
      </c>
      <c r="BJ159" s="22" t="str">
        <f t="shared" si="132"/>
        <v/>
      </c>
      <c r="BK159" s="22" t="str">
        <f t="shared" si="133"/>
        <v/>
      </c>
    </row>
    <row r="160" spans="13:63" x14ac:dyDescent="0.3">
      <c r="M160" s="34" t="s">
        <v>546</v>
      </c>
      <c r="N160" s="35" t="s">
        <v>1068</v>
      </c>
      <c r="O160" s="35" t="s">
        <v>1152</v>
      </c>
      <c r="P160" s="37">
        <v>1.3692946058091287</v>
      </c>
      <c r="Q160" s="23">
        <f>VLOOKUP(M160,Salary!$A$1:$F$986,2,FALSE)</f>
        <v>1150000</v>
      </c>
      <c r="R160" s="23"/>
      <c r="S160" s="22">
        <v>0</v>
      </c>
      <c r="T160" s="22" t="str">
        <f t="shared" si="90"/>
        <v/>
      </c>
      <c r="U160" s="22" t="str">
        <f t="shared" si="91"/>
        <v/>
      </c>
      <c r="V160" s="22" t="str">
        <f t="shared" si="92"/>
        <v/>
      </c>
      <c r="W160" s="22" t="b">
        <f t="shared" si="93"/>
        <v>1</v>
      </c>
      <c r="X160" s="22" t="str">
        <f t="shared" si="94"/>
        <v/>
      </c>
      <c r="Y160" s="22">
        <f t="shared" si="95"/>
        <v>0</v>
      </c>
      <c r="Z160" s="22" t="str">
        <f t="shared" si="96"/>
        <v/>
      </c>
      <c r="AA160" s="22" t="str">
        <f t="shared" si="97"/>
        <v/>
      </c>
      <c r="AB160" s="22" t="str">
        <f t="shared" si="98"/>
        <v/>
      </c>
      <c r="AC160" s="22" t="str">
        <f t="shared" si="99"/>
        <v/>
      </c>
      <c r="AD160" s="22" t="str">
        <f t="shared" si="100"/>
        <v/>
      </c>
      <c r="AE160" s="22" t="str">
        <f t="shared" si="101"/>
        <v/>
      </c>
      <c r="AF160" s="25" t="str">
        <f t="shared" si="102"/>
        <v/>
      </c>
      <c r="AG160" s="22" t="str">
        <f t="shared" si="103"/>
        <v/>
      </c>
      <c r="AH160" s="22" t="str">
        <f t="shared" si="104"/>
        <v/>
      </c>
      <c r="AI160" s="22" t="str">
        <f t="shared" si="105"/>
        <v/>
      </c>
      <c r="AJ160" s="22" t="str">
        <f t="shared" si="106"/>
        <v/>
      </c>
      <c r="AK160" s="22" t="str">
        <f t="shared" si="107"/>
        <v/>
      </c>
      <c r="AL160" s="22" t="str">
        <f t="shared" si="108"/>
        <v/>
      </c>
      <c r="AM160" s="22" t="str">
        <f t="shared" si="109"/>
        <v/>
      </c>
      <c r="AN160" s="22" t="str">
        <f t="shared" si="110"/>
        <v/>
      </c>
      <c r="AO160" s="22" t="str">
        <f t="shared" si="111"/>
        <v/>
      </c>
      <c r="AP160" s="22" t="str">
        <f t="shared" si="112"/>
        <v/>
      </c>
      <c r="AQ160" s="22">
        <f t="shared" si="113"/>
        <v>0</v>
      </c>
      <c r="AR160" s="22" t="str">
        <f t="shared" si="114"/>
        <v/>
      </c>
      <c r="AS160" s="22" t="str">
        <f t="shared" si="115"/>
        <v/>
      </c>
      <c r="AT160" s="22" t="str">
        <f t="shared" si="116"/>
        <v/>
      </c>
      <c r="AU160" s="22" t="str">
        <f t="shared" si="117"/>
        <v/>
      </c>
      <c r="AV160" s="22" t="str">
        <f t="shared" si="118"/>
        <v/>
      </c>
      <c r="AW160" s="22" t="str">
        <f t="shared" si="119"/>
        <v/>
      </c>
      <c r="AX160" s="22" t="str">
        <f t="shared" si="120"/>
        <v/>
      </c>
      <c r="AY160" s="22" t="str">
        <f t="shared" si="121"/>
        <v/>
      </c>
      <c r="AZ160" s="22" t="str">
        <f t="shared" si="122"/>
        <v/>
      </c>
      <c r="BA160" s="22" t="str">
        <f t="shared" si="123"/>
        <v/>
      </c>
      <c r="BB160" s="22" t="str">
        <f t="shared" si="124"/>
        <v/>
      </c>
      <c r="BC160" s="22" t="str">
        <f t="shared" si="125"/>
        <v/>
      </c>
      <c r="BD160" s="22" t="str">
        <f t="shared" si="126"/>
        <v/>
      </c>
      <c r="BE160" s="22" t="str">
        <f t="shared" si="127"/>
        <v/>
      </c>
      <c r="BF160" s="22" t="str">
        <f t="shared" si="128"/>
        <v/>
      </c>
      <c r="BG160" s="22" t="str">
        <f t="shared" si="129"/>
        <v/>
      </c>
      <c r="BH160" s="22" t="str">
        <f t="shared" si="130"/>
        <v/>
      </c>
      <c r="BI160" s="22" t="str">
        <f t="shared" si="131"/>
        <v/>
      </c>
      <c r="BJ160" s="22" t="str">
        <f t="shared" si="132"/>
        <v/>
      </c>
      <c r="BK160" s="22" t="str">
        <f t="shared" si="133"/>
        <v/>
      </c>
    </row>
    <row r="161" spans="13:63" x14ac:dyDescent="0.3">
      <c r="M161" s="34" t="s">
        <v>269</v>
      </c>
      <c r="N161" s="35" t="s">
        <v>1084</v>
      </c>
      <c r="O161" s="35" t="s">
        <v>1152</v>
      </c>
      <c r="P161" s="37">
        <v>1.2890625</v>
      </c>
      <c r="Q161" s="23">
        <f>VLOOKUP(M161,Salary!$A$1:$F$986,2,FALSE)</f>
        <v>6000000</v>
      </c>
      <c r="R161" s="23"/>
      <c r="S161" s="22">
        <v>0</v>
      </c>
      <c r="T161" s="22" t="str">
        <f t="shared" si="90"/>
        <v/>
      </c>
      <c r="U161" s="22">
        <f t="shared" si="91"/>
        <v>0</v>
      </c>
      <c r="V161" s="22" t="str">
        <f t="shared" si="92"/>
        <v/>
      </c>
      <c r="W161" s="22" t="b">
        <f t="shared" si="93"/>
        <v>0</v>
      </c>
      <c r="X161" s="22" t="str">
        <f t="shared" si="94"/>
        <v/>
      </c>
      <c r="Y161" s="22">
        <f t="shared" si="95"/>
        <v>0</v>
      </c>
      <c r="Z161" s="22" t="str">
        <f t="shared" si="96"/>
        <v/>
      </c>
      <c r="AA161" s="22" t="str">
        <f t="shared" si="97"/>
        <v/>
      </c>
      <c r="AB161" s="22" t="str">
        <f t="shared" si="98"/>
        <v/>
      </c>
      <c r="AC161" s="22" t="str">
        <f t="shared" si="99"/>
        <v/>
      </c>
      <c r="AD161" s="22" t="str">
        <f t="shared" si="100"/>
        <v/>
      </c>
      <c r="AE161" s="22" t="str">
        <f t="shared" si="101"/>
        <v/>
      </c>
      <c r="AF161" s="25" t="str">
        <f t="shared" si="102"/>
        <v/>
      </c>
      <c r="AG161" s="22" t="str">
        <f t="shared" si="103"/>
        <v/>
      </c>
      <c r="AH161" s="22" t="str">
        <f t="shared" si="104"/>
        <v/>
      </c>
      <c r="AI161" s="22" t="str">
        <f t="shared" si="105"/>
        <v/>
      </c>
      <c r="AJ161" s="22">
        <f t="shared" si="106"/>
        <v>0</v>
      </c>
      <c r="AK161" s="22" t="str">
        <f t="shared" si="107"/>
        <v/>
      </c>
      <c r="AL161" s="22" t="str">
        <f t="shared" si="108"/>
        <v/>
      </c>
      <c r="AM161" s="22" t="str">
        <f t="shared" si="109"/>
        <v/>
      </c>
      <c r="AN161" s="22" t="str">
        <f t="shared" si="110"/>
        <v/>
      </c>
      <c r="AO161" s="22" t="str">
        <f t="shared" si="111"/>
        <v/>
      </c>
      <c r="AP161" s="22" t="str">
        <f t="shared" si="112"/>
        <v/>
      </c>
      <c r="AQ161" s="22" t="str">
        <f t="shared" si="113"/>
        <v/>
      </c>
      <c r="AR161" s="22" t="str">
        <f t="shared" si="114"/>
        <v/>
      </c>
      <c r="AS161" s="22" t="str">
        <f t="shared" si="115"/>
        <v/>
      </c>
      <c r="AT161" s="22" t="str">
        <f t="shared" si="116"/>
        <v/>
      </c>
      <c r="AU161" s="22" t="str">
        <f t="shared" si="117"/>
        <v/>
      </c>
      <c r="AV161" s="22" t="str">
        <f t="shared" si="118"/>
        <v/>
      </c>
      <c r="AW161" s="22" t="str">
        <f t="shared" si="119"/>
        <v/>
      </c>
      <c r="AX161" s="22" t="str">
        <f t="shared" si="120"/>
        <v/>
      </c>
      <c r="AY161" s="22" t="str">
        <f t="shared" si="121"/>
        <v/>
      </c>
      <c r="AZ161" s="22" t="str">
        <f t="shared" si="122"/>
        <v/>
      </c>
      <c r="BA161" s="22" t="str">
        <f t="shared" si="123"/>
        <v/>
      </c>
      <c r="BB161" s="22" t="str">
        <f t="shared" si="124"/>
        <v/>
      </c>
      <c r="BC161" s="22" t="str">
        <f t="shared" si="125"/>
        <v/>
      </c>
      <c r="BD161" s="22" t="str">
        <f t="shared" si="126"/>
        <v/>
      </c>
      <c r="BE161" s="22" t="str">
        <f t="shared" si="127"/>
        <v/>
      </c>
      <c r="BF161" s="22" t="str">
        <f t="shared" si="128"/>
        <v/>
      </c>
      <c r="BG161" s="22" t="str">
        <f t="shared" si="129"/>
        <v/>
      </c>
      <c r="BH161" s="22" t="str">
        <f t="shared" si="130"/>
        <v/>
      </c>
      <c r="BI161" s="22" t="str">
        <f t="shared" si="131"/>
        <v/>
      </c>
      <c r="BJ161" s="22" t="str">
        <f t="shared" si="132"/>
        <v/>
      </c>
      <c r="BK161" s="22" t="str">
        <f t="shared" si="133"/>
        <v/>
      </c>
    </row>
    <row r="162" spans="13:63" x14ac:dyDescent="0.3">
      <c r="M162" s="34" t="s">
        <v>1054</v>
      </c>
      <c r="N162" s="35" t="s">
        <v>1086</v>
      </c>
      <c r="O162" s="35" t="s">
        <v>1152</v>
      </c>
      <c r="P162" s="37">
        <v>1.1978221415607986</v>
      </c>
      <c r="Q162" s="23">
        <f>VLOOKUP(M162,Salary!$A$1:$F$986,2,FALSE)</f>
        <v>570500</v>
      </c>
      <c r="R162" s="23"/>
      <c r="S162" s="22">
        <v>0</v>
      </c>
      <c r="T162" s="22" t="str">
        <f t="shared" si="90"/>
        <v/>
      </c>
      <c r="U162" s="22" t="str">
        <f t="shared" si="91"/>
        <v/>
      </c>
      <c r="V162" s="22" t="str">
        <f t="shared" si="92"/>
        <v/>
      </c>
      <c r="W162" s="22" t="b">
        <f t="shared" si="93"/>
        <v>1</v>
      </c>
      <c r="X162" s="22" t="str">
        <f t="shared" si="94"/>
        <v/>
      </c>
      <c r="Y162" s="22">
        <f t="shared" si="95"/>
        <v>0</v>
      </c>
      <c r="Z162" s="22" t="str">
        <f t="shared" si="96"/>
        <v/>
      </c>
      <c r="AA162" s="22" t="str">
        <f t="shared" si="97"/>
        <v/>
      </c>
      <c r="AB162" s="22" t="str">
        <f t="shared" si="98"/>
        <v/>
      </c>
      <c r="AC162" s="22" t="str">
        <f t="shared" si="99"/>
        <v/>
      </c>
      <c r="AD162" s="22" t="str">
        <f t="shared" si="100"/>
        <v/>
      </c>
      <c r="AE162" s="22" t="str">
        <f t="shared" si="101"/>
        <v/>
      </c>
      <c r="AF162" s="25" t="str">
        <f t="shared" si="102"/>
        <v/>
      </c>
      <c r="AG162" s="22" t="str">
        <f t="shared" si="103"/>
        <v/>
      </c>
      <c r="AH162" s="22" t="str">
        <f t="shared" si="104"/>
        <v/>
      </c>
      <c r="AI162" s="22" t="str">
        <f t="shared" si="105"/>
        <v/>
      </c>
      <c r="AJ162" s="22" t="str">
        <f t="shared" si="106"/>
        <v/>
      </c>
      <c r="AK162" s="22" t="str">
        <f t="shared" si="107"/>
        <v/>
      </c>
      <c r="AL162" s="22" t="str">
        <f t="shared" si="108"/>
        <v/>
      </c>
      <c r="AM162" s="22" t="str">
        <f t="shared" si="109"/>
        <v/>
      </c>
      <c r="AN162" s="22" t="str">
        <f t="shared" si="110"/>
        <v/>
      </c>
      <c r="AO162" s="22" t="str">
        <f t="shared" si="111"/>
        <v/>
      </c>
      <c r="AP162" s="22" t="str">
        <f t="shared" si="112"/>
        <v/>
      </c>
      <c r="AQ162" s="22" t="str">
        <f t="shared" si="113"/>
        <v/>
      </c>
      <c r="AR162" s="22" t="str">
        <f t="shared" si="114"/>
        <v/>
      </c>
      <c r="AS162" s="22" t="str">
        <f t="shared" si="115"/>
        <v/>
      </c>
      <c r="AT162" s="22" t="str">
        <f t="shared" si="116"/>
        <v/>
      </c>
      <c r="AU162" s="22" t="str">
        <f t="shared" si="117"/>
        <v/>
      </c>
      <c r="AV162" s="22" t="str">
        <f t="shared" si="118"/>
        <v/>
      </c>
      <c r="AW162" s="22">
        <f t="shared" si="119"/>
        <v>0</v>
      </c>
      <c r="AX162" s="22" t="str">
        <f t="shared" si="120"/>
        <v/>
      </c>
      <c r="AY162" s="22" t="str">
        <f t="shared" si="121"/>
        <v/>
      </c>
      <c r="AZ162" s="22" t="str">
        <f t="shared" si="122"/>
        <v/>
      </c>
      <c r="BA162" s="22" t="str">
        <f t="shared" si="123"/>
        <v/>
      </c>
      <c r="BB162" s="22" t="str">
        <f t="shared" si="124"/>
        <v/>
      </c>
      <c r="BC162" s="22" t="str">
        <f t="shared" si="125"/>
        <v/>
      </c>
      <c r="BD162" s="22" t="str">
        <f t="shared" si="126"/>
        <v/>
      </c>
      <c r="BE162" s="22" t="str">
        <f t="shared" si="127"/>
        <v/>
      </c>
      <c r="BF162" s="22" t="str">
        <f t="shared" si="128"/>
        <v/>
      </c>
      <c r="BG162" s="22" t="str">
        <f t="shared" si="129"/>
        <v/>
      </c>
      <c r="BH162" s="22" t="str">
        <f t="shared" si="130"/>
        <v/>
      </c>
      <c r="BI162" s="22" t="str">
        <f t="shared" si="131"/>
        <v/>
      </c>
      <c r="BJ162" s="22" t="str">
        <f t="shared" si="132"/>
        <v/>
      </c>
      <c r="BK162" s="22" t="str">
        <f t="shared" si="133"/>
        <v/>
      </c>
    </row>
    <row r="163" spans="13:63" x14ac:dyDescent="0.3">
      <c r="M163" s="34" t="s">
        <v>527</v>
      </c>
      <c r="N163" s="35" t="s">
        <v>1078</v>
      </c>
      <c r="O163" s="35" t="s">
        <v>1152</v>
      </c>
      <c r="P163" s="37">
        <v>1.1785714285714286</v>
      </c>
      <c r="Q163" s="23">
        <f>VLOOKUP(M163,Salary!$A$1:$F$986,2,FALSE)</f>
        <v>1250000</v>
      </c>
      <c r="R163" s="23"/>
      <c r="S163" s="22">
        <v>0</v>
      </c>
      <c r="T163" s="22" t="str">
        <f t="shared" si="90"/>
        <v/>
      </c>
      <c r="U163" s="22" t="str">
        <f t="shared" si="91"/>
        <v/>
      </c>
      <c r="V163" s="22" t="str">
        <f t="shared" si="92"/>
        <v/>
      </c>
      <c r="W163" s="22" t="b">
        <f t="shared" si="93"/>
        <v>1</v>
      </c>
      <c r="X163" s="22" t="str">
        <f t="shared" si="94"/>
        <v/>
      </c>
      <c r="Y163" s="22">
        <f t="shared" si="95"/>
        <v>0</v>
      </c>
      <c r="Z163" s="22" t="str">
        <f t="shared" si="96"/>
        <v/>
      </c>
      <c r="AA163" s="22" t="str">
        <f t="shared" si="97"/>
        <v/>
      </c>
      <c r="AB163" s="22" t="str">
        <f t="shared" si="98"/>
        <v/>
      </c>
      <c r="AC163" s="22" t="str">
        <f t="shared" si="99"/>
        <v/>
      </c>
      <c r="AD163" s="22" t="str">
        <f t="shared" si="100"/>
        <v/>
      </c>
      <c r="AE163" s="22" t="str">
        <f t="shared" si="101"/>
        <v/>
      </c>
      <c r="AF163" s="25" t="str">
        <f t="shared" si="102"/>
        <v/>
      </c>
      <c r="AG163" s="22" t="str">
        <f t="shared" si="103"/>
        <v/>
      </c>
      <c r="AH163" s="22" t="str">
        <f t="shared" si="104"/>
        <v/>
      </c>
      <c r="AI163" s="22" t="str">
        <f t="shared" si="105"/>
        <v/>
      </c>
      <c r="AJ163" s="22" t="str">
        <f t="shared" si="106"/>
        <v/>
      </c>
      <c r="AK163" s="22" t="str">
        <f t="shared" si="107"/>
        <v/>
      </c>
      <c r="AL163" s="22" t="str">
        <f t="shared" si="108"/>
        <v/>
      </c>
      <c r="AM163" s="22" t="str">
        <f t="shared" si="109"/>
        <v/>
      </c>
      <c r="AN163" s="22" t="str">
        <f t="shared" si="110"/>
        <v/>
      </c>
      <c r="AO163" s="22" t="str">
        <f t="shared" si="111"/>
        <v/>
      </c>
      <c r="AP163" s="22" t="str">
        <f t="shared" si="112"/>
        <v/>
      </c>
      <c r="AQ163" s="22" t="str">
        <f t="shared" si="113"/>
        <v/>
      </c>
      <c r="AR163" s="22" t="str">
        <f t="shared" si="114"/>
        <v/>
      </c>
      <c r="AS163" s="22" t="str">
        <f t="shared" si="115"/>
        <v/>
      </c>
      <c r="AT163" s="22" t="str">
        <f t="shared" si="116"/>
        <v/>
      </c>
      <c r="AU163" s="22" t="str">
        <f t="shared" si="117"/>
        <v/>
      </c>
      <c r="AV163" s="22" t="str">
        <f t="shared" si="118"/>
        <v/>
      </c>
      <c r="AW163" s="22" t="str">
        <f t="shared" si="119"/>
        <v/>
      </c>
      <c r="AX163" s="22" t="str">
        <f t="shared" si="120"/>
        <v/>
      </c>
      <c r="AY163" s="22" t="str">
        <f t="shared" si="121"/>
        <v/>
      </c>
      <c r="AZ163" s="22" t="str">
        <f t="shared" si="122"/>
        <v/>
      </c>
      <c r="BA163" s="22" t="str">
        <f t="shared" si="123"/>
        <v/>
      </c>
      <c r="BB163" s="22" t="str">
        <f t="shared" si="124"/>
        <v/>
      </c>
      <c r="BC163" s="22" t="str">
        <f t="shared" si="125"/>
        <v/>
      </c>
      <c r="BD163" s="22" t="str">
        <f t="shared" si="126"/>
        <v/>
      </c>
      <c r="BE163" s="22">
        <f t="shared" si="127"/>
        <v>0</v>
      </c>
      <c r="BF163" s="22" t="str">
        <f t="shared" si="128"/>
        <v/>
      </c>
      <c r="BG163" s="22" t="str">
        <f t="shared" si="129"/>
        <v/>
      </c>
      <c r="BH163" s="22" t="str">
        <f t="shared" si="130"/>
        <v/>
      </c>
      <c r="BI163" s="22" t="str">
        <f t="shared" si="131"/>
        <v/>
      </c>
      <c r="BJ163" s="22" t="str">
        <f t="shared" si="132"/>
        <v/>
      </c>
      <c r="BK163" s="22" t="str">
        <f t="shared" si="133"/>
        <v/>
      </c>
    </row>
    <row r="164" spans="13:63" x14ac:dyDescent="0.3">
      <c r="M164" s="34" t="s">
        <v>443</v>
      </c>
      <c r="N164" s="35" t="s">
        <v>1068</v>
      </c>
      <c r="O164" s="35" t="s">
        <v>1152</v>
      </c>
      <c r="P164" s="37">
        <v>1.1148648648648649</v>
      </c>
      <c r="Q164" s="23">
        <f>VLOOKUP(M164,Salary!$A$1:$F$986,2,FALSE)</f>
        <v>2000000</v>
      </c>
      <c r="R164" s="23"/>
      <c r="S164" s="22">
        <v>0</v>
      </c>
      <c r="T164" s="22" t="str">
        <f t="shared" si="90"/>
        <v/>
      </c>
      <c r="U164" s="22" t="str">
        <f t="shared" si="91"/>
        <v/>
      </c>
      <c r="V164" s="22" t="str">
        <f t="shared" si="92"/>
        <v/>
      </c>
      <c r="W164" s="22" t="b">
        <f t="shared" si="93"/>
        <v>0</v>
      </c>
      <c r="X164" s="22" t="str">
        <f t="shared" si="94"/>
        <v/>
      </c>
      <c r="Y164" s="22">
        <f t="shared" si="95"/>
        <v>0</v>
      </c>
      <c r="Z164" s="22" t="str">
        <f t="shared" si="96"/>
        <v/>
      </c>
      <c r="AA164" s="22" t="str">
        <f t="shared" si="97"/>
        <v/>
      </c>
      <c r="AB164" s="22" t="str">
        <f t="shared" si="98"/>
        <v/>
      </c>
      <c r="AC164" s="22" t="str">
        <f t="shared" si="99"/>
        <v/>
      </c>
      <c r="AD164" s="22" t="str">
        <f t="shared" si="100"/>
        <v/>
      </c>
      <c r="AE164" s="22" t="str">
        <f t="shared" si="101"/>
        <v/>
      </c>
      <c r="AF164" s="25" t="str">
        <f t="shared" si="102"/>
        <v/>
      </c>
      <c r="AG164" s="22" t="str">
        <f t="shared" si="103"/>
        <v/>
      </c>
      <c r="AH164" s="22" t="str">
        <f t="shared" si="104"/>
        <v/>
      </c>
      <c r="AI164" s="22" t="str">
        <f t="shared" si="105"/>
        <v/>
      </c>
      <c r="AJ164" s="22" t="str">
        <f t="shared" si="106"/>
        <v/>
      </c>
      <c r="AK164" s="22" t="str">
        <f t="shared" si="107"/>
        <v/>
      </c>
      <c r="AL164" s="22" t="str">
        <f t="shared" si="108"/>
        <v/>
      </c>
      <c r="AM164" s="22" t="str">
        <f t="shared" si="109"/>
        <v/>
      </c>
      <c r="AN164" s="22" t="str">
        <f t="shared" si="110"/>
        <v/>
      </c>
      <c r="AO164" s="22" t="str">
        <f t="shared" si="111"/>
        <v/>
      </c>
      <c r="AP164" s="22" t="str">
        <f t="shared" si="112"/>
        <v/>
      </c>
      <c r="AQ164" s="22">
        <f t="shared" si="113"/>
        <v>0</v>
      </c>
      <c r="AR164" s="22" t="str">
        <f t="shared" si="114"/>
        <v/>
      </c>
      <c r="AS164" s="22" t="str">
        <f t="shared" si="115"/>
        <v/>
      </c>
      <c r="AT164" s="22" t="str">
        <f t="shared" si="116"/>
        <v/>
      </c>
      <c r="AU164" s="22" t="str">
        <f t="shared" si="117"/>
        <v/>
      </c>
      <c r="AV164" s="22" t="str">
        <f t="shared" si="118"/>
        <v/>
      </c>
      <c r="AW164" s="22" t="str">
        <f t="shared" si="119"/>
        <v/>
      </c>
      <c r="AX164" s="22" t="str">
        <f t="shared" si="120"/>
        <v/>
      </c>
      <c r="AY164" s="22" t="str">
        <f t="shared" si="121"/>
        <v/>
      </c>
      <c r="AZ164" s="22" t="str">
        <f t="shared" si="122"/>
        <v/>
      </c>
      <c r="BA164" s="22" t="str">
        <f t="shared" si="123"/>
        <v/>
      </c>
      <c r="BB164" s="22" t="str">
        <f t="shared" si="124"/>
        <v/>
      </c>
      <c r="BC164" s="22" t="str">
        <f t="shared" si="125"/>
        <v/>
      </c>
      <c r="BD164" s="22" t="str">
        <f t="shared" si="126"/>
        <v/>
      </c>
      <c r="BE164" s="22" t="str">
        <f t="shared" si="127"/>
        <v/>
      </c>
      <c r="BF164" s="22" t="str">
        <f t="shared" si="128"/>
        <v/>
      </c>
      <c r="BG164" s="22" t="str">
        <f t="shared" si="129"/>
        <v/>
      </c>
      <c r="BH164" s="22" t="str">
        <f t="shared" si="130"/>
        <v/>
      </c>
      <c r="BI164" s="22" t="str">
        <f t="shared" si="131"/>
        <v/>
      </c>
      <c r="BJ164" s="22" t="str">
        <f t="shared" si="132"/>
        <v/>
      </c>
      <c r="BK164" s="22" t="str">
        <f t="shared" si="133"/>
        <v/>
      </c>
    </row>
    <row r="165" spans="13:63" x14ac:dyDescent="0.3">
      <c r="M165" s="34" t="s">
        <v>681</v>
      </c>
      <c r="N165" s="35" t="s">
        <v>1069</v>
      </c>
      <c r="O165" s="35" t="s">
        <v>1152</v>
      </c>
      <c r="P165" s="37">
        <v>1.0476190476190477</v>
      </c>
      <c r="Q165" s="23">
        <f>VLOOKUP(M165,Salary!$A$1:$F$986,2,FALSE)</f>
        <v>600500</v>
      </c>
      <c r="R165" s="23"/>
      <c r="S165" s="22">
        <v>0</v>
      </c>
      <c r="T165" s="22" t="str">
        <f t="shared" si="90"/>
        <v/>
      </c>
      <c r="U165" s="22" t="str">
        <f t="shared" si="91"/>
        <v/>
      </c>
      <c r="V165" s="22" t="str">
        <f t="shared" si="92"/>
        <v/>
      </c>
      <c r="W165" s="22" t="b">
        <f t="shared" si="93"/>
        <v>1</v>
      </c>
      <c r="X165" s="22" t="str">
        <f t="shared" si="94"/>
        <v/>
      </c>
      <c r="Y165" s="22">
        <f t="shared" si="95"/>
        <v>0</v>
      </c>
      <c r="Z165" s="22" t="str">
        <f t="shared" si="96"/>
        <v/>
      </c>
      <c r="AA165" s="22" t="str">
        <f t="shared" si="97"/>
        <v/>
      </c>
      <c r="AB165" s="22" t="str">
        <f t="shared" si="98"/>
        <v/>
      </c>
      <c r="AC165" s="22" t="str">
        <f t="shared" si="99"/>
        <v/>
      </c>
      <c r="AD165" s="22" t="str">
        <f t="shared" si="100"/>
        <v/>
      </c>
      <c r="AE165" s="22" t="str">
        <f t="shared" si="101"/>
        <v/>
      </c>
      <c r="AF165" s="25" t="str">
        <f t="shared" si="102"/>
        <v/>
      </c>
      <c r="AG165" s="22" t="str">
        <f t="shared" si="103"/>
        <v/>
      </c>
      <c r="AH165" s="22" t="str">
        <f t="shared" si="104"/>
        <v/>
      </c>
      <c r="AI165" s="22" t="str">
        <f t="shared" si="105"/>
        <v/>
      </c>
      <c r="AJ165" s="22" t="str">
        <f t="shared" si="106"/>
        <v/>
      </c>
      <c r="AK165" s="22" t="str">
        <f t="shared" si="107"/>
        <v/>
      </c>
      <c r="AL165" s="22" t="str">
        <f t="shared" si="108"/>
        <v/>
      </c>
      <c r="AM165" s="22" t="str">
        <f t="shared" si="109"/>
        <v/>
      </c>
      <c r="AN165" s="22" t="str">
        <f t="shared" si="110"/>
        <v/>
      </c>
      <c r="AO165" s="22" t="str">
        <f t="shared" si="111"/>
        <v/>
      </c>
      <c r="AP165" s="22" t="str">
        <f t="shared" si="112"/>
        <v/>
      </c>
      <c r="AQ165" s="22" t="str">
        <f t="shared" si="113"/>
        <v/>
      </c>
      <c r="AR165" s="22" t="str">
        <f t="shared" si="114"/>
        <v/>
      </c>
      <c r="AS165" s="22" t="str">
        <f t="shared" si="115"/>
        <v/>
      </c>
      <c r="AT165" s="22" t="str">
        <f t="shared" si="116"/>
        <v/>
      </c>
      <c r="AU165" s="22" t="str">
        <f t="shared" si="117"/>
        <v/>
      </c>
      <c r="AV165" s="22" t="str">
        <f t="shared" si="118"/>
        <v/>
      </c>
      <c r="AW165" s="22" t="str">
        <f t="shared" si="119"/>
        <v/>
      </c>
      <c r="AX165" s="22">
        <f t="shared" si="120"/>
        <v>0</v>
      </c>
      <c r="AY165" s="22" t="str">
        <f t="shared" si="121"/>
        <v/>
      </c>
      <c r="AZ165" s="22" t="str">
        <f t="shared" si="122"/>
        <v/>
      </c>
      <c r="BA165" s="22" t="str">
        <f t="shared" si="123"/>
        <v/>
      </c>
      <c r="BB165" s="22" t="str">
        <f t="shared" si="124"/>
        <v/>
      </c>
      <c r="BC165" s="22" t="str">
        <f t="shared" si="125"/>
        <v/>
      </c>
      <c r="BD165" s="22" t="str">
        <f t="shared" si="126"/>
        <v/>
      </c>
      <c r="BE165" s="22" t="str">
        <f t="shared" si="127"/>
        <v/>
      </c>
      <c r="BF165" s="22" t="str">
        <f t="shared" si="128"/>
        <v/>
      </c>
      <c r="BG165" s="22" t="str">
        <f t="shared" si="129"/>
        <v/>
      </c>
      <c r="BH165" s="22" t="str">
        <f t="shared" si="130"/>
        <v/>
      </c>
      <c r="BI165" s="22" t="str">
        <f t="shared" si="131"/>
        <v/>
      </c>
      <c r="BJ165" s="22" t="str">
        <f t="shared" si="132"/>
        <v/>
      </c>
      <c r="BK165" s="22" t="str">
        <f t="shared" si="133"/>
        <v/>
      </c>
    </row>
    <row r="166" spans="13:63" x14ac:dyDescent="0.3">
      <c r="M166" s="34" t="s">
        <v>545</v>
      </c>
      <c r="N166" s="35" t="s">
        <v>1068</v>
      </c>
      <c r="O166" s="35" t="s">
        <v>1152</v>
      </c>
      <c r="P166" s="37">
        <v>1.0476190476190477</v>
      </c>
      <c r="Q166" s="23">
        <f>VLOOKUP(M166,Salary!$A$1:$F$986,2,FALSE)</f>
        <v>1150000</v>
      </c>
      <c r="R166" s="23"/>
      <c r="S166" s="22">
        <v>0</v>
      </c>
      <c r="T166" s="22" t="str">
        <f t="shared" si="90"/>
        <v/>
      </c>
      <c r="U166" s="22" t="str">
        <f t="shared" si="91"/>
        <v/>
      </c>
      <c r="V166" s="22" t="str">
        <f t="shared" si="92"/>
        <v/>
      </c>
      <c r="W166" s="22" t="b">
        <f t="shared" si="93"/>
        <v>1</v>
      </c>
      <c r="X166" s="22" t="str">
        <f t="shared" si="94"/>
        <v/>
      </c>
      <c r="Y166" s="22">
        <f t="shared" si="95"/>
        <v>0</v>
      </c>
      <c r="Z166" s="22" t="str">
        <f t="shared" si="96"/>
        <v/>
      </c>
      <c r="AA166" s="22" t="str">
        <f t="shared" si="97"/>
        <v/>
      </c>
      <c r="AB166" s="22" t="str">
        <f t="shared" si="98"/>
        <v/>
      </c>
      <c r="AC166" s="22" t="str">
        <f t="shared" si="99"/>
        <v/>
      </c>
      <c r="AD166" s="22" t="str">
        <f t="shared" si="100"/>
        <v/>
      </c>
      <c r="AE166" s="22" t="str">
        <f t="shared" si="101"/>
        <v/>
      </c>
      <c r="AF166" s="25" t="str">
        <f t="shared" si="102"/>
        <v/>
      </c>
      <c r="AG166" s="22" t="str">
        <f t="shared" si="103"/>
        <v/>
      </c>
      <c r="AH166" s="22" t="str">
        <f t="shared" si="104"/>
        <v/>
      </c>
      <c r="AI166" s="22" t="str">
        <f t="shared" si="105"/>
        <v/>
      </c>
      <c r="AJ166" s="22" t="str">
        <f t="shared" si="106"/>
        <v/>
      </c>
      <c r="AK166" s="22" t="str">
        <f t="shared" si="107"/>
        <v/>
      </c>
      <c r="AL166" s="22" t="str">
        <f t="shared" si="108"/>
        <v/>
      </c>
      <c r="AM166" s="22" t="str">
        <f t="shared" si="109"/>
        <v/>
      </c>
      <c r="AN166" s="22" t="str">
        <f t="shared" si="110"/>
        <v/>
      </c>
      <c r="AO166" s="22" t="str">
        <f t="shared" si="111"/>
        <v/>
      </c>
      <c r="AP166" s="22" t="str">
        <f t="shared" si="112"/>
        <v/>
      </c>
      <c r="AQ166" s="22">
        <f t="shared" si="113"/>
        <v>0</v>
      </c>
      <c r="AR166" s="22" t="str">
        <f t="shared" si="114"/>
        <v/>
      </c>
      <c r="AS166" s="22" t="str">
        <f t="shared" si="115"/>
        <v/>
      </c>
      <c r="AT166" s="22" t="str">
        <f t="shared" si="116"/>
        <v/>
      </c>
      <c r="AU166" s="22" t="str">
        <f t="shared" si="117"/>
        <v/>
      </c>
      <c r="AV166" s="22" t="str">
        <f t="shared" si="118"/>
        <v/>
      </c>
      <c r="AW166" s="22" t="str">
        <f t="shared" si="119"/>
        <v/>
      </c>
      <c r="AX166" s="22" t="str">
        <f t="shared" si="120"/>
        <v/>
      </c>
      <c r="AY166" s="22" t="str">
        <f t="shared" si="121"/>
        <v/>
      </c>
      <c r="AZ166" s="22" t="str">
        <f t="shared" si="122"/>
        <v/>
      </c>
      <c r="BA166" s="22" t="str">
        <f t="shared" si="123"/>
        <v/>
      </c>
      <c r="BB166" s="22" t="str">
        <f t="shared" si="124"/>
        <v/>
      </c>
      <c r="BC166" s="22" t="str">
        <f t="shared" si="125"/>
        <v/>
      </c>
      <c r="BD166" s="22" t="str">
        <f t="shared" si="126"/>
        <v/>
      </c>
      <c r="BE166" s="22" t="str">
        <f t="shared" si="127"/>
        <v/>
      </c>
      <c r="BF166" s="22" t="str">
        <f t="shared" si="128"/>
        <v/>
      </c>
      <c r="BG166" s="22" t="str">
        <f t="shared" si="129"/>
        <v/>
      </c>
      <c r="BH166" s="22" t="str">
        <f t="shared" si="130"/>
        <v/>
      </c>
      <c r="BI166" s="22" t="str">
        <f t="shared" si="131"/>
        <v/>
      </c>
      <c r="BJ166" s="22" t="str">
        <f t="shared" si="132"/>
        <v/>
      </c>
      <c r="BK166" s="22" t="str">
        <f t="shared" si="133"/>
        <v/>
      </c>
    </row>
    <row r="167" spans="13:63" x14ac:dyDescent="0.3">
      <c r="M167" s="34" t="s">
        <v>441</v>
      </c>
      <c r="N167" s="35" t="s">
        <v>1065</v>
      </c>
      <c r="O167" s="35" t="s">
        <v>1152</v>
      </c>
      <c r="P167" s="37">
        <v>1.02803738317757</v>
      </c>
      <c r="Q167" s="23">
        <f>VLOOKUP(M167,Salary!$A$1:$F$986,2,FALSE)</f>
        <v>2000000</v>
      </c>
      <c r="R167" s="23"/>
      <c r="S167" s="22">
        <v>0</v>
      </c>
      <c r="T167" s="22" t="str">
        <f t="shared" si="90"/>
        <v/>
      </c>
      <c r="U167" s="22" t="str">
        <f t="shared" si="91"/>
        <v/>
      </c>
      <c r="V167" s="22" t="str">
        <f t="shared" si="92"/>
        <v/>
      </c>
      <c r="W167" s="22" t="b">
        <f t="shared" si="93"/>
        <v>0</v>
      </c>
      <c r="X167" s="22" t="str">
        <f t="shared" si="94"/>
        <v/>
      </c>
      <c r="Y167" s="22">
        <f t="shared" si="95"/>
        <v>0</v>
      </c>
      <c r="Z167" s="22" t="str">
        <f t="shared" si="96"/>
        <v/>
      </c>
      <c r="AA167" s="22" t="str">
        <f t="shared" si="97"/>
        <v/>
      </c>
      <c r="AB167" s="22" t="str">
        <f t="shared" si="98"/>
        <v/>
      </c>
      <c r="AC167" s="22" t="str">
        <f t="shared" si="99"/>
        <v/>
      </c>
      <c r="AD167" s="22" t="str">
        <f t="shared" si="100"/>
        <v/>
      </c>
      <c r="AE167" s="22" t="str">
        <f t="shared" si="101"/>
        <v/>
      </c>
      <c r="AF167" s="25" t="str">
        <f t="shared" si="102"/>
        <v/>
      </c>
      <c r="AG167" s="22" t="str">
        <f t="shared" si="103"/>
        <v/>
      </c>
      <c r="AH167" s="22" t="str">
        <f t="shared" si="104"/>
        <v/>
      </c>
      <c r="AI167" s="22" t="str">
        <f t="shared" si="105"/>
        <v/>
      </c>
      <c r="AJ167" s="22" t="str">
        <f t="shared" si="106"/>
        <v/>
      </c>
      <c r="AK167" s="22" t="str">
        <f t="shared" si="107"/>
        <v/>
      </c>
      <c r="AL167" s="22">
        <f t="shared" si="108"/>
        <v>0</v>
      </c>
      <c r="AM167" s="22" t="str">
        <f t="shared" si="109"/>
        <v/>
      </c>
      <c r="AN167" s="22" t="str">
        <f t="shared" si="110"/>
        <v/>
      </c>
      <c r="AO167" s="22" t="str">
        <f t="shared" si="111"/>
        <v/>
      </c>
      <c r="AP167" s="22" t="str">
        <f t="shared" si="112"/>
        <v/>
      </c>
      <c r="AQ167" s="22" t="str">
        <f t="shared" si="113"/>
        <v/>
      </c>
      <c r="AR167" s="22" t="str">
        <f t="shared" si="114"/>
        <v/>
      </c>
      <c r="AS167" s="22" t="str">
        <f t="shared" si="115"/>
        <v/>
      </c>
      <c r="AT167" s="22" t="str">
        <f t="shared" si="116"/>
        <v/>
      </c>
      <c r="AU167" s="22" t="str">
        <f t="shared" si="117"/>
        <v/>
      </c>
      <c r="AV167" s="22" t="str">
        <f t="shared" si="118"/>
        <v/>
      </c>
      <c r="AW167" s="22" t="str">
        <f t="shared" si="119"/>
        <v/>
      </c>
      <c r="AX167" s="22" t="str">
        <f t="shared" si="120"/>
        <v/>
      </c>
      <c r="AY167" s="22" t="str">
        <f t="shared" si="121"/>
        <v/>
      </c>
      <c r="AZ167" s="22" t="str">
        <f t="shared" si="122"/>
        <v/>
      </c>
      <c r="BA167" s="22" t="str">
        <f t="shared" si="123"/>
        <v/>
      </c>
      <c r="BB167" s="22" t="str">
        <f t="shared" si="124"/>
        <v/>
      </c>
      <c r="BC167" s="22" t="str">
        <f t="shared" si="125"/>
        <v/>
      </c>
      <c r="BD167" s="22" t="str">
        <f t="shared" si="126"/>
        <v/>
      </c>
      <c r="BE167" s="22" t="str">
        <f t="shared" si="127"/>
        <v/>
      </c>
      <c r="BF167" s="22" t="str">
        <f t="shared" si="128"/>
        <v/>
      </c>
      <c r="BG167" s="22" t="str">
        <f t="shared" si="129"/>
        <v/>
      </c>
      <c r="BH167" s="22" t="str">
        <f t="shared" si="130"/>
        <v/>
      </c>
      <c r="BI167" s="22" t="str">
        <f t="shared" si="131"/>
        <v/>
      </c>
      <c r="BJ167" s="22" t="str">
        <f t="shared" si="132"/>
        <v/>
      </c>
      <c r="BK167" s="22" t="str">
        <f t="shared" si="133"/>
        <v/>
      </c>
    </row>
    <row r="168" spans="13:63" x14ac:dyDescent="0.3">
      <c r="M168" s="34" t="s">
        <v>810</v>
      </c>
      <c r="N168" s="35" t="s">
        <v>1073</v>
      </c>
      <c r="O168" s="35" t="s">
        <v>1152</v>
      </c>
      <c r="P168" s="37">
        <v>0.94285714285714284</v>
      </c>
      <c r="Q168" s="23">
        <f>VLOOKUP(M168,Salary!$A$1:$F$986,2,FALSE)</f>
        <v>580900</v>
      </c>
      <c r="R168" s="23"/>
      <c r="S168" s="22">
        <v>0</v>
      </c>
      <c r="T168" s="22" t="str">
        <f t="shared" si="90"/>
        <v/>
      </c>
      <c r="U168" s="22" t="str">
        <f t="shared" si="91"/>
        <v/>
      </c>
      <c r="V168" s="22" t="str">
        <f t="shared" si="92"/>
        <v/>
      </c>
      <c r="W168" s="22" t="b">
        <f t="shared" si="93"/>
        <v>1</v>
      </c>
      <c r="X168" s="22" t="str">
        <f t="shared" si="94"/>
        <v/>
      </c>
      <c r="Y168" s="22">
        <f t="shared" si="95"/>
        <v>0</v>
      </c>
      <c r="Z168" s="22" t="str">
        <f t="shared" si="96"/>
        <v/>
      </c>
      <c r="AA168" s="22" t="str">
        <f t="shared" si="97"/>
        <v/>
      </c>
      <c r="AB168" s="22" t="str">
        <f t="shared" si="98"/>
        <v/>
      </c>
      <c r="AC168" s="22" t="str">
        <f t="shared" si="99"/>
        <v/>
      </c>
      <c r="AD168" s="22" t="str">
        <f t="shared" si="100"/>
        <v/>
      </c>
      <c r="AE168" s="22" t="str">
        <f t="shared" si="101"/>
        <v/>
      </c>
      <c r="AF168" s="25" t="str">
        <f t="shared" si="102"/>
        <v/>
      </c>
      <c r="AG168" s="22" t="str">
        <f t="shared" si="103"/>
        <v/>
      </c>
      <c r="AH168" s="22" t="str">
        <f t="shared" si="104"/>
        <v/>
      </c>
      <c r="AI168" s="22" t="str">
        <f t="shared" si="105"/>
        <v/>
      </c>
      <c r="AJ168" s="22" t="str">
        <f t="shared" si="106"/>
        <v/>
      </c>
      <c r="AK168" s="22" t="str">
        <f t="shared" si="107"/>
        <v/>
      </c>
      <c r="AL168" s="22" t="str">
        <f t="shared" si="108"/>
        <v/>
      </c>
      <c r="AM168" s="22" t="str">
        <f t="shared" si="109"/>
        <v/>
      </c>
      <c r="AN168" s="22" t="str">
        <f t="shared" si="110"/>
        <v/>
      </c>
      <c r="AO168" s="22" t="str">
        <f t="shared" si="111"/>
        <v/>
      </c>
      <c r="AP168" s="22" t="str">
        <f t="shared" si="112"/>
        <v/>
      </c>
      <c r="AQ168" s="22" t="str">
        <f t="shared" si="113"/>
        <v/>
      </c>
      <c r="AR168" s="22">
        <f t="shared" si="114"/>
        <v>0</v>
      </c>
      <c r="AS168" s="22" t="str">
        <f t="shared" si="115"/>
        <v/>
      </c>
      <c r="AT168" s="22" t="str">
        <f t="shared" si="116"/>
        <v/>
      </c>
      <c r="AU168" s="22" t="str">
        <f t="shared" si="117"/>
        <v/>
      </c>
      <c r="AV168" s="22" t="str">
        <f t="shared" si="118"/>
        <v/>
      </c>
      <c r="AW168" s="22" t="str">
        <f t="shared" si="119"/>
        <v/>
      </c>
      <c r="AX168" s="22" t="str">
        <f t="shared" si="120"/>
        <v/>
      </c>
      <c r="AY168" s="22" t="str">
        <f t="shared" si="121"/>
        <v/>
      </c>
      <c r="AZ168" s="22" t="str">
        <f t="shared" si="122"/>
        <v/>
      </c>
      <c r="BA168" s="22" t="str">
        <f t="shared" si="123"/>
        <v/>
      </c>
      <c r="BB168" s="22" t="str">
        <f t="shared" si="124"/>
        <v/>
      </c>
      <c r="BC168" s="22" t="str">
        <f t="shared" si="125"/>
        <v/>
      </c>
      <c r="BD168" s="22" t="str">
        <f t="shared" si="126"/>
        <v/>
      </c>
      <c r="BE168" s="22" t="str">
        <f t="shared" si="127"/>
        <v/>
      </c>
      <c r="BF168" s="22" t="str">
        <f t="shared" si="128"/>
        <v/>
      </c>
      <c r="BG168" s="22" t="str">
        <f t="shared" si="129"/>
        <v/>
      </c>
      <c r="BH168" s="22" t="str">
        <f t="shared" si="130"/>
        <v/>
      </c>
      <c r="BI168" s="22" t="str">
        <f t="shared" si="131"/>
        <v/>
      </c>
      <c r="BJ168" s="22" t="str">
        <f t="shared" si="132"/>
        <v/>
      </c>
      <c r="BK168" s="22" t="str">
        <f t="shared" si="133"/>
        <v/>
      </c>
    </row>
    <row r="169" spans="13:63" x14ac:dyDescent="0.3">
      <c r="M169" s="34" t="s">
        <v>640</v>
      </c>
      <c r="N169" s="35" t="s">
        <v>1089</v>
      </c>
      <c r="O169" s="35" t="s">
        <v>1152</v>
      </c>
      <c r="P169" s="37">
        <v>0.94285714285714284</v>
      </c>
      <c r="Q169" s="23">
        <f>VLOOKUP(M169,Salary!$A$1:$F$986,2,FALSE)</f>
        <v>650000</v>
      </c>
      <c r="R169" s="23"/>
      <c r="S169" s="22">
        <v>0</v>
      </c>
      <c r="T169" s="22" t="str">
        <f t="shared" si="90"/>
        <v/>
      </c>
      <c r="U169" s="22" t="str">
        <f t="shared" si="91"/>
        <v/>
      </c>
      <c r="V169" s="22" t="str">
        <f t="shared" si="92"/>
        <v/>
      </c>
      <c r="W169" s="22" t="b">
        <f t="shared" si="93"/>
        <v>1</v>
      </c>
      <c r="X169" s="22" t="str">
        <f t="shared" si="94"/>
        <v/>
      </c>
      <c r="Y169" s="22">
        <f t="shared" si="95"/>
        <v>0</v>
      </c>
      <c r="Z169" s="22" t="str">
        <f t="shared" si="96"/>
        <v/>
      </c>
      <c r="AA169" s="22" t="str">
        <f t="shared" si="97"/>
        <v/>
      </c>
      <c r="AB169" s="22" t="str">
        <f t="shared" si="98"/>
        <v/>
      </c>
      <c r="AC169" s="22" t="str">
        <f t="shared" si="99"/>
        <v/>
      </c>
      <c r="AD169" s="22" t="str">
        <f t="shared" si="100"/>
        <v/>
      </c>
      <c r="AE169" s="22" t="str">
        <f t="shared" si="101"/>
        <v/>
      </c>
      <c r="AF169" s="25" t="str">
        <f t="shared" si="102"/>
        <v/>
      </c>
      <c r="AG169" s="22" t="str">
        <f t="shared" si="103"/>
        <v/>
      </c>
      <c r="AH169" s="22" t="str">
        <f t="shared" si="104"/>
        <v/>
      </c>
      <c r="AI169" s="22" t="str">
        <f t="shared" si="105"/>
        <v/>
      </c>
      <c r="AJ169" s="22" t="str">
        <f t="shared" si="106"/>
        <v/>
      </c>
      <c r="AK169" s="22" t="str">
        <f t="shared" si="107"/>
        <v/>
      </c>
      <c r="AL169" s="22" t="str">
        <f t="shared" si="108"/>
        <v/>
      </c>
      <c r="AM169" s="22" t="str">
        <f t="shared" si="109"/>
        <v/>
      </c>
      <c r="AN169" s="22" t="str">
        <f t="shared" si="110"/>
        <v/>
      </c>
      <c r="AO169" s="22" t="str">
        <f t="shared" si="111"/>
        <v/>
      </c>
      <c r="AP169" s="22">
        <f t="shared" si="112"/>
        <v>0</v>
      </c>
      <c r="AQ169" s="22" t="str">
        <f t="shared" si="113"/>
        <v/>
      </c>
      <c r="AR169" s="22" t="str">
        <f t="shared" si="114"/>
        <v/>
      </c>
      <c r="AS169" s="22" t="str">
        <f t="shared" si="115"/>
        <v/>
      </c>
      <c r="AT169" s="22" t="str">
        <f t="shared" si="116"/>
        <v/>
      </c>
      <c r="AU169" s="22" t="str">
        <f t="shared" si="117"/>
        <v/>
      </c>
      <c r="AV169" s="22" t="str">
        <f t="shared" si="118"/>
        <v/>
      </c>
      <c r="AW169" s="22" t="str">
        <f t="shared" si="119"/>
        <v/>
      </c>
      <c r="AX169" s="22" t="str">
        <f t="shared" si="120"/>
        <v/>
      </c>
      <c r="AY169" s="22" t="str">
        <f t="shared" si="121"/>
        <v/>
      </c>
      <c r="AZ169" s="22" t="str">
        <f t="shared" si="122"/>
        <v/>
      </c>
      <c r="BA169" s="22" t="str">
        <f t="shared" si="123"/>
        <v/>
      </c>
      <c r="BB169" s="22" t="str">
        <f t="shared" si="124"/>
        <v/>
      </c>
      <c r="BC169" s="22" t="str">
        <f t="shared" si="125"/>
        <v/>
      </c>
      <c r="BD169" s="22" t="str">
        <f t="shared" si="126"/>
        <v/>
      </c>
      <c r="BE169" s="22" t="str">
        <f t="shared" si="127"/>
        <v/>
      </c>
      <c r="BF169" s="22" t="str">
        <f t="shared" si="128"/>
        <v/>
      </c>
      <c r="BG169" s="22" t="str">
        <f t="shared" si="129"/>
        <v/>
      </c>
      <c r="BH169" s="22" t="str">
        <f t="shared" si="130"/>
        <v/>
      </c>
      <c r="BI169" s="22" t="str">
        <f t="shared" si="131"/>
        <v/>
      </c>
      <c r="BJ169" s="22" t="str">
        <f t="shared" si="132"/>
        <v/>
      </c>
      <c r="BK169" s="22" t="str">
        <f t="shared" si="133"/>
        <v/>
      </c>
    </row>
    <row r="170" spans="13:63" x14ac:dyDescent="0.3">
      <c r="M170" s="34" t="s">
        <v>516</v>
      </c>
      <c r="N170" s="35" t="s">
        <v>1074</v>
      </c>
      <c r="O170" s="35" t="s">
        <v>1152</v>
      </c>
      <c r="P170" s="37">
        <v>1.0344827586206897</v>
      </c>
      <c r="Q170" s="23">
        <f>VLOOKUP(M170,Salary!$A$1:$F$986,2,FALSE)</f>
        <v>1425000</v>
      </c>
      <c r="R170" s="23"/>
      <c r="S170" s="22">
        <v>0</v>
      </c>
      <c r="T170" s="22" t="str">
        <f t="shared" si="90"/>
        <v/>
      </c>
      <c r="U170" s="22" t="str">
        <f t="shared" si="91"/>
        <v/>
      </c>
      <c r="V170" s="22" t="str">
        <f t="shared" si="92"/>
        <v/>
      </c>
      <c r="W170" s="22" t="b">
        <f t="shared" si="93"/>
        <v>1</v>
      </c>
      <c r="X170" s="22" t="str">
        <f t="shared" si="94"/>
        <v/>
      </c>
      <c r="Y170" s="22">
        <f t="shared" si="95"/>
        <v>0</v>
      </c>
      <c r="Z170" s="22" t="str">
        <f t="shared" si="96"/>
        <v/>
      </c>
      <c r="AA170" s="22" t="str">
        <f t="shared" si="97"/>
        <v/>
      </c>
      <c r="AB170" s="22" t="str">
        <f t="shared" si="98"/>
        <v/>
      </c>
      <c r="AC170" s="22" t="str">
        <f t="shared" si="99"/>
        <v/>
      </c>
      <c r="AD170" s="22" t="str">
        <f t="shared" si="100"/>
        <v/>
      </c>
      <c r="AE170" s="22" t="str">
        <f t="shared" si="101"/>
        <v/>
      </c>
      <c r="AF170" s="25" t="str">
        <f t="shared" si="102"/>
        <v/>
      </c>
      <c r="AG170" s="22" t="str">
        <f t="shared" si="103"/>
        <v/>
      </c>
      <c r="AH170" s="22" t="str">
        <f t="shared" si="104"/>
        <v/>
      </c>
      <c r="AI170" s="22" t="str">
        <f t="shared" si="105"/>
        <v/>
      </c>
      <c r="AJ170" s="22" t="str">
        <f t="shared" si="106"/>
        <v/>
      </c>
      <c r="AK170" s="22" t="str">
        <f t="shared" si="107"/>
        <v/>
      </c>
      <c r="AL170" s="22" t="str">
        <f t="shared" si="108"/>
        <v/>
      </c>
      <c r="AM170" s="22" t="str">
        <f t="shared" si="109"/>
        <v/>
      </c>
      <c r="AN170" s="22" t="str">
        <f t="shared" si="110"/>
        <v/>
      </c>
      <c r="AO170" s="22" t="str">
        <f t="shared" si="111"/>
        <v/>
      </c>
      <c r="AP170" s="22" t="str">
        <f t="shared" si="112"/>
        <v/>
      </c>
      <c r="AQ170" s="22" t="str">
        <f t="shared" si="113"/>
        <v/>
      </c>
      <c r="AR170" s="22" t="str">
        <f t="shared" si="114"/>
        <v/>
      </c>
      <c r="AS170" s="22" t="str">
        <f t="shared" si="115"/>
        <v/>
      </c>
      <c r="AT170" s="22" t="str">
        <f t="shared" si="116"/>
        <v/>
      </c>
      <c r="AU170" s="22" t="str">
        <f t="shared" si="117"/>
        <v/>
      </c>
      <c r="AV170" s="22" t="str">
        <f t="shared" si="118"/>
        <v/>
      </c>
      <c r="AW170" s="22" t="str">
        <f t="shared" si="119"/>
        <v/>
      </c>
      <c r="AX170" s="22" t="str">
        <f t="shared" si="120"/>
        <v/>
      </c>
      <c r="AY170" s="22" t="str">
        <f t="shared" si="121"/>
        <v/>
      </c>
      <c r="AZ170" s="22" t="str">
        <f t="shared" si="122"/>
        <v/>
      </c>
      <c r="BA170" s="22" t="str">
        <f t="shared" si="123"/>
        <v/>
      </c>
      <c r="BB170" s="22" t="str">
        <f t="shared" si="124"/>
        <v/>
      </c>
      <c r="BC170" s="22" t="str">
        <f t="shared" si="125"/>
        <v/>
      </c>
      <c r="BD170" s="22" t="str">
        <f t="shared" si="126"/>
        <v/>
      </c>
      <c r="BE170" s="22" t="str">
        <f t="shared" si="127"/>
        <v/>
      </c>
      <c r="BF170" s="22" t="str">
        <f t="shared" si="128"/>
        <v/>
      </c>
      <c r="BG170" s="22" t="str">
        <f t="shared" si="129"/>
        <v/>
      </c>
      <c r="BH170" s="22">
        <f t="shared" si="130"/>
        <v>0</v>
      </c>
      <c r="BI170" s="22" t="str">
        <f t="shared" si="131"/>
        <v/>
      </c>
      <c r="BJ170" s="22" t="str">
        <f t="shared" si="132"/>
        <v/>
      </c>
      <c r="BK170" s="22" t="str">
        <f t="shared" si="133"/>
        <v/>
      </c>
    </row>
    <row r="171" spans="13:63" x14ac:dyDescent="0.3">
      <c r="M171" s="34" t="s">
        <v>925</v>
      </c>
      <c r="N171" s="35" t="s">
        <v>1074</v>
      </c>
      <c r="O171" s="35" t="s">
        <v>1152</v>
      </c>
      <c r="P171" s="37">
        <v>0.99833610648918469</v>
      </c>
      <c r="Q171" s="23">
        <f>VLOOKUP(M171,Salary!$A$1:$F$986,2,FALSE)</f>
        <v>575000</v>
      </c>
      <c r="R171" s="23"/>
      <c r="S171" s="22">
        <v>0</v>
      </c>
      <c r="T171" s="22" t="str">
        <f t="shared" si="90"/>
        <v/>
      </c>
      <c r="U171" s="22" t="str">
        <f t="shared" si="91"/>
        <v/>
      </c>
      <c r="V171" s="22" t="str">
        <f t="shared" si="92"/>
        <v/>
      </c>
      <c r="W171" s="22" t="b">
        <f t="shared" si="93"/>
        <v>1</v>
      </c>
      <c r="X171" s="22" t="str">
        <f t="shared" si="94"/>
        <v/>
      </c>
      <c r="Y171" s="22">
        <f t="shared" si="95"/>
        <v>0</v>
      </c>
      <c r="Z171" s="22" t="str">
        <f t="shared" si="96"/>
        <v/>
      </c>
      <c r="AA171" s="22" t="str">
        <f t="shared" si="97"/>
        <v/>
      </c>
      <c r="AB171" s="22" t="str">
        <f t="shared" si="98"/>
        <v/>
      </c>
      <c r="AC171" s="22" t="str">
        <f t="shared" si="99"/>
        <v/>
      </c>
      <c r="AD171" s="22" t="str">
        <f t="shared" si="100"/>
        <v/>
      </c>
      <c r="AE171" s="22" t="str">
        <f t="shared" si="101"/>
        <v/>
      </c>
      <c r="AF171" s="25" t="str">
        <f t="shared" si="102"/>
        <v/>
      </c>
      <c r="AG171" s="22" t="str">
        <f t="shared" si="103"/>
        <v/>
      </c>
      <c r="AH171" s="22" t="str">
        <f t="shared" si="104"/>
        <v/>
      </c>
      <c r="AI171" s="22" t="str">
        <f t="shared" si="105"/>
        <v/>
      </c>
      <c r="AJ171" s="22" t="str">
        <f t="shared" si="106"/>
        <v/>
      </c>
      <c r="AK171" s="22" t="str">
        <f t="shared" si="107"/>
        <v/>
      </c>
      <c r="AL171" s="22" t="str">
        <f t="shared" si="108"/>
        <v/>
      </c>
      <c r="AM171" s="22" t="str">
        <f t="shared" si="109"/>
        <v/>
      </c>
      <c r="AN171" s="22" t="str">
        <f t="shared" si="110"/>
        <v/>
      </c>
      <c r="AO171" s="22" t="str">
        <f t="shared" si="111"/>
        <v/>
      </c>
      <c r="AP171" s="22" t="str">
        <f t="shared" si="112"/>
        <v/>
      </c>
      <c r="AQ171" s="22" t="str">
        <f t="shared" si="113"/>
        <v/>
      </c>
      <c r="AR171" s="22" t="str">
        <f t="shared" si="114"/>
        <v/>
      </c>
      <c r="AS171" s="22" t="str">
        <f t="shared" si="115"/>
        <v/>
      </c>
      <c r="AT171" s="22" t="str">
        <f t="shared" si="116"/>
        <v/>
      </c>
      <c r="AU171" s="22" t="str">
        <f t="shared" si="117"/>
        <v/>
      </c>
      <c r="AV171" s="22" t="str">
        <f t="shared" si="118"/>
        <v/>
      </c>
      <c r="AW171" s="22" t="str">
        <f t="shared" si="119"/>
        <v/>
      </c>
      <c r="AX171" s="22" t="str">
        <f t="shared" si="120"/>
        <v/>
      </c>
      <c r="AY171" s="22" t="str">
        <f t="shared" si="121"/>
        <v/>
      </c>
      <c r="AZ171" s="22" t="str">
        <f t="shared" si="122"/>
        <v/>
      </c>
      <c r="BA171" s="22" t="str">
        <f t="shared" si="123"/>
        <v/>
      </c>
      <c r="BB171" s="22" t="str">
        <f t="shared" si="124"/>
        <v/>
      </c>
      <c r="BC171" s="22" t="str">
        <f t="shared" si="125"/>
        <v/>
      </c>
      <c r="BD171" s="22" t="str">
        <f t="shared" si="126"/>
        <v/>
      </c>
      <c r="BE171" s="22" t="str">
        <f t="shared" si="127"/>
        <v/>
      </c>
      <c r="BF171" s="22" t="str">
        <f t="shared" si="128"/>
        <v/>
      </c>
      <c r="BG171" s="22" t="str">
        <f t="shared" si="129"/>
        <v/>
      </c>
      <c r="BH171" s="22">
        <f t="shared" si="130"/>
        <v>0</v>
      </c>
      <c r="BI171" s="22" t="str">
        <f t="shared" si="131"/>
        <v/>
      </c>
      <c r="BJ171" s="22" t="str">
        <f t="shared" si="132"/>
        <v/>
      </c>
      <c r="BK171" s="22" t="str">
        <f t="shared" si="133"/>
        <v/>
      </c>
    </row>
    <row r="172" spans="13:63" x14ac:dyDescent="0.3">
      <c r="M172" s="34" t="s">
        <v>742</v>
      </c>
      <c r="N172" s="35" t="s">
        <v>1064</v>
      </c>
      <c r="O172" s="35" t="s">
        <v>1152</v>
      </c>
      <c r="P172" s="37">
        <v>0.92024539877300604</v>
      </c>
      <c r="Q172" s="23">
        <f>VLOOKUP(M172,Salary!$A$1:$F$986,2,FALSE)</f>
        <v>588700</v>
      </c>
      <c r="R172" s="23"/>
      <c r="S172" s="22">
        <v>0</v>
      </c>
      <c r="T172" s="22" t="str">
        <f t="shared" si="90"/>
        <v/>
      </c>
      <c r="U172" s="22" t="str">
        <f t="shared" si="91"/>
        <v/>
      </c>
      <c r="V172" s="22" t="str">
        <f t="shared" si="92"/>
        <v/>
      </c>
      <c r="W172" s="22" t="b">
        <f t="shared" si="93"/>
        <v>1</v>
      </c>
      <c r="X172" s="22" t="str">
        <f t="shared" si="94"/>
        <v/>
      </c>
      <c r="Y172" s="22">
        <f t="shared" si="95"/>
        <v>0</v>
      </c>
      <c r="Z172" s="22" t="str">
        <f t="shared" si="96"/>
        <v/>
      </c>
      <c r="AA172" s="22" t="str">
        <f t="shared" si="97"/>
        <v/>
      </c>
      <c r="AB172" s="22" t="str">
        <f t="shared" si="98"/>
        <v/>
      </c>
      <c r="AC172" s="22" t="str">
        <f t="shared" si="99"/>
        <v/>
      </c>
      <c r="AD172" s="22" t="str">
        <f t="shared" si="100"/>
        <v/>
      </c>
      <c r="AE172" s="22" t="str">
        <f t="shared" si="101"/>
        <v/>
      </c>
      <c r="AF172" s="25" t="str">
        <f t="shared" si="102"/>
        <v/>
      </c>
      <c r="AG172" s="22" t="str">
        <f t="shared" si="103"/>
        <v/>
      </c>
      <c r="AH172" s="22" t="str">
        <f t="shared" si="104"/>
        <v/>
      </c>
      <c r="AI172" s="22" t="str">
        <f t="shared" si="105"/>
        <v/>
      </c>
      <c r="AJ172" s="22" t="str">
        <f t="shared" si="106"/>
        <v/>
      </c>
      <c r="AK172" s="22" t="str">
        <f t="shared" si="107"/>
        <v/>
      </c>
      <c r="AL172" s="22" t="str">
        <f t="shared" si="108"/>
        <v/>
      </c>
      <c r="AM172" s="22" t="str">
        <f t="shared" si="109"/>
        <v/>
      </c>
      <c r="AN172" s="22" t="str">
        <f t="shared" si="110"/>
        <v/>
      </c>
      <c r="AO172" s="22" t="str">
        <f t="shared" si="111"/>
        <v/>
      </c>
      <c r="AP172" s="22" t="str">
        <f t="shared" si="112"/>
        <v/>
      </c>
      <c r="AQ172" s="22" t="str">
        <f t="shared" si="113"/>
        <v/>
      </c>
      <c r="AR172" s="22" t="str">
        <f t="shared" si="114"/>
        <v/>
      </c>
      <c r="AS172" s="22" t="str">
        <f t="shared" si="115"/>
        <v/>
      </c>
      <c r="AT172" s="22" t="str">
        <f t="shared" si="116"/>
        <v/>
      </c>
      <c r="AU172" s="22" t="str">
        <f t="shared" si="117"/>
        <v/>
      </c>
      <c r="AV172" s="22" t="str">
        <f t="shared" si="118"/>
        <v/>
      </c>
      <c r="AW172" s="22" t="str">
        <f t="shared" si="119"/>
        <v/>
      </c>
      <c r="AX172" s="22" t="str">
        <f t="shared" si="120"/>
        <v/>
      </c>
      <c r="AY172" s="22">
        <f t="shared" si="121"/>
        <v>0</v>
      </c>
      <c r="AZ172" s="22" t="str">
        <f t="shared" si="122"/>
        <v/>
      </c>
      <c r="BA172" s="22" t="str">
        <f t="shared" si="123"/>
        <v/>
      </c>
      <c r="BB172" s="22" t="str">
        <f t="shared" si="124"/>
        <v/>
      </c>
      <c r="BC172" s="22" t="str">
        <f t="shared" si="125"/>
        <v/>
      </c>
      <c r="BD172" s="22" t="str">
        <f t="shared" si="126"/>
        <v/>
      </c>
      <c r="BE172" s="22" t="str">
        <f t="shared" si="127"/>
        <v/>
      </c>
      <c r="BF172" s="22" t="str">
        <f t="shared" si="128"/>
        <v/>
      </c>
      <c r="BG172" s="22" t="str">
        <f t="shared" si="129"/>
        <v/>
      </c>
      <c r="BH172" s="22" t="str">
        <f t="shared" si="130"/>
        <v/>
      </c>
      <c r="BI172" s="22" t="str">
        <f t="shared" si="131"/>
        <v/>
      </c>
      <c r="BJ172" s="22" t="str">
        <f t="shared" si="132"/>
        <v/>
      </c>
      <c r="BK172" s="22" t="str">
        <f t="shared" si="133"/>
        <v/>
      </c>
    </row>
    <row r="173" spans="13:63" x14ac:dyDescent="0.3">
      <c r="M173" s="34" t="s">
        <v>687</v>
      </c>
      <c r="N173" s="35" t="s">
        <v>1082</v>
      </c>
      <c r="O173" s="35" t="s">
        <v>1152</v>
      </c>
      <c r="P173" s="37">
        <v>1.0188679245283019</v>
      </c>
      <c r="Q173" s="23">
        <f>VLOOKUP(M173,Salary!$A$1:$F$986,2,FALSE)</f>
        <v>600000</v>
      </c>
      <c r="R173" s="23"/>
      <c r="S173" s="22">
        <v>0</v>
      </c>
      <c r="T173" s="22" t="str">
        <f t="shared" si="90"/>
        <v/>
      </c>
      <c r="U173" s="22" t="str">
        <f t="shared" si="91"/>
        <v/>
      </c>
      <c r="V173" s="22" t="str">
        <f t="shared" si="92"/>
        <v/>
      </c>
      <c r="W173" s="22" t="b">
        <f t="shared" si="93"/>
        <v>1</v>
      </c>
      <c r="X173" s="22" t="str">
        <f t="shared" si="94"/>
        <v/>
      </c>
      <c r="Y173" s="22">
        <f t="shared" si="95"/>
        <v>0</v>
      </c>
      <c r="Z173" s="22" t="str">
        <f t="shared" si="96"/>
        <v/>
      </c>
      <c r="AA173" s="22" t="str">
        <f t="shared" si="97"/>
        <v/>
      </c>
      <c r="AB173" s="22" t="str">
        <f t="shared" si="98"/>
        <v/>
      </c>
      <c r="AC173" s="22" t="str">
        <f t="shared" si="99"/>
        <v/>
      </c>
      <c r="AD173" s="22" t="str">
        <f t="shared" si="100"/>
        <v/>
      </c>
      <c r="AE173" s="22" t="str">
        <f t="shared" si="101"/>
        <v/>
      </c>
      <c r="AF173" s="25" t="str">
        <f t="shared" si="102"/>
        <v/>
      </c>
      <c r="AG173" s="22" t="str">
        <f t="shared" si="103"/>
        <v/>
      </c>
      <c r="AH173" s="22">
        <f t="shared" si="104"/>
        <v>0</v>
      </c>
      <c r="AI173" s="22" t="str">
        <f t="shared" si="105"/>
        <v/>
      </c>
      <c r="AJ173" s="22" t="str">
        <f t="shared" si="106"/>
        <v/>
      </c>
      <c r="AK173" s="22" t="str">
        <f t="shared" si="107"/>
        <v/>
      </c>
      <c r="AL173" s="22" t="str">
        <f t="shared" si="108"/>
        <v/>
      </c>
      <c r="AM173" s="22" t="str">
        <f t="shared" si="109"/>
        <v/>
      </c>
      <c r="AN173" s="22" t="str">
        <f t="shared" si="110"/>
        <v/>
      </c>
      <c r="AO173" s="22" t="str">
        <f t="shared" si="111"/>
        <v/>
      </c>
      <c r="AP173" s="22" t="str">
        <f t="shared" si="112"/>
        <v/>
      </c>
      <c r="AQ173" s="22" t="str">
        <f t="shared" si="113"/>
        <v/>
      </c>
      <c r="AR173" s="22" t="str">
        <f t="shared" si="114"/>
        <v/>
      </c>
      <c r="AS173" s="22" t="str">
        <f t="shared" si="115"/>
        <v/>
      </c>
      <c r="AT173" s="22" t="str">
        <f t="shared" si="116"/>
        <v/>
      </c>
      <c r="AU173" s="22" t="str">
        <f t="shared" si="117"/>
        <v/>
      </c>
      <c r="AV173" s="22" t="str">
        <f t="shared" si="118"/>
        <v/>
      </c>
      <c r="AW173" s="22" t="str">
        <f t="shared" si="119"/>
        <v/>
      </c>
      <c r="AX173" s="22" t="str">
        <f t="shared" si="120"/>
        <v/>
      </c>
      <c r="AY173" s="22" t="str">
        <f t="shared" si="121"/>
        <v/>
      </c>
      <c r="AZ173" s="22" t="str">
        <f t="shared" si="122"/>
        <v/>
      </c>
      <c r="BA173" s="22" t="str">
        <f t="shared" si="123"/>
        <v/>
      </c>
      <c r="BB173" s="22" t="str">
        <f t="shared" si="124"/>
        <v/>
      </c>
      <c r="BC173" s="22" t="str">
        <f t="shared" si="125"/>
        <v/>
      </c>
      <c r="BD173" s="22" t="str">
        <f t="shared" si="126"/>
        <v/>
      </c>
      <c r="BE173" s="22" t="str">
        <f t="shared" si="127"/>
        <v/>
      </c>
      <c r="BF173" s="22" t="str">
        <f t="shared" si="128"/>
        <v/>
      </c>
      <c r="BG173" s="22" t="str">
        <f t="shared" si="129"/>
        <v/>
      </c>
      <c r="BH173" s="22" t="str">
        <f t="shared" si="130"/>
        <v/>
      </c>
      <c r="BI173" s="22" t="str">
        <f t="shared" si="131"/>
        <v/>
      </c>
      <c r="BJ173" s="22" t="str">
        <f t="shared" si="132"/>
        <v/>
      </c>
      <c r="BK173" s="22" t="str">
        <f t="shared" si="133"/>
        <v/>
      </c>
    </row>
    <row r="174" spans="13:63" x14ac:dyDescent="0.3">
      <c r="M174" s="34" t="s">
        <v>440</v>
      </c>
      <c r="N174" s="35" t="s">
        <v>1065</v>
      </c>
      <c r="O174" s="35" t="s">
        <v>1152</v>
      </c>
      <c r="P174" s="37">
        <v>0.9608540925266903</v>
      </c>
      <c r="Q174" s="23">
        <f>VLOOKUP(M174,Salary!$A$1:$F$986,2,FALSE)</f>
        <v>2000000</v>
      </c>
      <c r="R174" s="23"/>
      <c r="S174" s="22">
        <v>0</v>
      </c>
      <c r="T174" s="22" t="str">
        <f t="shared" si="90"/>
        <v/>
      </c>
      <c r="U174" s="22" t="str">
        <f t="shared" si="91"/>
        <v/>
      </c>
      <c r="V174" s="22" t="str">
        <f t="shared" si="92"/>
        <v/>
      </c>
      <c r="W174" s="22" t="b">
        <f t="shared" si="93"/>
        <v>0</v>
      </c>
      <c r="X174" s="22" t="str">
        <f t="shared" si="94"/>
        <v/>
      </c>
      <c r="Y174" s="22">
        <f t="shared" si="95"/>
        <v>0</v>
      </c>
      <c r="Z174" s="22" t="str">
        <f t="shared" si="96"/>
        <v/>
      </c>
      <c r="AA174" s="22" t="str">
        <f t="shared" si="97"/>
        <v/>
      </c>
      <c r="AB174" s="22" t="str">
        <f t="shared" si="98"/>
        <v/>
      </c>
      <c r="AC174" s="22" t="str">
        <f t="shared" si="99"/>
        <v/>
      </c>
      <c r="AD174" s="22" t="str">
        <f t="shared" si="100"/>
        <v/>
      </c>
      <c r="AE174" s="22" t="str">
        <f t="shared" si="101"/>
        <v/>
      </c>
      <c r="AF174" s="25" t="str">
        <f t="shared" si="102"/>
        <v/>
      </c>
      <c r="AG174" s="22" t="str">
        <f t="shared" si="103"/>
        <v/>
      </c>
      <c r="AH174" s="22" t="str">
        <f t="shared" si="104"/>
        <v/>
      </c>
      <c r="AI174" s="22" t="str">
        <f t="shared" si="105"/>
        <v/>
      </c>
      <c r="AJ174" s="22" t="str">
        <f t="shared" si="106"/>
        <v/>
      </c>
      <c r="AK174" s="22" t="str">
        <f t="shared" si="107"/>
        <v/>
      </c>
      <c r="AL174" s="22">
        <f t="shared" si="108"/>
        <v>0</v>
      </c>
      <c r="AM174" s="22" t="str">
        <f t="shared" si="109"/>
        <v/>
      </c>
      <c r="AN174" s="22" t="str">
        <f t="shared" si="110"/>
        <v/>
      </c>
      <c r="AO174" s="22" t="str">
        <f t="shared" si="111"/>
        <v/>
      </c>
      <c r="AP174" s="22" t="str">
        <f t="shared" si="112"/>
        <v/>
      </c>
      <c r="AQ174" s="22" t="str">
        <f t="shared" si="113"/>
        <v/>
      </c>
      <c r="AR174" s="22" t="str">
        <f t="shared" si="114"/>
        <v/>
      </c>
      <c r="AS174" s="22" t="str">
        <f t="shared" si="115"/>
        <v/>
      </c>
      <c r="AT174" s="22" t="str">
        <f t="shared" si="116"/>
        <v/>
      </c>
      <c r="AU174" s="22" t="str">
        <f t="shared" si="117"/>
        <v/>
      </c>
      <c r="AV174" s="22" t="str">
        <f t="shared" si="118"/>
        <v/>
      </c>
      <c r="AW174" s="22" t="str">
        <f t="shared" si="119"/>
        <v/>
      </c>
      <c r="AX174" s="22" t="str">
        <f t="shared" si="120"/>
        <v/>
      </c>
      <c r="AY174" s="22" t="str">
        <f t="shared" si="121"/>
        <v/>
      </c>
      <c r="AZ174" s="22" t="str">
        <f t="shared" si="122"/>
        <v/>
      </c>
      <c r="BA174" s="22" t="str">
        <f t="shared" si="123"/>
        <v/>
      </c>
      <c r="BB174" s="22" t="str">
        <f t="shared" si="124"/>
        <v/>
      </c>
      <c r="BC174" s="22" t="str">
        <f t="shared" si="125"/>
        <v/>
      </c>
      <c r="BD174" s="22" t="str">
        <f t="shared" si="126"/>
        <v/>
      </c>
      <c r="BE174" s="22" t="str">
        <f t="shared" si="127"/>
        <v/>
      </c>
      <c r="BF174" s="22" t="str">
        <f t="shared" si="128"/>
        <v/>
      </c>
      <c r="BG174" s="22" t="str">
        <f t="shared" si="129"/>
        <v/>
      </c>
      <c r="BH174" s="22" t="str">
        <f t="shared" si="130"/>
        <v/>
      </c>
      <c r="BI174" s="22" t="str">
        <f t="shared" si="131"/>
        <v/>
      </c>
      <c r="BJ174" s="22" t="str">
        <f t="shared" si="132"/>
        <v/>
      </c>
      <c r="BK174" s="22" t="str">
        <f t="shared" si="133"/>
        <v/>
      </c>
    </row>
    <row r="175" spans="13:63" x14ac:dyDescent="0.3">
      <c r="M175" s="34" t="s">
        <v>1059</v>
      </c>
      <c r="N175" s="35" t="s">
        <v>1090</v>
      </c>
      <c r="O175" s="35" t="s">
        <v>1152</v>
      </c>
      <c r="P175" s="37">
        <v>0.94736842105263153</v>
      </c>
      <c r="Q175" s="23">
        <f>VLOOKUP(M175,Salary!$A$1:$F$986,2,FALSE)</f>
        <v>570500</v>
      </c>
      <c r="R175" s="23"/>
      <c r="S175" s="22">
        <v>0</v>
      </c>
      <c r="T175" s="22" t="str">
        <f t="shared" si="90"/>
        <v/>
      </c>
      <c r="U175" s="22" t="str">
        <f t="shared" si="91"/>
        <v/>
      </c>
      <c r="V175" s="22" t="str">
        <f t="shared" si="92"/>
        <v/>
      </c>
      <c r="W175" s="22" t="b">
        <f t="shared" si="93"/>
        <v>1</v>
      </c>
      <c r="X175" s="22" t="str">
        <f t="shared" si="94"/>
        <v/>
      </c>
      <c r="Y175" s="22">
        <f t="shared" si="95"/>
        <v>0</v>
      </c>
      <c r="Z175" s="22" t="str">
        <f t="shared" si="96"/>
        <v/>
      </c>
      <c r="AA175" s="22" t="str">
        <f t="shared" si="97"/>
        <v/>
      </c>
      <c r="AB175" s="22" t="str">
        <f t="shared" si="98"/>
        <v/>
      </c>
      <c r="AC175" s="22" t="str">
        <f t="shared" si="99"/>
        <v/>
      </c>
      <c r="AD175" s="22" t="str">
        <f t="shared" si="100"/>
        <v/>
      </c>
      <c r="AE175" s="22" t="str">
        <f t="shared" si="101"/>
        <v/>
      </c>
      <c r="AF175" s="25" t="str">
        <f t="shared" si="102"/>
        <v/>
      </c>
      <c r="AG175" s="22" t="str">
        <f t="shared" si="103"/>
        <v/>
      </c>
      <c r="AH175" s="22" t="str">
        <f t="shared" si="104"/>
        <v/>
      </c>
      <c r="AI175" s="22" t="str">
        <f t="shared" si="105"/>
        <v/>
      </c>
      <c r="AJ175" s="22" t="str">
        <f t="shared" si="106"/>
        <v/>
      </c>
      <c r="AK175" s="22" t="str">
        <f t="shared" si="107"/>
        <v/>
      </c>
      <c r="AL175" s="22" t="str">
        <f t="shared" si="108"/>
        <v/>
      </c>
      <c r="AM175" s="22" t="str">
        <f t="shared" si="109"/>
        <v/>
      </c>
      <c r="AN175" s="22" t="str">
        <f t="shared" si="110"/>
        <v/>
      </c>
      <c r="AO175" s="22" t="str">
        <f t="shared" si="111"/>
        <v/>
      </c>
      <c r="AP175" s="22" t="str">
        <f t="shared" si="112"/>
        <v/>
      </c>
      <c r="AQ175" s="22" t="str">
        <f t="shared" si="113"/>
        <v/>
      </c>
      <c r="AR175" s="22" t="str">
        <f t="shared" si="114"/>
        <v/>
      </c>
      <c r="AS175" s="22">
        <f t="shared" si="115"/>
        <v>0</v>
      </c>
      <c r="AT175" s="22" t="str">
        <f t="shared" si="116"/>
        <v/>
      </c>
      <c r="AU175" s="22" t="str">
        <f t="shared" si="117"/>
        <v/>
      </c>
      <c r="AV175" s="22" t="str">
        <f t="shared" si="118"/>
        <v/>
      </c>
      <c r="AW175" s="22" t="str">
        <f t="shared" si="119"/>
        <v/>
      </c>
      <c r="AX175" s="22" t="str">
        <f t="shared" si="120"/>
        <v/>
      </c>
      <c r="AY175" s="22" t="str">
        <f t="shared" si="121"/>
        <v/>
      </c>
      <c r="AZ175" s="22" t="str">
        <f t="shared" si="122"/>
        <v/>
      </c>
      <c r="BA175" s="22" t="str">
        <f t="shared" si="123"/>
        <v/>
      </c>
      <c r="BB175" s="22" t="str">
        <f t="shared" si="124"/>
        <v/>
      </c>
      <c r="BC175" s="22" t="str">
        <f t="shared" si="125"/>
        <v/>
      </c>
      <c r="BD175" s="22" t="str">
        <f t="shared" si="126"/>
        <v/>
      </c>
      <c r="BE175" s="22" t="str">
        <f t="shared" si="127"/>
        <v/>
      </c>
      <c r="BF175" s="22" t="str">
        <f t="shared" si="128"/>
        <v/>
      </c>
      <c r="BG175" s="22" t="str">
        <f t="shared" si="129"/>
        <v/>
      </c>
      <c r="BH175" s="22" t="str">
        <f t="shared" si="130"/>
        <v/>
      </c>
      <c r="BI175" s="22" t="str">
        <f t="shared" si="131"/>
        <v/>
      </c>
      <c r="BJ175" s="22" t="str">
        <f t="shared" si="132"/>
        <v/>
      </c>
      <c r="BK175" s="22" t="str">
        <f t="shared" si="133"/>
        <v/>
      </c>
    </row>
    <row r="176" spans="13:63" x14ac:dyDescent="0.3">
      <c r="M176" s="34" t="s">
        <v>637</v>
      </c>
      <c r="N176" s="35" t="s">
        <v>1079</v>
      </c>
      <c r="O176" s="35" t="s">
        <v>1152</v>
      </c>
      <c r="P176" s="37">
        <v>0.84375</v>
      </c>
      <c r="Q176" s="23">
        <f>VLOOKUP(M176,Salary!$A$1:$F$986,2,FALSE)</f>
        <v>650000</v>
      </c>
      <c r="R176" s="23"/>
      <c r="S176" s="22">
        <v>0</v>
      </c>
      <c r="T176" s="22" t="str">
        <f t="shared" si="90"/>
        <v/>
      </c>
      <c r="U176" s="22" t="str">
        <f t="shared" si="91"/>
        <v/>
      </c>
      <c r="V176" s="22" t="str">
        <f t="shared" si="92"/>
        <v/>
      </c>
      <c r="W176" s="22" t="b">
        <f t="shared" si="93"/>
        <v>1</v>
      </c>
      <c r="X176" s="22" t="str">
        <f t="shared" si="94"/>
        <v/>
      </c>
      <c r="Y176" s="22">
        <f t="shared" si="95"/>
        <v>0</v>
      </c>
      <c r="Z176" s="22" t="str">
        <f t="shared" si="96"/>
        <v/>
      </c>
      <c r="AA176" s="22" t="str">
        <f t="shared" si="97"/>
        <v/>
      </c>
      <c r="AB176" s="22" t="str">
        <f t="shared" si="98"/>
        <v/>
      </c>
      <c r="AC176" s="22" t="str">
        <f t="shared" si="99"/>
        <v/>
      </c>
      <c r="AD176" s="22" t="str">
        <f t="shared" si="100"/>
        <v/>
      </c>
      <c r="AE176" s="22" t="str">
        <f t="shared" si="101"/>
        <v/>
      </c>
      <c r="AF176" s="25" t="str">
        <f t="shared" si="102"/>
        <v/>
      </c>
      <c r="AG176" s="22" t="str">
        <f t="shared" si="103"/>
        <v/>
      </c>
      <c r="AH176" s="22" t="str">
        <f t="shared" si="104"/>
        <v/>
      </c>
      <c r="AI176" s="22" t="str">
        <f t="shared" si="105"/>
        <v/>
      </c>
      <c r="AJ176" s="22" t="str">
        <f t="shared" si="106"/>
        <v/>
      </c>
      <c r="AK176" s="22" t="str">
        <f t="shared" si="107"/>
        <v/>
      </c>
      <c r="AL176" s="22" t="str">
        <f t="shared" si="108"/>
        <v/>
      </c>
      <c r="AM176" s="22" t="str">
        <f t="shared" si="109"/>
        <v/>
      </c>
      <c r="AN176" s="22" t="str">
        <f t="shared" si="110"/>
        <v/>
      </c>
      <c r="AO176" s="22" t="str">
        <f t="shared" si="111"/>
        <v/>
      </c>
      <c r="AP176" s="22" t="str">
        <f t="shared" si="112"/>
        <v/>
      </c>
      <c r="AQ176" s="22" t="str">
        <f t="shared" si="113"/>
        <v/>
      </c>
      <c r="AR176" s="22" t="str">
        <f t="shared" si="114"/>
        <v/>
      </c>
      <c r="AS176" s="22" t="str">
        <f t="shared" si="115"/>
        <v/>
      </c>
      <c r="AT176" s="22" t="str">
        <f t="shared" si="116"/>
        <v/>
      </c>
      <c r="AU176" s="22" t="str">
        <f t="shared" si="117"/>
        <v/>
      </c>
      <c r="AV176" s="22" t="str">
        <f t="shared" si="118"/>
        <v/>
      </c>
      <c r="AW176" s="22" t="str">
        <f t="shared" si="119"/>
        <v/>
      </c>
      <c r="AX176" s="22" t="str">
        <f t="shared" si="120"/>
        <v/>
      </c>
      <c r="AY176" s="22" t="str">
        <f t="shared" si="121"/>
        <v/>
      </c>
      <c r="AZ176" s="22" t="str">
        <f t="shared" si="122"/>
        <v/>
      </c>
      <c r="BA176" s="22" t="str">
        <f t="shared" si="123"/>
        <v/>
      </c>
      <c r="BB176" s="22">
        <f t="shared" si="124"/>
        <v>0</v>
      </c>
      <c r="BC176" s="22" t="str">
        <f t="shared" si="125"/>
        <v/>
      </c>
      <c r="BD176" s="22" t="str">
        <f t="shared" si="126"/>
        <v/>
      </c>
      <c r="BE176" s="22" t="str">
        <f t="shared" si="127"/>
        <v/>
      </c>
      <c r="BF176" s="22" t="str">
        <f t="shared" si="128"/>
        <v/>
      </c>
      <c r="BG176" s="22" t="str">
        <f t="shared" si="129"/>
        <v/>
      </c>
      <c r="BH176" s="22" t="str">
        <f t="shared" si="130"/>
        <v/>
      </c>
      <c r="BI176" s="22" t="str">
        <f t="shared" si="131"/>
        <v/>
      </c>
      <c r="BJ176" s="22" t="str">
        <f t="shared" si="132"/>
        <v/>
      </c>
      <c r="BK176" s="22" t="str">
        <f t="shared" si="133"/>
        <v/>
      </c>
    </row>
    <row r="177" spans="13:63" x14ac:dyDescent="0.3">
      <c r="M177" s="34" t="s">
        <v>555</v>
      </c>
      <c r="N177" s="35" t="s">
        <v>1087</v>
      </c>
      <c r="O177" s="35" t="s">
        <v>1152</v>
      </c>
      <c r="P177" s="37">
        <v>0.84112149532710279</v>
      </c>
      <c r="Q177" s="23">
        <f>VLOOKUP(M177,Salary!$A$1:$F$986,2,FALSE)</f>
        <v>1050000</v>
      </c>
      <c r="R177" s="23"/>
      <c r="S177" s="22">
        <v>0</v>
      </c>
      <c r="T177" s="22" t="str">
        <f t="shared" si="90"/>
        <v/>
      </c>
      <c r="U177" s="22" t="str">
        <f t="shared" si="91"/>
        <v/>
      </c>
      <c r="V177" s="22" t="str">
        <f t="shared" si="92"/>
        <v/>
      </c>
      <c r="W177" s="22" t="b">
        <f t="shared" si="93"/>
        <v>1</v>
      </c>
      <c r="X177" s="22" t="str">
        <f t="shared" si="94"/>
        <v/>
      </c>
      <c r="Y177" s="22">
        <f t="shared" si="95"/>
        <v>0</v>
      </c>
      <c r="Z177" s="22" t="str">
        <f t="shared" si="96"/>
        <v/>
      </c>
      <c r="AA177" s="22" t="str">
        <f t="shared" si="97"/>
        <v/>
      </c>
      <c r="AB177" s="22" t="str">
        <f t="shared" si="98"/>
        <v/>
      </c>
      <c r="AC177" s="22" t="str">
        <f t="shared" si="99"/>
        <v/>
      </c>
      <c r="AD177" s="22" t="str">
        <f t="shared" si="100"/>
        <v/>
      </c>
      <c r="AE177" s="22" t="str">
        <f t="shared" si="101"/>
        <v/>
      </c>
      <c r="AF177" s="25" t="str">
        <f t="shared" si="102"/>
        <v/>
      </c>
      <c r="AG177" s="22" t="str">
        <f t="shared" si="103"/>
        <v/>
      </c>
      <c r="AH177" s="22" t="str">
        <f t="shared" si="104"/>
        <v/>
      </c>
      <c r="AI177" s="22" t="str">
        <f t="shared" si="105"/>
        <v/>
      </c>
      <c r="AJ177" s="22" t="str">
        <f t="shared" si="106"/>
        <v/>
      </c>
      <c r="AK177" s="22" t="str">
        <f t="shared" si="107"/>
        <v/>
      </c>
      <c r="AL177" s="22" t="str">
        <f t="shared" si="108"/>
        <v/>
      </c>
      <c r="AM177" s="22" t="str">
        <f t="shared" si="109"/>
        <v/>
      </c>
      <c r="AN177" s="22" t="str">
        <f t="shared" si="110"/>
        <v/>
      </c>
      <c r="AO177" s="22">
        <f t="shared" si="111"/>
        <v>0</v>
      </c>
      <c r="AP177" s="22" t="str">
        <f t="shared" si="112"/>
        <v/>
      </c>
      <c r="AQ177" s="22" t="str">
        <f t="shared" si="113"/>
        <v/>
      </c>
      <c r="AR177" s="22" t="str">
        <f t="shared" si="114"/>
        <v/>
      </c>
      <c r="AS177" s="22" t="str">
        <f t="shared" si="115"/>
        <v/>
      </c>
      <c r="AT177" s="22" t="str">
        <f t="shared" si="116"/>
        <v/>
      </c>
      <c r="AU177" s="22" t="str">
        <f t="shared" si="117"/>
        <v/>
      </c>
      <c r="AV177" s="22" t="str">
        <f t="shared" si="118"/>
        <v/>
      </c>
      <c r="AW177" s="22" t="str">
        <f t="shared" si="119"/>
        <v/>
      </c>
      <c r="AX177" s="22" t="str">
        <f t="shared" si="120"/>
        <v/>
      </c>
      <c r="AY177" s="22" t="str">
        <f t="shared" si="121"/>
        <v/>
      </c>
      <c r="AZ177" s="22" t="str">
        <f t="shared" si="122"/>
        <v/>
      </c>
      <c r="BA177" s="22" t="str">
        <f t="shared" si="123"/>
        <v/>
      </c>
      <c r="BB177" s="22" t="str">
        <f t="shared" si="124"/>
        <v/>
      </c>
      <c r="BC177" s="22" t="str">
        <f t="shared" si="125"/>
        <v/>
      </c>
      <c r="BD177" s="22" t="str">
        <f t="shared" si="126"/>
        <v/>
      </c>
      <c r="BE177" s="22" t="str">
        <f t="shared" si="127"/>
        <v/>
      </c>
      <c r="BF177" s="22" t="str">
        <f t="shared" si="128"/>
        <v/>
      </c>
      <c r="BG177" s="22" t="str">
        <f t="shared" si="129"/>
        <v/>
      </c>
      <c r="BH177" s="22" t="str">
        <f t="shared" si="130"/>
        <v/>
      </c>
      <c r="BI177" s="22" t="str">
        <f t="shared" si="131"/>
        <v/>
      </c>
      <c r="BJ177" s="22" t="str">
        <f t="shared" si="132"/>
        <v/>
      </c>
      <c r="BK177" s="22" t="str">
        <f t="shared" si="133"/>
        <v/>
      </c>
    </row>
    <row r="178" spans="13:63" x14ac:dyDescent="0.3">
      <c r="M178" s="34" t="s">
        <v>575</v>
      </c>
      <c r="N178" s="35" t="s">
        <v>1091</v>
      </c>
      <c r="O178" s="35" t="s">
        <v>1152</v>
      </c>
      <c r="P178" s="37">
        <v>0.79295154185022032</v>
      </c>
      <c r="Q178" s="23">
        <f>VLOOKUP(M178,Salary!$A$1:$F$986,2,FALSE)</f>
        <v>1000000</v>
      </c>
      <c r="R178" s="23"/>
      <c r="S178" s="22">
        <v>0</v>
      </c>
      <c r="T178" s="22" t="str">
        <f t="shared" si="90"/>
        <v/>
      </c>
      <c r="U178" s="22" t="str">
        <f t="shared" si="91"/>
        <v/>
      </c>
      <c r="V178" s="22" t="str">
        <f t="shared" si="92"/>
        <v/>
      </c>
      <c r="W178" s="22" t="b">
        <f t="shared" si="93"/>
        <v>1</v>
      </c>
      <c r="X178" s="22" t="str">
        <f t="shared" si="94"/>
        <v/>
      </c>
      <c r="Y178" s="22">
        <f t="shared" si="95"/>
        <v>0</v>
      </c>
      <c r="Z178" s="22" t="str">
        <f t="shared" si="96"/>
        <v/>
      </c>
      <c r="AA178" s="22" t="str">
        <f t="shared" si="97"/>
        <v/>
      </c>
      <c r="AB178" s="22" t="str">
        <f t="shared" si="98"/>
        <v/>
      </c>
      <c r="AC178" s="22" t="str">
        <f t="shared" si="99"/>
        <v/>
      </c>
      <c r="AD178" s="22" t="str">
        <f t="shared" si="100"/>
        <v/>
      </c>
      <c r="AE178" s="22" t="str">
        <f t="shared" si="101"/>
        <v/>
      </c>
      <c r="AF178" s="25" t="str">
        <f t="shared" si="102"/>
        <v/>
      </c>
      <c r="AG178" s="22" t="str">
        <f t="shared" si="103"/>
        <v/>
      </c>
      <c r="AH178" s="22" t="str">
        <f t="shared" si="104"/>
        <v/>
      </c>
      <c r="AI178" s="22" t="str">
        <f t="shared" si="105"/>
        <v/>
      </c>
      <c r="AJ178" s="22" t="str">
        <f t="shared" si="106"/>
        <v/>
      </c>
      <c r="AK178" s="22" t="str">
        <f t="shared" si="107"/>
        <v/>
      </c>
      <c r="AL178" s="22" t="str">
        <f t="shared" si="108"/>
        <v/>
      </c>
      <c r="AM178" s="22" t="str">
        <f t="shared" si="109"/>
        <v/>
      </c>
      <c r="AN178" s="22" t="str">
        <f t="shared" si="110"/>
        <v/>
      </c>
      <c r="AO178" s="22" t="str">
        <f t="shared" si="111"/>
        <v/>
      </c>
      <c r="AP178" s="22" t="str">
        <f t="shared" si="112"/>
        <v/>
      </c>
      <c r="AQ178" s="22" t="str">
        <f t="shared" si="113"/>
        <v/>
      </c>
      <c r="AR178" s="22" t="str">
        <f t="shared" si="114"/>
        <v/>
      </c>
      <c r="AS178" s="22" t="str">
        <f t="shared" si="115"/>
        <v/>
      </c>
      <c r="AT178" s="22" t="str">
        <f t="shared" si="116"/>
        <v/>
      </c>
      <c r="AU178" s="22" t="str">
        <f t="shared" si="117"/>
        <v/>
      </c>
      <c r="AV178" s="22">
        <f t="shared" si="118"/>
        <v>0</v>
      </c>
      <c r="AW178" s="22" t="str">
        <f t="shared" si="119"/>
        <v/>
      </c>
      <c r="AX178" s="22" t="str">
        <f t="shared" si="120"/>
        <v/>
      </c>
      <c r="AY178" s="22" t="str">
        <f t="shared" si="121"/>
        <v/>
      </c>
      <c r="AZ178" s="22" t="str">
        <f t="shared" si="122"/>
        <v/>
      </c>
      <c r="BA178" s="22" t="str">
        <f t="shared" si="123"/>
        <v/>
      </c>
      <c r="BB178" s="22" t="str">
        <f t="shared" si="124"/>
        <v/>
      </c>
      <c r="BC178" s="22" t="str">
        <f t="shared" si="125"/>
        <v/>
      </c>
      <c r="BD178" s="22" t="str">
        <f t="shared" si="126"/>
        <v/>
      </c>
      <c r="BE178" s="22" t="str">
        <f t="shared" si="127"/>
        <v/>
      </c>
      <c r="BF178" s="22" t="str">
        <f t="shared" si="128"/>
        <v/>
      </c>
      <c r="BG178" s="22" t="str">
        <f t="shared" si="129"/>
        <v/>
      </c>
      <c r="BH178" s="22" t="str">
        <f t="shared" si="130"/>
        <v/>
      </c>
      <c r="BI178" s="22" t="str">
        <f t="shared" si="131"/>
        <v/>
      </c>
      <c r="BJ178" s="22" t="str">
        <f t="shared" si="132"/>
        <v/>
      </c>
      <c r="BK178" s="22" t="str">
        <f t="shared" si="133"/>
        <v/>
      </c>
    </row>
    <row r="179" spans="13:63" x14ac:dyDescent="0.3">
      <c r="M179" s="34" t="s">
        <v>432</v>
      </c>
      <c r="N179" s="35" t="s">
        <v>1070</v>
      </c>
      <c r="O179" s="35" t="s">
        <v>1152</v>
      </c>
      <c r="P179" s="37">
        <v>0.97959183673469385</v>
      </c>
      <c r="Q179" s="23">
        <f>VLOOKUP(M179,Salary!$A$1:$F$986,2,FALSE)</f>
        <v>2000000</v>
      </c>
      <c r="R179" s="23"/>
      <c r="S179" s="22">
        <v>0</v>
      </c>
      <c r="T179" s="22" t="str">
        <f t="shared" si="90"/>
        <v/>
      </c>
      <c r="U179" s="22" t="str">
        <f t="shared" si="91"/>
        <v/>
      </c>
      <c r="V179" s="22" t="str">
        <f t="shared" si="92"/>
        <v/>
      </c>
      <c r="W179" s="22" t="b">
        <f t="shared" si="93"/>
        <v>0</v>
      </c>
      <c r="X179" s="22" t="str">
        <f t="shared" si="94"/>
        <v/>
      </c>
      <c r="Y179" s="22">
        <f t="shared" si="95"/>
        <v>0</v>
      </c>
      <c r="Z179" s="22" t="str">
        <f t="shared" si="96"/>
        <v/>
      </c>
      <c r="AA179" s="22" t="str">
        <f t="shared" si="97"/>
        <v/>
      </c>
      <c r="AB179" s="22" t="str">
        <f t="shared" si="98"/>
        <v/>
      </c>
      <c r="AC179" s="22" t="str">
        <f t="shared" si="99"/>
        <v/>
      </c>
      <c r="AD179" s="22" t="str">
        <f t="shared" si="100"/>
        <v/>
      </c>
      <c r="AE179" s="22" t="str">
        <f t="shared" si="101"/>
        <v/>
      </c>
      <c r="AF179" s="25" t="str">
        <f t="shared" si="102"/>
        <v/>
      </c>
      <c r="AG179" s="22" t="str">
        <f t="shared" si="103"/>
        <v/>
      </c>
      <c r="AH179" s="22" t="str">
        <f t="shared" si="104"/>
        <v/>
      </c>
      <c r="AI179" s="22" t="str">
        <f t="shared" si="105"/>
        <v/>
      </c>
      <c r="AJ179" s="22" t="str">
        <f t="shared" si="106"/>
        <v/>
      </c>
      <c r="AK179" s="22" t="str">
        <f t="shared" si="107"/>
        <v/>
      </c>
      <c r="AL179" s="22" t="str">
        <f t="shared" si="108"/>
        <v/>
      </c>
      <c r="AM179" s="22">
        <f t="shared" si="109"/>
        <v>0</v>
      </c>
      <c r="AN179" s="22" t="str">
        <f t="shared" si="110"/>
        <v/>
      </c>
      <c r="AO179" s="22" t="str">
        <f t="shared" si="111"/>
        <v/>
      </c>
      <c r="AP179" s="22" t="str">
        <f t="shared" si="112"/>
        <v/>
      </c>
      <c r="AQ179" s="22" t="str">
        <f t="shared" si="113"/>
        <v/>
      </c>
      <c r="AR179" s="22" t="str">
        <f t="shared" si="114"/>
        <v/>
      </c>
      <c r="AS179" s="22" t="str">
        <f t="shared" si="115"/>
        <v/>
      </c>
      <c r="AT179" s="22" t="str">
        <f t="shared" si="116"/>
        <v/>
      </c>
      <c r="AU179" s="22" t="str">
        <f t="shared" si="117"/>
        <v/>
      </c>
      <c r="AV179" s="22" t="str">
        <f t="shared" si="118"/>
        <v/>
      </c>
      <c r="AW179" s="22" t="str">
        <f t="shared" si="119"/>
        <v/>
      </c>
      <c r="AX179" s="22" t="str">
        <f t="shared" si="120"/>
        <v/>
      </c>
      <c r="AY179" s="22" t="str">
        <f t="shared" si="121"/>
        <v/>
      </c>
      <c r="AZ179" s="22" t="str">
        <f t="shared" si="122"/>
        <v/>
      </c>
      <c r="BA179" s="22" t="str">
        <f t="shared" si="123"/>
        <v/>
      </c>
      <c r="BB179" s="22" t="str">
        <f t="shared" si="124"/>
        <v/>
      </c>
      <c r="BC179" s="22" t="str">
        <f t="shared" si="125"/>
        <v/>
      </c>
      <c r="BD179" s="22" t="str">
        <f t="shared" si="126"/>
        <v/>
      </c>
      <c r="BE179" s="22" t="str">
        <f t="shared" si="127"/>
        <v/>
      </c>
      <c r="BF179" s="22" t="str">
        <f t="shared" si="128"/>
        <v/>
      </c>
      <c r="BG179" s="22" t="str">
        <f t="shared" si="129"/>
        <v/>
      </c>
      <c r="BH179" s="22" t="str">
        <f t="shared" si="130"/>
        <v/>
      </c>
      <c r="BI179" s="22" t="str">
        <f t="shared" si="131"/>
        <v/>
      </c>
      <c r="BJ179" s="22" t="str">
        <f t="shared" si="132"/>
        <v/>
      </c>
      <c r="BK179" s="22" t="str">
        <f t="shared" si="133"/>
        <v/>
      </c>
    </row>
    <row r="180" spans="13:63" x14ac:dyDescent="0.3">
      <c r="M180" s="34" t="s">
        <v>1019</v>
      </c>
      <c r="N180" s="35" t="s">
        <v>1072</v>
      </c>
      <c r="O180" s="35" t="s">
        <v>1152</v>
      </c>
      <c r="P180" s="37">
        <v>0.85409252669039137</v>
      </c>
      <c r="Q180" s="23">
        <f>VLOOKUP(M180,Salary!$A$1:$F$986,2,FALSE)</f>
        <v>571500</v>
      </c>
      <c r="R180" s="23"/>
      <c r="S180" s="22">
        <v>0</v>
      </c>
      <c r="T180" s="22" t="str">
        <f t="shared" si="90"/>
        <v/>
      </c>
      <c r="U180" s="22" t="str">
        <f t="shared" si="91"/>
        <v/>
      </c>
      <c r="V180" s="22" t="str">
        <f t="shared" si="92"/>
        <v/>
      </c>
      <c r="W180" s="22" t="b">
        <f t="shared" si="93"/>
        <v>1</v>
      </c>
      <c r="X180" s="22" t="str">
        <f t="shared" si="94"/>
        <v/>
      </c>
      <c r="Y180" s="22">
        <f t="shared" si="95"/>
        <v>0</v>
      </c>
      <c r="Z180" s="22" t="str">
        <f t="shared" si="96"/>
        <v/>
      </c>
      <c r="AA180" s="22" t="str">
        <f t="shared" si="97"/>
        <v/>
      </c>
      <c r="AB180" s="22" t="str">
        <f t="shared" si="98"/>
        <v/>
      </c>
      <c r="AC180" s="22" t="str">
        <f t="shared" si="99"/>
        <v/>
      </c>
      <c r="AD180" s="22" t="str">
        <f t="shared" si="100"/>
        <v/>
      </c>
      <c r="AE180" s="22" t="str">
        <f t="shared" si="101"/>
        <v/>
      </c>
      <c r="AF180" s="25" t="str">
        <f t="shared" si="102"/>
        <v/>
      </c>
      <c r="AG180" s="22" t="str">
        <f t="shared" si="103"/>
        <v/>
      </c>
      <c r="AH180" s="22" t="str">
        <f t="shared" si="104"/>
        <v/>
      </c>
      <c r="AI180" s="22">
        <f t="shared" si="105"/>
        <v>0</v>
      </c>
      <c r="AJ180" s="22" t="str">
        <f t="shared" si="106"/>
        <v/>
      </c>
      <c r="AK180" s="22" t="str">
        <f t="shared" si="107"/>
        <v/>
      </c>
      <c r="AL180" s="22" t="str">
        <f t="shared" si="108"/>
        <v/>
      </c>
      <c r="AM180" s="22" t="str">
        <f t="shared" si="109"/>
        <v/>
      </c>
      <c r="AN180" s="22" t="str">
        <f t="shared" si="110"/>
        <v/>
      </c>
      <c r="AO180" s="22" t="str">
        <f t="shared" si="111"/>
        <v/>
      </c>
      <c r="AP180" s="22" t="str">
        <f t="shared" si="112"/>
        <v/>
      </c>
      <c r="AQ180" s="22" t="str">
        <f t="shared" si="113"/>
        <v/>
      </c>
      <c r="AR180" s="22" t="str">
        <f t="shared" si="114"/>
        <v/>
      </c>
      <c r="AS180" s="22" t="str">
        <f t="shared" si="115"/>
        <v/>
      </c>
      <c r="AT180" s="22" t="str">
        <f t="shared" si="116"/>
        <v/>
      </c>
      <c r="AU180" s="22" t="str">
        <f t="shared" si="117"/>
        <v/>
      </c>
      <c r="AV180" s="22" t="str">
        <f t="shared" si="118"/>
        <v/>
      </c>
      <c r="AW180" s="22" t="str">
        <f t="shared" si="119"/>
        <v/>
      </c>
      <c r="AX180" s="22" t="str">
        <f t="shared" si="120"/>
        <v/>
      </c>
      <c r="AY180" s="22" t="str">
        <f t="shared" si="121"/>
        <v/>
      </c>
      <c r="AZ180" s="22" t="str">
        <f t="shared" si="122"/>
        <v/>
      </c>
      <c r="BA180" s="22" t="str">
        <f t="shared" si="123"/>
        <v/>
      </c>
      <c r="BB180" s="22" t="str">
        <f t="shared" si="124"/>
        <v/>
      </c>
      <c r="BC180" s="22" t="str">
        <f t="shared" si="125"/>
        <v/>
      </c>
      <c r="BD180" s="22" t="str">
        <f t="shared" si="126"/>
        <v/>
      </c>
      <c r="BE180" s="22" t="str">
        <f t="shared" si="127"/>
        <v/>
      </c>
      <c r="BF180" s="22" t="str">
        <f t="shared" si="128"/>
        <v/>
      </c>
      <c r="BG180" s="22" t="str">
        <f t="shared" si="129"/>
        <v/>
      </c>
      <c r="BH180" s="22" t="str">
        <f t="shared" si="130"/>
        <v/>
      </c>
      <c r="BI180" s="22" t="str">
        <f t="shared" si="131"/>
        <v/>
      </c>
      <c r="BJ180" s="22" t="str">
        <f t="shared" si="132"/>
        <v/>
      </c>
      <c r="BK180" s="22" t="str">
        <f t="shared" si="133"/>
        <v/>
      </c>
    </row>
    <row r="181" spans="13:63" x14ac:dyDescent="0.3">
      <c r="M181" s="34" t="s">
        <v>572</v>
      </c>
      <c r="N181" s="35" t="s">
        <v>1067</v>
      </c>
      <c r="O181" s="35" t="s">
        <v>1152</v>
      </c>
      <c r="P181" s="37">
        <v>0.84063047285464099</v>
      </c>
      <c r="Q181" s="23">
        <f>VLOOKUP(M181,Salary!$A$1:$F$986,2,FALSE)</f>
        <v>1000000</v>
      </c>
      <c r="R181" s="23"/>
      <c r="S181" s="22">
        <v>0</v>
      </c>
      <c r="T181" s="22" t="str">
        <f t="shared" si="90"/>
        <v/>
      </c>
      <c r="U181" s="22" t="str">
        <f t="shared" si="91"/>
        <v/>
      </c>
      <c r="V181" s="22" t="str">
        <f t="shared" si="92"/>
        <v/>
      </c>
      <c r="W181" s="22" t="b">
        <f t="shared" si="93"/>
        <v>1</v>
      </c>
      <c r="X181" s="22" t="str">
        <f t="shared" si="94"/>
        <v/>
      </c>
      <c r="Y181" s="22">
        <f t="shared" si="95"/>
        <v>0</v>
      </c>
      <c r="Z181" s="22" t="str">
        <f t="shared" si="96"/>
        <v/>
      </c>
      <c r="AA181" s="22" t="str">
        <f t="shared" si="97"/>
        <v/>
      </c>
      <c r="AB181" s="22" t="str">
        <f t="shared" si="98"/>
        <v/>
      </c>
      <c r="AC181" s="22" t="str">
        <f t="shared" si="99"/>
        <v/>
      </c>
      <c r="AD181" s="22" t="str">
        <f t="shared" si="100"/>
        <v/>
      </c>
      <c r="AE181" s="22" t="str">
        <f t="shared" si="101"/>
        <v/>
      </c>
      <c r="AF181" s="25" t="str">
        <f t="shared" si="102"/>
        <v/>
      </c>
      <c r="AG181" s="22">
        <f t="shared" si="103"/>
        <v>0</v>
      </c>
      <c r="AH181" s="22" t="str">
        <f t="shared" si="104"/>
        <v/>
      </c>
      <c r="AI181" s="22" t="str">
        <f t="shared" si="105"/>
        <v/>
      </c>
      <c r="AJ181" s="22" t="str">
        <f t="shared" si="106"/>
        <v/>
      </c>
      <c r="AK181" s="22" t="str">
        <f t="shared" si="107"/>
        <v/>
      </c>
      <c r="AL181" s="22" t="str">
        <f t="shared" si="108"/>
        <v/>
      </c>
      <c r="AM181" s="22" t="str">
        <f t="shared" si="109"/>
        <v/>
      </c>
      <c r="AN181" s="22" t="str">
        <f t="shared" si="110"/>
        <v/>
      </c>
      <c r="AO181" s="22" t="str">
        <f t="shared" si="111"/>
        <v/>
      </c>
      <c r="AP181" s="22" t="str">
        <f t="shared" si="112"/>
        <v/>
      </c>
      <c r="AQ181" s="22" t="str">
        <f t="shared" si="113"/>
        <v/>
      </c>
      <c r="AR181" s="22" t="str">
        <f t="shared" si="114"/>
        <v/>
      </c>
      <c r="AS181" s="22" t="str">
        <f t="shared" si="115"/>
        <v/>
      </c>
      <c r="AT181" s="22" t="str">
        <f t="shared" si="116"/>
        <v/>
      </c>
      <c r="AU181" s="22" t="str">
        <f t="shared" si="117"/>
        <v/>
      </c>
      <c r="AV181" s="22" t="str">
        <f t="shared" si="118"/>
        <v/>
      </c>
      <c r="AW181" s="22" t="str">
        <f t="shared" si="119"/>
        <v/>
      </c>
      <c r="AX181" s="22" t="str">
        <f t="shared" si="120"/>
        <v/>
      </c>
      <c r="AY181" s="22" t="str">
        <f t="shared" si="121"/>
        <v/>
      </c>
      <c r="AZ181" s="22" t="str">
        <f t="shared" si="122"/>
        <v/>
      </c>
      <c r="BA181" s="22" t="str">
        <f t="shared" si="123"/>
        <v/>
      </c>
      <c r="BB181" s="22" t="str">
        <f t="shared" si="124"/>
        <v/>
      </c>
      <c r="BC181" s="22" t="str">
        <f t="shared" si="125"/>
        <v/>
      </c>
      <c r="BD181" s="22" t="str">
        <f t="shared" si="126"/>
        <v/>
      </c>
      <c r="BE181" s="22" t="str">
        <f t="shared" si="127"/>
        <v/>
      </c>
      <c r="BF181" s="22" t="str">
        <f t="shared" si="128"/>
        <v/>
      </c>
      <c r="BG181" s="22" t="str">
        <f t="shared" si="129"/>
        <v/>
      </c>
      <c r="BH181" s="22" t="str">
        <f t="shared" si="130"/>
        <v/>
      </c>
      <c r="BI181" s="22" t="str">
        <f t="shared" si="131"/>
        <v/>
      </c>
      <c r="BJ181" s="22" t="str">
        <f t="shared" si="132"/>
        <v/>
      </c>
      <c r="BK181" s="22" t="str">
        <f t="shared" si="133"/>
        <v/>
      </c>
    </row>
    <row r="182" spans="13:63" x14ac:dyDescent="0.3">
      <c r="M182" s="34" t="s">
        <v>413</v>
      </c>
      <c r="N182" s="35" t="s">
        <v>1079</v>
      </c>
      <c r="O182" s="35" t="s">
        <v>1152</v>
      </c>
      <c r="P182" s="37">
        <v>0.77294685990338163</v>
      </c>
      <c r="Q182" s="23">
        <f>VLOOKUP(M182,Salary!$A$1:$F$986,2,FALSE)</f>
        <v>2200000</v>
      </c>
      <c r="R182" s="23"/>
      <c r="S182" s="22">
        <v>0</v>
      </c>
      <c r="T182" s="22" t="str">
        <f t="shared" si="90"/>
        <v/>
      </c>
      <c r="U182" s="22" t="str">
        <f t="shared" si="91"/>
        <v/>
      </c>
      <c r="V182" s="22">
        <f t="shared" si="92"/>
        <v>0</v>
      </c>
      <c r="W182" s="22" t="b">
        <f t="shared" si="93"/>
        <v>0</v>
      </c>
      <c r="X182" s="22" t="str">
        <f t="shared" si="94"/>
        <v/>
      </c>
      <c r="Y182" s="22">
        <f t="shared" si="95"/>
        <v>0</v>
      </c>
      <c r="Z182" s="22" t="str">
        <f t="shared" si="96"/>
        <v/>
      </c>
      <c r="AA182" s="22" t="str">
        <f t="shared" si="97"/>
        <v/>
      </c>
      <c r="AB182" s="22" t="str">
        <f t="shared" si="98"/>
        <v/>
      </c>
      <c r="AC182" s="22" t="str">
        <f t="shared" si="99"/>
        <v/>
      </c>
      <c r="AD182" s="22" t="str">
        <f t="shared" si="100"/>
        <v/>
      </c>
      <c r="AE182" s="22" t="str">
        <f t="shared" si="101"/>
        <v/>
      </c>
      <c r="AF182" s="25" t="str">
        <f t="shared" si="102"/>
        <v/>
      </c>
      <c r="AG182" s="22" t="str">
        <f t="shared" si="103"/>
        <v/>
      </c>
      <c r="AH182" s="22" t="str">
        <f t="shared" si="104"/>
        <v/>
      </c>
      <c r="AI182" s="22" t="str">
        <f t="shared" si="105"/>
        <v/>
      </c>
      <c r="AJ182" s="22" t="str">
        <f t="shared" si="106"/>
        <v/>
      </c>
      <c r="AK182" s="22" t="str">
        <f t="shared" si="107"/>
        <v/>
      </c>
      <c r="AL182" s="22" t="str">
        <f t="shared" si="108"/>
        <v/>
      </c>
      <c r="AM182" s="22" t="str">
        <f t="shared" si="109"/>
        <v/>
      </c>
      <c r="AN182" s="22" t="str">
        <f t="shared" si="110"/>
        <v/>
      </c>
      <c r="AO182" s="22" t="str">
        <f t="shared" si="111"/>
        <v/>
      </c>
      <c r="AP182" s="22" t="str">
        <f t="shared" si="112"/>
        <v/>
      </c>
      <c r="AQ182" s="22" t="str">
        <f t="shared" si="113"/>
        <v/>
      </c>
      <c r="AR182" s="22" t="str">
        <f t="shared" si="114"/>
        <v/>
      </c>
      <c r="AS182" s="22" t="str">
        <f t="shared" si="115"/>
        <v/>
      </c>
      <c r="AT182" s="22" t="str">
        <f t="shared" si="116"/>
        <v/>
      </c>
      <c r="AU182" s="22" t="str">
        <f t="shared" si="117"/>
        <v/>
      </c>
      <c r="AV182" s="22" t="str">
        <f t="shared" si="118"/>
        <v/>
      </c>
      <c r="AW182" s="22" t="str">
        <f t="shared" si="119"/>
        <v/>
      </c>
      <c r="AX182" s="22" t="str">
        <f t="shared" si="120"/>
        <v/>
      </c>
      <c r="AY182" s="22" t="str">
        <f t="shared" si="121"/>
        <v/>
      </c>
      <c r="AZ182" s="22" t="str">
        <f t="shared" si="122"/>
        <v/>
      </c>
      <c r="BA182" s="22" t="str">
        <f t="shared" si="123"/>
        <v/>
      </c>
      <c r="BB182" s="22">
        <f t="shared" si="124"/>
        <v>0</v>
      </c>
      <c r="BC182" s="22" t="str">
        <f t="shared" si="125"/>
        <v/>
      </c>
      <c r="BD182" s="22" t="str">
        <f t="shared" si="126"/>
        <v/>
      </c>
      <c r="BE182" s="22" t="str">
        <f t="shared" si="127"/>
        <v/>
      </c>
      <c r="BF182" s="22" t="str">
        <f t="shared" si="128"/>
        <v/>
      </c>
      <c r="BG182" s="22" t="str">
        <f t="shared" si="129"/>
        <v/>
      </c>
      <c r="BH182" s="22" t="str">
        <f t="shared" si="130"/>
        <v/>
      </c>
      <c r="BI182" s="22" t="str">
        <f t="shared" si="131"/>
        <v/>
      </c>
      <c r="BJ182" s="22" t="str">
        <f t="shared" si="132"/>
        <v/>
      </c>
      <c r="BK182" s="22" t="str">
        <f t="shared" si="133"/>
        <v/>
      </c>
    </row>
    <row r="183" spans="13:63" x14ac:dyDescent="0.3">
      <c r="M183" s="34" t="s">
        <v>474</v>
      </c>
      <c r="N183" s="35" t="s">
        <v>1089</v>
      </c>
      <c r="O183" s="35" t="s">
        <v>1152</v>
      </c>
      <c r="P183" s="37">
        <v>0.74882995319812795</v>
      </c>
      <c r="Q183" s="23">
        <f>VLOOKUP(M183,Salary!$A$1:$F$986,2,FALSE)</f>
        <v>1700000</v>
      </c>
      <c r="R183" s="23"/>
      <c r="S183" s="22">
        <v>0</v>
      </c>
      <c r="T183" s="22" t="str">
        <f t="shared" si="90"/>
        <v/>
      </c>
      <c r="U183" s="22" t="str">
        <f t="shared" si="91"/>
        <v/>
      </c>
      <c r="V183" s="22" t="str">
        <f t="shared" si="92"/>
        <v/>
      </c>
      <c r="W183" s="22" t="b">
        <f t="shared" si="93"/>
        <v>1</v>
      </c>
      <c r="X183" s="22" t="str">
        <f t="shared" si="94"/>
        <v/>
      </c>
      <c r="Y183" s="22">
        <f t="shared" si="95"/>
        <v>0</v>
      </c>
      <c r="Z183" s="22" t="str">
        <f t="shared" si="96"/>
        <v/>
      </c>
      <c r="AA183" s="22" t="str">
        <f t="shared" si="97"/>
        <v/>
      </c>
      <c r="AB183" s="22" t="str">
        <f t="shared" si="98"/>
        <v/>
      </c>
      <c r="AC183" s="22" t="str">
        <f t="shared" si="99"/>
        <v/>
      </c>
      <c r="AD183" s="22" t="str">
        <f t="shared" si="100"/>
        <v/>
      </c>
      <c r="AE183" s="22" t="str">
        <f t="shared" si="101"/>
        <v/>
      </c>
      <c r="AF183" s="25" t="str">
        <f t="shared" si="102"/>
        <v/>
      </c>
      <c r="AG183" s="22" t="str">
        <f t="shared" si="103"/>
        <v/>
      </c>
      <c r="AH183" s="22" t="str">
        <f t="shared" si="104"/>
        <v/>
      </c>
      <c r="AI183" s="22" t="str">
        <f t="shared" si="105"/>
        <v/>
      </c>
      <c r="AJ183" s="22" t="str">
        <f t="shared" si="106"/>
        <v/>
      </c>
      <c r="AK183" s="22" t="str">
        <f t="shared" si="107"/>
        <v/>
      </c>
      <c r="AL183" s="22" t="str">
        <f t="shared" si="108"/>
        <v/>
      </c>
      <c r="AM183" s="22" t="str">
        <f t="shared" si="109"/>
        <v/>
      </c>
      <c r="AN183" s="22" t="str">
        <f t="shared" si="110"/>
        <v/>
      </c>
      <c r="AO183" s="22" t="str">
        <f t="shared" si="111"/>
        <v/>
      </c>
      <c r="AP183" s="22">
        <f t="shared" si="112"/>
        <v>0</v>
      </c>
      <c r="AQ183" s="22" t="str">
        <f t="shared" si="113"/>
        <v/>
      </c>
      <c r="AR183" s="22" t="str">
        <f t="shared" si="114"/>
        <v/>
      </c>
      <c r="AS183" s="22" t="str">
        <f t="shared" si="115"/>
        <v/>
      </c>
      <c r="AT183" s="22" t="str">
        <f t="shared" si="116"/>
        <v/>
      </c>
      <c r="AU183" s="22" t="str">
        <f t="shared" si="117"/>
        <v/>
      </c>
      <c r="AV183" s="22" t="str">
        <f t="shared" si="118"/>
        <v/>
      </c>
      <c r="AW183" s="22" t="str">
        <f t="shared" si="119"/>
        <v/>
      </c>
      <c r="AX183" s="22" t="str">
        <f t="shared" si="120"/>
        <v/>
      </c>
      <c r="AY183" s="22" t="str">
        <f t="shared" si="121"/>
        <v/>
      </c>
      <c r="AZ183" s="22" t="str">
        <f t="shared" si="122"/>
        <v/>
      </c>
      <c r="BA183" s="22" t="str">
        <f t="shared" si="123"/>
        <v/>
      </c>
      <c r="BB183" s="22" t="str">
        <f t="shared" si="124"/>
        <v/>
      </c>
      <c r="BC183" s="22" t="str">
        <f t="shared" si="125"/>
        <v/>
      </c>
      <c r="BD183" s="22" t="str">
        <f t="shared" si="126"/>
        <v/>
      </c>
      <c r="BE183" s="22" t="str">
        <f t="shared" si="127"/>
        <v/>
      </c>
      <c r="BF183" s="22" t="str">
        <f t="shared" si="128"/>
        <v/>
      </c>
      <c r="BG183" s="22" t="str">
        <f t="shared" si="129"/>
        <v/>
      </c>
      <c r="BH183" s="22" t="str">
        <f t="shared" si="130"/>
        <v/>
      </c>
      <c r="BI183" s="22" t="str">
        <f t="shared" si="131"/>
        <v/>
      </c>
      <c r="BJ183" s="22" t="str">
        <f t="shared" si="132"/>
        <v/>
      </c>
      <c r="BK183" s="22" t="str">
        <f t="shared" si="133"/>
        <v/>
      </c>
    </row>
    <row r="184" spans="13:63" x14ac:dyDescent="0.3">
      <c r="M184" s="34" t="s">
        <v>582</v>
      </c>
      <c r="N184" s="35" t="s">
        <v>1071</v>
      </c>
      <c r="O184" s="35" t="s">
        <v>1152</v>
      </c>
      <c r="P184" s="37">
        <v>0.74766355140186913</v>
      </c>
      <c r="Q184" s="23">
        <f>VLOOKUP(M184,Salary!$A$1:$F$986,2,FALSE)</f>
        <v>1000000</v>
      </c>
      <c r="R184" s="23"/>
      <c r="S184" s="22">
        <v>0</v>
      </c>
      <c r="T184" s="22" t="str">
        <f t="shared" si="90"/>
        <v/>
      </c>
      <c r="U184" s="22" t="str">
        <f t="shared" si="91"/>
        <v/>
      </c>
      <c r="V184" s="22" t="str">
        <f t="shared" si="92"/>
        <v/>
      </c>
      <c r="W184" s="22" t="b">
        <f t="shared" si="93"/>
        <v>1</v>
      </c>
      <c r="X184" s="22" t="str">
        <f t="shared" si="94"/>
        <v/>
      </c>
      <c r="Y184" s="22">
        <f t="shared" si="95"/>
        <v>0</v>
      </c>
      <c r="Z184" s="22" t="str">
        <f t="shared" si="96"/>
        <v/>
      </c>
      <c r="AA184" s="22" t="str">
        <f t="shared" si="97"/>
        <v/>
      </c>
      <c r="AB184" s="22" t="str">
        <f t="shared" si="98"/>
        <v/>
      </c>
      <c r="AC184" s="22" t="str">
        <f t="shared" si="99"/>
        <v/>
      </c>
      <c r="AD184" s="22" t="str">
        <f t="shared" si="100"/>
        <v/>
      </c>
      <c r="AE184" s="22" t="str">
        <f t="shared" si="101"/>
        <v/>
      </c>
      <c r="AF184" s="25" t="str">
        <f t="shared" si="102"/>
        <v/>
      </c>
      <c r="AG184" s="22" t="str">
        <f t="shared" si="103"/>
        <v/>
      </c>
      <c r="AH184" s="22" t="str">
        <f t="shared" si="104"/>
        <v/>
      </c>
      <c r="AI184" s="22" t="str">
        <f t="shared" si="105"/>
        <v/>
      </c>
      <c r="AJ184" s="22" t="str">
        <f t="shared" si="106"/>
        <v/>
      </c>
      <c r="AK184" s="22" t="str">
        <f t="shared" si="107"/>
        <v/>
      </c>
      <c r="AL184" s="22" t="str">
        <f t="shared" si="108"/>
        <v/>
      </c>
      <c r="AM184" s="22" t="str">
        <f t="shared" si="109"/>
        <v/>
      </c>
      <c r="AN184" s="22" t="str">
        <f t="shared" si="110"/>
        <v/>
      </c>
      <c r="AO184" s="22" t="str">
        <f t="shared" si="111"/>
        <v/>
      </c>
      <c r="AP184" s="22" t="str">
        <f t="shared" si="112"/>
        <v/>
      </c>
      <c r="AQ184" s="22" t="str">
        <f t="shared" si="113"/>
        <v/>
      </c>
      <c r="AR184" s="22" t="str">
        <f t="shared" si="114"/>
        <v/>
      </c>
      <c r="AS184" s="22" t="str">
        <f t="shared" si="115"/>
        <v/>
      </c>
      <c r="AT184" s="22" t="str">
        <f t="shared" si="116"/>
        <v/>
      </c>
      <c r="AU184" s="22" t="str">
        <f t="shared" si="117"/>
        <v/>
      </c>
      <c r="AV184" s="22" t="str">
        <f t="shared" si="118"/>
        <v/>
      </c>
      <c r="AW184" s="22" t="str">
        <f t="shared" si="119"/>
        <v/>
      </c>
      <c r="AX184" s="22" t="str">
        <f t="shared" si="120"/>
        <v/>
      </c>
      <c r="AY184" s="22" t="str">
        <f t="shared" si="121"/>
        <v/>
      </c>
      <c r="AZ184" s="22" t="str">
        <f t="shared" si="122"/>
        <v/>
      </c>
      <c r="BA184" s="22">
        <f t="shared" si="123"/>
        <v>0</v>
      </c>
      <c r="BB184" s="22" t="str">
        <f t="shared" si="124"/>
        <v/>
      </c>
      <c r="BC184" s="22" t="str">
        <f t="shared" si="125"/>
        <v/>
      </c>
      <c r="BD184" s="22" t="str">
        <f t="shared" si="126"/>
        <v/>
      </c>
      <c r="BE184" s="22" t="str">
        <f t="shared" si="127"/>
        <v/>
      </c>
      <c r="BF184" s="22" t="str">
        <f t="shared" si="128"/>
        <v/>
      </c>
      <c r="BG184" s="22" t="str">
        <f t="shared" si="129"/>
        <v/>
      </c>
      <c r="BH184" s="22" t="str">
        <f t="shared" si="130"/>
        <v/>
      </c>
      <c r="BI184" s="22" t="str">
        <f t="shared" si="131"/>
        <v/>
      </c>
      <c r="BJ184" s="22" t="str">
        <f t="shared" si="132"/>
        <v/>
      </c>
      <c r="BK184" s="22" t="str">
        <f t="shared" si="133"/>
        <v/>
      </c>
    </row>
    <row r="185" spans="13:63" x14ac:dyDescent="0.3">
      <c r="M185" s="34" t="s">
        <v>800</v>
      </c>
      <c r="N185" s="35" t="s">
        <v>1092</v>
      </c>
      <c r="O185" s="35" t="s">
        <v>1152</v>
      </c>
      <c r="P185" s="37">
        <v>0.72289156626506024</v>
      </c>
      <c r="Q185" s="23">
        <f>VLOOKUP(M185,Salary!$A$1:$F$986,2,FALSE)</f>
        <v>582300</v>
      </c>
      <c r="R185" s="23"/>
      <c r="S185" s="22">
        <v>0</v>
      </c>
      <c r="T185" s="22" t="str">
        <f t="shared" si="90"/>
        <v/>
      </c>
      <c r="U185" s="22" t="str">
        <f t="shared" si="91"/>
        <v/>
      </c>
      <c r="V185" s="22" t="str">
        <f t="shared" si="92"/>
        <v/>
      </c>
      <c r="W185" s="22" t="b">
        <f t="shared" si="93"/>
        <v>1</v>
      </c>
      <c r="X185" s="22" t="str">
        <f t="shared" si="94"/>
        <v/>
      </c>
      <c r="Y185" s="22">
        <f t="shared" si="95"/>
        <v>0</v>
      </c>
      <c r="Z185" s="22" t="str">
        <f t="shared" si="96"/>
        <v/>
      </c>
      <c r="AA185" s="22" t="str">
        <f t="shared" si="97"/>
        <v/>
      </c>
      <c r="AB185" s="22" t="str">
        <f t="shared" si="98"/>
        <v/>
      </c>
      <c r="AC185" s="22" t="str">
        <f t="shared" si="99"/>
        <v/>
      </c>
      <c r="AD185" s="22" t="str">
        <f t="shared" si="100"/>
        <v/>
      </c>
      <c r="AE185" s="22" t="str">
        <f t="shared" si="101"/>
        <v/>
      </c>
      <c r="AF185" s="25" t="str">
        <f t="shared" si="102"/>
        <v/>
      </c>
      <c r="AG185" s="22" t="str">
        <f t="shared" si="103"/>
        <v/>
      </c>
      <c r="AH185" s="22" t="str">
        <f t="shared" si="104"/>
        <v/>
      </c>
      <c r="AI185" s="22" t="str">
        <f t="shared" si="105"/>
        <v/>
      </c>
      <c r="AJ185" s="22" t="str">
        <f t="shared" si="106"/>
        <v/>
      </c>
      <c r="AK185" s="22" t="str">
        <f t="shared" si="107"/>
        <v/>
      </c>
      <c r="AL185" s="22" t="str">
        <f t="shared" si="108"/>
        <v/>
      </c>
      <c r="AM185" s="22" t="str">
        <f t="shared" si="109"/>
        <v/>
      </c>
      <c r="AN185" s="22" t="str">
        <f t="shared" si="110"/>
        <v/>
      </c>
      <c r="AO185" s="22" t="str">
        <f t="shared" si="111"/>
        <v/>
      </c>
      <c r="AP185" s="22" t="str">
        <f t="shared" si="112"/>
        <v/>
      </c>
      <c r="AQ185" s="22" t="str">
        <f t="shared" si="113"/>
        <v/>
      </c>
      <c r="AR185" s="22" t="str">
        <f t="shared" si="114"/>
        <v/>
      </c>
      <c r="AS185" s="22" t="str">
        <f t="shared" si="115"/>
        <v/>
      </c>
      <c r="AT185" s="22">
        <f t="shared" si="116"/>
        <v>0</v>
      </c>
      <c r="AU185" s="22" t="str">
        <f t="shared" si="117"/>
        <v/>
      </c>
      <c r="AV185" s="22" t="str">
        <f t="shared" si="118"/>
        <v/>
      </c>
      <c r="AW185" s="22" t="str">
        <f t="shared" si="119"/>
        <v/>
      </c>
      <c r="AX185" s="22" t="str">
        <f t="shared" si="120"/>
        <v/>
      </c>
      <c r="AY185" s="22" t="str">
        <f t="shared" si="121"/>
        <v/>
      </c>
      <c r="AZ185" s="22" t="str">
        <f t="shared" si="122"/>
        <v/>
      </c>
      <c r="BA185" s="22" t="str">
        <f t="shared" si="123"/>
        <v/>
      </c>
      <c r="BB185" s="22" t="str">
        <f t="shared" si="124"/>
        <v/>
      </c>
      <c r="BC185" s="22" t="str">
        <f t="shared" si="125"/>
        <v/>
      </c>
      <c r="BD185" s="22" t="str">
        <f t="shared" si="126"/>
        <v/>
      </c>
      <c r="BE185" s="22" t="str">
        <f t="shared" si="127"/>
        <v/>
      </c>
      <c r="BF185" s="22" t="str">
        <f t="shared" si="128"/>
        <v/>
      </c>
      <c r="BG185" s="22" t="str">
        <f t="shared" si="129"/>
        <v/>
      </c>
      <c r="BH185" s="22" t="str">
        <f t="shared" si="130"/>
        <v/>
      </c>
      <c r="BI185" s="22" t="str">
        <f t="shared" si="131"/>
        <v/>
      </c>
      <c r="BJ185" s="22" t="str">
        <f t="shared" si="132"/>
        <v/>
      </c>
      <c r="BK185" s="22" t="str">
        <f t="shared" si="133"/>
        <v/>
      </c>
    </row>
    <row r="186" spans="13:63" x14ac:dyDescent="0.3">
      <c r="M186" s="34" t="s">
        <v>769</v>
      </c>
      <c r="N186" s="35" t="s">
        <v>1107</v>
      </c>
      <c r="O186" s="35" t="s">
        <v>1152</v>
      </c>
      <c r="P186" s="37">
        <v>0.62593144560357683</v>
      </c>
      <c r="Q186" s="23">
        <f>VLOOKUP(M186,Salary!$A$1:$F$986,2,FALSE)</f>
        <v>585000</v>
      </c>
      <c r="R186" s="23"/>
      <c r="S186" s="22">
        <v>0</v>
      </c>
      <c r="T186" s="22" t="str">
        <f t="shared" si="90"/>
        <v/>
      </c>
      <c r="U186" s="22" t="str">
        <f t="shared" si="91"/>
        <v/>
      </c>
      <c r="V186" s="22" t="str">
        <f t="shared" si="92"/>
        <v/>
      </c>
      <c r="W186" s="22" t="b">
        <f t="shared" si="93"/>
        <v>1</v>
      </c>
      <c r="X186" s="22" t="str">
        <f t="shared" si="94"/>
        <v/>
      </c>
      <c r="Y186" s="22">
        <f t="shared" si="95"/>
        <v>0</v>
      </c>
      <c r="Z186" s="22" t="str">
        <f t="shared" si="96"/>
        <v/>
      </c>
      <c r="AA186" s="22" t="str">
        <f t="shared" si="97"/>
        <v/>
      </c>
      <c r="AB186" s="22" t="str">
        <f t="shared" si="98"/>
        <v/>
      </c>
      <c r="AC186" s="22" t="str">
        <f t="shared" si="99"/>
        <v/>
      </c>
      <c r="AD186" s="22" t="str">
        <f t="shared" si="100"/>
        <v/>
      </c>
      <c r="AE186" s="22" t="str">
        <f t="shared" si="101"/>
        <v/>
      </c>
      <c r="AF186" s="25" t="str">
        <f t="shared" si="102"/>
        <v/>
      </c>
      <c r="AG186" s="22" t="str">
        <f t="shared" si="103"/>
        <v/>
      </c>
      <c r="AH186" s="22" t="str">
        <f t="shared" si="104"/>
        <v/>
      </c>
      <c r="AI186" s="22" t="str">
        <f t="shared" si="105"/>
        <v/>
      </c>
      <c r="AJ186" s="22" t="str">
        <f t="shared" si="106"/>
        <v/>
      </c>
      <c r="AK186" s="22" t="str">
        <f t="shared" si="107"/>
        <v/>
      </c>
      <c r="AL186" s="22" t="str">
        <f t="shared" si="108"/>
        <v/>
      </c>
      <c r="AM186" s="22" t="str">
        <f t="shared" si="109"/>
        <v/>
      </c>
      <c r="AN186" s="22" t="str">
        <f t="shared" si="110"/>
        <v/>
      </c>
      <c r="AO186" s="22" t="str">
        <f t="shared" si="111"/>
        <v/>
      </c>
      <c r="AP186" s="22" t="str">
        <f t="shared" si="112"/>
        <v/>
      </c>
      <c r="AQ186" s="22" t="str">
        <f t="shared" si="113"/>
        <v/>
      </c>
      <c r="AR186" s="22" t="str">
        <f t="shared" si="114"/>
        <v/>
      </c>
      <c r="AS186" s="22" t="str">
        <f t="shared" si="115"/>
        <v/>
      </c>
      <c r="AT186" s="22" t="str">
        <f t="shared" si="116"/>
        <v/>
      </c>
      <c r="AU186" s="22" t="str">
        <f t="shared" si="117"/>
        <v/>
      </c>
      <c r="AV186" s="22" t="str">
        <f t="shared" si="118"/>
        <v/>
      </c>
      <c r="AW186" s="22" t="str">
        <f t="shared" si="119"/>
        <v/>
      </c>
      <c r="AX186" s="22" t="str">
        <f t="shared" si="120"/>
        <v/>
      </c>
      <c r="AY186" s="22" t="str">
        <f t="shared" si="121"/>
        <v/>
      </c>
      <c r="AZ186" s="22" t="str">
        <f t="shared" si="122"/>
        <v/>
      </c>
      <c r="BA186" s="22" t="str">
        <f t="shared" si="123"/>
        <v/>
      </c>
      <c r="BB186" s="22" t="str">
        <f t="shared" si="124"/>
        <v/>
      </c>
      <c r="BC186" s="22" t="str">
        <f t="shared" si="125"/>
        <v/>
      </c>
      <c r="BD186" s="22" t="str">
        <f t="shared" si="126"/>
        <v/>
      </c>
      <c r="BE186" s="22" t="str">
        <f t="shared" si="127"/>
        <v/>
      </c>
      <c r="BF186" s="22" t="str">
        <f t="shared" si="128"/>
        <v/>
      </c>
      <c r="BG186" s="22" t="str">
        <f t="shared" si="129"/>
        <v/>
      </c>
      <c r="BH186" s="22" t="str">
        <f t="shared" si="130"/>
        <v/>
      </c>
      <c r="BI186" s="22">
        <f t="shared" si="131"/>
        <v>0</v>
      </c>
      <c r="BJ186" s="22" t="str">
        <f t="shared" si="132"/>
        <v/>
      </c>
      <c r="BK186" s="22" t="str">
        <f t="shared" si="133"/>
        <v/>
      </c>
    </row>
    <row r="187" spans="13:63" x14ac:dyDescent="0.3">
      <c r="M187" s="34" t="s">
        <v>552</v>
      </c>
      <c r="N187" s="35" t="s">
        <v>1089</v>
      </c>
      <c r="O187" s="35" t="s">
        <v>1152</v>
      </c>
      <c r="P187" s="37">
        <v>0.53097345132743368</v>
      </c>
      <c r="Q187" s="23">
        <f>VLOOKUP(M187,Salary!$A$1:$F$986,2,FALSE)</f>
        <v>1100000</v>
      </c>
      <c r="R187" s="23"/>
      <c r="S187" s="22">
        <v>0</v>
      </c>
      <c r="T187" s="22" t="str">
        <f t="shared" si="90"/>
        <v/>
      </c>
      <c r="U187" s="22" t="str">
        <f t="shared" si="91"/>
        <v/>
      </c>
      <c r="V187" s="22" t="str">
        <f t="shared" si="92"/>
        <v/>
      </c>
      <c r="W187" s="22" t="b">
        <f t="shared" si="93"/>
        <v>1</v>
      </c>
      <c r="X187" s="22" t="str">
        <f t="shared" si="94"/>
        <v/>
      </c>
      <c r="Y187" s="22">
        <f t="shared" si="95"/>
        <v>0</v>
      </c>
      <c r="Z187" s="22" t="str">
        <f t="shared" si="96"/>
        <v/>
      </c>
      <c r="AA187" s="22" t="str">
        <f t="shared" si="97"/>
        <v/>
      </c>
      <c r="AB187" s="22" t="str">
        <f t="shared" si="98"/>
        <v/>
      </c>
      <c r="AC187" s="22" t="str">
        <f t="shared" si="99"/>
        <v/>
      </c>
      <c r="AD187" s="22" t="str">
        <f t="shared" si="100"/>
        <v/>
      </c>
      <c r="AE187" s="22" t="str">
        <f t="shared" si="101"/>
        <v/>
      </c>
      <c r="AF187" s="25" t="str">
        <f t="shared" si="102"/>
        <v/>
      </c>
      <c r="AG187" s="22" t="str">
        <f t="shared" si="103"/>
        <v/>
      </c>
      <c r="AH187" s="22" t="str">
        <f t="shared" si="104"/>
        <v/>
      </c>
      <c r="AI187" s="22" t="str">
        <f t="shared" si="105"/>
        <v/>
      </c>
      <c r="AJ187" s="22" t="str">
        <f t="shared" si="106"/>
        <v/>
      </c>
      <c r="AK187" s="22" t="str">
        <f t="shared" si="107"/>
        <v/>
      </c>
      <c r="AL187" s="22" t="str">
        <f t="shared" si="108"/>
        <v/>
      </c>
      <c r="AM187" s="22" t="str">
        <f t="shared" si="109"/>
        <v/>
      </c>
      <c r="AN187" s="22" t="str">
        <f t="shared" si="110"/>
        <v/>
      </c>
      <c r="AO187" s="22" t="str">
        <f t="shared" si="111"/>
        <v/>
      </c>
      <c r="AP187" s="22">
        <f t="shared" si="112"/>
        <v>0</v>
      </c>
      <c r="AQ187" s="22" t="str">
        <f t="shared" si="113"/>
        <v/>
      </c>
      <c r="AR187" s="22" t="str">
        <f t="shared" si="114"/>
        <v/>
      </c>
      <c r="AS187" s="22" t="str">
        <f t="shared" si="115"/>
        <v/>
      </c>
      <c r="AT187" s="22" t="str">
        <f t="shared" si="116"/>
        <v/>
      </c>
      <c r="AU187" s="22" t="str">
        <f t="shared" si="117"/>
        <v/>
      </c>
      <c r="AV187" s="22" t="str">
        <f t="shared" si="118"/>
        <v/>
      </c>
      <c r="AW187" s="22" t="str">
        <f t="shared" si="119"/>
        <v/>
      </c>
      <c r="AX187" s="22" t="str">
        <f t="shared" si="120"/>
        <v/>
      </c>
      <c r="AY187" s="22" t="str">
        <f t="shared" si="121"/>
        <v/>
      </c>
      <c r="AZ187" s="22" t="str">
        <f t="shared" si="122"/>
        <v/>
      </c>
      <c r="BA187" s="22" t="str">
        <f t="shared" si="123"/>
        <v/>
      </c>
      <c r="BB187" s="22" t="str">
        <f t="shared" si="124"/>
        <v/>
      </c>
      <c r="BC187" s="22" t="str">
        <f t="shared" si="125"/>
        <v/>
      </c>
      <c r="BD187" s="22" t="str">
        <f t="shared" si="126"/>
        <v/>
      </c>
      <c r="BE187" s="22" t="str">
        <f t="shared" si="127"/>
        <v/>
      </c>
      <c r="BF187" s="22" t="str">
        <f t="shared" si="128"/>
        <v/>
      </c>
      <c r="BG187" s="22" t="str">
        <f t="shared" si="129"/>
        <v/>
      </c>
      <c r="BH187" s="22" t="str">
        <f t="shared" si="130"/>
        <v/>
      </c>
      <c r="BI187" s="22" t="str">
        <f t="shared" si="131"/>
        <v/>
      </c>
      <c r="BJ187" s="22" t="str">
        <f t="shared" si="132"/>
        <v/>
      </c>
      <c r="BK187" s="22" t="str">
        <f t="shared" si="133"/>
        <v/>
      </c>
    </row>
    <row r="188" spans="13:63" x14ac:dyDescent="0.3">
      <c r="M188" s="34" t="s">
        <v>127</v>
      </c>
      <c r="N188" s="35" t="s">
        <v>1087</v>
      </c>
      <c r="O188" s="35" t="s">
        <v>1152</v>
      </c>
      <c r="P188" s="37">
        <v>0.64171122994652408</v>
      </c>
      <c r="Q188" s="23">
        <f>VLOOKUP(M188,Salary!$A$1:$F$986,2,FALSE)</f>
        <v>16000000</v>
      </c>
      <c r="R188" s="23"/>
      <c r="S188" s="22">
        <v>0</v>
      </c>
      <c r="T188" s="22">
        <f t="shared" si="90"/>
        <v>0</v>
      </c>
      <c r="U188" s="22" t="str">
        <f t="shared" si="91"/>
        <v/>
      </c>
      <c r="V188" s="22" t="str">
        <f t="shared" si="92"/>
        <v/>
      </c>
      <c r="W188" s="22" t="b">
        <f t="shared" si="93"/>
        <v>0</v>
      </c>
      <c r="X188" s="22" t="str">
        <f t="shared" si="94"/>
        <v/>
      </c>
      <c r="Y188" s="22">
        <f t="shared" si="95"/>
        <v>0</v>
      </c>
      <c r="Z188" s="22" t="str">
        <f t="shared" si="96"/>
        <v/>
      </c>
      <c r="AA188" s="22" t="str">
        <f t="shared" si="97"/>
        <v/>
      </c>
      <c r="AB188" s="22" t="str">
        <f t="shared" si="98"/>
        <v/>
      </c>
      <c r="AC188" s="22" t="str">
        <f t="shared" si="99"/>
        <v/>
      </c>
      <c r="AD188" s="22" t="str">
        <f t="shared" si="100"/>
        <v/>
      </c>
      <c r="AE188" s="22" t="str">
        <f t="shared" si="101"/>
        <v/>
      </c>
      <c r="AF188" s="25" t="str">
        <f t="shared" si="102"/>
        <v/>
      </c>
      <c r="AG188" s="22" t="str">
        <f t="shared" si="103"/>
        <v/>
      </c>
      <c r="AH188" s="22" t="str">
        <f t="shared" si="104"/>
        <v/>
      </c>
      <c r="AI188" s="22" t="str">
        <f t="shared" si="105"/>
        <v/>
      </c>
      <c r="AJ188" s="22" t="str">
        <f t="shared" si="106"/>
        <v/>
      </c>
      <c r="AK188" s="22" t="str">
        <f t="shared" si="107"/>
        <v/>
      </c>
      <c r="AL188" s="22" t="str">
        <f t="shared" si="108"/>
        <v/>
      </c>
      <c r="AM188" s="22" t="str">
        <f t="shared" si="109"/>
        <v/>
      </c>
      <c r="AN188" s="22" t="str">
        <f t="shared" si="110"/>
        <v/>
      </c>
      <c r="AO188" s="22">
        <f t="shared" si="111"/>
        <v>0</v>
      </c>
      <c r="AP188" s="22" t="str">
        <f t="shared" si="112"/>
        <v/>
      </c>
      <c r="AQ188" s="22" t="str">
        <f t="shared" si="113"/>
        <v/>
      </c>
      <c r="AR188" s="22" t="str">
        <f t="shared" si="114"/>
        <v/>
      </c>
      <c r="AS188" s="22" t="str">
        <f t="shared" si="115"/>
        <v/>
      </c>
      <c r="AT188" s="22" t="str">
        <f t="shared" si="116"/>
        <v/>
      </c>
      <c r="AU188" s="22" t="str">
        <f t="shared" si="117"/>
        <v/>
      </c>
      <c r="AV188" s="22" t="str">
        <f t="shared" si="118"/>
        <v/>
      </c>
      <c r="AW188" s="22" t="str">
        <f t="shared" si="119"/>
        <v/>
      </c>
      <c r="AX188" s="22" t="str">
        <f t="shared" si="120"/>
        <v/>
      </c>
      <c r="AY188" s="22" t="str">
        <f t="shared" si="121"/>
        <v/>
      </c>
      <c r="AZ188" s="22" t="str">
        <f t="shared" si="122"/>
        <v/>
      </c>
      <c r="BA188" s="22" t="str">
        <f t="shared" si="123"/>
        <v/>
      </c>
      <c r="BB188" s="22" t="str">
        <f t="shared" si="124"/>
        <v/>
      </c>
      <c r="BC188" s="22" t="str">
        <f t="shared" si="125"/>
        <v/>
      </c>
      <c r="BD188" s="22" t="str">
        <f t="shared" si="126"/>
        <v/>
      </c>
      <c r="BE188" s="22" t="str">
        <f t="shared" si="127"/>
        <v/>
      </c>
      <c r="BF188" s="22" t="str">
        <f t="shared" si="128"/>
        <v/>
      </c>
      <c r="BG188" s="22" t="str">
        <f t="shared" si="129"/>
        <v/>
      </c>
      <c r="BH188" s="22" t="str">
        <f t="shared" si="130"/>
        <v/>
      </c>
      <c r="BI188" s="22" t="str">
        <f t="shared" si="131"/>
        <v/>
      </c>
      <c r="BJ188" s="22" t="str">
        <f t="shared" si="132"/>
        <v/>
      </c>
      <c r="BK188" s="22" t="str">
        <f t="shared" si="133"/>
        <v/>
      </c>
    </row>
    <row r="189" spans="13:63" x14ac:dyDescent="0.3">
      <c r="M189" s="34" t="s">
        <v>588</v>
      </c>
      <c r="N189" s="35" t="s">
        <v>1080</v>
      </c>
      <c r="O189" s="35" t="s">
        <v>1152</v>
      </c>
      <c r="P189" s="37">
        <v>0.58823529411764708</v>
      </c>
      <c r="Q189" s="23">
        <f>VLOOKUP(M189,Salary!$A$1:$F$986,2,FALSE)</f>
        <v>970000</v>
      </c>
      <c r="R189" s="23"/>
      <c r="S189" s="22">
        <v>0</v>
      </c>
      <c r="T189" s="22" t="str">
        <f t="shared" si="90"/>
        <v/>
      </c>
      <c r="U189" s="22" t="str">
        <f t="shared" si="91"/>
        <v/>
      </c>
      <c r="V189" s="22" t="str">
        <f t="shared" si="92"/>
        <v/>
      </c>
      <c r="W189" s="22" t="b">
        <f t="shared" si="93"/>
        <v>1</v>
      </c>
      <c r="X189" s="22" t="str">
        <f t="shared" si="94"/>
        <v/>
      </c>
      <c r="Y189" s="22">
        <f t="shared" si="95"/>
        <v>0</v>
      </c>
      <c r="Z189" s="22" t="str">
        <f t="shared" si="96"/>
        <v/>
      </c>
      <c r="AA189" s="22" t="str">
        <f t="shared" si="97"/>
        <v/>
      </c>
      <c r="AB189" s="22" t="str">
        <f t="shared" si="98"/>
        <v/>
      </c>
      <c r="AC189" s="22" t="str">
        <f t="shared" si="99"/>
        <v/>
      </c>
      <c r="AD189" s="22" t="str">
        <f t="shared" si="100"/>
        <v/>
      </c>
      <c r="AE189" s="22" t="str">
        <f t="shared" si="101"/>
        <v/>
      </c>
      <c r="AF189" s="25" t="str">
        <f t="shared" si="102"/>
        <v/>
      </c>
      <c r="AG189" s="22" t="str">
        <f t="shared" si="103"/>
        <v/>
      </c>
      <c r="AH189" s="22" t="str">
        <f t="shared" si="104"/>
        <v/>
      </c>
      <c r="AI189" s="22" t="str">
        <f t="shared" si="105"/>
        <v/>
      </c>
      <c r="AJ189" s="22" t="str">
        <f t="shared" si="106"/>
        <v/>
      </c>
      <c r="AK189" s="22" t="str">
        <f t="shared" si="107"/>
        <v/>
      </c>
      <c r="AL189" s="22" t="str">
        <f t="shared" si="108"/>
        <v/>
      </c>
      <c r="AM189" s="22" t="str">
        <f t="shared" si="109"/>
        <v/>
      </c>
      <c r="AN189" s="22" t="str">
        <f t="shared" si="110"/>
        <v/>
      </c>
      <c r="AO189" s="22" t="str">
        <f t="shared" si="111"/>
        <v/>
      </c>
      <c r="AP189" s="22" t="str">
        <f t="shared" si="112"/>
        <v/>
      </c>
      <c r="AQ189" s="22" t="str">
        <f t="shared" si="113"/>
        <v/>
      </c>
      <c r="AR189" s="22" t="str">
        <f t="shared" si="114"/>
        <v/>
      </c>
      <c r="AS189" s="22" t="str">
        <f t="shared" si="115"/>
        <v/>
      </c>
      <c r="AT189" s="22" t="str">
        <f t="shared" si="116"/>
        <v/>
      </c>
      <c r="AU189" s="22" t="str">
        <f t="shared" si="117"/>
        <v/>
      </c>
      <c r="AV189" s="22" t="str">
        <f t="shared" si="118"/>
        <v/>
      </c>
      <c r="AW189" s="22" t="str">
        <f t="shared" si="119"/>
        <v/>
      </c>
      <c r="AX189" s="22" t="str">
        <f t="shared" si="120"/>
        <v/>
      </c>
      <c r="AY189" s="22" t="str">
        <f t="shared" si="121"/>
        <v/>
      </c>
      <c r="AZ189" s="22" t="str">
        <f t="shared" si="122"/>
        <v/>
      </c>
      <c r="BA189" s="22" t="str">
        <f t="shared" si="123"/>
        <v/>
      </c>
      <c r="BB189" s="22" t="str">
        <f t="shared" si="124"/>
        <v/>
      </c>
      <c r="BC189" s="22" t="str">
        <f t="shared" si="125"/>
        <v/>
      </c>
      <c r="BD189" s="22" t="str">
        <f t="shared" si="126"/>
        <v/>
      </c>
      <c r="BE189" s="22" t="str">
        <f t="shared" si="127"/>
        <v/>
      </c>
      <c r="BF189" s="22">
        <f t="shared" si="128"/>
        <v>0</v>
      </c>
      <c r="BG189" s="22" t="str">
        <f t="shared" si="129"/>
        <v/>
      </c>
      <c r="BH189" s="22" t="str">
        <f t="shared" si="130"/>
        <v/>
      </c>
      <c r="BI189" s="22" t="str">
        <f t="shared" si="131"/>
        <v/>
      </c>
      <c r="BJ189" s="22" t="str">
        <f t="shared" si="132"/>
        <v/>
      </c>
      <c r="BK189" s="22" t="str">
        <f t="shared" si="133"/>
        <v/>
      </c>
    </row>
    <row r="190" spans="13:63" x14ac:dyDescent="0.3">
      <c r="M190" s="34" t="s">
        <v>515</v>
      </c>
      <c r="N190" s="35" t="s">
        <v>1075</v>
      </c>
      <c r="O190" s="35" t="s">
        <v>1152</v>
      </c>
      <c r="P190" s="37">
        <v>0.58823529411764708</v>
      </c>
      <c r="Q190" s="23">
        <f>VLOOKUP(M190,Salary!$A$1:$F$986,2,FALSE)</f>
        <v>1450000</v>
      </c>
      <c r="R190" s="23"/>
      <c r="S190" s="22">
        <v>0</v>
      </c>
      <c r="T190" s="22" t="str">
        <f t="shared" si="90"/>
        <v/>
      </c>
      <c r="U190" s="22" t="str">
        <f t="shared" si="91"/>
        <v/>
      </c>
      <c r="V190" s="22" t="str">
        <f t="shared" si="92"/>
        <v/>
      </c>
      <c r="W190" s="22" t="b">
        <f t="shared" si="93"/>
        <v>1</v>
      </c>
      <c r="X190" s="22" t="str">
        <f t="shared" si="94"/>
        <v/>
      </c>
      <c r="Y190" s="22">
        <f t="shared" si="95"/>
        <v>0</v>
      </c>
      <c r="Z190" s="22" t="str">
        <f t="shared" si="96"/>
        <v/>
      </c>
      <c r="AA190" s="22" t="str">
        <f t="shared" si="97"/>
        <v/>
      </c>
      <c r="AB190" s="22" t="str">
        <f t="shared" si="98"/>
        <v/>
      </c>
      <c r="AC190" s="22" t="str">
        <f t="shared" si="99"/>
        <v/>
      </c>
      <c r="AD190" s="22" t="str">
        <f t="shared" si="100"/>
        <v/>
      </c>
      <c r="AE190" s="22" t="str">
        <f t="shared" si="101"/>
        <v/>
      </c>
      <c r="AF190" s="25" t="str">
        <f t="shared" si="102"/>
        <v/>
      </c>
      <c r="AG190" s="22" t="str">
        <f t="shared" si="103"/>
        <v/>
      </c>
      <c r="AH190" s="22" t="str">
        <f t="shared" si="104"/>
        <v/>
      </c>
      <c r="AI190" s="22" t="str">
        <f t="shared" si="105"/>
        <v/>
      </c>
      <c r="AJ190" s="22" t="str">
        <f t="shared" si="106"/>
        <v/>
      </c>
      <c r="AK190" s="22" t="str">
        <f t="shared" si="107"/>
        <v/>
      </c>
      <c r="AL190" s="22" t="str">
        <f t="shared" si="108"/>
        <v/>
      </c>
      <c r="AM190" s="22" t="str">
        <f t="shared" si="109"/>
        <v/>
      </c>
      <c r="AN190" s="22" t="str">
        <f t="shared" si="110"/>
        <v/>
      </c>
      <c r="AO190" s="22" t="str">
        <f t="shared" si="111"/>
        <v/>
      </c>
      <c r="AP190" s="22" t="str">
        <f t="shared" si="112"/>
        <v/>
      </c>
      <c r="AQ190" s="22" t="str">
        <f t="shared" si="113"/>
        <v/>
      </c>
      <c r="AR190" s="22" t="str">
        <f t="shared" si="114"/>
        <v/>
      </c>
      <c r="AS190" s="22" t="str">
        <f t="shared" si="115"/>
        <v/>
      </c>
      <c r="AT190" s="22" t="str">
        <f t="shared" si="116"/>
        <v/>
      </c>
      <c r="AU190" s="22" t="str">
        <f t="shared" si="117"/>
        <v/>
      </c>
      <c r="AV190" s="22" t="str">
        <f t="shared" si="118"/>
        <v/>
      </c>
      <c r="AW190" s="22" t="str">
        <f t="shared" si="119"/>
        <v/>
      </c>
      <c r="AX190" s="22" t="str">
        <f t="shared" si="120"/>
        <v/>
      </c>
      <c r="AY190" s="22" t="str">
        <f t="shared" si="121"/>
        <v/>
      </c>
      <c r="AZ190" s="22" t="str">
        <f t="shared" si="122"/>
        <v/>
      </c>
      <c r="BA190" s="22" t="str">
        <f t="shared" si="123"/>
        <v/>
      </c>
      <c r="BB190" s="22" t="str">
        <f t="shared" si="124"/>
        <v/>
      </c>
      <c r="BC190" s="22" t="str">
        <f t="shared" si="125"/>
        <v/>
      </c>
      <c r="BD190" s="22">
        <f t="shared" si="126"/>
        <v>0</v>
      </c>
      <c r="BE190" s="22" t="str">
        <f t="shared" si="127"/>
        <v/>
      </c>
      <c r="BF190" s="22" t="str">
        <f t="shared" si="128"/>
        <v/>
      </c>
      <c r="BG190" s="22" t="str">
        <f t="shared" si="129"/>
        <v/>
      </c>
      <c r="BH190" s="22" t="str">
        <f t="shared" si="130"/>
        <v/>
      </c>
      <c r="BI190" s="22" t="str">
        <f t="shared" si="131"/>
        <v/>
      </c>
      <c r="BJ190" s="22" t="str">
        <f t="shared" si="132"/>
        <v/>
      </c>
      <c r="BK190" s="22" t="str">
        <f t="shared" si="133"/>
        <v/>
      </c>
    </row>
    <row r="191" spans="13:63" x14ac:dyDescent="0.3">
      <c r="M191" s="34" t="s">
        <v>734</v>
      </c>
      <c r="N191" s="35" t="s">
        <v>1088</v>
      </c>
      <c r="O191" s="35" t="s">
        <v>1152</v>
      </c>
      <c r="P191" s="37">
        <v>0.57971014492753625</v>
      </c>
      <c r="Q191" s="23">
        <f>VLOOKUP(M191,Salary!$A$1:$F$986,2,FALSE)</f>
        <v>589500</v>
      </c>
      <c r="R191" s="23"/>
      <c r="S191" s="22">
        <v>0</v>
      </c>
      <c r="T191" s="22" t="str">
        <f t="shared" si="90"/>
        <v/>
      </c>
      <c r="U191" s="22" t="str">
        <f t="shared" si="91"/>
        <v/>
      </c>
      <c r="V191" s="22" t="str">
        <f t="shared" si="92"/>
        <v/>
      </c>
      <c r="W191" s="22" t="b">
        <f t="shared" si="93"/>
        <v>1</v>
      </c>
      <c r="X191" s="22" t="str">
        <f t="shared" si="94"/>
        <v/>
      </c>
      <c r="Y191" s="22">
        <f t="shared" si="95"/>
        <v>0</v>
      </c>
      <c r="Z191" s="22" t="str">
        <f t="shared" si="96"/>
        <v/>
      </c>
      <c r="AA191" s="22" t="str">
        <f t="shared" si="97"/>
        <v/>
      </c>
      <c r="AB191" s="22" t="str">
        <f t="shared" si="98"/>
        <v/>
      </c>
      <c r="AC191" s="22" t="str">
        <f t="shared" si="99"/>
        <v/>
      </c>
      <c r="AD191" s="22" t="str">
        <f t="shared" si="100"/>
        <v/>
      </c>
      <c r="AE191" s="22" t="str">
        <f t="shared" si="101"/>
        <v/>
      </c>
      <c r="AF191" s="25" t="str">
        <f t="shared" si="102"/>
        <v/>
      </c>
      <c r="AG191" s="22" t="str">
        <f t="shared" si="103"/>
        <v/>
      </c>
      <c r="AH191" s="22" t="str">
        <f t="shared" si="104"/>
        <v/>
      </c>
      <c r="AI191" s="22" t="str">
        <f t="shared" si="105"/>
        <v/>
      </c>
      <c r="AJ191" s="22" t="str">
        <f t="shared" si="106"/>
        <v/>
      </c>
      <c r="AK191" s="22" t="str">
        <f t="shared" si="107"/>
        <v/>
      </c>
      <c r="AL191" s="22" t="str">
        <f t="shared" si="108"/>
        <v/>
      </c>
      <c r="AM191" s="22" t="str">
        <f t="shared" si="109"/>
        <v/>
      </c>
      <c r="AN191" s="22" t="str">
        <f t="shared" si="110"/>
        <v/>
      </c>
      <c r="AO191" s="22" t="str">
        <f t="shared" si="111"/>
        <v/>
      </c>
      <c r="AP191" s="22" t="str">
        <f t="shared" si="112"/>
        <v/>
      </c>
      <c r="AQ191" s="22" t="str">
        <f t="shared" si="113"/>
        <v/>
      </c>
      <c r="AR191" s="22" t="str">
        <f t="shared" si="114"/>
        <v/>
      </c>
      <c r="AS191" s="22" t="str">
        <f t="shared" si="115"/>
        <v/>
      </c>
      <c r="AT191" s="22" t="str">
        <f t="shared" si="116"/>
        <v/>
      </c>
      <c r="AU191" s="22" t="str">
        <f t="shared" si="117"/>
        <v/>
      </c>
      <c r="AV191" s="22" t="str">
        <f t="shared" si="118"/>
        <v/>
      </c>
      <c r="AW191" s="22" t="str">
        <f t="shared" si="119"/>
        <v/>
      </c>
      <c r="AX191" s="22" t="str">
        <f t="shared" si="120"/>
        <v/>
      </c>
      <c r="AY191" s="22" t="str">
        <f t="shared" si="121"/>
        <v/>
      </c>
      <c r="AZ191" s="22" t="str">
        <f t="shared" si="122"/>
        <v/>
      </c>
      <c r="BA191" s="22" t="str">
        <f t="shared" si="123"/>
        <v/>
      </c>
      <c r="BB191" s="22" t="str">
        <f t="shared" si="124"/>
        <v/>
      </c>
      <c r="BC191" s="22" t="str">
        <f t="shared" si="125"/>
        <v/>
      </c>
      <c r="BD191" s="22" t="str">
        <f t="shared" si="126"/>
        <v/>
      </c>
      <c r="BE191" s="22" t="str">
        <f t="shared" si="127"/>
        <v/>
      </c>
      <c r="BF191" s="22" t="str">
        <f t="shared" si="128"/>
        <v/>
      </c>
      <c r="BG191" s="22">
        <f t="shared" si="129"/>
        <v>0</v>
      </c>
      <c r="BH191" s="22" t="str">
        <f t="shared" si="130"/>
        <v/>
      </c>
      <c r="BI191" s="22" t="str">
        <f t="shared" si="131"/>
        <v/>
      </c>
      <c r="BJ191" s="22" t="str">
        <f t="shared" si="132"/>
        <v/>
      </c>
      <c r="BK191" s="22" t="str">
        <f t="shared" si="133"/>
        <v/>
      </c>
    </row>
    <row r="192" spans="13:63" x14ac:dyDescent="0.3">
      <c r="M192" s="34" t="s">
        <v>451</v>
      </c>
      <c r="N192" s="35" t="s">
        <v>1069</v>
      </c>
      <c r="O192" s="35" t="s">
        <v>1152</v>
      </c>
      <c r="P192" s="37">
        <v>0.56962025316455689</v>
      </c>
      <c r="Q192" s="23">
        <f>VLOOKUP(M192,Salary!$A$1:$F$986,2,FALSE)</f>
        <v>1900000</v>
      </c>
      <c r="R192" s="23"/>
      <c r="S192" s="22">
        <v>0</v>
      </c>
      <c r="T192" s="22" t="str">
        <f t="shared" si="90"/>
        <v/>
      </c>
      <c r="U192" s="22" t="str">
        <f t="shared" si="91"/>
        <v/>
      </c>
      <c r="V192" s="22" t="str">
        <f t="shared" si="92"/>
        <v/>
      </c>
      <c r="W192" s="22" t="b">
        <f t="shared" si="93"/>
        <v>1</v>
      </c>
      <c r="X192" s="22" t="str">
        <f t="shared" si="94"/>
        <v/>
      </c>
      <c r="Y192" s="22">
        <f t="shared" si="95"/>
        <v>0</v>
      </c>
      <c r="Z192" s="22" t="str">
        <f t="shared" si="96"/>
        <v/>
      </c>
      <c r="AA192" s="22" t="str">
        <f t="shared" si="97"/>
        <v/>
      </c>
      <c r="AB192" s="22" t="str">
        <f t="shared" si="98"/>
        <v/>
      </c>
      <c r="AC192" s="22" t="str">
        <f t="shared" si="99"/>
        <v/>
      </c>
      <c r="AD192" s="22" t="str">
        <f t="shared" si="100"/>
        <v/>
      </c>
      <c r="AE192" s="22" t="str">
        <f t="shared" si="101"/>
        <v/>
      </c>
      <c r="AF192" s="25" t="str">
        <f t="shared" si="102"/>
        <v/>
      </c>
      <c r="AG192" s="22" t="str">
        <f t="shared" si="103"/>
        <v/>
      </c>
      <c r="AH192" s="22" t="str">
        <f t="shared" si="104"/>
        <v/>
      </c>
      <c r="AI192" s="22" t="str">
        <f t="shared" si="105"/>
        <v/>
      </c>
      <c r="AJ192" s="22" t="str">
        <f t="shared" si="106"/>
        <v/>
      </c>
      <c r="AK192" s="22" t="str">
        <f t="shared" si="107"/>
        <v/>
      </c>
      <c r="AL192" s="22" t="str">
        <f t="shared" si="108"/>
        <v/>
      </c>
      <c r="AM192" s="22" t="str">
        <f t="shared" si="109"/>
        <v/>
      </c>
      <c r="AN192" s="22" t="str">
        <f t="shared" si="110"/>
        <v/>
      </c>
      <c r="AO192" s="22" t="str">
        <f t="shared" si="111"/>
        <v/>
      </c>
      <c r="AP192" s="22" t="str">
        <f t="shared" si="112"/>
        <v/>
      </c>
      <c r="AQ192" s="22" t="str">
        <f t="shared" si="113"/>
        <v/>
      </c>
      <c r="AR192" s="22" t="str">
        <f t="shared" si="114"/>
        <v/>
      </c>
      <c r="AS192" s="22" t="str">
        <f t="shared" si="115"/>
        <v/>
      </c>
      <c r="AT192" s="22" t="str">
        <f t="shared" si="116"/>
        <v/>
      </c>
      <c r="AU192" s="22" t="str">
        <f t="shared" si="117"/>
        <v/>
      </c>
      <c r="AV192" s="22" t="str">
        <f t="shared" si="118"/>
        <v/>
      </c>
      <c r="AW192" s="22" t="str">
        <f t="shared" si="119"/>
        <v/>
      </c>
      <c r="AX192" s="22">
        <f t="shared" si="120"/>
        <v>0</v>
      </c>
      <c r="AY192" s="22" t="str">
        <f t="shared" si="121"/>
        <v/>
      </c>
      <c r="AZ192" s="22" t="str">
        <f t="shared" si="122"/>
        <v/>
      </c>
      <c r="BA192" s="22" t="str">
        <f t="shared" si="123"/>
        <v/>
      </c>
      <c r="BB192" s="22" t="str">
        <f t="shared" si="124"/>
        <v/>
      </c>
      <c r="BC192" s="22" t="str">
        <f t="shared" si="125"/>
        <v/>
      </c>
      <c r="BD192" s="22" t="str">
        <f t="shared" si="126"/>
        <v/>
      </c>
      <c r="BE192" s="22" t="str">
        <f t="shared" si="127"/>
        <v/>
      </c>
      <c r="BF192" s="22" t="str">
        <f t="shared" si="128"/>
        <v/>
      </c>
      <c r="BG192" s="22" t="str">
        <f t="shared" si="129"/>
        <v/>
      </c>
      <c r="BH192" s="22" t="str">
        <f t="shared" si="130"/>
        <v/>
      </c>
      <c r="BI192" s="22" t="str">
        <f t="shared" si="131"/>
        <v/>
      </c>
      <c r="BJ192" s="22" t="str">
        <f t="shared" si="132"/>
        <v/>
      </c>
      <c r="BK192" s="22" t="str">
        <f t="shared" si="133"/>
        <v/>
      </c>
    </row>
    <row r="193" spans="13:63" x14ac:dyDescent="0.3">
      <c r="M193" s="34" t="s">
        <v>587</v>
      </c>
      <c r="N193" s="35" t="s">
        <v>1085</v>
      </c>
      <c r="O193" s="35" t="s">
        <v>1152</v>
      </c>
      <c r="P193" s="37">
        <v>0.55299539170506917</v>
      </c>
      <c r="Q193" s="23">
        <f>VLOOKUP(M193,Salary!$A$1:$F$986,2,FALSE)</f>
        <v>975000</v>
      </c>
      <c r="R193" s="23"/>
      <c r="S193" s="22">
        <v>0</v>
      </c>
      <c r="T193" s="22" t="str">
        <f t="shared" si="90"/>
        <v/>
      </c>
      <c r="U193" s="22" t="str">
        <f t="shared" si="91"/>
        <v/>
      </c>
      <c r="V193" s="22" t="str">
        <f t="shared" si="92"/>
        <v/>
      </c>
      <c r="W193" s="22" t="b">
        <f t="shared" si="93"/>
        <v>1</v>
      </c>
      <c r="X193" s="22" t="str">
        <f t="shared" si="94"/>
        <v/>
      </c>
      <c r="Y193" s="22">
        <f t="shared" si="95"/>
        <v>0</v>
      </c>
      <c r="Z193" s="22" t="str">
        <f t="shared" si="96"/>
        <v/>
      </c>
      <c r="AA193" s="22" t="str">
        <f t="shared" si="97"/>
        <v/>
      </c>
      <c r="AB193" s="22" t="str">
        <f t="shared" si="98"/>
        <v/>
      </c>
      <c r="AC193" s="22" t="str">
        <f t="shared" si="99"/>
        <v/>
      </c>
      <c r="AD193" s="22" t="str">
        <f t="shared" si="100"/>
        <v/>
      </c>
      <c r="AE193" s="22" t="str">
        <f t="shared" si="101"/>
        <v/>
      </c>
      <c r="AF193" s="25" t="str">
        <f t="shared" si="102"/>
        <v/>
      </c>
      <c r="AG193" s="22" t="str">
        <f t="shared" si="103"/>
        <v/>
      </c>
      <c r="AH193" s="22" t="str">
        <f t="shared" si="104"/>
        <v/>
      </c>
      <c r="AI193" s="22" t="str">
        <f t="shared" si="105"/>
        <v/>
      </c>
      <c r="AJ193" s="22" t="str">
        <f t="shared" si="106"/>
        <v/>
      </c>
      <c r="AK193" s="22">
        <f t="shared" si="107"/>
        <v>0</v>
      </c>
      <c r="AL193" s="22" t="str">
        <f t="shared" si="108"/>
        <v/>
      </c>
      <c r="AM193" s="22" t="str">
        <f t="shared" si="109"/>
        <v/>
      </c>
      <c r="AN193" s="22" t="str">
        <f t="shared" si="110"/>
        <v/>
      </c>
      <c r="AO193" s="22" t="str">
        <f t="shared" si="111"/>
        <v/>
      </c>
      <c r="AP193" s="22" t="str">
        <f t="shared" si="112"/>
        <v/>
      </c>
      <c r="AQ193" s="22" t="str">
        <f t="shared" si="113"/>
        <v/>
      </c>
      <c r="AR193" s="22" t="str">
        <f t="shared" si="114"/>
        <v/>
      </c>
      <c r="AS193" s="22" t="str">
        <f t="shared" si="115"/>
        <v/>
      </c>
      <c r="AT193" s="22" t="str">
        <f t="shared" si="116"/>
        <v/>
      </c>
      <c r="AU193" s="22" t="str">
        <f t="shared" si="117"/>
        <v/>
      </c>
      <c r="AV193" s="22" t="str">
        <f t="shared" si="118"/>
        <v/>
      </c>
      <c r="AW193" s="22" t="str">
        <f t="shared" si="119"/>
        <v/>
      </c>
      <c r="AX193" s="22" t="str">
        <f t="shared" si="120"/>
        <v/>
      </c>
      <c r="AY193" s="22" t="str">
        <f t="shared" si="121"/>
        <v/>
      </c>
      <c r="AZ193" s="22" t="str">
        <f t="shared" si="122"/>
        <v/>
      </c>
      <c r="BA193" s="22" t="str">
        <f t="shared" si="123"/>
        <v/>
      </c>
      <c r="BB193" s="22" t="str">
        <f t="shared" si="124"/>
        <v/>
      </c>
      <c r="BC193" s="22" t="str">
        <f t="shared" si="125"/>
        <v/>
      </c>
      <c r="BD193" s="22" t="str">
        <f t="shared" si="126"/>
        <v/>
      </c>
      <c r="BE193" s="22" t="str">
        <f t="shared" si="127"/>
        <v/>
      </c>
      <c r="BF193" s="22" t="str">
        <f t="shared" si="128"/>
        <v/>
      </c>
      <c r="BG193" s="22" t="str">
        <f t="shared" si="129"/>
        <v/>
      </c>
      <c r="BH193" s="22" t="str">
        <f t="shared" si="130"/>
        <v/>
      </c>
      <c r="BI193" s="22" t="str">
        <f t="shared" si="131"/>
        <v/>
      </c>
      <c r="BJ193" s="22" t="str">
        <f t="shared" si="132"/>
        <v/>
      </c>
      <c r="BK193" s="22" t="str">
        <f t="shared" si="133"/>
        <v/>
      </c>
    </row>
    <row r="194" spans="13:63" x14ac:dyDescent="0.3">
      <c r="M194" s="34" t="s">
        <v>540</v>
      </c>
      <c r="N194" s="35" t="s">
        <v>1091</v>
      </c>
      <c r="O194" s="35" t="s">
        <v>1152</v>
      </c>
      <c r="P194" s="37">
        <v>0.50632911392405067</v>
      </c>
      <c r="Q194" s="23">
        <f>VLOOKUP(M194,Salary!$A$1:$F$986,2,FALSE)</f>
        <v>1200000</v>
      </c>
      <c r="R194" s="23"/>
      <c r="S194" s="22">
        <v>0</v>
      </c>
      <c r="T194" s="22" t="str">
        <f t="shared" si="90"/>
        <v/>
      </c>
      <c r="U194" s="22" t="str">
        <f t="shared" si="91"/>
        <v/>
      </c>
      <c r="V194" s="22" t="str">
        <f t="shared" si="92"/>
        <v/>
      </c>
      <c r="W194" s="22" t="b">
        <f t="shared" si="93"/>
        <v>1</v>
      </c>
      <c r="X194" s="22" t="str">
        <f t="shared" si="94"/>
        <v/>
      </c>
      <c r="Y194" s="22">
        <f t="shared" si="95"/>
        <v>0</v>
      </c>
      <c r="Z194" s="22" t="str">
        <f t="shared" si="96"/>
        <v/>
      </c>
      <c r="AA194" s="22" t="str">
        <f t="shared" si="97"/>
        <v/>
      </c>
      <c r="AB194" s="22" t="str">
        <f t="shared" si="98"/>
        <v/>
      </c>
      <c r="AC194" s="22" t="str">
        <f t="shared" si="99"/>
        <v/>
      </c>
      <c r="AD194" s="22" t="str">
        <f t="shared" si="100"/>
        <v/>
      </c>
      <c r="AE194" s="22" t="str">
        <f t="shared" si="101"/>
        <v/>
      </c>
      <c r="AF194" s="25" t="str">
        <f t="shared" si="102"/>
        <v/>
      </c>
      <c r="AG194" s="22" t="str">
        <f t="shared" si="103"/>
        <v/>
      </c>
      <c r="AH194" s="22" t="str">
        <f t="shared" si="104"/>
        <v/>
      </c>
      <c r="AI194" s="22" t="str">
        <f t="shared" si="105"/>
        <v/>
      </c>
      <c r="AJ194" s="22" t="str">
        <f t="shared" si="106"/>
        <v/>
      </c>
      <c r="AK194" s="22" t="str">
        <f t="shared" si="107"/>
        <v/>
      </c>
      <c r="AL194" s="22" t="str">
        <f t="shared" si="108"/>
        <v/>
      </c>
      <c r="AM194" s="22" t="str">
        <f t="shared" si="109"/>
        <v/>
      </c>
      <c r="AN194" s="22" t="str">
        <f t="shared" si="110"/>
        <v/>
      </c>
      <c r="AO194" s="22" t="str">
        <f t="shared" si="111"/>
        <v/>
      </c>
      <c r="AP194" s="22" t="str">
        <f t="shared" si="112"/>
        <v/>
      </c>
      <c r="AQ194" s="22" t="str">
        <f t="shared" si="113"/>
        <v/>
      </c>
      <c r="AR194" s="22" t="str">
        <f t="shared" si="114"/>
        <v/>
      </c>
      <c r="AS194" s="22" t="str">
        <f t="shared" si="115"/>
        <v/>
      </c>
      <c r="AT194" s="22" t="str">
        <f t="shared" si="116"/>
        <v/>
      </c>
      <c r="AU194" s="22" t="str">
        <f t="shared" si="117"/>
        <v/>
      </c>
      <c r="AV194" s="22">
        <f t="shared" si="118"/>
        <v>0</v>
      </c>
      <c r="AW194" s="22" t="str">
        <f t="shared" si="119"/>
        <v/>
      </c>
      <c r="AX194" s="22" t="str">
        <f t="shared" si="120"/>
        <v/>
      </c>
      <c r="AY194" s="22" t="str">
        <f t="shared" si="121"/>
        <v/>
      </c>
      <c r="AZ194" s="22" t="str">
        <f t="shared" si="122"/>
        <v/>
      </c>
      <c r="BA194" s="22" t="str">
        <f t="shared" si="123"/>
        <v/>
      </c>
      <c r="BB194" s="22" t="str">
        <f t="shared" si="124"/>
        <v/>
      </c>
      <c r="BC194" s="22" t="str">
        <f t="shared" si="125"/>
        <v/>
      </c>
      <c r="BD194" s="22" t="str">
        <f t="shared" si="126"/>
        <v/>
      </c>
      <c r="BE194" s="22" t="str">
        <f t="shared" si="127"/>
        <v/>
      </c>
      <c r="BF194" s="22" t="str">
        <f t="shared" si="128"/>
        <v/>
      </c>
      <c r="BG194" s="22" t="str">
        <f t="shared" si="129"/>
        <v/>
      </c>
      <c r="BH194" s="22" t="str">
        <f t="shared" si="130"/>
        <v/>
      </c>
      <c r="BI194" s="22" t="str">
        <f t="shared" si="131"/>
        <v/>
      </c>
      <c r="BJ194" s="22" t="str">
        <f t="shared" si="132"/>
        <v/>
      </c>
      <c r="BK194" s="22" t="str">
        <f t="shared" si="133"/>
        <v/>
      </c>
    </row>
    <row r="195" spans="13:63" x14ac:dyDescent="0.3">
      <c r="M195" s="34" t="s">
        <v>594</v>
      </c>
      <c r="N195" s="35" t="s">
        <v>1076</v>
      </c>
      <c r="O195" s="35" t="s">
        <v>1152</v>
      </c>
      <c r="P195" s="37">
        <v>0.49180327868852458</v>
      </c>
      <c r="Q195" s="23">
        <f>VLOOKUP(M195,Salary!$A$1:$F$986,2,FALSE)</f>
        <v>912500</v>
      </c>
      <c r="R195" s="23"/>
      <c r="S195" s="22">
        <v>0</v>
      </c>
      <c r="T195" s="22" t="str">
        <f t="shared" ref="T195:T196" si="134">IF(Q195&gt;$T$1,S195*1,"")</f>
        <v/>
      </c>
      <c r="U195" s="22" t="str">
        <f t="shared" ref="U195:U196" si="135">IF(AND(Q195&gt;=$U$1,Q195&lt;$T$1),S195*1,"")</f>
        <v/>
      </c>
      <c r="V195" s="22" t="str">
        <f t="shared" ref="V195:V196" si="136">IF(AND(Q195&gt;$V$1,Q195&lt;=$U$1),S195*1,"")</f>
        <v/>
      </c>
      <c r="W195" s="22" t="b">
        <f t="shared" ref="W195:W196" si="137">Q195&lt;$V$1</f>
        <v>1</v>
      </c>
      <c r="X195" s="22" t="str">
        <f t="shared" ref="X195:X196" si="138">IF(O195 = $X$1, 1*S195, "")</f>
        <v/>
      </c>
      <c r="Y195" s="22">
        <f t="shared" ref="Y195:Y196" si="139">IF(O195 = $Y$1, 1*S195, "")</f>
        <v>0</v>
      </c>
      <c r="Z195" s="22" t="str">
        <f t="shared" ref="Z195:Z196" si="140">IF(O195 = $Z$1, 1*S195, "")</f>
        <v/>
      </c>
      <c r="AA195" s="22" t="str">
        <f t="shared" ref="AA195:AA196" si="141">IF(O195 = $AA$1,1*S195, "")</f>
        <v/>
      </c>
      <c r="AB195" s="22" t="str">
        <f t="shared" ref="AB195:AB196" si="142">IF(O195 = $AB$1,1*S195, "")</f>
        <v/>
      </c>
      <c r="AC195" s="22" t="str">
        <f t="shared" ref="AC195:AC196" si="143">IF(O195 = $AC$1, 1*S195, "")</f>
        <v/>
      </c>
      <c r="AD195" s="22" t="str">
        <f t="shared" ref="AD195:AD196" si="144">IF(O195 = $AD$1, 1*S195, "")</f>
        <v/>
      </c>
      <c r="AE195" s="22" t="str">
        <f t="shared" ref="AE195:AE196" si="145">IF(O195 = $AE$1, 1*S195, "")</f>
        <v/>
      </c>
      <c r="AF195" s="25" t="str">
        <f t="shared" ref="AF195:AF196" si="146">IF(O195 = $AF$1, 1*S195, "")</f>
        <v/>
      </c>
      <c r="AG195" s="22" t="str">
        <f t="shared" ref="AG195:AG196" si="147">IF(N195=$AG$1,S195*1,"")</f>
        <v/>
      </c>
      <c r="AH195" s="22" t="str">
        <f t="shared" ref="AH195:AH196" si="148">IF(N195=$AH$1,S195*1,"")</f>
        <v/>
      </c>
      <c r="AI195" s="22" t="str">
        <f t="shared" ref="AI195:AI196" si="149">IF(N195=$AI$1,S195*1,"")</f>
        <v/>
      </c>
      <c r="AJ195" s="22" t="str">
        <f t="shared" ref="AJ195:AJ196" si="150">IF(N195=$AJ$1,S195*1,"")</f>
        <v/>
      </c>
      <c r="AK195" s="22" t="str">
        <f t="shared" ref="AK195:AK196" si="151">IF(N195=$AK$1,S195*1,"")</f>
        <v/>
      </c>
      <c r="AL195" s="22" t="str">
        <f t="shared" ref="AL195:AL196" si="152">IF(N195=$AL$1,S195*1,"")</f>
        <v/>
      </c>
      <c r="AM195" s="22" t="str">
        <f t="shared" ref="AM195:AM196" si="153">IF(N195=$AM$1,S195*1,"")</f>
        <v/>
      </c>
      <c r="AN195" s="22">
        <f t="shared" ref="AN195:AN196" si="154">IF(N195=$AN$1,S195*1,"")</f>
        <v>0</v>
      </c>
      <c r="AO195" s="22" t="str">
        <f t="shared" ref="AO195:AO196" si="155">IF(N195=$AO$1,S195*1,"")</f>
        <v/>
      </c>
      <c r="AP195" s="22" t="str">
        <f t="shared" ref="AP195:AP196" si="156">IF(N195=$AP$1,S195*1,"")</f>
        <v/>
      </c>
      <c r="AQ195" s="22" t="str">
        <f t="shared" ref="AQ195:AQ196" si="157">IF(N195=$AQ$1,S195*1,"")</f>
        <v/>
      </c>
      <c r="AR195" s="22" t="str">
        <f t="shared" ref="AR195:AR196" si="158">IF(N195=$AR$1,S195*1,"")</f>
        <v/>
      </c>
      <c r="AS195" s="22" t="str">
        <f t="shared" ref="AS195:AS196" si="159">IF(N195=$AS$1,S195*1,"")</f>
        <v/>
      </c>
      <c r="AT195" s="22" t="str">
        <f t="shared" ref="AT195:AT196" si="160">IF(N195=$AT$1,S195*1,"")</f>
        <v/>
      </c>
      <c r="AU195" s="22" t="str">
        <f t="shared" ref="AU195:AU196" si="161">IF(N195=$AU$1,S195*1,"")</f>
        <v/>
      </c>
      <c r="AV195" s="22" t="str">
        <f t="shared" ref="AV195:AV196" si="162">IF(N195=$AV$1,S195*1,"")</f>
        <v/>
      </c>
      <c r="AW195" s="22" t="str">
        <f t="shared" ref="AW195:AW196" si="163">IF(N195=$AW$1,S195*1,"")</f>
        <v/>
      </c>
      <c r="AX195" s="22" t="str">
        <f t="shared" ref="AX195:AX196" si="164">IF(N195=$AX$1,S195*1,"")</f>
        <v/>
      </c>
      <c r="AY195" s="22" t="str">
        <f t="shared" ref="AY195:AY196" si="165">IF(N195=$AY$1,S195*1,"")</f>
        <v/>
      </c>
      <c r="AZ195" s="22" t="str">
        <f t="shared" ref="AZ195:AZ196" si="166">IF(N195=$AZ$1,S195*1,"")</f>
        <v/>
      </c>
      <c r="BA195" s="22" t="str">
        <f t="shared" ref="BA195:BA196" si="167">IF(N195=$BA$1,S195*1,"")</f>
        <v/>
      </c>
      <c r="BB195" s="22" t="str">
        <f t="shared" ref="BB195:BB196" si="168">IF(N195=$BB$1,S195*1,"")</f>
        <v/>
      </c>
      <c r="BC195" s="22" t="str">
        <f t="shared" ref="BC195:BC196" si="169">IF(N195=$BC$1,S195*1,"")</f>
        <v/>
      </c>
      <c r="BD195" s="22" t="str">
        <f t="shared" ref="BD195:BD196" si="170">IF(N195=$BD$1,S195*1,"")</f>
        <v/>
      </c>
      <c r="BE195" s="22" t="str">
        <f t="shared" ref="BE195:BE196" si="171">IF(N195=$BE$1,S195*1,"")</f>
        <v/>
      </c>
      <c r="BF195" s="22" t="str">
        <f t="shared" ref="BF195:BF196" si="172">IF(N195=$BF$1,S195*1,"")</f>
        <v/>
      </c>
      <c r="BG195" s="22" t="str">
        <f t="shared" ref="BG195:BG196" si="173">IF(N195=$BG$1,S195*1,"")</f>
        <v/>
      </c>
      <c r="BH195" s="22" t="str">
        <f t="shared" ref="BH195:BH196" si="174">IF(N195=$BH$1,S195*1,"")</f>
        <v/>
      </c>
      <c r="BI195" s="22" t="str">
        <f t="shared" ref="BI195:BI196" si="175">IF(N195=$BI$1,S195*1,"")</f>
        <v/>
      </c>
      <c r="BJ195" s="22" t="str">
        <f t="shared" ref="BJ195:BJ196" si="176">IF(N195=$BJ$1,S195*1,"")</f>
        <v/>
      </c>
      <c r="BK195" s="22" t="str">
        <f t="shared" ref="BK195:BK196" si="177">IF(N195=$BK$1,S195*1,"")</f>
        <v/>
      </c>
    </row>
    <row r="196" spans="13:63" x14ac:dyDescent="0.3">
      <c r="M196" s="34" t="s">
        <v>287</v>
      </c>
      <c r="N196" s="35" t="s">
        <v>1072</v>
      </c>
      <c r="O196" s="35" t="s">
        <v>1152</v>
      </c>
      <c r="P196" s="37">
        <v>0.48582995951417007</v>
      </c>
      <c r="Q196" s="23">
        <f>VLOOKUP(M196,Salary!$A$1:$F$986,2,FALSE)</f>
        <v>5000000</v>
      </c>
      <c r="R196" s="23"/>
      <c r="S196" s="22">
        <v>0</v>
      </c>
      <c r="T196" s="22" t="str">
        <f t="shared" si="134"/>
        <v/>
      </c>
      <c r="U196" s="22">
        <f t="shared" si="135"/>
        <v>0</v>
      </c>
      <c r="V196" s="22">
        <f t="shared" si="136"/>
        <v>0</v>
      </c>
      <c r="W196" s="22" t="b">
        <f t="shared" si="137"/>
        <v>0</v>
      </c>
      <c r="X196" s="22" t="str">
        <f t="shared" si="138"/>
        <v/>
      </c>
      <c r="Y196" s="22">
        <f t="shared" si="139"/>
        <v>0</v>
      </c>
      <c r="Z196" s="22" t="str">
        <f t="shared" si="140"/>
        <v/>
      </c>
      <c r="AA196" s="22" t="str">
        <f t="shared" si="141"/>
        <v/>
      </c>
      <c r="AB196" s="22" t="str">
        <f t="shared" si="142"/>
        <v/>
      </c>
      <c r="AC196" s="22" t="str">
        <f t="shared" si="143"/>
        <v/>
      </c>
      <c r="AD196" s="22" t="str">
        <f t="shared" si="144"/>
        <v/>
      </c>
      <c r="AE196" s="22" t="str">
        <f t="shared" si="145"/>
        <v/>
      </c>
      <c r="AF196" s="25" t="str">
        <f t="shared" si="146"/>
        <v/>
      </c>
      <c r="AG196" s="22" t="str">
        <f t="shared" si="147"/>
        <v/>
      </c>
      <c r="AH196" s="22" t="str">
        <f t="shared" si="148"/>
        <v/>
      </c>
      <c r="AI196" s="22">
        <f t="shared" si="149"/>
        <v>0</v>
      </c>
      <c r="AJ196" s="22" t="str">
        <f t="shared" si="150"/>
        <v/>
      </c>
      <c r="AK196" s="22" t="str">
        <f t="shared" si="151"/>
        <v/>
      </c>
      <c r="AL196" s="22" t="str">
        <f t="shared" si="152"/>
        <v/>
      </c>
      <c r="AM196" s="22" t="str">
        <f t="shared" si="153"/>
        <v/>
      </c>
      <c r="AN196" s="22" t="str">
        <f t="shared" si="154"/>
        <v/>
      </c>
      <c r="AO196" s="22" t="str">
        <f t="shared" si="155"/>
        <v/>
      </c>
      <c r="AP196" s="22" t="str">
        <f t="shared" si="156"/>
        <v/>
      </c>
      <c r="AQ196" s="22" t="str">
        <f t="shared" si="157"/>
        <v/>
      </c>
      <c r="AR196" s="22" t="str">
        <f t="shared" si="158"/>
        <v/>
      </c>
      <c r="AS196" s="22" t="str">
        <f t="shared" si="159"/>
        <v/>
      </c>
      <c r="AT196" s="22" t="str">
        <f t="shared" si="160"/>
        <v/>
      </c>
      <c r="AU196" s="22" t="str">
        <f t="shared" si="161"/>
        <v/>
      </c>
      <c r="AV196" s="22" t="str">
        <f t="shared" si="162"/>
        <v/>
      </c>
      <c r="AW196" s="22" t="str">
        <f t="shared" si="163"/>
        <v/>
      </c>
      <c r="AX196" s="22" t="str">
        <f t="shared" si="164"/>
        <v/>
      </c>
      <c r="AY196" s="22" t="str">
        <f t="shared" si="165"/>
        <v/>
      </c>
      <c r="AZ196" s="22" t="str">
        <f t="shared" si="166"/>
        <v/>
      </c>
      <c r="BA196" s="22" t="str">
        <f t="shared" si="167"/>
        <v/>
      </c>
      <c r="BB196" s="22" t="str">
        <f t="shared" si="168"/>
        <v/>
      </c>
      <c r="BC196" s="22" t="str">
        <f t="shared" si="169"/>
        <v/>
      </c>
      <c r="BD196" s="22" t="str">
        <f t="shared" si="170"/>
        <v/>
      </c>
      <c r="BE196" s="22" t="str">
        <f t="shared" si="171"/>
        <v/>
      </c>
      <c r="BF196" s="22" t="str">
        <f t="shared" si="172"/>
        <v/>
      </c>
      <c r="BG196" s="22" t="str">
        <f t="shared" si="173"/>
        <v/>
      </c>
      <c r="BH196" s="22" t="str">
        <f t="shared" si="174"/>
        <v/>
      </c>
      <c r="BI196" s="22" t="str">
        <f t="shared" si="175"/>
        <v/>
      </c>
      <c r="BJ196" s="22" t="str">
        <f t="shared" si="176"/>
        <v/>
      </c>
      <c r="BK196" s="22" t="str">
        <f t="shared" si="177"/>
        <v/>
      </c>
    </row>
    <row r="197" spans="13:63" x14ac:dyDescent="0.3">
      <c r="Q197" s="23"/>
      <c r="R197" s="23"/>
    </row>
    <row r="198" spans="13:63" x14ac:dyDescent="0.3">
      <c r="Q198" s="23"/>
      <c r="R198" s="23"/>
    </row>
    <row r="199" spans="13:63" x14ac:dyDescent="0.3">
      <c r="Q199" s="23"/>
      <c r="R199" s="23"/>
    </row>
    <row r="200" spans="13:63" x14ac:dyDescent="0.3">
      <c r="Q200" s="23"/>
      <c r="R200" s="23"/>
    </row>
    <row r="201" spans="13:63" x14ac:dyDescent="0.3">
      <c r="Q201" s="23"/>
      <c r="R201" s="23"/>
    </row>
    <row r="202" spans="13:63" x14ac:dyDescent="0.3">
      <c r="Q202" s="23"/>
      <c r="R202" s="23"/>
    </row>
    <row r="203" spans="13:63" x14ac:dyDescent="0.3">
      <c r="Q203" s="23"/>
      <c r="R203" s="23"/>
    </row>
    <row r="204" spans="13:63" x14ac:dyDescent="0.3">
      <c r="Q204" s="23"/>
      <c r="R204" s="23"/>
    </row>
    <row r="205" spans="13:63" x14ac:dyDescent="0.3">
      <c r="Q205" s="23"/>
      <c r="R205" s="23"/>
    </row>
    <row r="206" spans="13:63" x14ac:dyDescent="0.3">
      <c r="Q206" s="23"/>
      <c r="R206" s="23"/>
    </row>
    <row r="207" spans="13:63" x14ac:dyDescent="0.3">
      <c r="Q207" s="23"/>
      <c r="R207" s="23"/>
    </row>
    <row r="208" spans="13:63" x14ac:dyDescent="0.3">
      <c r="Q208" s="23"/>
      <c r="R208" s="23"/>
    </row>
    <row r="209" spans="17:18" x14ac:dyDescent="0.3">
      <c r="Q209" s="23"/>
      <c r="R209" s="23"/>
    </row>
    <row r="210" spans="17:18" x14ac:dyDescent="0.3">
      <c r="Q210" s="23"/>
      <c r="R210" s="23"/>
    </row>
    <row r="211" spans="17:18" x14ac:dyDescent="0.3">
      <c r="Q211" s="23"/>
      <c r="R211" s="23"/>
    </row>
    <row r="212" spans="17:18" x14ac:dyDescent="0.3">
      <c r="Q212" s="23"/>
      <c r="R212" s="23"/>
    </row>
    <row r="213" spans="17:18" x14ac:dyDescent="0.3">
      <c r="Q213" s="23"/>
      <c r="R213" s="23"/>
    </row>
    <row r="214" spans="17:18" x14ac:dyDescent="0.3">
      <c r="Q214" s="23"/>
      <c r="R214" s="23"/>
    </row>
    <row r="215" spans="17:18" x14ac:dyDescent="0.3">
      <c r="Q215" s="23"/>
      <c r="R215" s="23"/>
    </row>
    <row r="216" spans="17:18" x14ac:dyDescent="0.3">
      <c r="Q216" s="23"/>
      <c r="R216" s="23"/>
    </row>
    <row r="217" spans="17:18" x14ac:dyDescent="0.3">
      <c r="Q217" s="23"/>
      <c r="R217" s="23"/>
    </row>
    <row r="218" spans="17:18" x14ac:dyDescent="0.3">
      <c r="Q218" s="23"/>
      <c r="R218" s="23"/>
    </row>
    <row r="219" spans="17:18" x14ac:dyDescent="0.3">
      <c r="Q219" s="23"/>
      <c r="R219" s="23"/>
    </row>
    <row r="220" spans="17:18" x14ac:dyDescent="0.3">
      <c r="Q220" s="23"/>
      <c r="R220" s="23"/>
    </row>
    <row r="221" spans="17:18" x14ac:dyDescent="0.3">
      <c r="Q221" s="23"/>
      <c r="R221" s="23"/>
    </row>
    <row r="222" spans="17:18" x14ac:dyDescent="0.3">
      <c r="Q222" s="23"/>
      <c r="R222" s="23"/>
    </row>
    <row r="223" spans="17:18" x14ac:dyDescent="0.3">
      <c r="Q223" s="23"/>
      <c r="R223" s="23"/>
    </row>
    <row r="224" spans="17:18" x14ac:dyDescent="0.3">
      <c r="Q224" s="23"/>
      <c r="R224" s="23"/>
    </row>
    <row r="225" spans="13:18" x14ac:dyDescent="0.3">
      <c r="Q225" s="23"/>
      <c r="R225" s="23"/>
    </row>
    <row r="226" spans="13:18" x14ac:dyDescent="0.3">
      <c r="M226" s="34"/>
      <c r="N226" s="35"/>
      <c r="O226" s="35"/>
      <c r="P226" s="37"/>
      <c r="Q226" s="23"/>
      <c r="R226" s="23"/>
    </row>
    <row r="227" spans="13:18" x14ac:dyDescent="0.3">
      <c r="M227" s="34"/>
      <c r="N227" s="35"/>
      <c r="O227" s="35"/>
      <c r="P227" s="37"/>
      <c r="Q227" s="23"/>
      <c r="R227" s="23"/>
    </row>
    <row r="228" spans="13:18" x14ac:dyDescent="0.3">
      <c r="M228" s="34"/>
      <c r="N228" s="35"/>
      <c r="O228" s="35"/>
      <c r="P228" s="37"/>
      <c r="Q228" s="23"/>
      <c r="R228" s="23"/>
    </row>
    <row r="229" spans="13:18" x14ac:dyDescent="0.3">
      <c r="M229" s="34"/>
      <c r="N229" s="35"/>
      <c r="O229" s="35"/>
      <c r="P229" s="37"/>
      <c r="Q229" s="23"/>
      <c r="R229" s="23"/>
    </row>
    <row r="230" spans="13:18" x14ac:dyDescent="0.3">
      <c r="M230" s="34"/>
      <c r="N230" s="35"/>
      <c r="O230" s="35"/>
      <c r="P230" s="37"/>
      <c r="Q230" s="23"/>
      <c r="R230" s="23"/>
    </row>
    <row r="231" spans="13:18" x14ac:dyDescent="0.3">
      <c r="M231" s="34"/>
      <c r="N231" s="35"/>
      <c r="O231" s="35"/>
      <c r="P231" s="37"/>
      <c r="Q231" s="23"/>
      <c r="R231" s="23"/>
    </row>
    <row r="232" spans="13:18" x14ac:dyDescent="0.3">
      <c r="M232" s="34"/>
      <c r="N232" s="35"/>
      <c r="O232" s="35"/>
      <c r="P232" s="37"/>
      <c r="Q232" s="23"/>
      <c r="R232" s="23"/>
    </row>
    <row r="233" spans="13:18" x14ac:dyDescent="0.3">
      <c r="M233" s="34"/>
      <c r="N233" s="35"/>
      <c r="O233" s="35"/>
      <c r="P233" s="37"/>
      <c r="Q233" s="23"/>
      <c r="R233" s="23"/>
    </row>
    <row r="234" spans="13:18" x14ac:dyDescent="0.3">
      <c r="M234" s="34"/>
      <c r="N234" s="35"/>
      <c r="O234" s="35"/>
      <c r="P234" s="37"/>
      <c r="Q234" s="23"/>
      <c r="R234" s="23"/>
    </row>
    <row r="235" spans="13:18" x14ac:dyDescent="0.3">
      <c r="M235" s="34"/>
      <c r="N235" s="35"/>
      <c r="O235" s="35"/>
      <c r="P235" s="37"/>
      <c r="Q235" s="23"/>
      <c r="R235" s="23"/>
    </row>
    <row r="236" spans="13:18" x14ac:dyDescent="0.3">
      <c r="M236" s="34"/>
      <c r="N236" s="35"/>
      <c r="O236" s="35"/>
      <c r="P236" s="37"/>
      <c r="Q236" s="23"/>
      <c r="R236" s="23"/>
    </row>
    <row r="237" spans="13:18" x14ac:dyDescent="0.3">
      <c r="M237" s="34"/>
      <c r="N237" s="35"/>
      <c r="O237" s="35"/>
      <c r="P237" s="37"/>
      <c r="Q237" s="23"/>
      <c r="R237" s="23"/>
    </row>
    <row r="238" spans="13:18" x14ac:dyDescent="0.3">
      <c r="M238" s="34"/>
      <c r="N238" s="35"/>
      <c r="O238" s="35"/>
      <c r="P238" s="37"/>
      <c r="Q238" s="23"/>
      <c r="R238" s="23"/>
    </row>
    <row r="239" spans="13:18" x14ac:dyDescent="0.3">
      <c r="M239" s="34"/>
      <c r="N239" s="35"/>
      <c r="O239" s="35"/>
      <c r="P239" s="37"/>
      <c r="Q239" s="23"/>
      <c r="R239" s="23"/>
    </row>
    <row r="240" spans="13:18" x14ac:dyDescent="0.3">
      <c r="M240" s="34"/>
      <c r="N240" s="35"/>
      <c r="O240" s="35"/>
      <c r="P240" s="37"/>
      <c r="Q240" s="23"/>
      <c r="R240" s="23"/>
    </row>
    <row r="241" spans="13:18" x14ac:dyDescent="0.3">
      <c r="M241" s="34"/>
      <c r="N241" s="35"/>
      <c r="O241" s="35"/>
      <c r="P241" s="37"/>
      <c r="Q241" s="23"/>
      <c r="R241" s="23"/>
    </row>
    <row r="242" spans="13:18" x14ac:dyDescent="0.3">
      <c r="M242" s="34"/>
      <c r="N242" s="35"/>
      <c r="O242" s="35"/>
      <c r="P242" s="37"/>
      <c r="Q242" s="23"/>
      <c r="R242" s="23"/>
    </row>
    <row r="243" spans="13:18" x14ac:dyDescent="0.3">
      <c r="M243" s="34"/>
      <c r="N243" s="35"/>
      <c r="O243" s="35"/>
      <c r="P243" s="37"/>
      <c r="Q243" s="23"/>
      <c r="R243" s="23"/>
    </row>
    <row r="244" spans="13:18" x14ac:dyDescent="0.3">
      <c r="M244" s="34"/>
      <c r="N244" s="35"/>
      <c r="O244" s="35"/>
      <c r="P244" s="37"/>
      <c r="Q244" s="23"/>
      <c r="R244" s="23"/>
    </row>
    <row r="245" spans="13:18" x14ac:dyDescent="0.3">
      <c r="M245" s="34"/>
      <c r="N245" s="35"/>
      <c r="O245" s="35"/>
      <c r="P245" s="37"/>
      <c r="Q245" s="23"/>
      <c r="R245" s="23"/>
    </row>
    <row r="246" spans="13:18" x14ac:dyDescent="0.3">
      <c r="M246" s="34"/>
      <c r="N246" s="35"/>
      <c r="O246" s="35"/>
      <c r="P246" s="37"/>
      <c r="Q246" s="23"/>
      <c r="R246" s="23"/>
    </row>
    <row r="247" spans="13:18" x14ac:dyDescent="0.3">
      <c r="M247" s="34"/>
      <c r="N247" s="35"/>
      <c r="O247" s="35"/>
      <c r="P247" s="37"/>
      <c r="Q247" s="23"/>
      <c r="R247" s="23"/>
    </row>
    <row r="248" spans="13:18" x14ac:dyDescent="0.3">
      <c r="M248" s="34"/>
      <c r="N248" s="35"/>
      <c r="O248" s="35"/>
      <c r="P248" s="37"/>
      <c r="Q248" s="23"/>
      <c r="R248" s="23"/>
    </row>
    <row r="249" spans="13:18" x14ac:dyDescent="0.3">
      <c r="M249" s="34"/>
      <c r="N249" s="35"/>
      <c r="O249" s="35"/>
      <c r="P249" s="37"/>
      <c r="Q249" s="23"/>
      <c r="R249" s="23"/>
    </row>
    <row r="250" spans="13:18" x14ac:dyDescent="0.3">
      <c r="M250" s="34"/>
      <c r="N250" s="35"/>
      <c r="O250" s="35"/>
      <c r="P250" s="37"/>
      <c r="Q250" s="23"/>
      <c r="R250" s="23"/>
    </row>
    <row r="251" spans="13:18" x14ac:dyDescent="0.3">
      <c r="M251" s="34"/>
      <c r="N251" s="35"/>
      <c r="O251" s="35"/>
      <c r="P251" s="37"/>
      <c r="Q251" s="23"/>
      <c r="R251" s="23"/>
    </row>
    <row r="252" spans="13:18" x14ac:dyDescent="0.3">
      <c r="M252" s="34"/>
      <c r="N252" s="35"/>
      <c r="O252" s="35"/>
      <c r="P252" s="37"/>
      <c r="Q252" s="23"/>
      <c r="R252" s="23"/>
    </row>
    <row r="253" spans="13:18" x14ac:dyDescent="0.3">
      <c r="M253" s="34"/>
      <c r="N253" s="35"/>
      <c r="O253" s="35"/>
      <c r="P253" s="37"/>
      <c r="Q253" s="23"/>
      <c r="R253" s="23"/>
    </row>
    <row r="254" spans="13:18" x14ac:dyDescent="0.3">
      <c r="M254" s="34"/>
      <c r="N254" s="35"/>
      <c r="O254" s="35"/>
      <c r="P254" s="37"/>
      <c r="Q254" s="23"/>
      <c r="R254" s="23"/>
    </row>
    <row r="255" spans="13:18" x14ac:dyDescent="0.3">
      <c r="M255" s="34"/>
      <c r="N255" s="35"/>
      <c r="O255" s="35"/>
      <c r="P255" s="37"/>
      <c r="Q255" s="23"/>
      <c r="R255" s="23"/>
    </row>
    <row r="256" spans="13:18" x14ac:dyDescent="0.3">
      <c r="M256" s="34"/>
      <c r="N256" s="35"/>
      <c r="O256" s="35"/>
      <c r="P256" s="37"/>
      <c r="Q256" s="23"/>
      <c r="R256" s="23"/>
    </row>
    <row r="257" spans="13:18" x14ac:dyDescent="0.3">
      <c r="M257" s="34"/>
      <c r="N257" s="35"/>
      <c r="O257" s="35"/>
      <c r="P257" s="37"/>
      <c r="Q257" s="23"/>
      <c r="R257" s="23"/>
    </row>
    <row r="258" spans="13:18" x14ac:dyDescent="0.3">
      <c r="M258" s="34"/>
      <c r="N258" s="35"/>
      <c r="O258" s="35"/>
      <c r="P258" s="37"/>
      <c r="Q258" s="23"/>
      <c r="R258" s="23"/>
    </row>
    <row r="259" spans="13:18" x14ac:dyDescent="0.3">
      <c r="M259" s="34"/>
      <c r="N259" s="35"/>
      <c r="O259" s="35"/>
      <c r="P259" s="37"/>
      <c r="Q259" s="23"/>
      <c r="R259" s="23"/>
    </row>
    <row r="260" spans="13:18" x14ac:dyDescent="0.3">
      <c r="M260" s="34"/>
      <c r="N260" s="35"/>
      <c r="O260" s="35"/>
      <c r="P260" s="37"/>
      <c r="Q260" s="23"/>
      <c r="R260" s="23"/>
    </row>
    <row r="261" spans="13:18" x14ac:dyDescent="0.3">
      <c r="M261" s="34"/>
      <c r="N261" s="35"/>
      <c r="O261" s="35"/>
      <c r="P261" s="37"/>
      <c r="Q261" s="23"/>
      <c r="R261" s="23"/>
    </row>
    <row r="262" spans="13:18" x14ac:dyDescent="0.3">
      <c r="M262" s="34"/>
      <c r="N262" s="35"/>
      <c r="O262" s="35"/>
      <c r="P262" s="37"/>
      <c r="Q262" s="23"/>
      <c r="R262" s="23"/>
    </row>
    <row r="263" spans="13:18" x14ac:dyDescent="0.3">
      <c r="M263" s="34"/>
      <c r="N263" s="35"/>
      <c r="O263" s="35"/>
      <c r="P263" s="37"/>
      <c r="Q263" s="23"/>
      <c r="R263" s="23"/>
    </row>
    <row r="264" spans="13:18" x14ac:dyDescent="0.3">
      <c r="M264" s="34"/>
      <c r="N264" s="35"/>
      <c r="O264" s="35"/>
      <c r="P264" s="37"/>
      <c r="Q264" s="23"/>
      <c r="R264" s="23"/>
    </row>
    <row r="265" spans="13:18" x14ac:dyDescent="0.3">
      <c r="M265" s="34"/>
      <c r="N265" s="35"/>
      <c r="O265" s="35"/>
      <c r="P265" s="37"/>
      <c r="Q265" s="23"/>
      <c r="R265" s="23"/>
    </row>
    <row r="266" spans="13:18" x14ac:dyDescent="0.3">
      <c r="M266" s="34"/>
      <c r="N266" s="35"/>
      <c r="O266" s="35"/>
      <c r="P266" s="37"/>
      <c r="Q266" s="23"/>
      <c r="R266" s="23"/>
    </row>
    <row r="267" spans="13:18" x14ac:dyDescent="0.3">
      <c r="M267" s="34"/>
      <c r="N267" s="35"/>
      <c r="O267" s="35"/>
      <c r="P267" s="37"/>
      <c r="Q267" s="23"/>
      <c r="R267" s="23"/>
    </row>
    <row r="268" spans="13:18" x14ac:dyDescent="0.3">
      <c r="M268" s="34"/>
      <c r="N268" s="35"/>
      <c r="O268" s="35"/>
      <c r="P268" s="37"/>
      <c r="Q268" s="23"/>
      <c r="R268" s="23"/>
    </row>
    <row r="269" spans="13:18" x14ac:dyDescent="0.3">
      <c r="M269" s="34"/>
      <c r="N269" s="35"/>
      <c r="O269" s="35"/>
      <c r="P269" s="37"/>
      <c r="Q269" s="23"/>
      <c r="R269" s="23"/>
    </row>
    <row r="270" spans="13:18" x14ac:dyDescent="0.3">
      <c r="M270" s="34"/>
      <c r="N270" s="35"/>
      <c r="O270" s="35"/>
      <c r="P270" s="37"/>
      <c r="Q270" s="23"/>
      <c r="R270" s="23"/>
    </row>
    <row r="271" spans="13:18" x14ac:dyDescent="0.3">
      <c r="M271" s="34"/>
      <c r="N271" s="35"/>
      <c r="O271" s="35"/>
      <c r="P271" s="37"/>
      <c r="Q271" s="23"/>
      <c r="R271" s="23"/>
    </row>
    <row r="272" spans="13:18" x14ac:dyDescent="0.3">
      <c r="M272" s="34"/>
      <c r="N272" s="35"/>
      <c r="O272" s="35"/>
      <c r="P272" s="37"/>
      <c r="Q272" s="23"/>
      <c r="R272" s="23"/>
    </row>
    <row r="273" spans="13:18" x14ac:dyDescent="0.3">
      <c r="M273" s="34"/>
      <c r="N273" s="35"/>
      <c r="O273" s="35"/>
      <c r="P273" s="37"/>
      <c r="Q273" s="23"/>
      <c r="R273" s="23"/>
    </row>
    <row r="274" spans="13:18" x14ac:dyDescent="0.3">
      <c r="M274" s="34"/>
      <c r="N274" s="35"/>
      <c r="O274" s="35"/>
      <c r="P274" s="37"/>
      <c r="Q274" s="23"/>
      <c r="R274" s="23"/>
    </row>
    <row r="275" spans="13:18" x14ac:dyDescent="0.3">
      <c r="M275" s="34"/>
      <c r="N275" s="35"/>
      <c r="O275" s="35"/>
      <c r="P275" s="37"/>
      <c r="Q275" s="23"/>
      <c r="R275" s="23"/>
    </row>
    <row r="276" spans="13:18" x14ac:dyDescent="0.3">
      <c r="M276" s="34"/>
      <c r="N276" s="35"/>
      <c r="O276" s="35"/>
      <c r="P276" s="37"/>
      <c r="Q276" s="23"/>
      <c r="R276" s="23"/>
    </row>
    <row r="277" spans="13:18" x14ac:dyDescent="0.3">
      <c r="M277" s="34"/>
      <c r="N277" s="35"/>
      <c r="O277" s="35"/>
      <c r="P277" s="37"/>
      <c r="Q277" s="23"/>
      <c r="R277" s="23"/>
    </row>
    <row r="278" spans="13:18" x14ac:dyDescent="0.3">
      <c r="M278" s="34"/>
      <c r="N278" s="35"/>
      <c r="O278" s="35"/>
      <c r="P278" s="37"/>
      <c r="Q278" s="23"/>
      <c r="R278" s="23"/>
    </row>
    <row r="279" spans="13:18" x14ac:dyDescent="0.3">
      <c r="M279" s="34"/>
      <c r="N279" s="35"/>
      <c r="O279" s="35"/>
      <c r="P279" s="37"/>
      <c r="Q279" s="23"/>
      <c r="R279" s="23"/>
    </row>
    <row r="280" spans="13:18" x14ac:dyDescent="0.3">
      <c r="M280" s="34"/>
      <c r="N280" s="35"/>
      <c r="O280" s="35"/>
      <c r="P280" s="37"/>
      <c r="Q280" s="23"/>
      <c r="R280" s="23"/>
    </row>
    <row r="281" spans="13:18" x14ac:dyDescent="0.3">
      <c r="M281" s="34"/>
      <c r="N281" s="35"/>
      <c r="O281" s="35"/>
      <c r="P281" s="37"/>
      <c r="Q281" s="23"/>
      <c r="R281" s="23"/>
    </row>
    <row r="282" spans="13:18" x14ac:dyDescent="0.3">
      <c r="M282" s="34"/>
      <c r="N282" s="35"/>
      <c r="O282" s="35"/>
      <c r="P282" s="37"/>
      <c r="Q282" s="23"/>
      <c r="R282" s="23"/>
    </row>
    <row r="283" spans="13:18" x14ac:dyDescent="0.3">
      <c r="M283" s="34"/>
      <c r="N283" s="35"/>
      <c r="O283" s="35"/>
      <c r="P283" s="37"/>
      <c r="Q283" s="23"/>
      <c r="R283" s="23"/>
    </row>
    <row r="284" spans="13:18" x14ac:dyDescent="0.3">
      <c r="M284" s="34"/>
      <c r="N284" s="35"/>
      <c r="O284" s="35"/>
      <c r="P284" s="37"/>
      <c r="Q284" s="23"/>
      <c r="R284" s="23"/>
    </row>
    <row r="285" spans="13:18" x14ac:dyDescent="0.3">
      <c r="M285" s="34"/>
      <c r="N285" s="35"/>
      <c r="O285" s="35"/>
      <c r="P285" s="37"/>
      <c r="Q285" s="23"/>
      <c r="R285" s="23"/>
    </row>
    <row r="286" spans="13:18" x14ac:dyDescent="0.3">
      <c r="M286" s="34"/>
      <c r="N286" s="35"/>
      <c r="O286" s="35"/>
      <c r="P286" s="37"/>
      <c r="Q286" s="23"/>
      <c r="R286" s="23"/>
    </row>
    <row r="287" spans="13:18" x14ac:dyDescent="0.3">
      <c r="M287" s="34"/>
      <c r="N287" s="35"/>
      <c r="O287" s="35"/>
      <c r="P287" s="37"/>
      <c r="Q287" s="23"/>
      <c r="R287" s="23"/>
    </row>
    <row r="288" spans="13:18" x14ac:dyDescent="0.3">
      <c r="M288" s="34"/>
      <c r="N288" s="35"/>
      <c r="O288" s="35"/>
      <c r="P288" s="37"/>
      <c r="Q288" s="23"/>
      <c r="R288" s="23"/>
    </row>
    <row r="289" spans="13:18" x14ac:dyDescent="0.3">
      <c r="M289" s="34"/>
      <c r="N289" s="35"/>
      <c r="O289" s="35"/>
      <c r="P289" s="37"/>
      <c r="Q289" s="23"/>
      <c r="R289" s="23"/>
    </row>
    <row r="290" spans="13:18" x14ac:dyDescent="0.3">
      <c r="M290" s="34"/>
      <c r="N290" s="35"/>
      <c r="O290" s="35"/>
      <c r="P290" s="37"/>
      <c r="Q290" s="23"/>
      <c r="R290" s="23"/>
    </row>
    <row r="291" spans="13:18" x14ac:dyDescent="0.3">
      <c r="M291" s="34"/>
      <c r="N291" s="35"/>
      <c r="O291" s="35"/>
      <c r="P291" s="37"/>
      <c r="Q291" s="23"/>
      <c r="R291" s="23"/>
    </row>
    <row r="292" spans="13:18" x14ac:dyDescent="0.3">
      <c r="M292" s="34"/>
      <c r="N292" s="35"/>
      <c r="O292" s="35"/>
      <c r="P292" s="37"/>
      <c r="Q292" s="23"/>
      <c r="R292" s="23"/>
    </row>
    <row r="293" spans="13:18" x14ac:dyDescent="0.3">
      <c r="M293" s="34"/>
      <c r="N293" s="35"/>
      <c r="O293" s="35"/>
      <c r="P293" s="37"/>
      <c r="Q293" s="23"/>
      <c r="R293" s="23"/>
    </row>
    <row r="294" spans="13:18" x14ac:dyDescent="0.3">
      <c r="M294" s="34"/>
      <c r="N294" s="35"/>
      <c r="O294" s="35"/>
      <c r="P294" s="37"/>
      <c r="Q294" s="23"/>
      <c r="R294" s="23"/>
    </row>
    <row r="295" spans="13:18" x14ac:dyDescent="0.3">
      <c r="M295" s="34"/>
      <c r="N295" s="35"/>
      <c r="O295" s="35"/>
      <c r="P295" s="37"/>
      <c r="Q295" s="23"/>
      <c r="R295" s="23"/>
    </row>
    <row r="296" spans="13:18" x14ac:dyDescent="0.3">
      <c r="M296" s="34"/>
      <c r="N296" s="35"/>
      <c r="O296" s="35"/>
      <c r="P296" s="37"/>
      <c r="Q296" s="23"/>
      <c r="R296" s="23"/>
    </row>
    <row r="297" spans="13:18" x14ac:dyDescent="0.3">
      <c r="M297" s="34"/>
      <c r="N297" s="35"/>
      <c r="O297" s="35"/>
      <c r="P297" s="37"/>
      <c r="Q297" s="23"/>
      <c r="R297" s="23"/>
    </row>
    <row r="298" spans="13:18" x14ac:dyDescent="0.3">
      <c r="M298" s="34"/>
      <c r="N298" s="35"/>
      <c r="O298" s="35"/>
      <c r="P298" s="37"/>
      <c r="Q298" s="23"/>
      <c r="R298" s="23"/>
    </row>
  </sheetData>
  <mergeCells count="3">
    <mergeCell ref="G33:H33"/>
    <mergeCell ref="G34:H34"/>
    <mergeCell ref="J7:K7"/>
  </mergeCells>
  <phoneticPr fontId="4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3"/>
  <sheetViews>
    <sheetView zoomScale="85" zoomScaleNormal="85" workbookViewId="0">
      <selection activeCell="A4" sqref="A4"/>
    </sheetView>
  </sheetViews>
  <sheetFormatPr defaultRowHeight="16.5" x14ac:dyDescent="0.3"/>
  <cols>
    <col min="1" max="1" width="20" style="13" bestFit="1" customWidth="1"/>
    <col min="2" max="2" width="6.125" style="13" bestFit="1" customWidth="1"/>
    <col min="3" max="3" width="9.5" style="13" bestFit="1" customWidth="1"/>
    <col min="4" max="4" width="4.5" style="13" bestFit="1" customWidth="1"/>
    <col min="5" max="5" width="5.625" style="13" bestFit="1" customWidth="1"/>
    <col min="6" max="6" width="9" style="13"/>
    <col min="7" max="7" width="19.125" style="13" bestFit="1" customWidth="1"/>
    <col min="8" max="8" width="9" style="13"/>
    <col min="9" max="9" width="9" style="29"/>
    <col min="10" max="16384" width="9" style="13"/>
  </cols>
  <sheetData>
    <row r="1" spans="1:22" x14ac:dyDescent="0.3">
      <c r="A1" s="13" t="s">
        <v>1062</v>
      </c>
      <c r="B1" s="13" t="s">
        <v>30</v>
      </c>
      <c r="C1" s="13" t="s">
        <v>1124</v>
      </c>
      <c r="D1" s="13" t="s">
        <v>1096</v>
      </c>
      <c r="E1" s="13" t="s">
        <v>1095</v>
      </c>
      <c r="F1" s="17">
        <v>600</v>
      </c>
      <c r="G1" s="14" t="s">
        <v>1123</v>
      </c>
      <c r="H1" s="17"/>
      <c r="I1" s="31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3">
      <c r="A2" s="13" t="s">
        <v>149</v>
      </c>
      <c r="B2" s="13" t="s">
        <v>1097</v>
      </c>
      <c r="C2" s="13" t="str">
        <f>VLOOKUP(A2,Salary!$A$1:$D$986,4,FALSE)</f>
        <v>SS</v>
      </c>
      <c r="D2" s="13">
        <v>646</v>
      </c>
      <c r="E2" s="13">
        <v>6.9</v>
      </c>
      <c r="F2" s="17">
        <f>D2</f>
        <v>646</v>
      </c>
      <c r="G2" s="16">
        <f t="shared" ref="G2:G33" si="0">(E2*600)/F2</f>
        <v>6.4086687306501551</v>
      </c>
      <c r="I2" s="31"/>
      <c r="L2" s="17"/>
      <c r="M2" s="17"/>
      <c r="N2" s="13" t="s">
        <v>1124</v>
      </c>
      <c r="O2" s="17"/>
      <c r="P2" s="17"/>
      <c r="Q2" s="17"/>
      <c r="R2" s="17"/>
      <c r="S2" s="17"/>
      <c r="T2" s="17"/>
      <c r="U2" s="17"/>
      <c r="V2" s="17"/>
    </row>
    <row r="3" spans="1:22" x14ac:dyDescent="0.3">
      <c r="A3" s="13" t="s">
        <v>666</v>
      </c>
      <c r="B3" s="13" t="s">
        <v>1082</v>
      </c>
      <c r="C3" s="13" t="str">
        <f>VLOOKUP(A3,Salary!$A$1:$D$986,4,FALSE)</f>
        <v>OF</v>
      </c>
      <c r="D3" s="13">
        <v>698</v>
      </c>
      <c r="E3" s="13">
        <v>6.7</v>
      </c>
      <c r="F3" s="17">
        <f t="shared" ref="F3:F66" si="1">D3</f>
        <v>698</v>
      </c>
      <c r="G3" s="16">
        <f t="shared" si="0"/>
        <v>5.759312320916905</v>
      </c>
      <c r="I3" s="31"/>
      <c r="J3" s="17"/>
      <c r="K3" s="17"/>
      <c r="L3" s="17"/>
      <c r="M3" s="17"/>
      <c r="N3" s="13" t="s">
        <v>16</v>
      </c>
      <c r="O3" s="17">
        <f>COUNTIF($C$2:$C$133,N3)</f>
        <v>22</v>
      </c>
      <c r="P3" s="17"/>
      <c r="Q3" s="17"/>
      <c r="R3" s="17"/>
      <c r="S3" s="17"/>
      <c r="T3" s="17"/>
      <c r="U3" s="17"/>
      <c r="V3" s="17"/>
    </row>
    <row r="4" spans="1:22" x14ac:dyDescent="0.3">
      <c r="A4" s="13" t="s">
        <v>61</v>
      </c>
      <c r="B4" s="13" t="s">
        <v>1072</v>
      </c>
      <c r="C4" s="13" t="str">
        <f>VLOOKUP(A4,Salary!$A$1:$D$986,4,FALSE)</f>
        <v>OF</v>
      </c>
      <c r="D4" s="13">
        <v>599</v>
      </c>
      <c r="E4" s="13">
        <v>6.6</v>
      </c>
      <c r="F4" s="17">
        <f t="shared" si="1"/>
        <v>599</v>
      </c>
      <c r="G4" s="16">
        <f t="shared" si="0"/>
        <v>6.6110183639399001</v>
      </c>
      <c r="I4" s="31"/>
      <c r="J4" s="17"/>
      <c r="K4" s="17"/>
      <c r="L4" s="17"/>
      <c r="M4" s="17"/>
      <c r="N4" s="13" t="s">
        <v>34</v>
      </c>
      <c r="O4" s="17">
        <f t="shared" ref="O4:O12" si="2">COUNTIF($C$2:$C$133,N4)</f>
        <v>42</v>
      </c>
      <c r="P4" s="17"/>
      <c r="Q4" s="17"/>
      <c r="R4" s="17"/>
      <c r="S4" s="17"/>
      <c r="T4" s="17"/>
      <c r="U4" s="17"/>
      <c r="V4" s="17"/>
    </row>
    <row r="5" spans="1:22" x14ac:dyDescent="0.3">
      <c r="A5" s="13" t="s">
        <v>109</v>
      </c>
      <c r="B5" s="13" t="s">
        <v>1082</v>
      </c>
      <c r="C5" s="13" t="str">
        <f>VLOOKUP(A5,Salary!$A$1:$D$986,4,FALSE)</f>
        <v>2B</v>
      </c>
      <c r="D5" s="13">
        <v>724</v>
      </c>
      <c r="E5" s="13">
        <v>6.6</v>
      </c>
      <c r="F5" s="17">
        <f t="shared" si="1"/>
        <v>724</v>
      </c>
      <c r="G5" s="16">
        <f t="shared" si="0"/>
        <v>5.4696132596685079</v>
      </c>
      <c r="I5" s="31"/>
      <c r="J5" s="17"/>
      <c r="K5" s="17"/>
      <c r="L5" s="17"/>
      <c r="M5" s="17"/>
      <c r="N5" s="13" t="s">
        <v>15</v>
      </c>
      <c r="O5" s="17">
        <f t="shared" si="2"/>
        <v>23</v>
      </c>
      <c r="P5" s="17"/>
      <c r="Q5" s="17"/>
      <c r="R5" s="17"/>
      <c r="S5" s="17"/>
      <c r="T5" s="17"/>
      <c r="U5" s="17"/>
      <c r="V5" s="17"/>
    </row>
    <row r="6" spans="1:22" x14ac:dyDescent="0.3">
      <c r="A6" s="13" t="s">
        <v>204</v>
      </c>
      <c r="B6" s="13" t="s">
        <v>1084</v>
      </c>
      <c r="C6" s="13" t="str">
        <f>VLOOKUP(A6,Salary!$A$1:$D$986,4,FALSE)</f>
        <v>OF</v>
      </c>
      <c r="D6" s="13">
        <v>654</v>
      </c>
      <c r="E6" s="13">
        <v>6.6</v>
      </c>
      <c r="F6" s="17">
        <f t="shared" si="1"/>
        <v>654</v>
      </c>
      <c r="G6" s="16">
        <f t="shared" si="0"/>
        <v>6.0550458715596331</v>
      </c>
      <c r="I6" s="31"/>
      <c r="J6" s="17"/>
      <c r="K6" s="17"/>
      <c r="L6" s="17"/>
      <c r="M6" s="17"/>
      <c r="N6" s="13" t="s">
        <v>17</v>
      </c>
      <c r="O6" s="17">
        <f t="shared" si="2"/>
        <v>16</v>
      </c>
      <c r="P6" s="17"/>
      <c r="Q6" s="17"/>
      <c r="R6" s="17"/>
      <c r="S6" s="17"/>
      <c r="T6" s="17"/>
      <c r="U6" s="17"/>
      <c r="V6" s="17"/>
    </row>
    <row r="7" spans="1:22" x14ac:dyDescent="0.3">
      <c r="A7" s="13" t="s">
        <v>191</v>
      </c>
      <c r="B7" s="13" t="s">
        <v>1085</v>
      </c>
      <c r="C7" s="13" t="str">
        <f>VLOOKUP(A7,Salary!$A$1:$D$986,4,FALSE)</f>
        <v>3B</v>
      </c>
      <c r="D7" s="13">
        <v>636</v>
      </c>
      <c r="E7" s="13">
        <v>6.3</v>
      </c>
      <c r="F7" s="17">
        <f t="shared" si="1"/>
        <v>636</v>
      </c>
      <c r="G7" s="16">
        <f t="shared" si="0"/>
        <v>5.9433962264150946</v>
      </c>
      <c r="I7" s="31"/>
      <c r="J7" s="17"/>
      <c r="K7" s="17"/>
      <c r="L7" s="17"/>
      <c r="M7" s="17"/>
      <c r="N7" s="13" t="s">
        <v>1162</v>
      </c>
      <c r="O7" s="17">
        <f t="shared" si="2"/>
        <v>4</v>
      </c>
      <c r="P7" s="17"/>
      <c r="Q7" s="17"/>
      <c r="R7" s="17"/>
      <c r="S7" s="17"/>
      <c r="T7" s="17"/>
      <c r="U7" s="17"/>
      <c r="V7" s="17"/>
    </row>
    <row r="8" spans="1:22" x14ac:dyDescent="0.3">
      <c r="A8" s="13" t="s">
        <v>472</v>
      </c>
      <c r="B8" s="13" t="s">
        <v>1065</v>
      </c>
      <c r="C8" s="13" t="str">
        <f>VLOOKUP(A8,Salary!$A$1:$D$986,4,FALSE)</f>
        <v>SS</v>
      </c>
      <c r="D8" s="13">
        <v>546</v>
      </c>
      <c r="E8" s="13">
        <v>6.1</v>
      </c>
      <c r="F8" s="17">
        <f t="shared" si="1"/>
        <v>546</v>
      </c>
      <c r="G8" s="16">
        <f t="shared" si="0"/>
        <v>6.7032967032967035</v>
      </c>
      <c r="I8" s="31"/>
      <c r="J8" s="17"/>
      <c r="K8" s="17"/>
      <c r="L8" s="17"/>
      <c r="M8" s="17"/>
      <c r="N8" s="13" t="s">
        <v>14</v>
      </c>
      <c r="O8" s="17">
        <f t="shared" si="2"/>
        <v>20</v>
      </c>
      <c r="P8" s="17"/>
      <c r="Q8" s="17"/>
      <c r="R8" s="17"/>
      <c r="S8" s="17"/>
      <c r="T8" s="17"/>
      <c r="U8" s="17"/>
      <c r="V8" s="17"/>
    </row>
    <row r="9" spans="1:22" x14ac:dyDescent="0.3">
      <c r="A9" s="13" t="s">
        <v>163</v>
      </c>
      <c r="B9" s="13" t="s">
        <v>1070</v>
      </c>
      <c r="C9" s="13" t="str">
        <f>VLOOKUP(A9,Salary!$A$1:$D$986,4,FALSE)</f>
        <v>SS</v>
      </c>
      <c r="D9" s="13">
        <v>640</v>
      </c>
      <c r="E9" s="13">
        <v>5.8</v>
      </c>
      <c r="F9" s="17">
        <f t="shared" si="1"/>
        <v>640</v>
      </c>
      <c r="G9" s="16">
        <f t="shared" si="0"/>
        <v>5.4375</v>
      </c>
      <c r="I9" s="31"/>
      <c r="J9" s="17"/>
      <c r="K9" s="17"/>
      <c r="L9" s="17"/>
      <c r="M9" s="17"/>
      <c r="N9" s="13" t="s">
        <v>81</v>
      </c>
      <c r="O9" s="17">
        <f t="shared" si="2"/>
        <v>2</v>
      </c>
      <c r="P9" s="17"/>
      <c r="Q9" s="17"/>
      <c r="R9" s="17"/>
      <c r="S9" s="17"/>
      <c r="T9" s="17"/>
      <c r="U9" s="17"/>
      <c r="V9" s="17"/>
    </row>
    <row r="10" spans="1:22" x14ac:dyDescent="0.3">
      <c r="A10" s="13" t="s">
        <v>150</v>
      </c>
      <c r="B10" s="13" t="s">
        <v>1098</v>
      </c>
      <c r="C10" s="13" t="str">
        <f>VLOOKUP(A10,Salary!$A$1:$D$986,4,FALSE)</f>
        <v>OF</v>
      </c>
      <c r="D10" s="13">
        <v>526</v>
      </c>
      <c r="E10" s="13">
        <v>5.5</v>
      </c>
      <c r="F10" s="17">
        <f t="shared" si="1"/>
        <v>526</v>
      </c>
      <c r="G10" s="16">
        <f t="shared" si="0"/>
        <v>6.2737642585551328</v>
      </c>
      <c r="I10" s="31"/>
      <c r="J10" s="17"/>
      <c r="K10" s="17"/>
      <c r="L10" s="17"/>
      <c r="M10" s="17"/>
      <c r="N10" s="13" t="s">
        <v>226</v>
      </c>
      <c r="O10" s="17">
        <f t="shared" si="2"/>
        <v>1</v>
      </c>
      <c r="P10" s="17"/>
      <c r="Q10" s="17"/>
      <c r="R10" s="17"/>
      <c r="S10" s="17"/>
      <c r="T10" s="17"/>
      <c r="U10" s="17"/>
      <c r="V10" s="17"/>
    </row>
    <row r="11" spans="1:22" x14ac:dyDescent="0.3">
      <c r="A11" s="13" t="s">
        <v>184</v>
      </c>
      <c r="B11" s="13" t="s">
        <v>1087</v>
      </c>
      <c r="C11" s="13" t="str">
        <f>VLOOKUP(A11,Salary!$A$1:$D$986,4,FALSE)</f>
        <v>OF</v>
      </c>
      <c r="D11" s="13">
        <v>633</v>
      </c>
      <c r="E11" s="13">
        <v>5.5</v>
      </c>
      <c r="F11" s="17">
        <f t="shared" si="1"/>
        <v>633</v>
      </c>
      <c r="G11" s="16">
        <f t="shared" si="0"/>
        <v>5.2132701421800949</v>
      </c>
      <c r="I11" s="31"/>
      <c r="J11" s="17"/>
      <c r="K11" s="17"/>
      <c r="L11" s="17"/>
      <c r="M11" s="17"/>
      <c r="N11" s="13" t="s">
        <v>98</v>
      </c>
      <c r="O11" s="17">
        <f t="shared" si="2"/>
        <v>4</v>
      </c>
      <c r="P11" s="17"/>
      <c r="Q11" s="17"/>
      <c r="R11" s="17"/>
      <c r="S11" s="17"/>
      <c r="T11" s="17"/>
      <c r="U11" s="17"/>
      <c r="V11" s="17"/>
    </row>
    <row r="12" spans="1:22" x14ac:dyDescent="0.3">
      <c r="A12" s="13" t="s">
        <v>677</v>
      </c>
      <c r="B12" s="13" t="s">
        <v>1089</v>
      </c>
      <c r="C12" s="13" t="str">
        <f>VLOOKUP(A12,Salary!$A$1:$D$986,4,FALSE)</f>
        <v>OF</v>
      </c>
      <c r="D12" s="13">
        <v>646</v>
      </c>
      <c r="E12" s="13">
        <v>5.5</v>
      </c>
      <c r="F12" s="17">
        <f t="shared" si="1"/>
        <v>646</v>
      </c>
      <c r="G12" s="16">
        <f t="shared" si="0"/>
        <v>5.1083591331269353</v>
      </c>
      <c r="I12" s="31"/>
      <c r="J12" s="17"/>
      <c r="K12" s="17"/>
      <c r="L12" s="17"/>
      <c r="M12" s="17"/>
      <c r="N12" s="13" t="s">
        <v>506</v>
      </c>
      <c r="O12" s="17">
        <f t="shared" si="2"/>
        <v>1</v>
      </c>
      <c r="P12" s="17"/>
      <c r="Q12" s="17"/>
      <c r="R12" s="17"/>
      <c r="S12" s="17"/>
      <c r="T12" s="17"/>
      <c r="U12" s="17"/>
      <c r="V12" s="17"/>
    </row>
    <row r="13" spans="1:22" x14ac:dyDescent="0.3">
      <c r="A13" s="13" t="s">
        <v>131</v>
      </c>
      <c r="B13" s="13" t="s">
        <v>1068</v>
      </c>
      <c r="C13" s="13" t="str">
        <f>VLOOKUP(A13,Salary!$A$1:$D$986,4,FALSE)</f>
        <v>SS</v>
      </c>
      <c r="D13" s="13">
        <v>549</v>
      </c>
      <c r="E13" s="13">
        <v>5.5</v>
      </c>
      <c r="F13" s="17">
        <f t="shared" si="1"/>
        <v>549</v>
      </c>
      <c r="G13" s="16">
        <f t="shared" si="0"/>
        <v>6.0109289617486334</v>
      </c>
      <c r="I13" s="3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x14ac:dyDescent="0.3">
      <c r="A14" s="13" t="s">
        <v>708</v>
      </c>
      <c r="B14" s="13" t="s">
        <v>1073</v>
      </c>
      <c r="C14" s="13" t="str">
        <f>VLOOKUP(A14,Salary!$A$1:$D$986,4,FALSE)</f>
        <v>OF</v>
      </c>
      <c r="D14" s="13">
        <v>537</v>
      </c>
      <c r="E14" s="13">
        <v>5.4</v>
      </c>
      <c r="F14" s="17">
        <f t="shared" si="1"/>
        <v>537</v>
      </c>
      <c r="G14" s="16">
        <f t="shared" si="0"/>
        <v>6.033519553072626</v>
      </c>
      <c r="I14" s="3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3">
      <c r="A15" s="13" t="s">
        <v>867</v>
      </c>
      <c r="B15" s="13" t="s">
        <v>1090</v>
      </c>
      <c r="C15" s="13" t="str">
        <f>VLOOKUP(A15,Salary!$A$1:$D$986,4,FALSE)</f>
        <v>OF</v>
      </c>
      <c r="D15" s="13">
        <v>675</v>
      </c>
      <c r="E15" s="13">
        <v>5.3</v>
      </c>
      <c r="F15" s="17">
        <f t="shared" si="1"/>
        <v>675</v>
      </c>
      <c r="G15" s="16">
        <f t="shared" si="0"/>
        <v>4.7111111111111112</v>
      </c>
      <c r="I15" s="3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3">
      <c r="A16" s="13" t="s">
        <v>396</v>
      </c>
      <c r="B16" s="13" t="s">
        <v>1092</v>
      </c>
      <c r="C16" s="13" t="str">
        <f>VLOOKUP(A16,Salary!$A$1:$D$986,4,FALSE)</f>
        <v>2B</v>
      </c>
      <c r="D16" s="13">
        <v>615</v>
      </c>
      <c r="E16" s="13">
        <v>5.2</v>
      </c>
      <c r="F16" s="17">
        <f t="shared" si="1"/>
        <v>615</v>
      </c>
      <c r="G16" s="16">
        <f t="shared" si="0"/>
        <v>5.0731707317073171</v>
      </c>
      <c r="I16" s="3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">
      <c r="A17" s="13" t="s">
        <v>94</v>
      </c>
      <c r="B17" s="13" t="s">
        <v>1077</v>
      </c>
      <c r="C17" s="13" t="str">
        <f>VLOOKUP(A17,Salary!$A$1:$D$986,4,FALSE)</f>
        <v>SS</v>
      </c>
      <c r="D17" s="13">
        <v>603</v>
      </c>
      <c r="E17" s="13">
        <v>5.2</v>
      </c>
      <c r="F17" s="17">
        <f t="shared" si="1"/>
        <v>603</v>
      </c>
      <c r="G17" s="16">
        <f t="shared" si="0"/>
        <v>5.1741293532338313</v>
      </c>
      <c r="I17" s="3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3">
      <c r="A18" s="13" t="s">
        <v>56</v>
      </c>
      <c r="B18" s="13" t="s">
        <v>1070</v>
      </c>
      <c r="C18" s="13" t="str">
        <f>VLOOKUP(A18,Salary!$A$1:$D$986,4,FALSE)</f>
        <v>2B</v>
      </c>
      <c r="D18" s="13">
        <v>678</v>
      </c>
      <c r="E18" s="13">
        <v>5.2</v>
      </c>
      <c r="F18" s="17">
        <f t="shared" si="1"/>
        <v>678</v>
      </c>
      <c r="G18" s="16">
        <f t="shared" si="0"/>
        <v>4.6017699115044248</v>
      </c>
      <c r="I18" s="3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3">
      <c r="A19" s="13" t="s">
        <v>369</v>
      </c>
      <c r="B19" s="13" t="s">
        <v>1091</v>
      </c>
      <c r="C19" s="13" t="str">
        <f>VLOOKUP(A19,Salary!$A$1:$D$986,4,FALSE)</f>
        <v>DH/SP</v>
      </c>
      <c r="D19" s="13">
        <v>639</v>
      </c>
      <c r="E19" s="13">
        <v>5.0999999999999996</v>
      </c>
      <c r="F19" s="17">
        <f t="shared" si="1"/>
        <v>639</v>
      </c>
      <c r="G19" s="16">
        <f t="shared" si="0"/>
        <v>4.788732394366197</v>
      </c>
      <c r="I19" s="3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3">
      <c r="A20" s="13" t="s">
        <v>286</v>
      </c>
      <c r="B20" s="13" t="s">
        <v>1076</v>
      </c>
      <c r="C20" s="13" t="str">
        <f>VLOOKUP(A20,Salary!$A$1:$D$986,4,FALSE)</f>
        <v>1B</v>
      </c>
      <c r="D20" s="13">
        <v>673</v>
      </c>
      <c r="E20" s="13">
        <v>5</v>
      </c>
      <c r="F20" s="17">
        <f t="shared" si="1"/>
        <v>673</v>
      </c>
      <c r="G20" s="16">
        <f t="shared" si="0"/>
        <v>4.4576523031203568</v>
      </c>
      <c r="I20" s="3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3">
      <c r="A21" s="13" t="s">
        <v>63</v>
      </c>
      <c r="B21" s="13" t="s">
        <v>1073</v>
      </c>
      <c r="C21" s="13" t="str">
        <f>VLOOKUP(A21,Salary!$A$1:$D$986,4,FALSE)</f>
        <v>1B</v>
      </c>
      <c r="D21" s="13">
        <v>679</v>
      </c>
      <c r="E21" s="13">
        <v>4.9000000000000004</v>
      </c>
      <c r="F21" s="17">
        <f t="shared" si="1"/>
        <v>679</v>
      </c>
      <c r="G21" s="16">
        <f t="shared" si="0"/>
        <v>4.3298969072164946</v>
      </c>
      <c r="I21" s="3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3">
      <c r="A22" s="13" t="s">
        <v>746</v>
      </c>
      <c r="B22" s="13" t="s">
        <v>1082</v>
      </c>
      <c r="C22" s="13" t="str">
        <f>VLOOKUP(A22,Salary!$A$1:$D$986,4,FALSE)</f>
        <v>SS</v>
      </c>
      <c r="D22" s="13">
        <v>690</v>
      </c>
      <c r="E22" s="13">
        <v>4.9000000000000004</v>
      </c>
      <c r="F22" s="17">
        <f t="shared" si="1"/>
        <v>690</v>
      </c>
      <c r="G22" s="16">
        <f t="shared" si="0"/>
        <v>4.2608695652173916</v>
      </c>
      <c r="I22" s="31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3">
      <c r="A23" s="13" t="s">
        <v>194</v>
      </c>
      <c r="B23" s="13" t="s">
        <v>1067</v>
      </c>
      <c r="C23" s="13" t="str">
        <f>VLOOKUP(A23,Salary!$A$1:$D$986,4,FALSE)</f>
        <v>1B</v>
      </c>
      <c r="D23" s="13">
        <v>592</v>
      </c>
      <c r="E23" s="13">
        <v>4.9000000000000004</v>
      </c>
      <c r="F23" s="17">
        <f t="shared" si="1"/>
        <v>592</v>
      </c>
      <c r="G23" s="16">
        <f t="shared" si="0"/>
        <v>4.9662162162162158</v>
      </c>
      <c r="I23" s="31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3">
      <c r="A24" s="13" t="s">
        <v>649</v>
      </c>
      <c r="B24" s="13" t="s">
        <v>1070</v>
      </c>
      <c r="C24" s="13" t="str">
        <f>VLOOKUP(A24,Salary!$A$1:$D$986,4,FALSE)</f>
        <v>OF</v>
      </c>
      <c r="D24" s="13">
        <v>567</v>
      </c>
      <c r="E24" s="13">
        <v>4.8</v>
      </c>
      <c r="F24" s="17">
        <f t="shared" si="1"/>
        <v>567</v>
      </c>
      <c r="G24" s="16">
        <f t="shared" si="0"/>
        <v>5.0793650793650791</v>
      </c>
      <c r="I24" s="3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3">
      <c r="A25" s="13" t="s">
        <v>297</v>
      </c>
      <c r="B25" s="13" t="s">
        <v>1077</v>
      </c>
      <c r="C25" s="13" t="str">
        <f>VLOOKUP(A25,Salary!$A$1:$D$986,4,FALSE)</f>
        <v>3B</v>
      </c>
      <c r="D25" s="13">
        <v>664</v>
      </c>
      <c r="E25" s="13">
        <v>4.7</v>
      </c>
      <c r="F25" s="17">
        <f t="shared" si="1"/>
        <v>664</v>
      </c>
      <c r="G25" s="16">
        <f t="shared" si="0"/>
        <v>4.2469879518072293</v>
      </c>
      <c r="I25" s="3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3">
      <c r="A26" s="13" t="s">
        <v>246</v>
      </c>
      <c r="B26" s="13" t="s">
        <v>1086</v>
      </c>
      <c r="C26" s="13" t="str">
        <f>VLOOKUP(A26,Salary!$A$1:$D$986,4,FALSE)</f>
        <v>3B</v>
      </c>
      <c r="D26" s="13">
        <v>616</v>
      </c>
      <c r="E26" s="13">
        <v>4.5</v>
      </c>
      <c r="F26" s="17">
        <f t="shared" si="1"/>
        <v>616</v>
      </c>
      <c r="G26" s="16">
        <f t="shared" si="0"/>
        <v>4.383116883116883</v>
      </c>
      <c r="I26" s="3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3">
      <c r="A27" s="13" t="s">
        <v>76</v>
      </c>
      <c r="B27" s="13" t="s">
        <v>1069</v>
      </c>
      <c r="C27" s="13" t="str">
        <f>VLOOKUP(A27,Salary!$A$1:$D$986,4,FALSE)</f>
        <v>1B</v>
      </c>
      <c r="D27" s="13">
        <v>695</v>
      </c>
      <c r="E27" s="13">
        <v>4.5</v>
      </c>
      <c r="F27" s="17">
        <f t="shared" si="1"/>
        <v>695</v>
      </c>
      <c r="G27" s="16">
        <f t="shared" si="0"/>
        <v>3.8848920863309351</v>
      </c>
      <c r="I27" s="31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3">
      <c r="A28" s="13" t="s">
        <v>108</v>
      </c>
      <c r="B28" s="13" t="s">
        <v>1072</v>
      </c>
      <c r="C28" s="13" t="str">
        <f>VLOOKUP(A28,Salary!$A$1:$D$986,4,FALSE)</f>
        <v>C</v>
      </c>
      <c r="D28" s="13">
        <v>537</v>
      </c>
      <c r="E28" s="13">
        <v>4.4000000000000004</v>
      </c>
      <c r="F28" s="17">
        <f t="shared" si="1"/>
        <v>537</v>
      </c>
      <c r="G28" s="16">
        <f t="shared" si="0"/>
        <v>4.9162011173184359</v>
      </c>
      <c r="I28" s="31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3">
      <c r="A29" s="13" t="s">
        <v>770</v>
      </c>
      <c r="B29" s="13" t="s">
        <v>1065</v>
      </c>
      <c r="C29" s="13" t="str">
        <f>VLOOKUP(A29,Salary!$A$1:$D$986,4,FALSE)</f>
        <v>2B</v>
      </c>
      <c r="D29" s="13">
        <v>643</v>
      </c>
      <c r="E29" s="13">
        <v>4.4000000000000004</v>
      </c>
      <c r="F29" s="17">
        <f t="shared" si="1"/>
        <v>643</v>
      </c>
      <c r="G29" s="16">
        <f t="shared" si="0"/>
        <v>4.1057542768273718</v>
      </c>
      <c r="I29" s="31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3">
      <c r="A30" s="13" t="s">
        <v>42</v>
      </c>
      <c r="B30" s="13" t="s">
        <v>1065</v>
      </c>
      <c r="C30" s="13" t="str">
        <f>VLOOKUP(A30,Salary!$A$1:$D$986,4,FALSE)</f>
        <v>3B</v>
      </c>
      <c r="D30" s="13">
        <v>640</v>
      </c>
      <c r="E30" s="13">
        <v>4.4000000000000004</v>
      </c>
      <c r="F30" s="17">
        <f t="shared" si="1"/>
        <v>640</v>
      </c>
      <c r="G30" s="16">
        <f t="shared" si="0"/>
        <v>4.125</v>
      </c>
      <c r="I30" s="3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3">
      <c r="A31" s="13" t="s">
        <v>696</v>
      </c>
      <c r="B31" s="13" t="s">
        <v>1064</v>
      </c>
      <c r="C31" s="13" t="str">
        <f>VLOOKUP(A31,Salary!$A$1:$D$986,4,FALSE)</f>
        <v>SS</v>
      </c>
      <c r="D31" s="13">
        <v>565</v>
      </c>
      <c r="E31" s="13">
        <v>4.4000000000000004</v>
      </c>
      <c r="F31" s="17">
        <f t="shared" si="1"/>
        <v>565</v>
      </c>
      <c r="G31" s="16">
        <f t="shared" si="0"/>
        <v>4.6725663716814161</v>
      </c>
      <c r="I31" s="31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3">
      <c r="A32" s="13" t="s">
        <v>231</v>
      </c>
      <c r="B32" s="13" t="s">
        <v>1086</v>
      </c>
      <c r="C32" s="13" t="str">
        <f>VLOOKUP(A32,Salary!$A$1:$D$986,4,FALSE)</f>
        <v>SS</v>
      </c>
      <c r="D32" s="13">
        <v>551</v>
      </c>
      <c r="E32" s="13">
        <v>4.3</v>
      </c>
      <c r="F32" s="17">
        <f t="shared" si="1"/>
        <v>551</v>
      </c>
      <c r="G32" s="16">
        <f t="shared" si="0"/>
        <v>4.6823956442831216</v>
      </c>
      <c r="I32" s="31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3">
      <c r="A33" s="13" t="s">
        <v>721</v>
      </c>
      <c r="B33" s="13" t="s">
        <v>1069</v>
      </c>
      <c r="C33" s="13" t="str">
        <f>VLOOKUP(A33,Salary!$A$1:$D$986,4,FALSE)</f>
        <v>3B</v>
      </c>
      <c r="D33" s="13">
        <v>662</v>
      </c>
      <c r="E33" s="13">
        <v>4.2</v>
      </c>
      <c r="F33" s="17">
        <f t="shared" si="1"/>
        <v>662</v>
      </c>
      <c r="G33" s="16">
        <f t="shared" si="0"/>
        <v>3.8066465256797581</v>
      </c>
      <c r="I33" s="31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3">
      <c r="A34" s="13" t="s">
        <v>141</v>
      </c>
      <c r="B34" s="13" t="s">
        <v>1066</v>
      </c>
      <c r="C34" s="13" t="str">
        <f>VLOOKUP(A34,Salary!$A$1:$D$986,4,FALSE)</f>
        <v>OF</v>
      </c>
      <c r="D34" s="13">
        <v>585</v>
      </c>
      <c r="E34" s="13">
        <v>4.2</v>
      </c>
      <c r="F34" s="17">
        <f t="shared" si="1"/>
        <v>585</v>
      </c>
      <c r="G34" s="16">
        <f t="shared" ref="G34:G65" si="3">(E34*600)/F34</f>
        <v>4.3076923076923075</v>
      </c>
      <c r="I34" s="31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3">
      <c r="A35" s="13" t="s">
        <v>373</v>
      </c>
      <c r="B35" s="13" t="s">
        <v>1069</v>
      </c>
      <c r="C35" s="13" t="str">
        <f>VLOOKUP(A35,Salary!$A$1:$D$986,4,FALSE)</f>
        <v>2B</v>
      </c>
      <c r="D35" s="13">
        <v>686</v>
      </c>
      <c r="E35" s="13">
        <v>4.2</v>
      </c>
      <c r="F35" s="17">
        <f t="shared" si="1"/>
        <v>686</v>
      </c>
      <c r="G35" s="16">
        <f t="shared" si="3"/>
        <v>3.6734693877551021</v>
      </c>
      <c r="I35" s="31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3">
      <c r="A36" s="13" t="s">
        <v>733</v>
      </c>
      <c r="B36" s="13" t="s">
        <v>1099</v>
      </c>
      <c r="C36" s="13" t="str">
        <f>VLOOKUP(A36,Salary!$A$1:$D$986,4,FALSE)</f>
        <v>SS</v>
      </c>
      <c r="D36" s="13">
        <v>555</v>
      </c>
      <c r="E36" s="13">
        <v>4.0999999999999996</v>
      </c>
      <c r="F36" s="17">
        <f t="shared" si="1"/>
        <v>555</v>
      </c>
      <c r="G36" s="16">
        <f t="shared" si="3"/>
        <v>4.4324324324324325</v>
      </c>
      <c r="I36" s="31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3">
      <c r="A37" s="13" t="s">
        <v>38</v>
      </c>
      <c r="B37" s="13" t="s">
        <v>1073</v>
      </c>
      <c r="C37" s="13" t="str">
        <f>VLOOKUP(A37,Salary!$A$1:$D$986,4,FALSE)</f>
        <v>3B</v>
      </c>
      <c r="D37" s="13">
        <v>653</v>
      </c>
      <c r="E37" s="13">
        <v>4</v>
      </c>
      <c r="F37" s="17">
        <f t="shared" si="1"/>
        <v>653</v>
      </c>
      <c r="G37" s="16">
        <f t="shared" si="3"/>
        <v>3.6753445635528332</v>
      </c>
      <c r="I37" s="31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3">
      <c r="A38" s="13" t="s">
        <v>171</v>
      </c>
      <c r="B38" s="13" t="s">
        <v>1067</v>
      </c>
      <c r="C38" s="13" t="str">
        <f>VLOOKUP(A38,Salary!$A$1:$D$986,4,FALSE)</f>
        <v>3B</v>
      </c>
      <c r="D38" s="13">
        <v>612</v>
      </c>
      <c r="E38" s="13">
        <v>4</v>
      </c>
      <c r="F38" s="17">
        <f t="shared" si="1"/>
        <v>612</v>
      </c>
      <c r="G38" s="16">
        <f t="shared" si="3"/>
        <v>3.9215686274509802</v>
      </c>
      <c r="I38" s="31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3">
      <c r="A39" s="13" t="s">
        <v>225</v>
      </c>
      <c r="B39" s="13" t="s">
        <v>1077</v>
      </c>
      <c r="C39" s="13" t="str">
        <f>VLOOKUP(A39,Salary!$A$1:$D$986,4,FALSE)</f>
        <v>2B, CF</v>
      </c>
      <c r="D39" s="13">
        <v>585</v>
      </c>
      <c r="E39" s="13">
        <v>3.9</v>
      </c>
      <c r="F39" s="17">
        <f t="shared" si="1"/>
        <v>585</v>
      </c>
      <c r="G39" s="16">
        <f t="shared" si="3"/>
        <v>4</v>
      </c>
      <c r="I39" s="31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x14ac:dyDescent="0.3">
      <c r="A40" s="13" t="s">
        <v>1051</v>
      </c>
      <c r="B40" s="13" t="s">
        <v>1066</v>
      </c>
      <c r="C40" s="13" t="str">
        <f>VLOOKUP(A40,Salary!$A$1:$D$986,4,FALSE)</f>
        <v>2B</v>
      </c>
      <c r="D40" s="13">
        <v>631</v>
      </c>
      <c r="E40" s="13">
        <v>3.9</v>
      </c>
      <c r="F40" s="17">
        <f t="shared" si="1"/>
        <v>631</v>
      </c>
      <c r="G40" s="16">
        <f t="shared" si="3"/>
        <v>3.7083993660855783</v>
      </c>
      <c r="I40" s="31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x14ac:dyDescent="0.3">
      <c r="A41" s="13" t="s">
        <v>308</v>
      </c>
      <c r="B41" s="13" t="s">
        <v>1079</v>
      </c>
      <c r="C41" s="13" t="str">
        <f>VLOOKUP(A41,Salary!$A$1:$D$986,4,FALSE)</f>
        <v>2B</v>
      </c>
      <c r="D41" s="13">
        <v>644</v>
      </c>
      <c r="E41" s="13">
        <v>3.9</v>
      </c>
      <c r="F41" s="17">
        <f t="shared" si="1"/>
        <v>644</v>
      </c>
      <c r="G41" s="16">
        <f t="shared" si="3"/>
        <v>3.6335403726708075</v>
      </c>
      <c r="I41" s="3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x14ac:dyDescent="0.3">
      <c r="A42" s="13" t="s">
        <v>310</v>
      </c>
      <c r="B42" s="13" t="s">
        <v>1082</v>
      </c>
      <c r="C42" s="13" t="str">
        <f>VLOOKUP(A42,Salary!$A$1:$D$986,4,FALSE)</f>
        <v>OF</v>
      </c>
      <c r="D42" s="13">
        <v>595</v>
      </c>
      <c r="E42" s="13">
        <v>3.9</v>
      </c>
      <c r="F42" s="17">
        <f t="shared" si="1"/>
        <v>595</v>
      </c>
      <c r="G42" s="16">
        <f t="shared" si="3"/>
        <v>3.9327731092436973</v>
      </c>
      <c r="I42" s="31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x14ac:dyDescent="0.3">
      <c r="A43" s="13" t="s">
        <v>101</v>
      </c>
      <c r="B43" s="13" t="s">
        <v>1067</v>
      </c>
      <c r="C43" s="13" t="str">
        <f>VLOOKUP(A43,Salary!$A$1:$D$986,4,FALSE)</f>
        <v>OF</v>
      </c>
      <c r="D43" s="13">
        <v>550</v>
      </c>
      <c r="E43" s="13">
        <v>3.9</v>
      </c>
      <c r="F43" s="17">
        <f t="shared" si="1"/>
        <v>550</v>
      </c>
      <c r="G43" s="16">
        <f t="shared" si="3"/>
        <v>4.2545454545454549</v>
      </c>
      <c r="I43" s="31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3">
      <c r="A44" s="13" t="s">
        <v>730</v>
      </c>
      <c r="B44" s="13" t="s">
        <v>1100</v>
      </c>
      <c r="C44" s="13" t="str">
        <f>VLOOKUP(A44,Salary!$A$1:$D$986,4,FALSE)</f>
        <v>OF</v>
      </c>
      <c r="D44" s="13">
        <v>638</v>
      </c>
      <c r="E44" s="13">
        <v>3.7</v>
      </c>
      <c r="F44" s="17">
        <f t="shared" si="1"/>
        <v>638</v>
      </c>
      <c r="G44" s="16">
        <f t="shared" si="3"/>
        <v>3.4796238244514108</v>
      </c>
      <c r="I44" s="31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3">
      <c r="A45" s="13" t="s">
        <v>660</v>
      </c>
      <c r="B45" s="13" t="s">
        <v>1070</v>
      </c>
      <c r="C45" s="13" t="str">
        <f>VLOOKUP(A45,Salary!$A$1:$D$986,4,FALSE)</f>
        <v>DH</v>
      </c>
      <c r="D45" s="13">
        <v>598</v>
      </c>
      <c r="E45" s="13">
        <v>3.7</v>
      </c>
      <c r="F45" s="17">
        <f t="shared" si="1"/>
        <v>598</v>
      </c>
      <c r="G45" s="16">
        <f t="shared" si="3"/>
        <v>3.7123745819397995</v>
      </c>
      <c r="I45" s="31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x14ac:dyDescent="0.3">
      <c r="A46" s="13" t="s">
        <v>64</v>
      </c>
      <c r="B46" s="13" t="s">
        <v>1066</v>
      </c>
      <c r="C46" s="13" t="str">
        <f>VLOOKUP(A46,Salary!$A$1:$D$986,4,FALSE)</f>
        <v>1B</v>
      </c>
      <c r="D46" s="13">
        <v>533</v>
      </c>
      <c r="E46" s="13">
        <v>3.6</v>
      </c>
      <c r="F46" s="17">
        <f t="shared" si="1"/>
        <v>533</v>
      </c>
      <c r="G46" s="16">
        <f t="shared" si="3"/>
        <v>4.0525328330206376</v>
      </c>
      <c r="I46" s="31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3">
      <c r="A47" s="13" t="s">
        <v>167</v>
      </c>
      <c r="B47" s="13" t="s">
        <v>1101</v>
      </c>
      <c r="C47" s="13" t="str">
        <f>VLOOKUP(A47,Salary!$A$1:$D$986,4,FALSE)</f>
        <v>SS</v>
      </c>
      <c r="D47" s="13">
        <v>547</v>
      </c>
      <c r="E47" s="13">
        <v>3.6</v>
      </c>
      <c r="F47" s="17">
        <f t="shared" si="1"/>
        <v>547</v>
      </c>
      <c r="G47" s="16">
        <f t="shared" si="3"/>
        <v>3.9488117001828154</v>
      </c>
      <c r="I47" s="31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3">
      <c r="A48" s="13" t="s">
        <v>96</v>
      </c>
      <c r="B48" s="13" t="s">
        <v>1102</v>
      </c>
      <c r="C48" s="13" t="str">
        <f>VLOOKUP(A48,Salary!$A$1:$D$986,4,FALSE)</f>
        <v>3B</v>
      </c>
      <c r="D48" s="13">
        <v>586</v>
      </c>
      <c r="E48" s="13">
        <v>3.6</v>
      </c>
      <c r="F48" s="17">
        <f t="shared" si="1"/>
        <v>586</v>
      </c>
      <c r="G48" s="16">
        <f t="shared" si="3"/>
        <v>3.6860068259385668</v>
      </c>
      <c r="I48" s="31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3">
      <c r="A49" s="13" t="s">
        <v>102</v>
      </c>
      <c r="B49" s="13" t="s">
        <v>1075</v>
      </c>
      <c r="C49" s="13" t="str">
        <f>VLOOKUP(A49,Salary!$A$1:$D$986,4,FALSE)</f>
        <v>SS</v>
      </c>
      <c r="D49" s="13">
        <v>595</v>
      </c>
      <c r="E49" s="13">
        <v>3.5</v>
      </c>
      <c r="F49" s="17">
        <f t="shared" si="1"/>
        <v>595</v>
      </c>
      <c r="G49" s="16">
        <f t="shared" si="3"/>
        <v>3.5294117647058822</v>
      </c>
      <c r="I49" s="31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3">
      <c r="A50" s="13" t="s">
        <v>261</v>
      </c>
      <c r="B50" s="13" t="s">
        <v>1103</v>
      </c>
      <c r="C50" s="13" t="str">
        <f>VLOOKUP(A50,Salary!$A$1:$D$986,4,FALSE)</f>
        <v>OF</v>
      </c>
      <c r="D50" s="13">
        <v>616</v>
      </c>
      <c r="E50" s="13">
        <v>3.5</v>
      </c>
      <c r="F50" s="17">
        <f t="shared" si="1"/>
        <v>616</v>
      </c>
      <c r="G50" s="16">
        <f t="shared" si="3"/>
        <v>3.4090909090909092</v>
      </c>
      <c r="I50" s="31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3">
      <c r="A51" s="13" t="s">
        <v>744</v>
      </c>
      <c r="B51" s="13" t="s">
        <v>1078</v>
      </c>
      <c r="C51" s="13" t="str">
        <f>VLOOKUP(A51,Salary!$A$1:$D$986,4,FALSE)</f>
        <v>3B</v>
      </c>
      <c r="D51" s="13">
        <v>650</v>
      </c>
      <c r="E51" s="13">
        <v>3.5</v>
      </c>
      <c r="F51" s="17">
        <f t="shared" si="1"/>
        <v>650</v>
      </c>
      <c r="G51" s="16">
        <f t="shared" si="3"/>
        <v>3.2307692307692308</v>
      </c>
      <c r="I51" s="31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3">
      <c r="A52" s="13" t="s">
        <v>256</v>
      </c>
      <c r="B52" s="13" t="s">
        <v>1076</v>
      </c>
      <c r="C52" s="13" t="str">
        <f>VLOOKUP(A52,Salary!$A$1:$D$986,4,FALSE)</f>
        <v>3B</v>
      </c>
      <c r="D52" s="13">
        <v>622</v>
      </c>
      <c r="E52" s="13">
        <v>3.4</v>
      </c>
      <c r="F52" s="17">
        <f t="shared" si="1"/>
        <v>622</v>
      </c>
      <c r="G52" s="16">
        <f t="shared" si="3"/>
        <v>3.279742765273312</v>
      </c>
      <c r="I52" s="31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x14ac:dyDescent="0.3">
      <c r="A53" s="13" t="s">
        <v>311</v>
      </c>
      <c r="B53" s="13" t="s">
        <v>1104</v>
      </c>
      <c r="C53" s="13" t="str">
        <f>VLOOKUP(A53,Salary!$A$1:$D$986,4,FALSE)</f>
        <v>2B</v>
      </c>
      <c r="D53" s="13">
        <v>639</v>
      </c>
      <c r="E53" s="13">
        <v>3.4</v>
      </c>
      <c r="F53" s="17">
        <f t="shared" si="1"/>
        <v>639</v>
      </c>
      <c r="G53" s="16">
        <f t="shared" si="3"/>
        <v>3.192488262910798</v>
      </c>
      <c r="I53" s="31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3">
      <c r="A54" s="13" t="s">
        <v>251</v>
      </c>
      <c r="B54" s="13" t="s">
        <v>1070</v>
      </c>
      <c r="C54" s="13" t="str">
        <f>VLOOKUP(A54,Salary!$A$1:$D$986,4,FALSE)</f>
        <v>1B</v>
      </c>
      <c r="D54" s="13">
        <v>605</v>
      </c>
      <c r="E54" s="13">
        <v>3.4</v>
      </c>
      <c r="F54" s="17">
        <f t="shared" si="1"/>
        <v>605</v>
      </c>
      <c r="G54" s="16">
        <f t="shared" si="3"/>
        <v>3.3719008264462809</v>
      </c>
      <c r="I54" s="31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3">
      <c r="A55" s="13" t="s">
        <v>136</v>
      </c>
      <c r="B55" s="13" t="s">
        <v>1064</v>
      </c>
      <c r="C55" s="13" t="str">
        <f>VLOOKUP(A55,Salary!$A$1:$D$986,4,FALSE)</f>
        <v>C</v>
      </c>
      <c r="D55" s="13">
        <v>665</v>
      </c>
      <c r="E55" s="13">
        <v>3.4</v>
      </c>
      <c r="F55" s="17">
        <f t="shared" si="1"/>
        <v>665</v>
      </c>
      <c r="G55" s="16">
        <f t="shared" si="3"/>
        <v>3.0676691729323307</v>
      </c>
      <c r="I55" s="31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3">
      <c r="A56" s="13" t="s">
        <v>807</v>
      </c>
      <c r="B56" s="13" t="s">
        <v>1092</v>
      </c>
      <c r="C56" s="13" t="str">
        <f>VLOOKUP(A56,Salary!$A$1:$D$986,4,FALSE)</f>
        <v>OF</v>
      </c>
      <c r="D56" s="13">
        <v>604</v>
      </c>
      <c r="E56" s="13">
        <v>3.3</v>
      </c>
      <c r="F56" s="17">
        <f t="shared" si="1"/>
        <v>604</v>
      </c>
      <c r="G56" s="16">
        <f t="shared" si="3"/>
        <v>3.2781456953642385</v>
      </c>
      <c r="I56" s="31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3">
      <c r="A57" s="13" t="s">
        <v>232</v>
      </c>
      <c r="B57" s="13" t="s">
        <v>1064</v>
      </c>
      <c r="C57" s="13" t="str">
        <f>VLOOKUP(A57,Salary!$A$1:$D$986,4,FALSE)</f>
        <v>OF</v>
      </c>
      <c r="D57" s="13">
        <v>720</v>
      </c>
      <c r="E57" s="13">
        <v>3.2</v>
      </c>
      <c r="F57" s="17">
        <f t="shared" si="1"/>
        <v>720</v>
      </c>
      <c r="G57" s="16">
        <f t="shared" si="3"/>
        <v>2.6666666666666665</v>
      </c>
      <c r="I57" s="31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3">
      <c r="A58" s="13" t="s">
        <v>381</v>
      </c>
      <c r="B58" s="13" t="s">
        <v>1080</v>
      </c>
      <c r="C58" s="13" t="str">
        <f>VLOOKUP(A58,Salary!$A$1:$D$986,4,FALSE)</f>
        <v>3B</v>
      </c>
      <c r="D58" s="13">
        <v>626</v>
      </c>
      <c r="E58" s="13">
        <v>3.2</v>
      </c>
      <c r="F58" s="17">
        <f t="shared" si="1"/>
        <v>626</v>
      </c>
      <c r="G58" s="16">
        <f t="shared" si="3"/>
        <v>3.0670926517571884</v>
      </c>
      <c r="I58" s="31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3">
      <c r="A59" s="13" t="s">
        <v>264</v>
      </c>
      <c r="B59" s="13" t="s">
        <v>1069</v>
      </c>
      <c r="C59" s="13" t="str">
        <f>VLOOKUP(A59,Salary!$A$1:$D$986,4,FALSE)</f>
        <v>SS</v>
      </c>
      <c r="D59" s="13">
        <v>653</v>
      </c>
      <c r="E59" s="13">
        <v>3.2</v>
      </c>
      <c r="F59" s="17">
        <f t="shared" si="1"/>
        <v>653</v>
      </c>
      <c r="G59" s="16">
        <f t="shared" si="3"/>
        <v>2.9402756508422665</v>
      </c>
      <c r="I59" s="31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3">
      <c r="A60" s="13" t="s">
        <v>426</v>
      </c>
      <c r="B60" s="13" t="s">
        <v>1078</v>
      </c>
      <c r="C60" s="13" t="str">
        <f>VLOOKUP(A60,Salary!$A$1:$D$986,4,FALSE)</f>
        <v>SS</v>
      </c>
      <c r="D60" s="13">
        <v>687</v>
      </c>
      <c r="E60" s="13">
        <v>3.1</v>
      </c>
      <c r="F60" s="17">
        <f t="shared" si="1"/>
        <v>687</v>
      </c>
      <c r="G60" s="16">
        <f t="shared" si="3"/>
        <v>2.7074235807860263</v>
      </c>
      <c r="I60" s="31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3">
      <c r="A61" s="13" t="s">
        <v>228</v>
      </c>
      <c r="B61" s="13" t="s">
        <v>1067</v>
      </c>
      <c r="C61" s="13" t="str">
        <f>VLOOKUP(A61,Salary!$A$1:$D$986,4,FALSE)</f>
        <v>2B</v>
      </c>
      <c r="D61" s="13">
        <v>582</v>
      </c>
      <c r="E61" s="13">
        <v>3.1</v>
      </c>
      <c r="F61" s="17">
        <f t="shared" si="1"/>
        <v>582</v>
      </c>
      <c r="G61" s="16">
        <f t="shared" si="3"/>
        <v>3.195876288659794</v>
      </c>
      <c r="I61" s="31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3">
      <c r="A62" s="13" t="s">
        <v>636</v>
      </c>
      <c r="B62" s="13" t="s">
        <v>1083</v>
      </c>
      <c r="C62" s="13" t="str">
        <f>VLOOKUP(A62,Salary!$A$1:$D$986,4,FALSE)</f>
        <v>1B</v>
      </c>
      <c r="D62" s="13">
        <v>637</v>
      </c>
      <c r="E62" s="13">
        <v>3</v>
      </c>
      <c r="F62" s="17">
        <f t="shared" si="1"/>
        <v>637</v>
      </c>
      <c r="G62" s="16">
        <f t="shared" si="3"/>
        <v>2.8257456828885399</v>
      </c>
      <c r="I62" s="31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3">
      <c r="A63" s="13" t="s">
        <v>230</v>
      </c>
      <c r="B63" s="13" t="s">
        <v>1099</v>
      </c>
      <c r="C63" s="13" t="str">
        <f>VLOOKUP(A63,Salary!$A$1:$D$986,4,FALSE)</f>
        <v>3B</v>
      </c>
      <c r="D63" s="13">
        <v>599</v>
      </c>
      <c r="E63" s="13">
        <v>3</v>
      </c>
      <c r="F63" s="17">
        <f t="shared" si="1"/>
        <v>599</v>
      </c>
      <c r="G63" s="16">
        <f t="shared" si="3"/>
        <v>3.005008347245409</v>
      </c>
      <c r="I63" s="31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3">
      <c r="A64" s="13" t="s">
        <v>179</v>
      </c>
      <c r="B64" s="13" t="s">
        <v>1071</v>
      </c>
      <c r="C64" s="13" t="str">
        <f>VLOOKUP(A64,Salary!$A$1:$D$986,4,FALSE)</f>
        <v>OF</v>
      </c>
      <c r="D64" s="13">
        <v>515</v>
      </c>
      <c r="E64" s="13">
        <v>2.9</v>
      </c>
      <c r="F64" s="17">
        <f t="shared" si="1"/>
        <v>515</v>
      </c>
      <c r="G64" s="16">
        <f t="shared" si="3"/>
        <v>3.378640776699029</v>
      </c>
      <c r="I64" s="31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3">
      <c r="A65" s="13" t="s">
        <v>114</v>
      </c>
      <c r="B65" s="13" t="s">
        <v>1086</v>
      </c>
      <c r="C65" s="13" t="str">
        <f>VLOOKUP(A65,Salary!$A$1:$D$986,4,FALSE)</f>
        <v>1B</v>
      </c>
      <c r="D65" s="13">
        <v>659</v>
      </c>
      <c r="E65" s="13">
        <v>2.9</v>
      </c>
      <c r="F65" s="17">
        <f t="shared" si="1"/>
        <v>659</v>
      </c>
      <c r="G65" s="16">
        <f t="shared" si="3"/>
        <v>2.6403641881638849</v>
      </c>
      <c r="I65" s="31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3">
      <c r="A66" s="13" t="s">
        <v>97</v>
      </c>
      <c r="B66" s="13" t="s">
        <v>1077</v>
      </c>
      <c r="C66" s="13" t="str">
        <f>VLOOKUP(A66,Salary!$A$1:$D$986,4,FALSE)</f>
        <v>DH</v>
      </c>
      <c r="D66" s="13">
        <v>634</v>
      </c>
      <c r="E66" s="13">
        <v>2.9</v>
      </c>
      <c r="F66" s="17">
        <f t="shared" si="1"/>
        <v>634</v>
      </c>
      <c r="G66" s="16">
        <f t="shared" ref="G66:G97" si="4">(E66*600)/F66</f>
        <v>2.7444794952681386</v>
      </c>
      <c r="I66" s="31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3">
      <c r="A67" s="13" t="s">
        <v>943</v>
      </c>
      <c r="B67" s="13" t="s">
        <v>1088</v>
      </c>
      <c r="C67" s="13" t="str">
        <f>VLOOKUP(A67,Salary!$A$1:$D$986,4,FALSE)</f>
        <v>CF, RF</v>
      </c>
      <c r="D67" s="13">
        <v>622</v>
      </c>
      <c r="E67" s="13">
        <v>2.9</v>
      </c>
      <c r="F67" s="17">
        <f t="shared" ref="F67:F130" si="5">D67</f>
        <v>622</v>
      </c>
      <c r="G67" s="16">
        <f t="shared" si="4"/>
        <v>2.797427652733119</v>
      </c>
      <c r="I67" s="31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3">
      <c r="A68" s="13" t="s">
        <v>359</v>
      </c>
      <c r="B68" s="13" t="s">
        <v>1078</v>
      </c>
      <c r="C68" s="13" t="str">
        <f>VLOOKUP(A68,Salary!$A$1:$D$986,4,FALSE)</f>
        <v>OF</v>
      </c>
      <c r="D68" s="13">
        <v>691</v>
      </c>
      <c r="E68" s="13">
        <v>2.8</v>
      </c>
      <c r="F68" s="17">
        <f t="shared" si="5"/>
        <v>691</v>
      </c>
      <c r="G68" s="16">
        <f t="shared" si="4"/>
        <v>2.431259044862518</v>
      </c>
      <c r="I68" s="31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3">
      <c r="A69" s="13" t="s">
        <v>284</v>
      </c>
      <c r="B69" s="13" t="s">
        <v>1074</v>
      </c>
      <c r="C69" s="13" t="str">
        <f>VLOOKUP(A69,Salary!$A$1:$D$986,4,FALSE)</f>
        <v>SS</v>
      </c>
      <c r="D69" s="13">
        <v>539</v>
      </c>
      <c r="E69" s="13">
        <v>2.8</v>
      </c>
      <c r="F69" s="17">
        <f t="shared" si="5"/>
        <v>539</v>
      </c>
      <c r="G69" s="16">
        <f t="shared" si="4"/>
        <v>3.116883116883117</v>
      </c>
      <c r="I69" s="31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3">
      <c r="A70" s="13" t="s">
        <v>864</v>
      </c>
      <c r="B70" s="13" t="s">
        <v>1073</v>
      </c>
      <c r="C70" s="13" t="str">
        <f>VLOOKUP(A70,Salary!$A$1:$D$986,4,FALSE)</f>
        <v>OF</v>
      </c>
      <c r="D70" s="13">
        <v>619</v>
      </c>
      <c r="E70" s="13">
        <v>2.8</v>
      </c>
      <c r="F70" s="17">
        <f t="shared" si="5"/>
        <v>619</v>
      </c>
      <c r="G70" s="16">
        <f t="shared" si="4"/>
        <v>2.7140549273021</v>
      </c>
      <c r="I70" s="31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3">
      <c r="A71" s="13" t="s">
        <v>725</v>
      </c>
      <c r="B71" s="13" t="s">
        <v>1091</v>
      </c>
      <c r="C71" s="13" t="str">
        <f>VLOOKUP(A71,Salary!$A$1:$D$986,4,FALSE)</f>
        <v>1B</v>
      </c>
      <c r="D71" s="13">
        <v>585</v>
      </c>
      <c r="E71" s="13">
        <v>2.8</v>
      </c>
      <c r="F71" s="17">
        <f t="shared" si="5"/>
        <v>585</v>
      </c>
      <c r="G71" s="16">
        <f t="shared" si="4"/>
        <v>2.8717948717948718</v>
      </c>
      <c r="I71" s="31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3">
      <c r="A72" s="13" t="s">
        <v>403</v>
      </c>
      <c r="B72" s="13" t="s">
        <v>1085</v>
      </c>
      <c r="C72" s="13" t="str">
        <f>VLOOKUP(A72,Salary!$A$1:$D$986,4,FALSE)</f>
        <v>OF</v>
      </c>
      <c r="D72" s="13">
        <v>588</v>
      </c>
      <c r="E72" s="13">
        <v>2.7</v>
      </c>
      <c r="F72" s="17">
        <f t="shared" si="5"/>
        <v>588</v>
      </c>
      <c r="G72" s="16">
        <f t="shared" si="4"/>
        <v>2.7551020408163267</v>
      </c>
      <c r="I72" s="31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3">
      <c r="A73" s="13" t="s">
        <v>280</v>
      </c>
      <c r="B73" s="13" t="s">
        <v>1080</v>
      </c>
      <c r="C73" s="13" t="str">
        <f>VLOOKUP(A73,Salary!$A$1:$D$986,4,FALSE)</f>
        <v>OF</v>
      </c>
      <c r="D73" s="13">
        <v>671</v>
      </c>
      <c r="E73" s="13">
        <v>2.7</v>
      </c>
      <c r="F73" s="17">
        <f t="shared" si="5"/>
        <v>671</v>
      </c>
      <c r="G73" s="16">
        <f t="shared" si="4"/>
        <v>2.4143070044709387</v>
      </c>
      <c r="I73" s="31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3">
      <c r="A74" s="13" t="s">
        <v>893</v>
      </c>
      <c r="B74" s="13" t="s">
        <v>1071</v>
      </c>
      <c r="C74" s="13" t="str">
        <f>VLOOKUP(A74,Salary!$A$1:$D$986,4,FALSE)</f>
        <v>SS</v>
      </c>
      <c r="D74" s="13">
        <v>570</v>
      </c>
      <c r="E74" s="13">
        <v>2.7</v>
      </c>
      <c r="F74" s="17">
        <f t="shared" si="5"/>
        <v>570</v>
      </c>
      <c r="G74" s="16">
        <f t="shared" si="4"/>
        <v>2.8421052631578947</v>
      </c>
      <c r="I74" s="31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3">
      <c r="A75" s="13" t="s">
        <v>78</v>
      </c>
      <c r="B75" s="13" t="s">
        <v>1083</v>
      </c>
      <c r="C75" s="13" t="str">
        <f>VLOOKUP(A75,Salary!$A$1:$D$986,4,FALSE)</f>
        <v>SS</v>
      </c>
      <c r="D75" s="13">
        <v>524</v>
      </c>
      <c r="E75" s="13">
        <v>2.7</v>
      </c>
      <c r="F75" s="17">
        <f t="shared" si="5"/>
        <v>524</v>
      </c>
      <c r="G75" s="16">
        <f t="shared" si="4"/>
        <v>3.0916030534351147</v>
      </c>
      <c r="I75" s="31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3">
      <c r="A76" s="13" t="s">
        <v>57</v>
      </c>
      <c r="B76" s="13" t="s">
        <v>1087</v>
      </c>
      <c r="C76" s="13" t="str">
        <f>VLOOKUP(A76,Salary!$A$1:$D$986,4,FALSE)</f>
        <v>OF</v>
      </c>
      <c r="D76" s="13">
        <v>579</v>
      </c>
      <c r="E76" s="13">
        <v>2.6</v>
      </c>
      <c r="F76" s="17">
        <f t="shared" si="5"/>
        <v>579</v>
      </c>
      <c r="G76" s="16">
        <f t="shared" si="4"/>
        <v>2.6943005181347148</v>
      </c>
      <c r="I76" s="31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3">
      <c r="A77" s="13" t="s">
        <v>244</v>
      </c>
      <c r="B77" s="13" t="s">
        <v>1076</v>
      </c>
      <c r="C77" s="13" t="str">
        <f>VLOOKUP(A77,Salary!$A$1:$D$986,4,FALSE)</f>
        <v>OF</v>
      </c>
      <c r="D77" s="13">
        <v>625</v>
      </c>
      <c r="E77" s="13">
        <v>2.6</v>
      </c>
      <c r="F77" s="17">
        <f t="shared" si="5"/>
        <v>625</v>
      </c>
      <c r="G77" s="16">
        <f t="shared" si="4"/>
        <v>2.496</v>
      </c>
      <c r="I77" s="31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3">
      <c r="A78" s="13" t="s">
        <v>404</v>
      </c>
      <c r="B78" s="13" t="s">
        <v>1075</v>
      </c>
      <c r="C78" s="13" t="str">
        <f>VLOOKUP(A78,Salary!$A$1:$D$986,4,FALSE)</f>
        <v>2B</v>
      </c>
      <c r="D78" s="13">
        <v>596</v>
      </c>
      <c r="E78" s="13">
        <v>2.5</v>
      </c>
      <c r="F78" s="17">
        <f t="shared" si="5"/>
        <v>596</v>
      </c>
      <c r="G78" s="16">
        <f t="shared" si="4"/>
        <v>2.5167785234899327</v>
      </c>
      <c r="I78" s="31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3">
      <c r="A79" s="13" t="s">
        <v>135</v>
      </c>
      <c r="B79" s="13" t="s">
        <v>1072</v>
      </c>
      <c r="C79" s="13" t="str">
        <f>VLOOKUP(A79,Salary!$A$1:$D$986,4,FALSE)</f>
        <v>2B</v>
      </c>
      <c r="D79" s="13">
        <v>567</v>
      </c>
      <c r="E79" s="13">
        <v>2.5</v>
      </c>
      <c r="F79" s="17">
        <f t="shared" si="5"/>
        <v>567</v>
      </c>
      <c r="G79" s="16">
        <f t="shared" si="4"/>
        <v>2.6455026455026456</v>
      </c>
      <c r="I79" s="31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3">
      <c r="A80" s="13" t="s">
        <v>104</v>
      </c>
      <c r="B80" s="13" t="s">
        <v>1078</v>
      </c>
      <c r="C80" s="13" t="str">
        <f>VLOOKUP(A80,Salary!$A$1:$D$986,4,FALSE)</f>
        <v>3B</v>
      </c>
      <c r="D80" s="13">
        <v>670</v>
      </c>
      <c r="E80" s="13">
        <v>2.5</v>
      </c>
      <c r="F80" s="17">
        <f t="shared" si="5"/>
        <v>670</v>
      </c>
      <c r="G80" s="16">
        <f t="shared" si="4"/>
        <v>2.2388059701492535</v>
      </c>
      <c r="I80" s="31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3">
      <c r="A81" s="13" t="s">
        <v>132</v>
      </c>
      <c r="B81" s="13" t="s">
        <v>1087</v>
      </c>
      <c r="C81" s="13" t="str">
        <f>VLOOKUP(A81,Salary!$A$1:$D$986,4,FALSE)</f>
        <v>2B</v>
      </c>
      <c r="D81" s="13">
        <v>679</v>
      </c>
      <c r="E81" s="13">
        <v>2.4</v>
      </c>
      <c r="F81" s="17">
        <f t="shared" si="5"/>
        <v>679</v>
      </c>
      <c r="G81" s="16">
        <f t="shared" si="4"/>
        <v>2.1207658321060383</v>
      </c>
      <c r="I81" s="31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3">
      <c r="A82" s="13" t="s">
        <v>1105</v>
      </c>
      <c r="B82" s="13" t="s">
        <v>1106</v>
      </c>
      <c r="C82" s="13" t="str">
        <f>VLOOKUP(A82,Salary!$A$1:$D$986,4,FALSE)</f>
        <v>OF</v>
      </c>
      <c r="D82" s="13">
        <v>555</v>
      </c>
      <c r="E82" s="13">
        <v>2.4</v>
      </c>
      <c r="F82" s="17">
        <f t="shared" si="5"/>
        <v>555</v>
      </c>
      <c r="G82" s="16">
        <f t="shared" si="4"/>
        <v>2.5945945945945947</v>
      </c>
      <c r="I82" s="31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3">
      <c r="A83" s="13" t="s">
        <v>850</v>
      </c>
      <c r="B83" s="13" t="s">
        <v>1090</v>
      </c>
      <c r="C83" s="13" t="str">
        <f>VLOOKUP(A83,Salary!$A$1:$D$986,4,FALSE)</f>
        <v>OF</v>
      </c>
      <c r="D83" s="13">
        <v>529</v>
      </c>
      <c r="E83" s="13">
        <v>2.4</v>
      </c>
      <c r="F83" s="17">
        <f t="shared" si="5"/>
        <v>529</v>
      </c>
      <c r="G83" s="16">
        <f t="shared" si="4"/>
        <v>2.7221172022684308</v>
      </c>
      <c r="I83" s="31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3">
      <c r="A84" s="13" t="s">
        <v>566</v>
      </c>
      <c r="B84" s="13" t="s">
        <v>1075</v>
      </c>
      <c r="C84" s="13" t="str">
        <f>VLOOKUP(A84,Salary!$A$1:$D$986,4,FALSE)</f>
        <v>1B</v>
      </c>
      <c r="D84" s="13">
        <v>547</v>
      </c>
      <c r="E84" s="13">
        <v>2.2999999999999998</v>
      </c>
      <c r="F84" s="17">
        <f t="shared" si="5"/>
        <v>547</v>
      </c>
      <c r="G84" s="16">
        <f t="shared" si="4"/>
        <v>2.5228519195612433</v>
      </c>
      <c r="I84" s="31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3">
      <c r="A85" s="13" t="s">
        <v>702</v>
      </c>
      <c r="B85" s="13" t="s">
        <v>1073</v>
      </c>
      <c r="C85" s="13" t="str">
        <f>VLOOKUP(A85,Salary!$A$1:$D$986,4,FALSE)</f>
        <v>2B</v>
      </c>
      <c r="D85" s="13">
        <v>691</v>
      </c>
      <c r="E85" s="13">
        <v>2.2999999999999998</v>
      </c>
      <c r="F85" s="17">
        <f t="shared" si="5"/>
        <v>691</v>
      </c>
      <c r="G85" s="16">
        <f t="shared" si="4"/>
        <v>1.9971056439942112</v>
      </c>
      <c r="I85" s="31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3">
      <c r="A86" s="13" t="s">
        <v>445</v>
      </c>
      <c r="B86" s="13" t="s">
        <v>1088</v>
      </c>
      <c r="C86" s="13" t="str">
        <f>VLOOKUP(A86,Salary!$A$1:$D$986,4,FALSE)</f>
        <v>SS</v>
      </c>
      <c r="D86" s="13">
        <v>677</v>
      </c>
      <c r="E86" s="13">
        <v>2.2999999999999998</v>
      </c>
      <c r="F86" s="17">
        <f t="shared" si="5"/>
        <v>677</v>
      </c>
      <c r="G86" s="16">
        <f t="shared" si="4"/>
        <v>2.0384047267355982</v>
      </c>
      <c r="I86" s="31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3">
      <c r="A87" s="13" t="s">
        <v>686</v>
      </c>
      <c r="B87" s="13" t="s">
        <v>1068</v>
      </c>
      <c r="C87" s="13" t="str">
        <f>VLOOKUP(A87,Salary!$A$1:$D$986,4,FALSE)</f>
        <v>OF</v>
      </c>
      <c r="D87" s="13">
        <v>532</v>
      </c>
      <c r="E87" s="13">
        <v>2.2000000000000002</v>
      </c>
      <c r="F87" s="17">
        <f t="shared" si="5"/>
        <v>532</v>
      </c>
      <c r="G87" s="16">
        <f t="shared" si="4"/>
        <v>2.481203007518797</v>
      </c>
      <c r="I87" s="31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3">
      <c r="A88" s="13" t="s">
        <v>281</v>
      </c>
      <c r="B88" s="13" t="s">
        <v>1108</v>
      </c>
      <c r="C88" s="13" t="str">
        <f>VLOOKUP(A88,Salary!$A$1:$D$986,4,FALSE)</f>
        <v>2B</v>
      </c>
      <c r="D88" s="13">
        <v>637</v>
      </c>
      <c r="E88" s="13">
        <v>2.2000000000000002</v>
      </c>
      <c r="F88" s="17">
        <f t="shared" si="5"/>
        <v>637</v>
      </c>
      <c r="G88" s="16">
        <f t="shared" si="4"/>
        <v>2.0722135007849292</v>
      </c>
      <c r="I88" s="31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3">
      <c r="A89" s="13" t="s">
        <v>82</v>
      </c>
      <c r="B89" s="13" t="s">
        <v>1079</v>
      </c>
      <c r="C89" s="13" t="str">
        <f>VLOOKUP(A89,Salary!$A$1:$D$986,4,FALSE)</f>
        <v>3B</v>
      </c>
      <c r="D89" s="13">
        <v>543</v>
      </c>
      <c r="E89" s="13">
        <v>2.2000000000000002</v>
      </c>
      <c r="F89" s="17">
        <f t="shared" si="5"/>
        <v>543</v>
      </c>
      <c r="G89" s="16">
        <f t="shared" si="4"/>
        <v>2.430939226519337</v>
      </c>
      <c r="I89" s="31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3">
      <c r="A90" s="13" t="s">
        <v>336</v>
      </c>
      <c r="B90" s="13" t="s">
        <v>1083</v>
      </c>
      <c r="C90" s="13" t="str">
        <f>VLOOKUP(A90,Salary!$A$1:$D$986,4,FALSE)</f>
        <v>2B</v>
      </c>
      <c r="D90" s="13">
        <v>505</v>
      </c>
      <c r="E90" s="13">
        <v>2.1</v>
      </c>
      <c r="F90" s="17">
        <f t="shared" si="5"/>
        <v>505</v>
      </c>
      <c r="G90" s="16">
        <f t="shared" si="4"/>
        <v>2.495049504950495</v>
      </c>
      <c r="I90" s="31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3">
      <c r="A91" s="13" t="s">
        <v>250</v>
      </c>
      <c r="B91" s="13" t="s">
        <v>1064</v>
      </c>
      <c r="C91" s="13" t="str">
        <f>VLOOKUP(A91,Salary!$A$1:$D$986,4,FALSE)</f>
        <v>OF</v>
      </c>
      <c r="D91" s="13">
        <v>538</v>
      </c>
      <c r="E91" s="13">
        <v>2.1</v>
      </c>
      <c r="F91" s="17">
        <f t="shared" si="5"/>
        <v>538</v>
      </c>
      <c r="G91" s="16">
        <f t="shared" si="4"/>
        <v>2.3420074349442381</v>
      </c>
      <c r="I91" s="31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3">
      <c r="A92" s="13" t="s">
        <v>126</v>
      </c>
      <c r="B92" s="13" t="s">
        <v>1070</v>
      </c>
      <c r="C92" s="13" t="str">
        <f>VLOOKUP(A92,Salary!$A$1:$D$986,4,FALSE)</f>
        <v>OF</v>
      </c>
      <c r="D92" s="13">
        <v>508</v>
      </c>
      <c r="E92" s="13">
        <v>2.1</v>
      </c>
      <c r="F92" s="17">
        <f t="shared" si="5"/>
        <v>508</v>
      </c>
      <c r="G92" s="16">
        <f t="shared" si="4"/>
        <v>2.4803149606299213</v>
      </c>
      <c r="I92" s="31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3">
      <c r="A93" s="13" t="s">
        <v>736</v>
      </c>
      <c r="B93" s="13" t="s">
        <v>1065</v>
      </c>
      <c r="C93" s="13" t="str">
        <f>VLOOKUP(A93,Salary!$A$1:$D$986,4,FALSE)</f>
        <v>OF</v>
      </c>
      <c r="D93" s="13">
        <v>527</v>
      </c>
      <c r="E93" s="13">
        <v>2.1</v>
      </c>
      <c r="F93" s="17">
        <f t="shared" si="5"/>
        <v>527</v>
      </c>
      <c r="G93" s="16">
        <f t="shared" si="4"/>
        <v>2.3908918406072108</v>
      </c>
      <c r="I93" s="31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3">
      <c r="A94" s="13" t="s">
        <v>797</v>
      </c>
      <c r="B94" s="13" t="s">
        <v>1063</v>
      </c>
      <c r="C94" s="13" t="str">
        <f>VLOOKUP(A94,Salary!$A$1:$D$986,4,FALSE)</f>
        <v>2B</v>
      </c>
      <c r="D94" s="13">
        <v>550</v>
      </c>
      <c r="E94" s="13">
        <v>2</v>
      </c>
      <c r="F94" s="17">
        <f t="shared" si="5"/>
        <v>550</v>
      </c>
      <c r="G94" s="16">
        <f t="shared" si="4"/>
        <v>2.1818181818181817</v>
      </c>
      <c r="I94" s="31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3">
      <c r="A95" s="13" t="s">
        <v>806</v>
      </c>
      <c r="B95" s="13" t="s">
        <v>1092</v>
      </c>
      <c r="C95" s="13" t="str">
        <f>VLOOKUP(A95,Salary!$A$1:$D$986,4,FALSE)</f>
        <v>OF</v>
      </c>
      <c r="D95" s="13">
        <v>591</v>
      </c>
      <c r="E95" s="13">
        <v>2</v>
      </c>
      <c r="F95" s="17">
        <f t="shared" si="5"/>
        <v>591</v>
      </c>
      <c r="G95" s="16">
        <f t="shared" si="4"/>
        <v>2.030456852791878</v>
      </c>
      <c r="I95" s="31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3">
      <c r="A96" s="13" t="s">
        <v>641</v>
      </c>
      <c r="B96" s="13" t="s">
        <v>1077</v>
      </c>
      <c r="C96" s="13" t="str">
        <f>VLOOKUP(A96,Salary!$A$1:$D$986,4,FALSE)</f>
        <v>OF</v>
      </c>
      <c r="D96" s="13">
        <v>604</v>
      </c>
      <c r="E96" s="13">
        <v>2</v>
      </c>
      <c r="F96" s="17">
        <f t="shared" si="5"/>
        <v>604</v>
      </c>
      <c r="G96" s="16">
        <f t="shared" si="4"/>
        <v>1.9867549668874172</v>
      </c>
      <c r="I96" s="3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3">
      <c r="A97" s="13" t="s">
        <v>146</v>
      </c>
      <c r="B97" s="13" t="s">
        <v>1109</v>
      </c>
      <c r="C97" s="13" t="str">
        <f>VLOOKUP(A97,Salary!$A$1:$D$986,4,FALSE)</f>
        <v>DH</v>
      </c>
      <c r="D97" s="13">
        <v>584</v>
      </c>
      <c r="E97" s="13">
        <v>2</v>
      </c>
      <c r="F97" s="17">
        <f t="shared" si="5"/>
        <v>584</v>
      </c>
      <c r="G97" s="16">
        <f t="shared" si="4"/>
        <v>2.0547945205479454</v>
      </c>
      <c r="I97" s="31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3">
      <c r="A98" s="13" t="s">
        <v>464</v>
      </c>
      <c r="B98" s="13" t="s">
        <v>1064</v>
      </c>
      <c r="C98" s="13" t="str">
        <f>VLOOKUP(A98,Salary!$A$1:$D$986,4,FALSE)</f>
        <v>OF</v>
      </c>
      <c r="D98" s="13">
        <v>528</v>
      </c>
      <c r="E98" s="13">
        <v>1.9</v>
      </c>
      <c r="F98" s="17">
        <f t="shared" si="5"/>
        <v>528</v>
      </c>
      <c r="G98" s="16">
        <f t="shared" ref="G98:G129" si="6">(E98*600)/F98</f>
        <v>2.1590909090909092</v>
      </c>
      <c r="I98" s="31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3">
      <c r="A99" s="13" t="s">
        <v>739</v>
      </c>
      <c r="B99" s="13" t="s">
        <v>1092</v>
      </c>
      <c r="C99" s="13" t="str">
        <f>VLOOKUP(A99,Salary!$A$1:$D$986,4,FALSE)</f>
        <v>3B</v>
      </c>
      <c r="D99" s="13">
        <v>541</v>
      </c>
      <c r="E99" s="13">
        <v>1.8</v>
      </c>
      <c r="F99" s="17">
        <f t="shared" si="5"/>
        <v>541</v>
      </c>
      <c r="G99" s="16">
        <f t="shared" si="6"/>
        <v>1.9963031423290203</v>
      </c>
      <c r="I99" s="31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3">
      <c r="A100" s="13" t="s">
        <v>357</v>
      </c>
      <c r="B100" s="13" t="s">
        <v>1077</v>
      </c>
      <c r="C100" s="13" t="str">
        <f>VLOOKUP(A100,Salary!$A$1:$D$986,4,FALSE)</f>
        <v>OF</v>
      </c>
      <c r="D100" s="13">
        <v>572</v>
      </c>
      <c r="E100" s="13">
        <v>1.8</v>
      </c>
      <c r="F100" s="17">
        <f t="shared" si="5"/>
        <v>572</v>
      </c>
      <c r="G100" s="16">
        <f t="shared" si="6"/>
        <v>1.8881118881118881</v>
      </c>
      <c r="I100" s="31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3">
      <c r="A101" s="13" t="s">
        <v>321</v>
      </c>
      <c r="B101" s="13" t="s">
        <v>1087</v>
      </c>
      <c r="C101" s="13" t="str">
        <f>VLOOKUP(A101,Salary!$A$1:$D$986,4,FALSE)</f>
        <v>SS</v>
      </c>
      <c r="D101" s="13">
        <v>516</v>
      </c>
      <c r="E101" s="13">
        <v>1.7</v>
      </c>
      <c r="F101" s="17">
        <f t="shared" si="5"/>
        <v>516</v>
      </c>
      <c r="G101" s="16">
        <f t="shared" si="6"/>
        <v>1.9767441860465116</v>
      </c>
      <c r="I101" s="3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3">
      <c r="A102" s="13" t="s">
        <v>643</v>
      </c>
      <c r="B102" s="13" t="s">
        <v>1066</v>
      </c>
      <c r="C102" s="13" t="str">
        <f>VLOOKUP(A102,Salary!$A$1:$D$986,4,FALSE)</f>
        <v>2B</v>
      </c>
      <c r="D102" s="13">
        <v>529</v>
      </c>
      <c r="E102" s="13">
        <v>1.6</v>
      </c>
      <c r="F102" s="17">
        <f t="shared" si="5"/>
        <v>529</v>
      </c>
      <c r="G102" s="16">
        <f t="shared" si="6"/>
        <v>1.8147448015122873</v>
      </c>
      <c r="I102" s="31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x14ac:dyDescent="0.3">
      <c r="A103" s="13" t="s">
        <v>1110</v>
      </c>
      <c r="B103" s="13" t="s">
        <v>1103</v>
      </c>
      <c r="C103" s="13" t="str">
        <f>VLOOKUP(A103,Salary!$A$1:$D$986,4,FALSE)</f>
        <v>1B</v>
      </c>
      <c r="D103" s="13">
        <v>576</v>
      </c>
      <c r="E103" s="13">
        <v>1.6</v>
      </c>
      <c r="F103" s="17">
        <f t="shared" si="5"/>
        <v>576</v>
      </c>
      <c r="G103" s="16">
        <f t="shared" si="6"/>
        <v>1.6666666666666667</v>
      </c>
      <c r="I103" s="31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x14ac:dyDescent="0.3">
      <c r="A104" s="13" t="s">
        <v>1014</v>
      </c>
      <c r="B104" s="13" t="s">
        <v>1074</v>
      </c>
      <c r="C104" s="13" t="str">
        <f>VLOOKUP(A104,Salary!$A$1:$D$986,4,FALSE)</f>
        <v>2B</v>
      </c>
      <c r="D104" s="13">
        <v>507</v>
      </c>
      <c r="E104" s="13">
        <v>1.6</v>
      </c>
      <c r="F104" s="17">
        <f t="shared" si="5"/>
        <v>507</v>
      </c>
      <c r="G104" s="16">
        <f t="shared" si="6"/>
        <v>1.8934911242603549</v>
      </c>
      <c r="I104" s="31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x14ac:dyDescent="0.3">
      <c r="A105" s="13" t="s">
        <v>1093</v>
      </c>
      <c r="B105" s="13" t="s">
        <v>1088</v>
      </c>
      <c r="C105" s="13" t="s">
        <v>1120</v>
      </c>
      <c r="D105" s="13">
        <v>642</v>
      </c>
      <c r="E105" s="13">
        <v>1.6</v>
      </c>
      <c r="F105" s="17">
        <f t="shared" si="5"/>
        <v>642</v>
      </c>
      <c r="G105" s="16">
        <f t="shared" si="6"/>
        <v>1.4953271028037383</v>
      </c>
      <c r="I105" s="31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x14ac:dyDescent="0.3">
      <c r="A106" s="13" t="s">
        <v>330</v>
      </c>
      <c r="B106" s="13" t="s">
        <v>1082</v>
      </c>
      <c r="C106" s="13" t="str">
        <f>VLOOKUP(A106,Salary!$A$1:$D$986,4,FALSE)</f>
        <v>OF</v>
      </c>
      <c r="D106" s="13">
        <v>541</v>
      </c>
      <c r="E106" s="13">
        <v>1.5</v>
      </c>
      <c r="F106" s="17">
        <f t="shared" si="5"/>
        <v>541</v>
      </c>
      <c r="G106" s="16">
        <f t="shared" si="6"/>
        <v>1.6635859519408502</v>
      </c>
      <c r="I106" s="31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x14ac:dyDescent="0.3">
      <c r="A107" s="13" t="s">
        <v>1111</v>
      </c>
      <c r="B107" s="13" t="s">
        <v>1098</v>
      </c>
      <c r="C107" s="13" t="str">
        <f>VLOOKUP(A107,Salary!$A$1:$D$986,4,FALSE)</f>
        <v>2B</v>
      </c>
      <c r="D107" s="13">
        <v>558</v>
      </c>
      <c r="E107" s="13">
        <v>1.5</v>
      </c>
      <c r="F107" s="17">
        <f t="shared" si="5"/>
        <v>558</v>
      </c>
      <c r="G107" s="16">
        <f t="shared" si="6"/>
        <v>1.6129032258064515</v>
      </c>
      <c r="I107" s="31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x14ac:dyDescent="0.3">
      <c r="A108" s="13" t="s">
        <v>196</v>
      </c>
      <c r="B108" s="13" t="s">
        <v>1065</v>
      </c>
      <c r="C108" s="13" t="str">
        <f>VLOOKUP(A108,Salary!$A$1:$D$986,4,FALSE)</f>
        <v>OF</v>
      </c>
      <c r="D108" s="13">
        <v>561</v>
      </c>
      <c r="E108" s="13">
        <v>1.5</v>
      </c>
      <c r="F108" s="17">
        <f t="shared" si="5"/>
        <v>561</v>
      </c>
      <c r="G108" s="16">
        <f t="shared" si="6"/>
        <v>1.6042780748663101</v>
      </c>
      <c r="I108" s="31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x14ac:dyDescent="0.3">
      <c r="A109" s="13" t="s">
        <v>88</v>
      </c>
      <c r="B109" s="13" t="s">
        <v>1075</v>
      </c>
      <c r="C109" s="13" t="str">
        <f>VLOOKUP(A109,Salary!$A$1:$D$986,4,FALSE)</f>
        <v>OF</v>
      </c>
      <c r="D109" s="13">
        <v>582</v>
      </c>
      <c r="E109" s="13">
        <v>1.5</v>
      </c>
      <c r="F109" s="17">
        <f t="shared" si="5"/>
        <v>582</v>
      </c>
      <c r="G109" s="16">
        <f t="shared" si="6"/>
        <v>1.5463917525773196</v>
      </c>
      <c r="I109" s="31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x14ac:dyDescent="0.3">
      <c r="A110" s="13" t="s">
        <v>301</v>
      </c>
      <c r="B110" s="13" t="s">
        <v>1080</v>
      </c>
      <c r="C110" s="13" t="str">
        <f>VLOOKUP(A110,Salary!$A$1:$D$986,4,FALSE)</f>
        <v>2B</v>
      </c>
      <c r="D110" s="13">
        <v>674</v>
      </c>
      <c r="E110" s="13">
        <v>1.5</v>
      </c>
      <c r="F110" s="17">
        <f t="shared" si="5"/>
        <v>674</v>
      </c>
      <c r="G110" s="16">
        <f t="shared" si="6"/>
        <v>1.3353115727002967</v>
      </c>
      <c r="I110" s="3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x14ac:dyDescent="0.3">
      <c r="A111" s="13" t="s">
        <v>968</v>
      </c>
      <c r="B111" s="13" t="s">
        <v>1090</v>
      </c>
      <c r="C111" s="13" t="str">
        <f>VLOOKUP(A111,Salary!$A$1:$D$986,4,FALSE)</f>
        <v>1B</v>
      </c>
      <c r="D111" s="13">
        <v>586</v>
      </c>
      <c r="E111" s="13">
        <v>1.4</v>
      </c>
      <c r="F111" s="17">
        <f t="shared" si="5"/>
        <v>586</v>
      </c>
      <c r="G111" s="16">
        <f t="shared" si="6"/>
        <v>1.4334470989761092</v>
      </c>
      <c r="I111" s="3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x14ac:dyDescent="0.3">
      <c r="A112" s="13" t="s">
        <v>259</v>
      </c>
      <c r="B112" s="13" t="s">
        <v>1084</v>
      </c>
      <c r="C112" s="13" t="str">
        <f>VLOOKUP(A112,Salary!$A$1:$D$986,4,FALSE)</f>
        <v>1B</v>
      </c>
      <c r="D112" s="13">
        <v>568</v>
      </c>
      <c r="E112" s="13">
        <v>1.4</v>
      </c>
      <c r="F112" s="17">
        <f t="shared" si="5"/>
        <v>568</v>
      </c>
      <c r="G112" s="16">
        <f t="shared" si="6"/>
        <v>1.4788732394366197</v>
      </c>
      <c r="I112" s="31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x14ac:dyDescent="0.3">
      <c r="A113" s="13" t="s">
        <v>317</v>
      </c>
      <c r="B113" s="13" t="s">
        <v>1081</v>
      </c>
      <c r="C113" s="13" t="str">
        <f>VLOOKUP(A113,Salary!$A$1:$D$986,4,FALSE)</f>
        <v>OF</v>
      </c>
      <c r="D113" s="13">
        <v>535</v>
      </c>
      <c r="E113" s="13">
        <v>1.3</v>
      </c>
      <c r="F113" s="17">
        <f t="shared" si="5"/>
        <v>535</v>
      </c>
      <c r="G113" s="16">
        <f t="shared" si="6"/>
        <v>1.4579439252336448</v>
      </c>
      <c r="I113" s="31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x14ac:dyDescent="0.3">
      <c r="A114" s="13" t="s">
        <v>307</v>
      </c>
      <c r="B114" s="13" t="s">
        <v>1074</v>
      </c>
      <c r="C114" s="13" t="str">
        <f>VLOOKUP(A114,Salary!$A$1:$D$986,4,FALSE)</f>
        <v>1B</v>
      </c>
      <c r="D114" s="13">
        <v>510</v>
      </c>
      <c r="E114" s="13">
        <v>1.2</v>
      </c>
      <c r="F114" s="17">
        <f t="shared" si="5"/>
        <v>510</v>
      </c>
      <c r="G114" s="16">
        <f t="shared" si="6"/>
        <v>1.411764705882353</v>
      </c>
      <c r="I114" s="31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x14ac:dyDescent="0.3">
      <c r="A115" s="13" t="s">
        <v>92</v>
      </c>
      <c r="B115" s="13" t="s">
        <v>1072</v>
      </c>
      <c r="C115" s="13" t="str">
        <f>VLOOKUP(A115,Salary!$A$1:$D$986,4,FALSE)</f>
        <v>OF</v>
      </c>
      <c r="D115" s="13">
        <v>574</v>
      </c>
      <c r="E115" s="13">
        <v>1.2</v>
      </c>
      <c r="F115" s="17">
        <f t="shared" si="5"/>
        <v>574</v>
      </c>
      <c r="G115" s="16">
        <f t="shared" si="6"/>
        <v>1.254355400696864</v>
      </c>
      <c r="I115" s="31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3">
      <c r="A116" s="13" t="s">
        <v>760</v>
      </c>
      <c r="B116" s="13" t="s">
        <v>1088</v>
      </c>
      <c r="C116" s="13" t="str">
        <f>VLOOKUP(A116,Salary!$A$1:$D$986,4,FALSE)</f>
        <v>2B</v>
      </c>
      <c r="D116" s="13">
        <v>511</v>
      </c>
      <c r="E116" s="13">
        <v>1.1000000000000001</v>
      </c>
      <c r="F116" s="17">
        <f t="shared" si="5"/>
        <v>511</v>
      </c>
      <c r="G116" s="16">
        <f t="shared" si="6"/>
        <v>1.2915851272015655</v>
      </c>
      <c r="I116" s="31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x14ac:dyDescent="0.3">
      <c r="A117" s="13" t="s">
        <v>214</v>
      </c>
      <c r="B117" s="13" t="s">
        <v>1063</v>
      </c>
      <c r="C117" s="13" t="str">
        <f>VLOOKUP(A117,Salary!$A$1:$D$986,4,FALSE)</f>
        <v>OF</v>
      </c>
      <c r="D117" s="13">
        <v>538</v>
      </c>
      <c r="E117" s="13">
        <v>1.1000000000000001</v>
      </c>
      <c r="F117" s="17">
        <f t="shared" si="5"/>
        <v>538</v>
      </c>
      <c r="G117" s="16">
        <f t="shared" si="6"/>
        <v>1.2267657992565055</v>
      </c>
      <c r="I117" s="31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x14ac:dyDescent="0.3">
      <c r="A118" s="13" t="s">
        <v>137</v>
      </c>
      <c r="B118" s="13" t="s">
        <v>1076</v>
      </c>
      <c r="C118" s="13" t="str">
        <f>VLOOKUP(A118,Salary!$A$1:$D$986,4,FALSE)</f>
        <v>SS</v>
      </c>
      <c r="D118" s="13">
        <v>541</v>
      </c>
      <c r="E118" s="13">
        <v>1.1000000000000001</v>
      </c>
      <c r="F118" s="17">
        <f t="shared" si="5"/>
        <v>541</v>
      </c>
      <c r="G118" s="16">
        <f t="shared" si="6"/>
        <v>1.2199630314232901</v>
      </c>
      <c r="I118" s="31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x14ac:dyDescent="0.3">
      <c r="A119" s="13" t="s">
        <v>1112</v>
      </c>
      <c r="B119" s="13" t="s">
        <v>1113</v>
      </c>
      <c r="C119" s="13" t="str">
        <f>VLOOKUP(A119,Salary!$A$1:$D$986,4,FALSE)</f>
        <v>SS</v>
      </c>
      <c r="D119" s="13">
        <v>511</v>
      </c>
      <c r="E119" s="13">
        <v>1</v>
      </c>
      <c r="F119" s="17">
        <f t="shared" si="5"/>
        <v>511</v>
      </c>
      <c r="G119" s="16">
        <f t="shared" si="6"/>
        <v>1.1741682974559686</v>
      </c>
      <c r="I119" s="31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x14ac:dyDescent="0.3">
      <c r="A120" s="13" t="s">
        <v>501</v>
      </c>
      <c r="B120" s="13" t="s">
        <v>1076</v>
      </c>
      <c r="C120" s="13" t="str">
        <f>VLOOKUP(A120,Salary!$A$1:$D$986,4,FALSE)</f>
        <v>2B</v>
      </c>
      <c r="D120" s="13">
        <v>512</v>
      </c>
      <c r="E120" s="13">
        <v>0.9</v>
      </c>
      <c r="F120" s="17">
        <f t="shared" si="5"/>
        <v>512</v>
      </c>
      <c r="G120" s="16">
        <f t="shared" si="6"/>
        <v>1.0546875</v>
      </c>
      <c r="I120" s="31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x14ac:dyDescent="0.3">
      <c r="A121" s="13" t="s">
        <v>293</v>
      </c>
      <c r="B121" s="13" t="s">
        <v>1090</v>
      </c>
      <c r="C121" s="13" t="str">
        <f>VLOOKUP(A121,Salary!$A$1:$D$986,4,FALSE)</f>
        <v>1B</v>
      </c>
      <c r="D121" s="13">
        <v>616</v>
      </c>
      <c r="E121" s="13">
        <v>0.6</v>
      </c>
      <c r="F121" s="17">
        <f t="shared" si="5"/>
        <v>616</v>
      </c>
      <c r="G121" s="16">
        <f t="shared" si="6"/>
        <v>0.58441558441558439</v>
      </c>
      <c r="I121" s="31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x14ac:dyDescent="0.3">
      <c r="A122" s="13" t="s">
        <v>176</v>
      </c>
      <c r="B122" s="13" t="s">
        <v>1066</v>
      </c>
      <c r="C122" s="13" t="str">
        <f>VLOOKUP(A122,Salary!$A$1:$D$986,4,FALSE)</f>
        <v>SS</v>
      </c>
      <c r="D122" s="13">
        <v>574</v>
      </c>
      <c r="E122" s="13">
        <v>0.6</v>
      </c>
      <c r="F122" s="17">
        <f t="shared" si="5"/>
        <v>574</v>
      </c>
      <c r="G122" s="16">
        <f t="shared" si="6"/>
        <v>0.62717770034843201</v>
      </c>
      <c r="I122" s="31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x14ac:dyDescent="0.3">
      <c r="A123" s="13" t="s">
        <v>152</v>
      </c>
      <c r="B123" s="13" t="s">
        <v>1079</v>
      </c>
      <c r="C123" s="13" t="str">
        <f>VLOOKUP(A123,Salary!$A$1:$D$986,4,FALSE)</f>
        <v>1B</v>
      </c>
      <c r="D123" s="13">
        <v>532</v>
      </c>
      <c r="E123" s="13">
        <v>0.4</v>
      </c>
      <c r="F123" s="17">
        <f t="shared" si="5"/>
        <v>532</v>
      </c>
      <c r="G123" s="16">
        <f t="shared" si="6"/>
        <v>0.45112781954887216</v>
      </c>
      <c r="I123" s="31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x14ac:dyDescent="0.3">
      <c r="A124" s="13" t="s">
        <v>183</v>
      </c>
      <c r="B124" s="13" t="s">
        <v>1082</v>
      </c>
      <c r="C124" s="13" t="str">
        <f>VLOOKUP(A124,Salary!$A$1:$D$986,4,FALSE)</f>
        <v>OF</v>
      </c>
      <c r="D124" s="13">
        <v>545</v>
      </c>
      <c r="E124" s="13">
        <v>0.4</v>
      </c>
      <c r="F124" s="17">
        <f t="shared" si="5"/>
        <v>545</v>
      </c>
      <c r="G124" s="16">
        <f t="shared" si="6"/>
        <v>0.44036697247706424</v>
      </c>
      <c r="I124" s="31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x14ac:dyDescent="0.3">
      <c r="A125" s="13" t="s">
        <v>449</v>
      </c>
      <c r="B125" s="13" t="s">
        <v>1075</v>
      </c>
      <c r="C125" s="13" t="str">
        <f>VLOOKUP(A125,Salary!$A$1:$D$986,4,FALSE)</f>
        <v>OF</v>
      </c>
      <c r="D125" s="13">
        <v>533</v>
      </c>
      <c r="E125" s="13">
        <v>0.4</v>
      </c>
      <c r="F125" s="17">
        <f t="shared" si="5"/>
        <v>533</v>
      </c>
      <c r="G125" s="16">
        <f t="shared" si="6"/>
        <v>0.45028142589118197</v>
      </c>
      <c r="I125" s="31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x14ac:dyDescent="0.3">
      <c r="A126" s="13" t="s">
        <v>431</v>
      </c>
      <c r="B126" s="13" t="s">
        <v>1091</v>
      </c>
      <c r="C126" s="13" t="str">
        <f>VLOOKUP(A126,Salary!$A$1:$D$986,4,FALSE)</f>
        <v>2B</v>
      </c>
      <c r="D126" s="13">
        <v>665</v>
      </c>
      <c r="E126" s="13">
        <v>0.3</v>
      </c>
      <c r="F126" s="17">
        <f t="shared" si="5"/>
        <v>665</v>
      </c>
      <c r="G126" s="16">
        <f t="shared" si="6"/>
        <v>0.27067669172932329</v>
      </c>
      <c r="I126" s="31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x14ac:dyDescent="0.3">
      <c r="A127" s="13" t="s">
        <v>694</v>
      </c>
      <c r="B127" s="13" t="s">
        <v>1089</v>
      </c>
      <c r="C127" s="13" t="str">
        <f>VLOOKUP(A127,Salary!$A$1:$D$986,4,FALSE)</f>
        <v>SS</v>
      </c>
      <c r="D127" s="13">
        <v>554</v>
      </c>
      <c r="E127" s="13">
        <v>0.3</v>
      </c>
      <c r="F127" s="17">
        <f t="shared" si="5"/>
        <v>554</v>
      </c>
      <c r="G127" s="16">
        <f t="shared" si="6"/>
        <v>0.32490974729241878</v>
      </c>
      <c r="I127" s="31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x14ac:dyDescent="0.3">
      <c r="A128" s="13" t="s">
        <v>965</v>
      </c>
      <c r="B128" s="13" t="s">
        <v>1063</v>
      </c>
      <c r="C128" s="13" t="str">
        <f>VLOOKUP(A128,Salary!$A$1:$D$986,4,FALSE)</f>
        <v>OF</v>
      </c>
      <c r="D128" s="13">
        <v>545</v>
      </c>
      <c r="E128" s="13">
        <v>0.3</v>
      </c>
      <c r="F128" s="17">
        <f t="shared" si="5"/>
        <v>545</v>
      </c>
      <c r="G128" s="16">
        <f t="shared" si="6"/>
        <v>0.33027522935779818</v>
      </c>
      <c r="I128" s="31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x14ac:dyDescent="0.3">
      <c r="A129" s="13" t="s">
        <v>91</v>
      </c>
      <c r="B129" s="13" t="s">
        <v>1065</v>
      </c>
      <c r="C129" s="13" t="str">
        <f>VLOOKUP(A129,Salary!$A$1:$D$986,4,FALSE)</f>
        <v>1B</v>
      </c>
      <c r="D129" s="13">
        <v>565</v>
      </c>
      <c r="E129" s="13">
        <v>0</v>
      </c>
      <c r="F129" s="17">
        <f t="shared" si="5"/>
        <v>565</v>
      </c>
      <c r="G129" s="16">
        <f t="shared" si="6"/>
        <v>0</v>
      </c>
      <c r="I129" s="31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x14ac:dyDescent="0.3">
      <c r="A130" s="13" t="s">
        <v>385</v>
      </c>
      <c r="B130" s="13" t="s">
        <v>1064</v>
      </c>
      <c r="C130" s="13" t="str">
        <f>VLOOKUP(A130,Salary!$A$1:$D$986,4,FALSE)</f>
        <v>3B</v>
      </c>
      <c r="D130" s="13">
        <v>543</v>
      </c>
      <c r="E130" s="13">
        <v>-0.2</v>
      </c>
      <c r="F130" s="17">
        <f t="shared" si="5"/>
        <v>543</v>
      </c>
      <c r="G130" s="16">
        <f t="shared" ref="G130:G133" si="7">(E130*600)/F130</f>
        <v>-0.22099447513812154</v>
      </c>
      <c r="I130" s="31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x14ac:dyDescent="0.3">
      <c r="A131" s="13" t="s">
        <v>209</v>
      </c>
      <c r="B131" s="13" t="s">
        <v>1114</v>
      </c>
      <c r="C131" s="13" t="str">
        <f>VLOOKUP(A131,Salary!$A$1:$D$986,4,FALSE)</f>
        <v>DH</v>
      </c>
      <c r="D131" s="13">
        <v>602</v>
      </c>
      <c r="E131" s="13">
        <v>-0.2</v>
      </c>
      <c r="F131" s="17">
        <f t="shared" ref="F131:F133" si="8">D131</f>
        <v>602</v>
      </c>
      <c r="G131" s="16">
        <f t="shared" si="7"/>
        <v>-0.19933554817275748</v>
      </c>
      <c r="I131" s="31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x14ac:dyDescent="0.3">
      <c r="A132" s="13" t="s">
        <v>237</v>
      </c>
      <c r="B132" s="13" t="s">
        <v>1064</v>
      </c>
      <c r="C132" s="13" t="str">
        <f>VLOOKUP(A132,Salary!$A$1:$D$986,4,FALSE)</f>
        <v>1B</v>
      </c>
      <c r="D132" s="13">
        <v>659</v>
      </c>
      <c r="E132" s="13">
        <v>-0.3</v>
      </c>
      <c r="F132" s="17">
        <f t="shared" si="8"/>
        <v>659</v>
      </c>
      <c r="G132" s="16">
        <f t="shared" si="7"/>
        <v>-0.27314112291350529</v>
      </c>
      <c r="I132" s="31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x14ac:dyDescent="0.3">
      <c r="A133" s="13" t="s">
        <v>53</v>
      </c>
      <c r="B133" s="13" t="s">
        <v>1080</v>
      </c>
      <c r="C133" s="13" t="str">
        <f>VLOOKUP(A133,Salary!$A$1:$D$986,4,FALSE)</f>
        <v>1B</v>
      </c>
      <c r="D133" s="13">
        <v>526</v>
      </c>
      <c r="E133" s="13">
        <v>-0.7</v>
      </c>
      <c r="F133" s="17">
        <f t="shared" si="8"/>
        <v>526</v>
      </c>
      <c r="G133" s="16">
        <f t="shared" si="7"/>
        <v>-0.79847908745247154</v>
      </c>
      <c r="I133" s="31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</sheetData>
  <phoneticPr fontId="4" type="noConversion"/>
  <conditionalFormatting sqref="D1:D1048576">
    <cfRule type="cellIs" dxfId="4" priority="1" operator="lessThan">
      <formula>300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79ED-AA55-4C8D-ADC5-AC55E6C82F0B}">
  <dimension ref="A1:S39"/>
  <sheetViews>
    <sheetView workbookViewId="0">
      <selection activeCell="E2" sqref="E2"/>
    </sheetView>
  </sheetViews>
  <sheetFormatPr defaultRowHeight="16.5" x14ac:dyDescent="0.3"/>
  <cols>
    <col min="1" max="1" width="19.25" style="13" bestFit="1" customWidth="1"/>
    <col min="2" max="2" width="8.875" style="13" bestFit="1" customWidth="1"/>
    <col min="3" max="3" width="8.875" style="13" customWidth="1"/>
    <col min="4" max="4" width="6.5" style="13" bestFit="1" customWidth="1"/>
    <col min="5" max="5" width="5.625" style="13" bestFit="1" customWidth="1"/>
    <col min="6" max="6" width="9" style="13"/>
    <col min="7" max="7" width="19.25" style="13" bestFit="1" customWidth="1"/>
    <col min="8" max="8" width="12.875" style="13" bestFit="1" customWidth="1"/>
    <col min="9" max="16384" width="9" style="13"/>
  </cols>
  <sheetData>
    <row r="1" spans="1:19" x14ac:dyDescent="0.3">
      <c r="A1" s="13" t="s">
        <v>1062</v>
      </c>
      <c r="B1" s="13" t="s">
        <v>30</v>
      </c>
      <c r="C1" s="13" t="s">
        <v>1124</v>
      </c>
      <c r="D1" s="13" t="s">
        <v>1094</v>
      </c>
      <c r="E1" s="13" t="s">
        <v>1095</v>
      </c>
      <c r="F1" s="13">
        <v>180</v>
      </c>
      <c r="G1" s="14" t="s">
        <v>1126</v>
      </c>
      <c r="H1" s="13" t="s">
        <v>1119</v>
      </c>
      <c r="J1" s="13" t="s">
        <v>1136</v>
      </c>
      <c r="K1" s="13" t="s">
        <v>1144</v>
      </c>
      <c r="L1" s="13" t="s">
        <v>1145</v>
      </c>
      <c r="M1" s="13" t="s">
        <v>1146</v>
      </c>
      <c r="N1" s="13" t="s">
        <v>1147</v>
      </c>
      <c r="O1" s="13" t="s">
        <v>1148</v>
      </c>
      <c r="Q1" s="13" t="s">
        <v>1121</v>
      </c>
      <c r="R1" s="13">
        <v>5</v>
      </c>
      <c r="S1" s="13">
        <f>SUMPRODUCT(J2:J39)</f>
        <v>0</v>
      </c>
    </row>
    <row r="2" spans="1:19" x14ac:dyDescent="0.3">
      <c r="A2" s="13" t="s">
        <v>661</v>
      </c>
      <c r="B2" s="13" t="s">
        <v>1071</v>
      </c>
      <c r="C2" s="13" t="s">
        <v>1150</v>
      </c>
      <c r="D2" s="13">
        <v>167</v>
      </c>
      <c r="E2" s="13">
        <v>7.5</v>
      </c>
      <c r="F2" s="13">
        <f t="shared" ref="F2:F39" si="0">D2</f>
        <v>167</v>
      </c>
      <c r="G2" s="16">
        <f t="shared" ref="G2:G39" si="1">(E2*180)/F2</f>
        <v>8.0838323353293422</v>
      </c>
      <c r="H2" s="30">
        <f>VLOOKUP(A2,Salary!$A$1:$B$986,2,FALSE)</f>
        <v>608000</v>
      </c>
      <c r="J2" s="13">
        <v>0</v>
      </c>
      <c r="Q2" s="13" t="s">
        <v>1149</v>
      </c>
    </row>
    <row r="3" spans="1:19" x14ac:dyDescent="0.3">
      <c r="A3" s="13" t="s">
        <v>75</v>
      </c>
      <c r="B3" s="13" t="s">
        <v>1072</v>
      </c>
      <c r="C3" s="13" t="s">
        <v>1150</v>
      </c>
      <c r="D3" s="13">
        <v>213.1</v>
      </c>
      <c r="E3" s="13">
        <v>7.3</v>
      </c>
      <c r="F3" s="13">
        <f t="shared" si="0"/>
        <v>213.1</v>
      </c>
      <c r="G3" s="16">
        <f t="shared" si="1"/>
        <v>6.1661191928671988</v>
      </c>
      <c r="H3" s="30">
        <f>VLOOKUP(A3,Salary!$A$1:$B$986,2,FALSE)</f>
        <v>22500000</v>
      </c>
      <c r="J3" s="13">
        <v>0</v>
      </c>
    </row>
    <row r="4" spans="1:19" x14ac:dyDescent="0.3">
      <c r="A4" s="13" t="s">
        <v>118</v>
      </c>
      <c r="B4" s="13" t="s">
        <v>1077</v>
      </c>
      <c r="C4" s="13" t="s">
        <v>1150</v>
      </c>
      <c r="D4" s="13">
        <v>182.1</v>
      </c>
      <c r="E4" s="13">
        <v>5.6</v>
      </c>
      <c r="F4" s="13">
        <f t="shared" si="0"/>
        <v>182.1</v>
      </c>
      <c r="G4" s="16">
        <f t="shared" si="1"/>
        <v>5.535420098846787</v>
      </c>
      <c r="H4" s="30">
        <f>VLOOKUP(A4,Salary!$A$1:$B$986,2,FALSE)</f>
        <v>17000000</v>
      </c>
      <c r="J4" s="13">
        <v>0</v>
      </c>
    </row>
    <row r="5" spans="1:19" x14ac:dyDescent="0.3">
      <c r="A5" s="13" t="s">
        <v>40</v>
      </c>
      <c r="B5" s="13" t="s">
        <v>1116</v>
      </c>
      <c r="C5" s="13" t="s">
        <v>1150</v>
      </c>
      <c r="D5" s="13">
        <v>179.1</v>
      </c>
      <c r="E5" s="13">
        <v>5.4</v>
      </c>
      <c r="F5" s="13">
        <f t="shared" si="0"/>
        <v>179.1</v>
      </c>
      <c r="G5" s="16">
        <f t="shared" si="1"/>
        <v>5.4271356783919602</v>
      </c>
      <c r="H5" s="30">
        <f>VLOOKUP(A5,Salary!$A$1:$B$986,2,FALSE)</f>
        <v>34503480</v>
      </c>
      <c r="J5" s="13">
        <v>0</v>
      </c>
    </row>
    <row r="6" spans="1:19" x14ac:dyDescent="0.3">
      <c r="A6" s="13" t="s">
        <v>35</v>
      </c>
      <c r="B6" s="13" t="s">
        <v>1087</v>
      </c>
      <c r="C6" s="13" t="s">
        <v>1150</v>
      </c>
      <c r="D6" s="13">
        <v>181.1</v>
      </c>
      <c r="E6" s="13">
        <v>5.3</v>
      </c>
      <c r="F6" s="13">
        <f t="shared" si="0"/>
        <v>181.1</v>
      </c>
      <c r="G6" s="16">
        <f t="shared" si="1"/>
        <v>5.2678078409718392</v>
      </c>
      <c r="H6" s="30">
        <f>VLOOKUP(A6,Salary!$A$1:$B$986,2,FALSE)</f>
        <v>36000000</v>
      </c>
      <c r="J6" s="13">
        <v>0</v>
      </c>
    </row>
    <row r="7" spans="1:19" x14ac:dyDescent="0.3">
      <c r="A7" s="13" t="s">
        <v>334</v>
      </c>
      <c r="B7" s="13" t="s">
        <v>1067</v>
      </c>
      <c r="C7" s="13" t="s">
        <v>1150</v>
      </c>
      <c r="D7" s="13">
        <v>185.2</v>
      </c>
      <c r="E7" s="13">
        <v>5</v>
      </c>
      <c r="F7" s="13">
        <f t="shared" si="0"/>
        <v>185.2</v>
      </c>
      <c r="G7" s="16">
        <f t="shared" si="1"/>
        <v>4.8596112311015123</v>
      </c>
      <c r="H7" s="30">
        <f>VLOOKUP(A7,Salary!$A$1:$B$986,2,FALSE)</f>
        <v>3600000</v>
      </c>
      <c r="J7" s="13">
        <v>0</v>
      </c>
    </row>
    <row r="8" spans="1:19" x14ac:dyDescent="0.3">
      <c r="A8" s="13" t="s">
        <v>684</v>
      </c>
      <c r="B8" s="13" t="s">
        <v>1086</v>
      </c>
      <c r="C8" s="13" t="s">
        <v>1150</v>
      </c>
      <c r="D8" s="13">
        <v>165.2</v>
      </c>
      <c r="E8" s="13">
        <v>4.4000000000000004</v>
      </c>
      <c r="F8" s="13">
        <f t="shared" si="0"/>
        <v>165.2</v>
      </c>
      <c r="G8" s="16">
        <f t="shared" si="1"/>
        <v>4.7941888619854733</v>
      </c>
      <c r="H8" s="30">
        <f>VLOOKUP(A8,Salary!$A$1:$B$986,2,FALSE)</f>
        <v>600000</v>
      </c>
      <c r="J8" s="13">
        <v>0</v>
      </c>
    </row>
    <row r="9" spans="1:19" x14ac:dyDescent="0.3">
      <c r="A9" s="13" t="s">
        <v>333</v>
      </c>
      <c r="B9" s="13" t="s">
        <v>1067</v>
      </c>
      <c r="C9" s="13" t="s">
        <v>1150</v>
      </c>
      <c r="D9" s="13">
        <v>207.2</v>
      </c>
      <c r="E9" s="13">
        <v>5.5</v>
      </c>
      <c r="F9" s="13">
        <f t="shared" si="0"/>
        <v>207.2</v>
      </c>
      <c r="G9" s="16">
        <f t="shared" si="1"/>
        <v>4.7779922779922783</v>
      </c>
      <c r="H9" s="30">
        <f>VLOOKUP(A9,Salary!$A$1:$B$986,2,FALSE)</f>
        <v>3750000</v>
      </c>
      <c r="J9" s="13">
        <v>0</v>
      </c>
    </row>
    <row r="10" spans="1:19" x14ac:dyDescent="0.3">
      <c r="A10" s="13" t="s">
        <v>352</v>
      </c>
      <c r="B10" s="13" t="s">
        <v>1071</v>
      </c>
      <c r="C10" s="13" t="s">
        <v>1150</v>
      </c>
      <c r="D10" s="13">
        <v>179.1</v>
      </c>
      <c r="E10" s="13">
        <v>4.7</v>
      </c>
      <c r="F10" s="13">
        <f t="shared" si="0"/>
        <v>179.1</v>
      </c>
      <c r="G10" s="16">
        <f t="shared" si="1"/>
        <v>4.7236180904522618</v>
      </c>
      <c r="H10" s="30">
        <f>VLOOKUP(A10,Salary!$A$1:$B$986,2,FALSE)</f>
        <v>3275000</v>
      </c>
      <c r="J10" s="13">
        <v>0</v>
      </c>
    </row>
    <row r="11" spans="1:19" x14ac:dyDescent="0.3">
      <c r="A11" s="13" t="s">
        <v>100</v>
      </c>
      <c r="B11" s="13" t="s">
        <v>1068</v>
      </c>
      <c r="C11" s="13" t="s">
        <v>1150</v>
      </c>
      <c r="D11" s="13">
        <v>192</v>
      </c>
      <c r="E11" s="13">
        <v>4.8</v>
      </c>
      <c r="F11" s="13">
        <f t="shared" si="0"/>
        <v>192</v>
      </c>
      <c r="G11" s="16">
        <f t="shared" si="1"/>
        <v>4.5</v>
      </c>
      <c r="H11" s="30">
        <f>VLOOKUP(A11,Salary!$A$1:$B$986,2,FALSE)</f>
        <v>18900000</v>
      </c>
      <c r="J11" s="13">
        <v>0</v>
      </c>
    </row>
    <row r="12" spans="1:19" x14ac:dyDescent="0.3">
      <c r="A12" s="13" t="s">
        <v>154</v>
      </c>
      <c r="B12" s="13" t="s">
        <v>1072</v>
      </c>
      <c r="C12" s="13" t="s">
        <v>1150</v>
      </c>
      <c r="D12" s="13">
        <v>180.2</v>
      </c>
      <c r="E12" s="13">
        <v>4.5</v>
      </c>
      <c r="F12" s="13">
        <f t="shared" si="0"/>
        <v>180.2</v>
      </c>
      <c r="G12" s="16">
        <f t="shared" si="1"/>
        <v>4.4950055493895675</v>
      </c>
      <c r="H12" s="30">
        <f>VLOOKUP(A12,Salary!$A$1:$B$986,2,FALSE)</f>
        <v>12250000</v>
      </c>
      <c r="J12" s="13">
        <v>0</v>
      </c>
    </row>
    <row r="13" spans="1:19" x14ac:dyDescent="0.3">
      <c r="A13" s="13" t="s">
        <v>133</v>
      </c>
      <c r="B13" s="13" t="s">
        <v>1069</v>
      </c>
      <c r="C13" s="13" t="s">
        <v>1150</v>
      </c>
      <c r="D13" s="13">
        <v>185.2</v>
      </c>
      <c r="E13" s="13">
        <v>4.5999999999999996</v>
      </c>
      <c r="F13" s="13">
        <f t="shared" si="0"/>
        <v>185.2</v>
      </c>
      <c r="G13" s="16">
        <f t="shared" si="1"/>
        <v>4.4708423326133904</v>
      </c>
      <c r="H13" s="30">
        <f>VLOOKUP(A13,Salary!$A$1:$B$986,2,FALSE)</f>
        <v>15000000</v>
      </c>
      <c r="J13" s="13">
        <v>0</v>
      </c>
    </row>
    <row r="14" spans="1:19" x14ac:dyDescent="0.3">
      <c r="A14" s="13" t="s">
        <v>343</v>
      </c>
      <c r="B14" s="13" t="s">
        <v>1069</v>
      </c>
      <c r="C14" s="13" t="s">
        <v>1150</v>
      </c>
      <c r="D14" s="13">
        <v>165.2</v>
      </c>
      <c r="E14" s="13">
        <v>3.8</v>
      </c>
      <c r="F14" s="13">
        <f t="shared" si="0"/>
        <v>165.2</v>
      </c>
      <c r="G14" s="16">
        <f t="shared" si="1"/>
        <v>4.1404358353510897</v>
      </c>
      <c r="H14" s="30">
        <f>VLOOKUP(A14,Salary!$A$1:$B$986,2,FALSE)</f>
        <v>3500000</v>
      </c>
      <c r="J14" s="13">
        <v>0</v>
      </c>
    </row>
    <row r="15" spans="1:19" x14ac:dyDescent="0.3">
      <c r="A15" s="13" t="s">
        <v>316</v>
      </c>
      <c r="B15" s="13" t="s">
        <v>1086</v>
      </c>
      <c r="C15" s="13" t="s">
        <v>1150</v>
      </c>
      <c r="D15" s="13">
        <v>178.2</v>
      </c>
      <c r="E15" s="13">
        <v>4</v>
      </c>
      <c r="F15" s="13">
        <f t="shared" si="0"/>
        <v>178.2</v>
      </c>
      <c r="G15" s="16">
        <f t="shared" si="1"/>
        <v>4.0404040404040407</v>
      </c>
      <c r="H15" s="30">
        <f>VLOOKUP(A15,Salary!$A$1:$B$986,2,FALSE)</f>
        <v>4150000</v>
      </c>
      <c r="J15" s="13">
        <v>0</v>
      </c>
    </row>
    <row r="16" spans="1:19" x14ac:dyDescent="0.3">
      <c r="A16" s="13" t="s">
        <v>458</v>
      </c>
      <c r="B16" s="13" t="s">
        <v>1076</v>
      </c>
      <c r="C16" s="13" t="s">
        <v>1150</v>
      </c>
      <c r="D16" s="13">
        <v>187</v>
      </c>
      <c r="E16" s="13">
        <v>4.0999999999999996</v>
      </c>
      <c r="F16" s="13">
        <f t="shared" si="0"/>
        <v>187</v>
      </c>
      <c r="G16" s="16">
        <f t="shared" si="1"/>
        <v>3.9465240641711223</v>
      </c>
      <c r="H16" s="30">
        <f>VLOOKUP(A16,Salary!$A$1:$B$986,2,FALSE)</f>
        <v>1800000</v>
      </c>
      <c r="J16" s="13">
        <v>0</v>
      </c>
    </row>
    <row r="17" spans="1:10" x14ac:dyDescent="0.3">
      <c r="A17" s="13" t="s">
        <v>262</v>
      </c>
      <c r="B17" s="13" t="s">
        <v>1109</v>
      </c>
      <c r="C17" s="13" t="s">
        <v>1150</v>
      </c>
      <c r="D17" s="13">
        <v>192</v>
      </c>
      <c r="E17" s="13">
        <v>4.0999999999999996</v>
      </c>
      <c r="F17" s="13">
        <f t="shared" si="0"/>
        <v>192</v>
      </c>
      <c r="G17" s="16">
        <f t="shared" si="1"/>
        <v>3.8437499999999996</v>
      </c>
      <c r="H17" s="30">
        <f>VLOOKUP(A17,Salary!$A$1:$B$986,2,FALSE)</f>
        <v>6100000</v>
      </c>
      <c r="J17" s="13">
        <v>0</v>
      </c>
    </row>
    <row r="18" spans="1:10" x14ac:dyDescent="0.3">
      <c r="A18" s="13" t="s">
        <v>414</v>
      </c>
      <c r="B18" s="13" t="s">
        <v>1066</v>
      </c>
      <c r="C18" s="13" t="s">
        <v>1150</v>
      </c>
      <c r="D18" s="13">
        <v>180</v>
      </c>
      <c r="E18" s="13">
        <v>3.8</v>
      </c>
      <c r="F18" s="13">
        <f t="shared" si="0"/>
        <v>180</v>
      </c>
      <c r="G18" s="16">
        <f t="shared" si="1"/>
        <v>3.8</v>
      </c>
      <c r="H18" s="30">
        <f>VLOOKUP(A18,Salary!$A$1:$B$986,2,FALSE)</f>
        <v>2200000</v>
      </c>
      <c r="J18" s="13">
        <v>0</v>
      </c>
    </row>
    <row r="19" spans="1:10" x14ac:dyDescent="0.3">
      <c r="A19" s="13" t="s">
        <v>646</v>
      </c>
      <c r="B19" s="13" t="s">
        <v>1074</v>
      </c>
      <c r="C19" s="13" t="s">
        <v>1150</v>
      </c>
      <c r="D19" s="13">
        <v>205.2</v>
      </c>
      <c r="E19" s="13">
        <v>4.2</v>
      </c>
      <c r="F19" s="13">
        <f t="shared" si="0"/>
        <v>205.2</v>
      </c>
      <c r="G19" s="16">
        <f t="shared" si="1"/>
        <v>3.6842105263157898</v>
      </c>
      <c r="H19" s="30">
        <f>VLOOKUP(A19,Salary!$A$1:$B$986,2,FALSE)</f>
        <v>630000</v>
      </c>
      <c r="J19" s="13">
        <v>0</v>
      </c>
    </row>
    <row r="20" spans="1:10" x14ac:dyDescent="0.3">
      <c r="A20" s="13" t="s">
        <v>252</v>
      </c>
      <c r="B20" s="13" t="s">
        <v>1070</v>
      </c>
      <c r="C20" s="13" t="s">
        <v>1150</v>
      </c>
      <c r="D20" s="13">
        <v>162.1</v>
      </c>
      <c r="E20" s="13">
        <v>3.3</v>
      </c>
      <c r="F20" s="13">
        <f t="shared" si="0"/>
        <v>162.1</v>
      </c>
      <c r="G20" s="16">
        <f t="shared" si="1"/>
        <v>3.6644046884639114</v>
      </c>
      <c r="H20" s="30">
        <f>VLOOKUP(A20,Salary!$A$1:$B$986,2,FALSE)</f>
        <v>6500000</v>
      </c>
      <c r="J20" s="13">
        <v>0</v>
      </c>
    </row>
    <row r="21" spans="1:10" x14ac:dyDescent="0.3">
      <c r="A21" s="13" t="s">
        <v>222</v>
      </c>
      <c r="B21" s="13" t="s">
        <v>1082</v>
      </c>
      <c r="C21" s="13" t="s">
        <v>1150</v>
      </c>
      <c r="D21" s="13">
        <v>193.1</v>
      </c>
      <c r="E21" s="13">
        <v>3.9</v>
      </c>
      <c r="F21" s="13">
        <f t="shared" si="0"/>
        <v>193.1</v>
      </c>
      <c r="G21" s="16">
        <f t="shared" si="1"/>
        <v>3.6354220611082342</v>
      </c>
      <c r="H21" s="30">
        <f>VLOOKUP(A21,Salary!$A$1:$B$986,2,FALSE)</f>
        <v>8000000</v>
      </c>
      <c r="J21" s="13">
        <v>0</v>
      </c>
    </row>
    <row r="22" spans="1:10" x14ac:dyDescent="0.3">
      <c r="A22" s="13" t="s">
        <v>313</v>
      </c>
      <c r="B22" s="13" t="s">
        <v>1066</v>
      </c>
      <c r="C22" s="13" t="s">
        <v>1150</v>
      </c>
      <c r="D22" s="13">
        <v>187.2</v>
      </c>
      <c r="E22" s="13">
        <v>3.7</v>
      </c>
      <c r="F22" s="13">
        <f t="shared" si="0"/>
        <v>187.2</v>
      </c>
      <c r="G22" s="16">
        <f t="shared" si="1"/>
        <v>3.5576923076923079</v>
      </c>
      <c r="H22" s="30">
        <f>VLOOKUP(A22,Salary!$A$1:$B$986,2,FALSE)</f>
        <v>4200000</v>
      </c>
      <c r="J22" s="13">
        <v>0</v>
      </c>
    </row>
    <row r="23" spans="1:10" x14ac:dyDescent="0.3">
      <c r="A23" s="13" t="s">
        <v>99</v>
      </c>
      <c r="B23" s="13" t="s">
        <v>1083</v>
      </c>
      <c r="C23" s="13" t="s">
        <v>1150</v>
      </c>
      <c r="D23" s="13">
        <v>179</v>
      </c>
      <c r="E23" s="13">
        <v>3.4</v>
      </c>
      <c r="F23" s="13">
        <f t="shared" si="0"/>
        <v>179</v>
      </c>
      <c r="G23" s="16">
        <f t="shared" si="1"/>
        <v>3.4189944134078214</v>
      </c>
      <c r="H23" s="30">
        <f>VLOOKUP(A23,Salary!$A$1:$B$986,2,FALSE)</f>
        <v>18900000</v>
      </c>
      <c r="J23" s="13">
        <v>0</v>
      </c>
    </row>
    <row r="24" spans="1:10" x14ac:dyDescent="0.3">
      <c r="A24" s="13" t="s">
        <v>227</v>
      </c>
      <c r="B24" s="13" t="s">
        <v>1075</v>
      </c>
      <c r="C24" s="13" t="s">
        <v>1150</v>
      </c>
      <c r="D24" s="13">
        <v>180</v>
      </c>
      <c r="E24" s="13">
        <v>3.4</v>
      </c>
      <c r="F24" s="13">
        <f t="shared" si="0"/>
        <v>180</v>
      </c>
      <c r="G24" s="16">
        <f t="shared" si="1"/>
        <v>3.4</v>
      </c>
      <c r="H24" s="30">
        <f>VLOOKUP(A24,Salary!$A$1:$B$986,2,FALSE)</f>
        <v>7800000</v>
      </c>
      <c r="J24" s="13">
        <v>0</v>
      </c>
    </row>
    <row r="25" spans="1:10" x14ac:dyDescent="0.3">
      <c r="A25" s="13" t="s">
        <v>221</v>
      </c>
      <c r="B25" s="13" t="s">
        <v>1073</v>
      </c>
      <c r="C25" s="13" t="s">
        <v>1150</v>
      </c>
      <c r="D25" s="13">
        <v>206.1</v>
      </c>
      <c r="E25" s="13">
        <v>3.8</v>
      </c>
      <c r="F25" s="13">
        <f t="shared" si="0"/>
        <v>206.1</v>
      </c>
      <c r="G25" s="16">
        <f t="shared" si="1"/>
        <v>3.3187772925764194</v>
      </c>
      <c r="H25" s="30">
        <f>VLOOKUP(A25,Salary!$A$1:$B$986,2,FALSE)</f>
        <v>8000000</v>
      </c>
      <c r="J25" s="13">
        <v>0</v>
      </c>
    </row>
    <row r="26" spans="1:10" x14ac:dyDescent="0.3">
      <c r="A26" s="13" t="s">
        <v>270</v>
      </c>
      <c r="B26" s="13" t="s">
        <v>1076</v>
      </c>
      <c r="C26" s="13" t="s">
        <v>1150</v>
      </c>
      <c r="D26" s="13">
        <v>179.1</v>
      </c>
      <c r="E26" s="13">
        <v>3.3</v>
      </c>
      <c r="F26" s="13">
        <f t="shared" si="0"/>
        <v>179.1</v>
      </c>
      <c r="G26" s="16">
        <f t="shared" si="1"/>
        <v>3.3165829145728645</v>
      </c>
      <c r="H26" s="30">
        <f>VLOOKUP(A26,Salary!$A$1:$B$986,2,FALSE)</f>
        <v>5950000</v>
      </c>
      <c r="J26" s="13">
        <v>0</v>
      </c>
    </row>
    <row r="27" spans="1:10" x14ac:dyDescent="0.3">
      <c r="A27" s="13" t="s">
        <v>304</v>
      </c>
      <c r="B27" s="13" t="s">
        <v>1065</v>
      </c>
      <c r="C27" s="13" t="s">
        <v>1150</v>
      </c>
      <c r="D27" s="13">
        <v>176.1</v>
      </c>
      <c r="E27" s="13">
        <v>3.2</v>
      </c>
      <c r="F27" s="13">
        <f t="shared" si="0"/>
        <v>176.1</v>
      </c>
      <c r="G27" s="16">
        <f t="shared" si="1"/>
        <v>3.2708688245315165</v>
      </c>
      <c r="H27" s="30">
        <f>VLOOKUP(A27,Salary!$A$1:$B$986,2,FALSE)</f>
        <v>4450000</v>
      </c>
      <c r="J27" s="13">
        <v>0</v>
      </c>
    </row>
    <row r="28" spans="1:10" x14ac:dyDescent="0.3">
      <c r="A28" s="13" t="s">
        <v>271</v>
      </c>
      <c r="B28" s="13" t="s">
        <v>1068</v>
      </c>
      <c r="C28" s="13" t="s">
        <v>1150</v>
      </c>
      <c r="D28" s="13">
        <v>167.2</v>
      </c>
      <c r="E28" s="13">
        <v>3</v>
      </c>
      <c r="F28" s="13">
        <f t="shared" si="0"/>
        <v>167.2</v>
      </c>
      <c r="G28" s="16">
        <f t="shared" si="1"/>
        <v>3.2296650717703352</v>
      </c>
      <c r="H28" s="30">
        <f>VLOOKUP(A28,Salary!$A$1:$B$986,2,FALSE)</f>
        <v>5929335</v>
      </c>
      <c r="J28" s="13">
        <v>0</v>
      </c>
    </row>
    <row r="29" spans="1:10" x14ac:dyDescent="0.3">
      <c r="A29" s="13" t="s">
        <v>218</v>
      </c>
      <c r="B29" s="13" t="s">
        <v>1066</v>
      </c>
      <c r="C29" s="13" t="s">
        <v>1150</v>
      </c>
      <c r="D29" s="13">
        <v>163</v>
      </c>
      <c r="E29" s="13">
        <v>2.9</v>
      </c>
      <c r="F29" s="13">
        <f t="shared" si="0"/>
        <v>163</v>
      </c>
      <c r="G29" s="16">
        <f t="shared" si="1"/>
        <v>3.2024539877300615</v>
      </c>
      <c r="H29" s="30">
        <f>VLOOKUP(A29,Salary!$A$1:$B$986,2,FALSE)</f>
        <v>8000000</v>
      </c>
      <c r="J29" s="13">
        <v>0</v>
      </c>
    </row>
    <row r="30" spans="1:10" x14ac:dyDescent="0.3">
      <c r="A30" s="13" t="s">
        <v>189</v>
      </c>
      <c r="B30" s="13" t="s">
        <v>1117</v>
      </c>
      <c r="C30" s="13" t="s">
        <v>1150</v>
      </c>
      <c r="D30" s="13">
        <v>177.2</v>
      </c>
      <c r="E30" s="13">
        <v>3.1</v>
      </c>
      <c r="F30" s="13">
        <f t="shared" si="0"/>
        <v>177.2</v>
      </c>
      <c r="G30" s="16">
        <f t="shared" si="1"/>
        <v>3.1489841986455982</v>
      </c>
      <c r="H30" s="30">
        <f>VLOOKUP(A30,Salary!$A$1:$B$986,2,FALSE)</f>
        <v>9666667</v>
      </c>
      <c r="J30" s="13">
        <v>0</v>
      </c>
    </row>
    <row r="31" spans="1:10" x14ac:dyDescent="0.3">
      <c r="A31" s="13" t="s">
        <v>73</v>
      </c>
      <c r="B31" s="13" t="s">
        <v>1065</v>
      </c>
      <c r="C31" s="13" t="s">
        <v>1150</v>
      </c>
      <c r="D31" s="13">
        <v>166.1</v>
      </c>
      <c r="E31" s="13">
        <v>2.9</v>
      </c>
      <c r="F31" s="13">
        <f t="shared" si="0"/>
        <v>166.1</v>
      </c>
      <c r="G31" s="16">
        <f t="shared" si="1"/>
        <v>3.1426851294400966</v>
      </c>
      <c r="H31" s="30">
        <f>VLOOKUP(A31,Salary!$A$1:$B$986,2,FALSE)</f>
        <v>23000000</v>
      </c>
      <c r="J31" s="13">
        <v>0</v>
      </c>
    </row>
    <row r="32" spans="1:10" x14ac:dyDescent="0.3">
      <c r="A32" s="13" t="s">
        <v>473</v>
      </c>
      <c r="B32" s="13" t="s">
        <v>1078</v>
      </c>
      <c r="C32" s="13" t="s">
        <v>1150</v>
      </c>
      <c r="D32" s="13">
        <v>179.2</v>
      </c>
      <c r="E32" s="13">
        <v>3</v>
      </c>
      <c r="F32" s="13">
        <f t="shared" si="0"/>
        <v>179.2</v>
      </c>
      <c r="G32" s="16">
        <f t="shared" si="1"/>
        <v>3.0133928571428572</v>
      </c>
      <c r="H32" s="30">
        <f>VLOOKUP(A32,Salary!$A$1:$B$986,2,FALSE)</f>
        <v>1700000</v>
      </c>
      <c r="J32" s="13">
        <v>0</v>
      </c>
    </row>
    <row r="33" spans="1:10" x14ac:dyDescent="0.3">
      <c r="A33" s="13" t="s">
        <v>93</v>
      </c>
      <c r="B33" s="13" t="s">
        <v>1082</v>
      </c>
      <c r="C33" s="13" t="s">
        <v>1150</v>
      </c>
      <c r="D33" s="13">
        <v>169</v>
      </c>
      <c r="E33" s="13">
        <v>2.5</v>
      </c>
      <c r="F33" s="13">
        <f t="shared" si="0"/>
        <v>169</v>
      </c>
      <c r="G33" s="16">
        <f t="shared" si="1"/>
        <v>2.6627218934911241</v>
      </c>
      <c r="H33" s="30">
        <f>VLOOKUP(A33,Salary!$A$1:$B$986,2,FALSE)</f>
        <v>20000000</v>
      </c>
      <c r="J33" s="13">
        <v>0</v>
      </c>
    </row>
    <row r="34" spans="1:10" x14ac:dyDescent="0.3">
      <c r="A34" s="13" t="s">
        <v>395</v>
      </c>
      <c r="B34" s="13" t="s">
        <v>1118</v>
      </c>
      <c r="C34" s="13" t="s">
        <v>1150</v>
      </c>
      <c r="D34" s="13">
        <v>167</v>
      </c>
      <c r="E34" s="13">
        <v>2.1</v>
      </c>
      <c r="F34" s="13">
        <f t="shared" si="0"/>
        <v>167</v>
      </c>
      <c r="G34" s="16">
        <f t="shared" si="1"/>
        <v>2.2634730538922154</v>
      </c>
      <c r="H34" s="30">
        <f>VLOOKUP(A34,Salary!$A$1:$B$986,2,FALSE)</f>
        <v>2500000</v>
      </c>
      <c r="J34" s="13">
        <v>0</v>
      </c>
    </row>
    <row r="35" spans="1:10" x14ac:dyDescent="0.3">
      <c r="A35" s="13" t="s">
        <v>991</v>
      </c>
      <c r="B35" s="13" t="s">
        <v>1076</v>
      </c>
      <c r="C35" s="13" t="s">
        <v>1150</v>
      </c>
      <c r="D35" s="13">
        <v>178.1</v>
      </c>
      <c r="E35" s="13">
        <v>2.1</v>
      </c>
      <c r="F35" s="13">
        <f t="shared" si="0"/>
        <v>178.1</v>
      </c>
      <c r="G35" s="16">
        <f t="shared" si="1"/>
        <v>2.1224031443009546</v>
      </c>
      <c r="H35" s="30">
        <f>VLOOKUP(A35,Salary!$A$1:$B$986,2,FALSE)</f>
        <v>573000</v>
      </c>
      <c r="J35" s="13">
        <v>0</v>
      </c>
    </row>
    <row r="36" spans="1:10" x14ac:dyDescent="0.3">
      <c r="A36" s="13" t="s">
        <v>55</v>
      </c>
      <c r="B36" s="13" t="s">
        <v>1070</v>
      </c>
      <c r="C36" s="13" t="s">
        <v>1150</v>
      </c>
      <c r="D36" s="13">
        <v>168.2</v>
      </c>
      <c r="E36" s="13">
        <v>1.4</v>
      </c>
      <c r="F36" s="13">
        <f t="shared" si="0"/>
        <v>168.2</v>
      </c>
      <c r="G36" s="16">
        <f t="shared" si="1"/>
        <v>1.4982164090368608</v>
      </c>
      <c r="H36" s="30">
        <f>VLOOKUP(A36,Salary!$A$1:$B$986,2,FALSE)</f>
        <v>29921850</v>
      </c>
      <c r="J36" s="13">
        <v>0</v>
      </c>
    </row>
    <row r="37" spans="1:10" x14ac:dyDescent="0.3">
      <c r="A37" s="13" t="s">
        <v>140</v>
      </c>
      <c r="B37" s="13" t="s">
        <v>1081</v>
      </c>
      <c r="C37" s="13" t="s">
        <v>1150</v>
      </c>
      <c r="D37" s="13">
        <v>181</v>
      </c>
      <c r="E37" s="13">
        <v>1.3</v>
      </c>
      <c r="F37" s="13">
        <f t="shared" si="0"/>
        <v>181</v>
      </c>
      <c r="G37" s="16">
        <f t="shared" si="1"/>
        <v>1.2928176795580111</v>
      </c>
      <c r="H37" s="30">
        <f>VLOOKUP(A37,Salary!$A$1:$B$986,2,FALSE)</f>
        <v>14000000</v>
      </c>
      <c r="J37" s="13">
        <v>0</v>
      </c>
    </row>
    <row r="38" spans="1:10" x14ac:dyDescent="0.3">
      <c r="A38" s="13" t="s">
        <v>67</v>
      </c>
      <c r="B38" s="13" t="s">
        <v>1084</v>
      </c>
      <c r="C38" s="13" t="s">
        <v>1150</v>
      </c>
      <c r="D38" s="13">
        <v>171.2</v>
      </c>
      <c r="E38" s="13">
        <v>0.2</v>
      </c>
      <c r="F38" s="13">
        <f t="shared" si="0"/>
        <v>171.2</v>
      </c>
      <c r="G38" s="16">
        <f t="shared" si="1"/>
        <v>0.21028037383177572</v>
      </c>
      <c r="H38" s="30">
        <f>VLOOKUP(A38,Salary!$A$1:$B$986,2,FALSE)</f>
        <v>24416667</v>
      </c>
      <c r="J38" s="13">
        <v>0</v>
      </c>
    </row>
    <row r="39" spans="1:10" x14ac:dyDescent="0.3">
      <c r="A39" s="13" t="s">
        <v>223</v>
      </c>
      <c r="B39" s="13" t="s">
        <v>1088</v>
      </c>
      <c r="C39" s="13" t="s">
        <v>1150</v>
      </c>
      <c r="D39" s="13">
        <v>167</v>
      </c>
      <c r="E39" s="13">
        <v>-0.2</v>
      </c>
      <c r="F39" s="13">
        <f t="shared" si="0"/>
        <v>167</v>
      </c>
      <c r="G39" s="16">
        <f t="shared" si="1"/>
        <v>-0.21556886227544911</v>
      </c>
      <c r="H39" s="30">
        <f>VLOOKUP(A39,Salary!$A$1:$B$986,2,FALSE)</f>
        <v>8000000</v>
      </c>
      <c r="J39" s="13">
        <v>0</v>
      </c>
    </row>
  </sheetData>
  <phoneticPr fontId="4" type="noConversion"/>
  <conditionalFormatting sqref="D1:D1048576">
    <cfRule type="cellIs" dxfId="3" priority="1" operator="lessThan">
      <formula>90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0929-0201-42EA-AF96-B61DA7CFC36C}">
  <dimension ref="A1:L145"/>
  <sheetViews>
    <sheetView topLeftCell="A95" workbookViewId="0">
      <selection activeCell="A145" sqref="A145"/>
    </sheetView>
  </sheetViews>
  <sheetFormatPr defaultRowHeight="16.5" x14ac:dyDescent="0.3"/>
  <cols>
    <col min="1" max="1" width="21.125" style="13" bestFit="1" customWidth="1"/>
    <col min="2" max="2" width="6.125" style="13" bestFit="1" customWidth="1"/>
    <col min="3" max="3" width="5.5" style="13" bestFit="1" customWidth="1"/>
    <col min="4" max="4" width="8.125" style="13" customWidth="1"/>
    <col min="5" max="5" width="9" style="13"/>
    <col min="6" max="6" width="19.25" style="13" bestFit="1" customWidth="1"/>
    <col min="7" max="16384" width="9" style="13"/>
  </cols>
  <sheetData>
    <row r="1" spans="1:12" x14ac:dyDescent="0.3">
      <c r="A1" s="13" t="s">
        <v>1062</v>
      </c>
      <c r="B1" s="13" t="s">
        <v>30</v>
      </c>
      <c r="C1" s="13" t="s">
        <v>1094</v>
      </c>
      <c r="D1" s="13" t="s">
        <v>1095</v>
      </c>
      <c r="E1" s="13">
        <v>60</v>
      </c>
      <c r="F1" s="14" t="s">
        <v>1126</v>
      </c>
      <c r="I1" s="13" t="s">
        <v>1062</v>
      </c>
      <c r="J1" s="13" t="s">
        <v>30</v>
      </c>
      <c r="K1" s="13" t="s">
        <v>1124</v>
      </c>
      <c r="L1" s="13" t="s">
        <v>1125</v>
      </c>
    </row>
    <row r="2" spans="1:12" x14ac:dyDescent="0.3">
      <c r="A2" s="13" t="s">
        <v>172</v>
      </c>
      <c r="B2" s="13" t="s">
        <v>1086</v>
      </c>
      <c r="C2" s="13">
        <v>71</v>
      </c>
      <c r="D2" s="13">
        <v>2.7</v>
      </c>
      <c r="E2" s="13">
        <f t="shared" ref="E2:E33" si="0">C2</f>
        <v>71</v>
      </c>
      <c r="F2" s="16">
        <f t="shared" ref="F2:F33" si="1">(D2*60)/E2</f>
        <v>2.2816901408450705</v>
      </c>
      <c r="I2" s="13" t="s">
        <v>172</v>
      </c>
      <c r="J2" s="13" t="s">
        <v>1086</v>
      </c>
      <c r="K2" s="13" t="s">
        <v>1152</v>
      </c>
      <c r="L2" s="13">
        <v>2.2816901408450705</v>
      </c>
    </row>
    <row r="3" spans="1:12" x14ac:dyDescent="0.3">
      <c r="A3" s="13" t="s">
        <v>248</v>
      </c>
      <c r="B3" s="13" t="s">
        <v>1071</v>
      </c>
      <c r="C3" s="13">
        <v>58.2</v>
      </c>
      <c r="D3" s="13">
        <v>2.6</v>
      </c>
      <c r="E3" s="13">
        <f t="shared" si="0"/>
        <v>58.2</v>
      </c>
      <c r="F3" s="16">
        <f t="shared" si="1"/>
        <v>2.6804123711340204</v>
      </c>
      <c r="I3" s="13" t="s">
        <v>248</v>
      </c>
      <c r="J3" s="13" t="s">
        <v>1071</v>
      </c>
      <c r="K3" s="13" t="s">
        <v>1152</v>
      </c>
      <c r="L3" s="13">
        <v>2.6804123711340204</v>
      </c>
    </row>
    <row r="4" spans="1:12" x14ac:dyDescent="0.3">
      <c r="A4" s="13" t="s">
        <v>198</v>
      </c>
      <c r="B4" s="13" t="s">
        <v>1070</v>
      </c>
      <c r="C4" s="13">
        <v>64</v>
      </c>
      <c r="D4" s="13">
        <v>2.4</v>
      </c>
      <c r="E4" s="13">
        <f t="shared" si="0"/>
        <v>64</v>
      </c>
      <c r="F4" s="16">
        <f t="shared" si="1"/>
        <v>2.25</v>
      </c>
      <c r="I4" s="13" t="s">
        <v>198</v>
      </c>
      <c r="J4" s="13" t="s">
        <v>1070</v>
      </c>
      <c r="K4" s="13" t="s">
        <v>1152</v>
      </c>
      <c r="L4" s="13">
        <v>2.25</v>
      </c>
    </row>
    <row r="5" spans="1:12" x14ac:dyDescent="0.3">
      <c r="A5" s="13" t="s">
        <v>703</v>
      </c>
      <c r="B5" s="13" t="s">
        <v>1087</v>
      </c>
      <c r="C5" s="13">
        <v>70.2</v>
      </c>
      <c r="D5" s="13">
        <v>2.4</v>
      </c>
      <c r="E5" s="13">
        <f t="shared" si="0"/>
        <v>70.2</v>
      </c>
      <c r="F5" s="16">
        <f t="shared" si="1"/>
        <v>2.0512820512820511</v>
      </c>
      <c r="I5" s="13" t="s">
        <v>703</v>
      </c>
      <c r="J5" s="13" t="s">
        <v>1087</v>
      </c>
      <c r="K5" s="13" t="s">
        <v>1152</v>
      </c>
      <c r="L5" s="13">
        <v>2.0512820512820511</v>
      </c>
    </row>
    <row r="6" spans="1:12" x14ac:dyDescent="0.3">
      <c r="A6" s="13" t="s">
        <v>128</v>
      </c>
      <c r="B6" s="13" t="s">
        <v>1127</v>
      </c>
      <c r="C6" s="13">
        <v>59.2</v>
      </c>
      <c r="D6" s="13">
        <v>2.2000000000000002</v>
      </c>
      <c r="E6" s="13">
        <f t="shared" si="0"/>
        <v>59.2</v>
      </c>
      <c r="F6" s="16">
        <f t="shared" si="1"/>
        <v>2.2297297297297298</v>
      </c>
      <c r="I6" s="13" t="s">
        <v>128</v>
      </c>
      <c r="J6" s="13" t="s">
        <v>1081</v>
      </c>
      <c r="K6" s="13" t="s">
        <v>1152</v>
      </c>
      <c r="L6" s="13">
        <v>2.2297297297297298</v>
      </c>
    </row>
    <row r="7" spans="1:12" x14ac:dyDescent="0.3">
      <c r="A7" s="13" t="s">
        <v>1012</v>
      </c>
      <c r="B7" s="13" t="s">
        <v>1085</v>
      </c>
      <c r="C7" s="13">
        <v>69.2</v>
      </c>
      <c r="D7" s="13">
        <v>2.2000000000000002</v>
      </c>
      <c r="E7" s="13">
        <f t="shared" si="0"/>
        <v>69.2</v>
      </c>
      <c r="F7" s="16">
        <f t="shared" si="1"/>
        <v>1.9075144508670518</v>
      </c>
      <c r="I7" s="13" t="s">
        <v>1012</v>
      </c>
      <c r="J7" s="13" t="s">
        <v>1085</v>
      </c>
      <c r="K7" s="13" t="s">
        <v>1152</v>
      </c>
      <c r="L7" s="13">
        <v>1.9075144508670518</v>
      </c>
    </row>
    <row r="8" spans="1:12" x14ac:dyDescent="0.3">
      <c r="A8" s="13" t="s">
        <v>709</v>
      </c>
      <c r="B8" s="13" t="s">
        <v>1073</v>
      </c>
      <c r="C8" s="13">
        <v>80.099999999999994</v>
      </c>
      <c r="D8" s="13">
        <v>2.2000000000000002</v>
      </c>
      <c r="E8" s="13">
        <f t="shared" si="0"/>
        <v>80.099999999999994</v>
      </c>
      <c r="F8" s="16">
        <f t="shared" si="1"/>
        <v>1.6479400749063671</v>
      </c>
      <c r="I8" s="13" t="s">
        <v>709</v>
      </c>
      <c r="J8" s="13" t="s">
        <v>1073</v>
      </c>
      <c r="K8" s="13" t="s">
        <v>1152</v>
      </c>
      <c r="L8" s="13">
        <v>1.6479400749063671</v>
      </c>
    </row>
    <row r="9" spans="1:12" x14ac:dyDescent="0.3">
      <c r="A9" s="13" t="s">
        <v>638</v>
      </c>
      <c r="B9" s="13" t="s">
        <v>1064</v>
      </c>
      <c r="C9" s="13">
        <v>74.099999999999994</v>
      </c>
      <c r="D9" s="13">
        <v>2.1</v>
      </c>
      <c r="E9" s="13">
        <f t="shared" si="0"/>
        <v>74.099999999999994</v>
      </c>
      <c r="F9" s="16">
        <f t="shared" si="1"/>
        <v>1.7004048582995952</v>
      </c>
      <c r="I9" s="13" t="s">
        <v>638</v>
      </c>
      <c r="J9" s="13" t="s">
        <v>1064</v>
      </c>
      <c r="K9" s="13" t="s">
        <v>1152</v>
      </c>
      <c r="L9" s="13">
        <v>1.7004048582995952</v>
      </c>
    </row>
    <row r="10" spans="1:12" x14ac:dyDescent="0.3">
      <c r="A10" s="13" t="s">
        <v>235</v>
      </c>
      <c r="B10" s="13" t="s">
        <v>1083</v>
      </c>
      <c r="C10" s="13">
        <v>62.2</v>
      </c>
      <c r="D10" s="13">
        <v>2</v>
      </c>
      <c r="E10" s="13">
        <f t="shared" si="0"/>
        <v>62.2</v>
      </c>
      <c r="F10" s="16">
        <f t="shared" si="1"/>
        <v>1.9292604501607715</v>
      </c>
      <c r="I10" s="13" t="s">
        <v>235</v>
      </c>
      <c r="J10" s="13" t="s">
        <v>1083</v>
      </c>
      <c r="K10" s="13" t="s">
        <v>1152</v>
      </c>
      <c r="L10" s="13">
        <v>1.9292604501607715</v>
      </c>
    </row>
    <row r="11" spans="1:12" x14ac:dyDescent="0.3">
      <c r="A11" s="13" t="s">
        <v>193</v>
      </c>
      <c r="B11" s="13" t="s">
        <v>1091</v>
      </c>
      <c r="C11" s="13">
        <v>70</v>
      </c>
      <c r="D11" s="13">
        <v>2</v>
      </c>
      <c r="E11" s="13">
        <f t="shared" si="0"/>
        <v>70</v>
      </c>
      <c r="F11" s="16">
        <f t="shared" si="1"/>
        <v>1.7142857142857142</v>
      </c>
      <c r="I11" s="13" t="s">
        <v>193</v>
      </c>
      <c r="J11" s="13" t="s">
        <v>1091</v>
      </c>
      <c r="K11" s="13" t="s">
        <v>1152</v>
      </c>
      <c r="L11" s="13">
        <v>1.7142857142857142</v>
      </c>
    </row>
    <row r="12" spans="1:12" x14ac:dyDescent="0.3">
      <c r="A12" s="13" t="s">
        <v>95</v>
      </c>
      <c r="B12" s="13" t="s">
        <v>1067</v>
      </c>
      <c r="C12" s="13">
        <v>69</v>
      </c>
      <c r="D12" s="13">
        <v>1.8</v>
      </c>
      <c r="E12" s="13">
        <f t="shared" si="0"/>
        <v>69</v>
      </c>
      <c r="F12" s="16">
        <f t="shared" si="1"/>
        <v>1.5652173913043479</v>
      </c>
      <c r="I12" s="13" t="s">
        <v>95</v>
      </c>
      <c r="J12" s="13" t="s">
        <v>1067</v>
      </c>
      <c r="K12" s="13" t="s">
        <v>1152</v>
      </c>
      <c r="L12" s="13">
        <v>1.5652173913043479</v>
      </c>
    </row>
    <row r="13" spans="1:12" x14ac:dyDescent="0.3">
      <c r="A13" s="13" t="s">
        <v>211</v>
      </c>
      <c r="B13" s="13" t="s">
        <v>1067</v>
      </c>
      <c r="C13" s="13">
        <v>72.099999999999994</v>
      </c>
      <c r="D13" s="13">
        <v>1.8</v>
      </c>
      <c r="E13" s="13">
        <f t="shared" si="0"/>
        <v>72.099999999999994</v>
      </c>
      <c r="F13" s="16">
        <f t="shared" si="1"/>
        <v>1.4979195561719836</v>
      </c>
      <c r="I13" s="13" t="s">
        <v>211</v>
      </c>
      <c r="J13" s="13" t="s">
        <v>1067</v>
      </c>
      <c r="K13" s="13" t="s">
        <v>1152</v>
      </c>
      <c r="L13" s="13">
        <v>1.4979195561719836</v>
      </c>
    </row>
    <row r="14" spans="1:12" x14ac:dyDescent="0.3">
      <c r="A14" s="13" t="s">
        <v>621</v>
      </c>
      <c r="B14" s="13" t="s">
        <v>1092</v>
      </c>
      <c r="C14" s="13">
        <v>65.099999999999994</v>
      </c>
      <c r="D14" s="13">
        <v>1.7</v>
      </c>
      <c r="E14" s="13">
        <f t="shared" si="0"/>
        <v>65.099999999999994</v>
      </c>
      <c r="F14" s="16">
        <f t="shared" si="1"/>
        <v>1.566820276497696</v>
      </c>
      <c r="I14" s="13" t="s">
        <v>621</v>
      </c>
      <c r="J14" s="13" t="s">
        <v>1092</v>
      </c>
      <c r="K14" s="13" t="s">
        <v>1152</v>
      </c>
      <c r="L14" s="13">
        <v>1.566820276497696</v>
      </c>
    </row>
    <row r="15" spans="1:12" x14ac:dyDescent="0.3">
      <c r="A15" s="13" t="s">
        <v>614</v>
      </c>
      <c r="B15" s="13" t="s">
        <v>1127</v>
      </c>
      <c r="C15" s="13">
        <v>61.1</v>
      </c>
      <c r="D15" s="13">
        <v>1.6</v>
      </c>
      <c r="E15" s="13">
        <f t="shared" si="0"/>
        <v>61.1</v>
      </c>
      <c r="F15" s="16">
        <f t="shared" si="1"/>
        <v>1.5711947626841243</v>
      </c>
      <c r="I15" s="13" t="s">
        <v>614</v>
      </c>
      <c r="J15" s="13" t="s">
        <v>1081</v>
      </c>
      <c r="K15" s="13" t="s">
        <v>1152</v>
      </c>
      <c r="L15" s="13">
        <v>1.5711947626841243</v>
      </c>
    </row>
    <row r="16" spans="1:12" x14ac:dyDescent="0.3">
      <c r="A16" s="13" t="s">
        <v>1061</v>
      </c>
      <c r="B16" s="13" t="s">
        <v>1077</v>
      </c>
      <c r="C16" s="13">
        <v>73.099999999999994</v>
      </c>
      <c r="D16" s="13">
        <v>1.6</v>
      </c>
      <c r="E16" s="13">
        <f t="shared" si="0"/>
        <v>73.099999999999994</v>
      </c>
      <c r="F16" s="16">
        <f t="shared" si="1"/>
        <v>1.3132694938440495</v>
      </c>
      <c r="I16" s="13" t="s">
        <v>1061</v>
      </c>
      <c r="J16" s="13" t="s">
        <v>1077</v>
      </c>
      <c r="K16" s="13" t="s">
        <v>1152</v>
      </c>
      <c r="L16" s="13">
        <v>1.3132694938440495</v>
      </c>
    </row>
    <row r="17" spans="1:12" x14ac:dyDescent="0.3">
      <c r="A17" s="13" t="s">
        <v>415</v>
      </c>
      <c r="B17" s="13" t="s">
        <v>1087</v>
      </c>
      <c r="C17" s="13">
        <v>83.2</v>
      </c>
      <c r="D17" s="13">
        <v>1.6</v>
      </c>
      <c r="E17" s="13">
        <f t="shared" si="0"/>
        <v>83.2</v>
      </c>
      <c r="F17" s="16">
        <f t="shared" si="1"/>
        <v>1.1538461538461537</v>
      </c>
      <c r="I17" s="13" t="s">
        <v>415</v>
      </c>
      <c r="J17" s="13" t="s">
        <v>1087</v>
      </c>
      <c r="K17" s="13" t="s">
        <v>1152</v>
      </c>
      <c r="L17" s="13">
        <v>1.1538461538461537</v>
      </c>
    </row>
    <row r="18" spans="1:12" x14ac:dyDescent="0.3">
      <c r="A18" s="13" t="s">
        <v>368</v>
      </c>
      <c r="B18" s="13" t="s">
        <v>1083</v>
      </c>
      <c r="C18" s="13">
        <v>53.2</v>
      </c>
      <c r="D18" s="13">
        <v>1.5</v>
      </c>
      <c r="E18" s="13">
        <f t="shared" si="0"/>
        <v>53.2</v>
      </c>
      <c r="F18" s="16">
        <f t="shared" si="1"/>
        <v>1.6917293233082706</v>
      </c>
      <c r="I18" s="13" t="s">
        <v>368</v>
      </c>
      <c r="J18" s="13" t="s">
        <v>1083</v>
      </c>
      <c r="K18" s="13" t="s">
        <v>1152</v>
      </c>
      <c r="L18" s="13">
        <v>1.6917293233082706</v>
      </c>
    </row>
    <row r="19" spans="1:12" x14ac:dyDescent="0.3">
      <c r="A19" s="13" t="s">
        <v>966</v>
      </c>
      <c r="B19" s="13" t="s">
        <v>1090</v>
      </c>
      <c r="C19" s="13">
        <v>63.1</v>
      </c>
      <c r="D19" s="13">
        <v>1.5</v>
      </c>
      <c r="E19" s="13">
        <f t="shared" si="0"/>
        <v>63.1</v>
      </c>
      <c r="F19" s="16">
        <f t="shared" si="1"/>
        <v>1.4263074484944531</v>
      </c>
      <c r="I19" s="13" t="s">
        <v>966</v>
      </c>
      <c r="J19" s="13" t="s">
        <v>1090</v>
      </c>
      <c r="K19" s="13" t="s">
        <v>1152</v>
      </c>
      <c r="L19" s="13">
        <v>1.4263074484944531</v>
      </c>
    </row>
    <row r="20" spans="1:12" x14ac:dyDescent="0.3">
      <c r="A20" s="13" t="s">
        <v>586</v>
      </c>
      <c r="B20" s="13" t="s">
        <v>1074</v>
      </c>
      <c r="C20" s="13">
        <v>64</v>
      </c>
      <c r="D20" s="13">
        <v>1.5</v>
      </c>
      <c r="E20" s="13">
        <f t="shared" si="0"/>
        <v>64</v>
      </c>
      <c r="F20" s="16">
        <f t="shared" si="1"/>
        <v>1.40625</v>
      </c>
      <c r="I20" s="13" t="s">
        <v>586</v>
      </c>
      <c r="J20" s="13" t="s">
        <v>1074</v>
      </c>
      <c r="K20" s="13" t="s">
        <v>1152</v>
      </c>
      <c r="L20" s="13">
        <v>1.40625</v>
      </c>
    </row>
    <row r="21" spans="1:12" x14ac:dyDescent="0.3">
      <c r="A21" s="13" t="s">
        <v>633</v>
      </c>
      <c r="B21" s="13" t="s">
        <v>1071</v>
      </c>
      <c r="C21" s="13">
        <v>54</v>
      </c>
      <c r="D21" s="13">
        <v>1.4</v>
      </c>
      <c r="E21" s="13">
        <f t="shared" si="0"/>
        <v>54</v>
      </c>
      <c r="F21" s="16">
        <f t="shared" si="1"/>
        <v>1.5555555555555556</v>
      </c>
      <c r="I21" s="13" t="s">
        <v>633</v>
      </c>
      <c r="J21" s="13" t="s">
        <v>1071</v>
      </c>
      <c r="K21" s="13" t="s">
        <v>1152</v>
      </c>
      <c r="L21" s="13">
        <v>1.5555555555555556</v>
      </c>
    </row>
    <row r="22" spans="1:12" x14ac:dyDescent="0.3">
      <c r="A22" s="13" t="s">
        <v>356</v>
      </c>
      <c r="B22" s="13" t="s">
        <v>1080</v>
      </c>
      <c r="C22" s="13">
        <v>57</v>
      </c>
      <c r="D22" s="13">
        <v>1.4</v>
      </c>
      <c r="E22" s="13">
        <f t="shared" si="0"/>
        <v>57</v>
      </c>
      <c r="F22" s="16">
        <f t="shared" si="1"/>
        <v>1.4736842105263157</v>
      </c>
      <c r="I22" s="13" t="s">
        <v>356</v>
      </c>
      <c r="J22" s="13" t="s">
        <v>1080</v>
      </c>
      <c r="K22" s="13" t="s">
        <v>1152</v>
      </c>
      <c r="L22" s="13">
        <v>1.4736842105263157</v>
      </c>
    </row>
    <row r="23" spans="1:12" x14ac:dyDescent="0.3">
      <c r="A23" s="13" t="s">
        <v>471</v>
      </c>
      <c r="B23" s="13" t="s">
        <v>1078</v>
      </c>
      <c r="C23" s="13">
        <v>64.2</v>
      </c>
      <c r="D23" s="13">
        <v>1.4</v>
      </c>
      <c r="E23" s="13">
        <f t="shared" si="0"/>
        <v>64.2</v>
      </c>
      <c r="F23" s="16">
        <f t="shared" si="1"/>
        <v>1.308411214953271</v>
      </c>
      <c r="I23" s="13" t="s">
        <v>471</v>
      </c>
      <c r="J23" s="13" t="s">
        <v>1078</v>
      </c>
      <c r="K23" s="13" t="s">
        <v>1152</v>
      </c>
      <c r="L23" s="13">
        <v>1.308411214953271</v>
      </c>
    </row>
    <row r="24" spans="1:12" x14ac:dyDescent="0.3">
      <c r="A24" s="13" t="s">
        <v>410</v>
      </c>
      <c r="B24" s="13" t="s">
        <v>1127</v>
      </c>
      <c r="C24" s="13">
        <v>68.2</v>
      </c>
      <c r="D24" s="13">
        <v>1.4</v>
      </c>
      <c r="E24" s="13">
        <f t="shared" si="0"/>
        <v>68.2</v>
      </c>
      <c r="F24" s="16">
        <f t="shared" si="1"/>
        <v>1.2316715542521994</v>
      </c>
      <c r="I24" s="13" t="s">
        <v>410</v>
      </c>
      <c r="J24" s="13" t="s">
        <v>1081</v>
      </c>
      <c r="K24" s="13" t="s">
        <v>1152</v>
      </c>
      <c r="L24" s="13">
        <v>1.2316715542521994</v>
      </c>
    </row>
    <row r="25" spans="1:12" x14ac:dyDescent="0.3">
      <c r="A25" s="13" t="s">
        <v>685</v>
      </c>
      <c r="B25" s="13" t="s">
        <v>1087</v>
      </c>
      <c r="C25" s="13">
        <v>70.099999999999994</v>
      </c>
      <c r="D25" s="13">
        <v>1.4</v>
      </c>
      <c r="E25" s="13">
        <f t="shared" si="0"/>
        <v>70.099999999999994</v>
      </c>
      <c r="F25" s="16">
        <f t="shared" si="1"/>
        <v>1.1982881597717547</v>
      </c>
      <c r="I25" s="13" t="s">
        <v>685</v>
      </c>
      <c r="J25" s="13" t="s">
        <v>1087</v>
      </c>
      <c r="K25" s="13" t="s">
        <v>1152</v>
      </c>
      <c r="L25" s="13">
        <v>1.1982881597717547</v>
      </c>
    </row>
    <row r="26" spans="1:12" x14ac:dyDescent="0.3">
      <c r="A26" s="13" t="s">
        <v>460</v>
      </c>
      <c r="B26" s="13" t="s">
        <v>1092</v>
      </c>
      <c r="C26" s="13">
        <v>52</v>
      </c>
      <c r="D26" s="13">
        <v>1.3</v>
      </c>
      <c r="E26" s="13">
        <f t="shared" si="0"/>
        <v>52</v>
      </c>
      <c r="F26" s="16">
        <f t="shared" si="1"/>
        <v>1.5</v>
      </c>
      <c r="I26" s="13" t="s">
        <v>460</v>
      </c>
      <c r="J26" s="13" t="s">
        <v>1092</v>
      </c>
      <c r="K26" s="13" t="s">
        <v>1152</v>
      </c>
      <c r="L26" s="13">
        <v>1.5</v>
      </c>
    </row>
    <row r="27" spans="1:12" x14ac:dyDescent="0.3">
      <c r="A27" s="13" t="s">
        <v>521</v>
      </c>
      <c r="B27" s="13" t="s">
        <v>1069</v>
      </c>
      <c r="C27" s="13">
        <v>52.1</v>
      </c>
      <c r="D27" s="13">
        <v>1.3</v>
      </c>
      <c r="E27" s="13">
        <f t="shared" si="0"/>
        <v>52.1</v>
      </c>
      <c r="F27" s="16">
        <f t="shared" si="1"/>
        <v>1.4971209213051824</v>
      </c>
      <c r="I27" s="13" t="s">
        <v>521</v>
      </c>
      <c r="J27" s="13" t="s">
        <v>1069</v>
      </c>
      <c r="K27" s="13" t="s">
        <v>1152</v>
      </c>
      <c r="L27" s="13">
        <v>1.4971209213051824</v>
      </c>
    </row>
    <row r="28" spans="1:12" x14ac:dyDescent="0.3">
      <c r="A28" s="13" t="s">
        <v>1010</v>
      </c>
      <c r="B28" s="13" t="s">
        <v>1086</v>
      </c>
      <c r="C28" s="13">
        <v>54.1</v>
      </c>
      <c r="D28" s="13">
        <v>1.3</v>
      </c>
      <c r="E28" s="13">
        <f t="shared" si="0"/>
        <v>54.1</v>
      </c>
      <c r="F28" s="16">
        <f t="shared" si="1"/>
        <v>1.4417744916820703</v>
      </c>
      <c r="I28" s="13" t="s">
        <v>1010</v>
      </c>
      <c r="J28" s="13" t="s">
        <v>1086</v>
      </c>
      <c r="K28" s="13" t="s">
        <v>1152</v>
      </c>
      <c r="L28" s="13">
        <v>1.4417744916820703</v>
      </c>
    </row>
    <row r="29" spans="1:12" x14ac:dyDescent="0.3">
      <c r="A29" s="13" t="s">
        <v>299</v>
      </c>
      <c r="B29" s="13" t="s">
        <v>1077</v>
      </c>
      <c r="C29" s="13">
        <v>54.2</v>
      </c>
      <c r="D29" s="13">
        <v>1.3</v>
      </c>
      <c r="E29" s="13">
        <f t="shared" si="0"/>
        <v>54.2</v>
      </c>
      <c r="F29" s="16">
        <f t="shared" si="1"/>
        <v>1.4391143911439113</v>
      </c>
      <c r="I29" s="13" t="s">
        <v>299</v>
      </c>
      <c r="J29" s="13" t="s">
        <v>1077</v>
      </c>
      <c r="K29" s="13" t="s">
        <v>1152</v>
      </c>
      <c r="L29" s="13">
        <v>1.4391143911439113</v>
      </c>
    </row>
    <row r="30" spans="1:12" x14ac:dyDescent="0.3">
      <c r="A30" s="13" t="s">
        <v>619</v>
      </c>
      <c r="B30" s="13" t="s">
        <v>1078</v>
      </c>
      <c r="C30" s="13">
        <v>67.2</v>
      </c>
      <c r="D30" s="13">
        <v>1.3</v>
      </c>
      <c r="E30" s="13">
        <f t="shared" si="0"/>
        <v>67.2</v>
      </c>
      <c r="F30" s="16">
        <f t="shared" si="1"/>
        <v>1.1607142857142856</v>
      </c>
      <c r="I30" s="13" t="s">
        <v>619</v>
      </c>
      <c r="J30" s="13" t="s">
        <v>1078</v>
      </c>
      <c r="K30" s="13" t="s">
        <v>1152</v>
      </c>
      <c r="L30" s="13">
        <v>1.1607142857142856</v>
      </c>
    </row>
    <row r="31" spans="1:12" x14ac:dyDescent="0.3">
      <c r="A31" s="13" t="s">
        <v>792</v>
      </c>
      <c r="B31" s="13" t="s">
        <v>1068</v>
      </c>
      <c r="C31" s="13">
        <v>81</v>
      </c>
      <c r="D31" s="13">
        <v>1.3</v>
      </c>
      <c r="E31" s="13">
        <f t="shared" si="0"/>
        <v>81</v>
      </c>
      <c r="F31" s="16">
        <f t="shared" si="1"/>
        <v>0.96296296296296291</v>
      </c>
      <c r="I31" s="13" t="s">
        <v>792</v>
      </c>
      <c r="J31" s="13" t="s">
        <v>1068</v>
      </c>
      <c r="K31" s="13" t="s">
        <v>1152</v>
      </c>
      <c r="L31" s="13">
        <v>0.96296296296296291</v>
      </c>
    </row>
    <row r="32" spans="1:12" x14ac:dyDescent="0.3">
      <c r="A32" s="13" t="s">
        <v>438</v>
      </c>
      <c r="B32" s="13" t="s">
        <v>1086</v>
      </c>
      <c r="C32" s="13">
        <v>56.1</v>
      </c>
      <c r="D32" s="13">
        <v>1.2</v>
      </c>
      <c r="E32" s="13">
        <f t="shared" si="0"/>
        <v>56.1</v>
      </c>
      <c r="F32" s="16">
        <f t="shared" si="1"/>
        <v>1.2834224598930482</v>
      </c>
      <c r="I32" s="13" t="s">
        <v>438</v>
      </c>
      <c r="J32" s="13" t="s">
        <v>1086</v>
      </c>
      <c r="K32" s="13" t="s">
        <v>1152</v>
      </c>
      <c r="L32" s="13">
        <v>1.2834224598930482</v>
      </c>
    </row>
    <row r="33" spans="1:12" x14ac:dyDescent="0.3">
      <c r="A33" s="13" t="s">
        <v>840</v>
      </c>
      <c r="B33" s="13" t="s">
        <v>1089</v>
      </c>
      <c r="C33" s="13">
        <v>60.2</v>
      </c>
      <c r="D33" s="13">
        <v>1.2</v>
      </c>
      <c r="E33" s="13">
        <f t="shared" si="0"/>
        <v>60.2</v>
      </c>
      <c r="F33" s="16">
        <f t="shared" si="1"/>
        <v>1.1960132890365447</v>
      </c>
      <c r="I33" s="13" t="s">
        <v>840</v>
      </c>
      <c r="J33" s="13" t="s">
        <v>1089</v>
      </c>
      <c r="K33" s="13" t="s">
        <v>1152</v>
      </c>
      <c r="L33" s="13">
        <v>1.1960132890365447</v>
      </c>
    </row>
    <row r="34" spans="1:12" x14ac:dyDescent="0.3">
      <c r="A34" s="13" t="s">
        <v>781</v>
      </c>
      <c r="B34" s="13" t="s">
        <v>1082</v>
      </c>
      <c r="C34" s="13">
        <v>63</v>
      </c>
      <c r="D34" s="13">
        <v>1.2</v>
      </c>
      <c r="E34" s="13">
        <f t="shared" ref="E34:E65" si="2">C34</f>
        <v>63</v>
      </c>
      <c r="F34" s="16">
        <f t="shared" ref="F34:F65" si="3">(D34*60)/E34</f>
        <v>1.1428571428571428</v>
      </c>
      <c r="I34" s="13" t="s">
        <v>781</v>
      </c>
      <c r="J34" s="13" t="s">
        <v>1082</v>
      </c>
      <c r="K34" s="13" t="s">
        <v>1152</v>
      </c>
      <c r="L34" s="13">
        <v>1.1428571428571428</v>
      </c>
    </row>
    <row r="35" spans="1:12" x14ac:dyDescent="0.3">
      <c r="A35" s="13" t="s">
        <v>593</v>
      </c>
      <c r="B35" s="13" t="s">
        <v>1106</v>
      </c>
      <c r="C35" s="13">
        <v>71.2</v>
      </c>
      <c r="D35" s="13">
        <v>1.2</v>
      </c>
      <c r="E35" s="13">
        <f t="shared" si="2"/>
        <v>71.2</v>
      </c>
      <c r="F35" s="16">
        <f t="shared" si="3"/>
        <v>1.0112359550561798</v>
      </c>
      <c r="I35" s="13" t="s">
        <v>593</v>
      </c>
      <c r="J35" s="13" t="s">
        <v>1074</v>
      </c>
      <c r="K35" s="13" t="s">
        <v>1152</v>
      </c>
      <c r="L35" s="13">
        <v>1.0112359550561798</v>
      </c>
    </row>
    <row r="36" spans="1:12" x14ac:dyDescent="0.3">
      <c r="A36" s="13" t="s">
        <v>546</v>
      </c>
      <c r="B36" s="13" t="s">
        <v>1102</v>
      </c>
      <c r="C36" s="13">
        <v>48.2</v>
      </c>
      <c r="D36" s="13">
        <v>1.1000000000000001</v>
      </c>
      <c r="E36" s="13">
        <f t="shared" si="2"/>
        <v>48.2</v>
      </c>
      <c r="F36" s="16">
        <f t="shared" si="3"/>
        <v>1.3692946058091287</v>
      </c>
      <c r="I36" s="13" t="s">
        <v>546</v>
      </c>
      <c r="J36" s="13" t="s">
        <v>1068</v>
      </c>
      <c r="K36" s="13" t="s">
        <v>1152</v>
      </c>
      <c r="L36" s="13">
        <v>1.3692946058091287</v>
      </c>
    </row>
    <row r="37" spans="1:12" x14ac:dyDescent="0.3">
      <c r="A37" s="13" t="s">
        <v>269</v>
      </c>
      <c r="B37" s="13" t="s">
        <v>1116</v>
      </c>
      <c r="C37" s="13">
        <v>51.2</v>
      </c>
      <c r="D37" s="13">
        <v>1.1000000000000001</v>
      </c>
      <c r="E37" s="13">
        <f t="shared" si="2"/>
        <v>51.2</v>
      </c>
      <c r="F37" s="16">
        <f t="shared" si="3"/>
        <v>1.2890625</v>
      </c>
      <c r="I37" s="13" t="s">
        <v>269</v>
      </c>
      <c r="J37" s="13" t="s">
        <v>1084</v>
      </c>
      <c r="K37" s="13" t="s">
        <v>1152</v>
      </c>
      <c r="L37" s="13">
        <v>1.2890625</v>
      </c>
    </row>
    <row r="38" spans="1:12" x14ac:dyDescent="0.3">
      <c r="A38" s="13" t="s">
        <v>1054</v>
      </c>
      <c r="B38" s="13" t="s">
        <v>1086</v>
      </c>
      <c r="C38" s="13">
        <v>55.1</v>
      </c>
      <c r="D38" s="13">
        <v>1.1000000000000001</v>
      </c>
      <c r="E38" s="13">
        <f t="shared" si="2"/>
        <v>55.1</v>
      </c>
      <c r="F38" s="16">
        <f t="shared" si="3"/>
        <v>1.1978221415607986</v>
      </c>
      <c r="I38" s="13" t="s">
        <v>1054</v>
      </c>
      <c r="J38" s="13" t="s">
        <v>1086</v>
      </c>
      <c r="K38" s="13" t="s">
        <v>1152</v>
      </c>
      <c r="L38" s="13">
        <v>1.1978221415607986</v>
      </c>
    </row>
    <row r="39" spans="1:12" x14ac:dyDescent="0.3">
      <c r="A39" s="13" t="s">
        <v>527</v>
      </c>
      <c r="B39" s="13" t="s">
        <v>1128</v>
      </c>
      <c r="C39" s="13">
        <v>56</v>
      </c>
      <c r="D39" s="13">
        <v>1.1000000000000001</v>
      </c>
      <c r="E39" s="13">
        <f t="shared" si="2"/>
        <v>56</v>
      </c>
      <c r="F39" s="16">
        <f t="shared" si="3"/>
        <v>1.1785714285714286</v>
      </c>
      <c r="I39" s="13" t="s">
        <v>527</v>
      </c>
      <c r="J39" s="13" t="s">
        <v>1078</v>
      </c>
      <c r="K39" s="13" t="s">
        <v>1152</v>
      </c>
      <c r="L39" s="13">
        <v>1.1785714285714286</v>
      </c>
    </row>
    <row r="40" spans="1:12" x14ac:dyDescent="0.3">
      <c r="A40" s="13" t="s">
        <v>443</v>
      </c>
      <c r="B40" s="13" t="s">
        <v>1068</v>
      </c>
      <c r="C40" s="13">
        <v>59.2</v>
      </c>
      <c r="D40" s="13">
        <v>1.1000000000000001</v>
      </c>
      <c r="E40" s="13">
        <f t="shared" si="2"/>
        <v>59.2</v>
      </c>
      <c r="F40" s="16">
        <f t="shared" si="3"/>
        <v>1.1148648648648649</v>
      </c>
      <c r="I40" s="13" t="s">
        <v>443</v>
      </c>
      <c r="J40" s="13" t="s">
        <v>1068</v>
      </c>
      <c r="K40" s="13" t="s">
        <v>1152</v>
      </c>
      <c r="L40" s="13">
        <v>1.1148648648648649</v>
      </c>
    </row>
    <row r="41" spans="1:12" x14ac:dyDescent="0.3">
      <c r="A41" s="13" t="s">
        <v>681</v>
      </c>
      <c r="B41" s="13" t="s">
        <v>1069</v>
      </c>
      <c r="C41" s="13">
        <v>63</v>
      </c>
      <c r="D41" s="13">
        <v>1.1000000000000001</v>
      </c>
      <c r="E41" s="13">
        <f t="shared" si="2"/>
        <v>63</v>
      </c>
      <c r="F41" s="16">
        <f t="shared" si="3"/>
        <v>1.0476190476190477</v>
      </c>
      <c r="I41" s="13" t="s">
        <v>681</v>
      </c>
      <c r="J41" s="13" t="s">
        <v>1069</v>
      </c>
      <c r="K41" s="13" t="s">
        <v>1152</v>
      </c>
      <c r="L41" s="13">
        <v>1.0476190476190477</v>
      </c>
    </row>
    <row r="42" spans="1:12" x14ac:dyDescent="0.3">
      <c r="A42" s="13" t="s">
        <v>545</v>
      </c>
      <c r="B42" s="13" t="s">
        <v>1068</v>
      </c>
      <c r="C42" s="13">
        <v>63</v>
      </c>
      <c r="D42" s="13">
        <v>1.1000000000000001</v>
      </c>
      <c r="E42" s="13">
        <f t="shared" si="2"/>
        <v>63</v>
      </c>
      <c r="F42" s="16">
        <f t="shared" si="3"/>
        <v>1.0476190476190477</v>
      </c>
      <c r="I42" s="13" t="s">
        <v>545</v>
      </c>
      <c r="J42" s="13" t="s">
        <v>1068</v>
      </c>
      <c r="K42" s="13" t="s">
        <v>1152</v>
      </c>
      <c r="L42" s="13">
        <v>1.0476190476190477</v>
      </c>
    </row>
    <row r="43" spans="1:12" x14ac:dyDescent="0.3">
      <c r="A43" s="13" t="s">
        <v>441</v>
      </c>
      <c r="B43" s="13" t="s">
        <v>1065</v>
      </c>
      <c r="C43" s="13">
        <v>64.2</v>
      </c>
      <c r="D43" s="13">
        <v>1.1000000000000001</v>
      </c>
      <c r="E43" s="13">
        <f t="shared" si="2"/>
        <v>64.2</v>
      </c>
      <c r="F43" s="16">
        <f t="shared" si="3"/>
        <v>1.02803738317757</v>
      </c>
      <c r="I43" s="13" t="s">
        <v>441</v>
      </c>
      <c r="J43" s="13" t="s">
        <v>1065</v>
      </c>
      <c r="K43" s="13" t="s">
        <v>1152</v>
      </c>
      <c r="L43" s="13">
        <v>1.02803738317757</v>
      </c>
    </row>
    <row r="44" spans="1:12" x14ac:dyDescent="0.3">
      <c r="A44" s="13" t="s">
        <v>810</v>
      </c>
      <c r="B44" s="13" t="s">
        <v>1073</v>
      </c>
      <c r="C44" s="13">
        <v>70</v>
      </c>
      <c r="D44" s="13">
        <v>1.1000000000000001</v>
      </c>
      <c r="E44" s="13">
        <f t="shared" si="2"/>
        <v>70</v>
      </c>
      <c r="F44" s="16">
        <f t="shared" si="3"/>
        <v>0.94285714285714284</v>
      </c>
      <c r="I44" s="13" t="s">
        <v>810</v>
      </c>
      <c r="J44" s="13" t="s">
        <v>1073</v>
      </c>
      <c r="K44" s="13" t="s">
        <v>1152</v>
      </c>
      <c r="L44" s="13">
        <v>0.94285714285714284</v>
      </c>
    </row>
    <row r="45" spans="1:12" x14ac:dyDescent="0.3">
      <c r="A45" s="13" t="s">
        <v>640</v>
      </c>
      <c r="B45" s="13" t="s">
        <v>1118</v>
      </c>
      <c r="C45" s="13">
        <v>70</v>
      </c>
      <c r="D45" s="13">
        <v>1.1000000000000001</v>
      </c>
      <c r="E45" s="13">
        <f t="shared" si="2"/>
        <v>70</v>
      </c>
      <c r="F45" s="16">
        <f t="shared" si="3"/>
        <v>0.94285714285714284</v>
      </c>
      <c r="I45" s="13" t="s">
        <v>640</v>
      </c>
      <c r="J45" s="13" t="s">
        <v>1089</v>
      </c>
      <c r="K45" s="13" t="s">
        <v>1152</v>
      </c>
      <c r="L45" s="13">
        <v>0.94285714285714284</v>
      </c>
    </row>
    <row r="46" spans="1:12" x14ac:dyDescent="0.3">
      <c r="A46" s="13" t="s">
        <v>516</v>
      </c>
      <c r="B46" s="13" t="s">
        <v>1074</v>
      </c>
      <c r="C46" s="13">
        <v>58</v>
      </c>
      <c r="D46" s="13">
        <v>1</v>
      </c>
      <c r="E46" s="13">
        <f t="shared" si="2"/>
        <v>58</v>
      </c>
      <c r="F46" s="16">
        <f t="shared" si="3"/>
        <v>1.0344827586206897</v>
      </c>
      <c r="I46" s="13" t="s">
        <v>516</v>
      </c>
      <c r="J46" s="13" t="s">
        <v>1074</v>
      </c>
      <c r="K46" s="13" t="s">
        <v>1152</v>
      </c>
      <c r="L46" s="13">
        <v>1.0344827586206897</v>
      </c>
    </row>
    <row r="47" spans="1:12" x14ac:dyDescent="0.3">
      <c r="A47" s="13" t="s">
        <v>925</v>
      </c>
      <c r="B47" s="13" t="s">
        <v>1074</v>
      </c>
      <c r="C47" s="13">
        <v>60.1</v>
      </c>
      <c r="D47" s="13">
        <v>1</v>
      </c>
      <c r="E47" s="13">
        <f t="shared" si="2"/>
        <v>60.1</v>
      </c>
      <c r="F47" s="16">
        <f t="shared" si="3"/>
        <v>0.99833610648918469</v>
      </c>
      <c r="I47" s="13" t="s">
        <v>925</v>
      </c>
      <c r="J47" s="13" t="s">
        <v>1074</v>
      </c>
      <c r="K47" s="13" t="s">
        <v>1152</v>
      </c>
      <c r="L47" s="13">
        <v>0.99833610648918469</v>
      </c>
    </row>
    <row r="48" spans="1:12" x14ac:dyDescent="0.3">
      <c r="A48" s="13" t="s">
        <v>742</v>
      </c>
      <c r="B48" s="13" t="s">
        <v>1064</v>
      </c>
      <c r="C48" s="13">
        <v>65.2</v>
      </c>
      <c r="D48" s="13">
        <v>1</v>
      </c>
      <c r="E48" s="13">
        <f t="shared" si="2"/>
        <v>65.2</v>
      </c>
      <c r="F48" s="16">
        <f t="shared" si="3"/>
        <v>0.92024539877300604</v>
      </c>
      <c r="I48" s="13" t="s">
        <v>742</v>
      </c>
      <c r="J48" s="13" t="s">
        <v>1064</v>
      </c>
      <c r="K48" s="13" t="s">
        <v>1152</v>
      </c>
      <c r="L48" s="13">
        <v>0.92024539877300604</v>
      </c>
    </row>
    <row r="49" spans="1:12" x14ac:dyDescent="0.3">
      <c r="A49" s="13" t="s">
        <v>687</v>
      </c>
      <c r="B49" s="13" t="s">
        <v>1082</v>
      </c>
      <c r="C49" s="13">
        <v>53</v>
      </c>
      <c r="D49" s="13">
        <v>0.9</v>
      </c>
      <c r="E49" s="13">
        <f t="shared" si="2"/>
        <v>53</v>
      </c>
      <c r="F49" s="16">
        <f t="shared" si="3"/>
        <v>1.0188679245283019</v>
      </c>
      <c r="I49" s="13" t="s">
        <v>687</v>
      </c>
      <c r="J49" s="13" t="s">
        <v>1082</v>
      </c>
      <c r="K49" s="13" t="s">
        <v>1152</v>
      </c>
      <c r="L49" s="13">
        <v>1.0188679245283019</v>
      </c>
    </row>
    <row r="50" spans="1:12" x14ac:dyDescent="0.3">
      <c r="A50" s="13" t="s">
        <v>440</v>
      </c>
      <c r="B50" s="13" t="s">
        <v>1065</v>
      </c>
      <c r="C50" s="13">
        <v>56.2</v>
      </c>
      <c r="D50" s="13">
        <v>0.9</v>
      </c>
      <c r="E50" s="13">
        <f t="shared" si="2"/>
        <v>56.2</v>
      </c>
      <c r="F50" s="16">
        <f t="shared" si="3"/>
        <v>0.9608540925266903</v>
      </c>
      <c r="I50" s="13" t="s">
        <v>440</v>
      </c>
      <c r="J50" s="13" t="s">
        <v>1065</v>
      </c>
      <c r="K50" s="13" t="s">
        <v>1152</v>
      </c>
      <c r="L50" s="13">
        <v>0.9608540925266903</v>
      </c>
    </row>
    <row r="51" spans="1:12" x14ac:dyDescent="0.3">
      <c r="A51" s="13" t="s">
        <v>1059</v>
      </c>
      <c r="B51" s="13" t="s">
        <v>1090</v>
      </c>
      <c r="C51" s="13">
        <v>57</v>
      </c>
      <c r="D51" s="13">
        <v>0.9</v>
      </c>
      <c r="E51" s="13">
        <f t="shared" si="2"/>
        <v>57</v>
      </c>
      <c r="F51" s="16">
        <f t="shared" si="3"/>
        <v>0.94736842105263153</v>
      </c>
      <c r="I51" s="13" t="s">
        <v>1059</v>
      </c>
      <c r="J51" s="13" t="s">
        <v>1090</v>
      </c>
      <c r="K51" s="13" t="s">
        <v>1152</v>
      </c>
      <c r="L51" s="13">
        <v>0.94736842105263153</v>
      </c>
    </row>
    <row r="52" spans="1:12" x14ac:dyDescent="0.3">
      <c r="A52" s="13" t="s">
        <v>637</v>
      </c>
      <c r="B52" s="13" t="s">
        <v>1079</v>
      </c>
      <c r="C52" s="13">
        <v>64</v>
      </c>
      <c r="D52" s="13">
        <v>0.9</v>
      </c>
      <c r="E52" s="13">
        <f t="shared" si="2"/>
        <v>64</v>
      </c>
      <c r="F52" s="16">
        <f t="shared" si="3"/>
        <v>0.84375</v>
      </c>
      <c r="I52" s="13" t="s">
        <v>637</v>
      </c>
      <c r="J52" s="13" t="s">
        <v>1079</v>
      </c>
      <c r="K52" s="13" t="s">
        <v>1152</v>
      </c>
      <c r="L52" s="13">
        <v>0.84375</v>
      </c>
    </row>
    <row r="53" spans="1:12" x14ac:dyDescent="0.3">
      <c r="A53" s="13" t="s">
        <v>555</v>
      </c>
      <c r="B53" s="13" t="s">
        <v>1103</v>
      </c>
      <c r="C53" s="13">
        <v>64.2</v>
      </c>
      <c r="D53" s="13">
        <v>0.9</v>
      </c>
      <c r="E53" s="13">
        <f t="shared" si="2"/>
        <v>64.2</v>
      </c>
      <c r="F53" s="16">
        <f t="shared" si="3"/>
        <v>0.84112149532710279</v>
      </c>
      <c r="I53" s="13" t="s">
        <v>555</v>
      </c>
      <c r="J53" s="13" t="s">
        <v>1087</v>
      </c>
      <c r="K53" s="13" t="s">
        <v>1152</v>
      </c>
      <c r="L53" s="13">
        <v>0.84112149532710279</v>
      </c>
    </row>
    <row r="54" spans="1:12" x14ac:dyDescent="0.3">
      <c r="A54" s="13" t="s">
        <v>575</v>
      </c>
      <c r="B54" s="13" t="s">
        <v>1091</v>
      </c>
      <c r="C54" s="13">
        <v>68.099999999999994</v>
      </c>
      <c r="D54" s="13">
        <v>0.9</v>
      </c>
      <c r="E54" s="13">
        <f t="shared" si="2"/>
        <v>68.099999999999994</v>
      </c>
      <c r="F54" s="16">
        <f t="shared" si="3"/>
        <v>0.79295154185022032</v>
      </c>
      <c r="I54" s="13" t="s">
        <v>575</v>
      </c>
      <c r="J54" s="13" t="s">
        <v>1091</v>
      </c>
      <c r="K54" s="13" t="s">
        <v>1152</v>
      </c>
      <c r="L54" s="13">
        <v>0.79295154185022032</v>
      </c>
    </row>
    <row r="55" spans="1:12" x14ac:dyDescent="0.3">
      <c r="A55" s="13" t="s">
        <v>432</v>
      </c>
      <c r="B55" s="13" t="s">
        <v>1070</v>
      </c>
      <c r="C55" s="13">
        <v>49</v>
      </c>
      <c r="D55" s="13">
        <v>0.8</v>
      </c>
      <c r="E55" s="13">
        <f t="shared" si="2"/>
        <v>49</v>
      </c>
      <c r="F55" s="16">
        <f t="shared" si="3"/>
        <v>0.97959183673469385</v>
      </c>
      <c r="I55" s="13" t="s">
        <v>432</v>
      </c>
      <c r="J55" s="13" t="s">
        <v>1070</v>
      </c>
      <c r="K55" s="13" t="s">
        <v>1152</v>
      </c>
      <c r="L55" s="13">
        <v>0.97959183673469385</v>
      </c>
    </row>
    <row r="56" spans="1:12" x14ac:dyDescent="0.3">
      <c r="A56" s="13" t="s">
        <v>1019</v>
      </c>
      <c r="B56" s="13" t="s">
        <v>1072</v>
      </c>
      <c r="C56" s="13">
        <v>56.2</v>
      </c>
      <c r="D56" s="13">
        <v>0.8</v>
      </c>
      <c r="E56" s="13">
        <f t="shared" si="2"/>
        <v>56.2</v>
      </c>
      <c r="F56" s="16">
        <f t="shared" si="3"/>
        <v>0.85409252669039137</v>
      </c>
      <c r="I56" s="13" t="s">
        <v>1019</v>
      </c>
      <c r="J56" s="13" t="s">
        <v>1072</v>
      </c>
      <c r="K56" s="13" t="s">
        <v>1152</v>
      </c>
      <c r="L56" s="13">
        <v>0.85409252669039137</v>
      </c>
    </row>
    <row r="57" spans="1:12" x14ac:dyDescent="0.3">
      <c r="A57" s="13" t="s">
        <v>572</v>
      </c>
      <c r="B57" s="13" t="s">
        <v>1097</v>
      </c>
      <c r="C57" s="13">
        <v>57.1</v>
      </c>
      <c r="D57" s="13">
        <v>0.8</v>
      </c>
      <c r="E57" s="13">
        <f t="shared" si="2"/>
        <v>57.1</v>
      </c>
      <c r="F57" s="16">
        <f t="shared" si="3"/>
        <v>0.84063047285464099</v>
      </c>
      <c r="I57" s="13" t="s">
        <v>572</v>
      </c>
      <c r="J57" s="13" t="s">
        <v>1067</v>
      </c>
      <c r="K57" s="13" t="s">
        <v>1152</v>
      </c>
      <c r="L57" s="13">
        <v>0.84063047285464099</v>
      </c>
    </row>
    <row r="58" spans="1:12" x14ac:dyDescent="0.3">
      <c r="A58" s="13" t="s">
        <v>413</v>
      </c>
      <c r="B58" s="13" t="s">
        <v>1079</v>
      </c>
      <c r="C58" s="13">
        <v>62.1</v>
      </c>
      <c r="D58" s="13">
        <v>0.8</v>
      </c>
      <c r="E58" s="13">
        <f t="shared" si="2"/>
        <v>62.1</v>
      </c>
      <c r="F58" s="16">
        <f t="shared" si="3"/>
        <v>0.77294685990338163</v>
      </c>
      <c r="I58" s="13" t="s">
        <v>413</v>
      </c>
      <c r="J58" s="13" t="s">
        <v>1079</v>
      </c>
      <c r="K58" s="13" t="s">
        <v>1152</v>
      </c>
      <c r="L58" s="13">
        <v>0.77294685990338163</v>
      </c>
    </row>
    <row r="59" spans="1:12" x14ac:dyDescent="0.3">
      <c r="A59" s="13" t="s">
        <v>474</v>
      </c>
      <c r="B59" s="13" t="s">
        <v>1118</v>
      </c>
      <c r="C59" s="13">
        <v>64.099999999999994</v>
      </c>
      <c r="D59" s="13">
        <v>0.8</v>
      </c>
      <c r="E59" s="13">
        <f t="shared" si="2"/>
        <v>64.099999999999994</v>
      </c>
      <c r="F59" s="16">
        <f t="shared" si="3"/>
        <v>0.74882995319812795</v>
      </c>
      <c r="I59" s="13" t="s">
        <v>474</v>
      </c>
      <c r="J59" s="13" t="s">
        <v>1089</v>
      </c>
      <c r="K59" s="13" t="s">
        <v>1152</v>
      </c>
      <c r="L59" s="13">
        <v>0.74882995319812795</v>
      </c>
    </row>
    <row r="60" spans="1:12" x14ac:dyDescent="0.3">
      <c r="A60" s="13" t="s">
        <v>582</v>
      </c>
      <c r="B60" s="13" t="s">
        <v>1071</v>
      </c>
      <c r="C60" s="13">
        <v>64.2</v>
      </c>
      <c r="D60" s="13">
        <v>0.8</v>
      </c>
      <c r="E60" s="13">
        <f t="shared" si="2"/>
        <v>64.2</v>
      </c>
      <c r="F60" s="16">
        <f t="shared" si="3"/>
        <v>0.74766355140186913</v>
      </c>
      <c r="I60" s="13" t="s">
        <v>582</v>
      </c>
      <c r="J60" s="13" t="s">
        <v>1071</v>
      </c>
      <c r="K60" s="13" t="s">
        <v>1152</v>
      </c>
      <c r="L60" s="13">
        <v>0.74766355140186913</v>
      </c>
    </row>
    <row r="61" spans="1:12" x14ac:dyDescent="0.3">
      <c r="A61" s="13" t="s">
        <v>800</v>
      </c>
      <c r="B61" s="13" t="s">
        <v>1129</v>
      </c>
      <c r="C61" s="13">
        <v>58.1</v>
      </c>
      <c r="D61" s="13">
        <v>0.7</v>
      </c>
      <c r="E61" s="13">
        <f t="shared" si="2"/>
        <v>58.1</v>
      </c>
      <c r="F61" s="16">
        <f t="shared" si="3"/>
        <v>0.72289156626506024</v>
      </c>
      <c r="I61" s="13" t="s">
        <v>800</v>
      </c>
      <c r="J61" s="13" t="s">
        <v>1092</v>
      </c>
      <c r="K61" s="13" t="s">
        <v>1152</v>
      </c>
      <c r="L61" s="13">
        <v>0.72289156626506024</v>
      </c>
    </row>
    <row r="62" spans="1:12" x14ac:dyDescent="0.3">
      <c r="A62" s="13" t="s">
        <v>769</v>
      </c>
      <c r="B62" s="13" t="s">
        <v>1108</v>
      </c>
      <c r="C62" s="13">
        <v>67.099999999999994</v>
      </c>
      <c r="D62" s="13">
        <v>0.7</v>
      </c>
      <c r="E62" s="13">
        <f t="shared" si="2"/>
        <v>67.099999999999994</v>
      </c>
      <c r="F62" s="16">
        <f t="shared" si="3"/>
        <v>0.62593144560357683</v>
      </c>
      <c r="I62" s="13" t="s">
        <v>769</v>
      </c>
      <c r="J62" s="13" t="s">
        <v>1107</v>
      </c>
      <c r="K62" s="13" t="s">
        <v>1152</v>
      </c>
      <c r="L62" s="13">
        <v>0.62593144560357683</v>
      </c>
    </row>
    <row r="63" spans="1:12" x14ac:dyDescent="0.3">
      <c r="A63" s="13" t="s">
        <v>552</v>
      </c>
      <c r="B63" s="13" t="s">
        <v>1089</v>
      </c>
      <c r="C63" s="13">
        <v>79.099999999999994</v>
      </c>
      <c r="D63" s="13">
        <v>0.7</v>
      </c>
      <c r="E63" s="13">
        <f t="shared" si="2"/>
        <v>79.099999999999994</v>
      </c>
      <c r="F63" s="16">
        <f t="shared" si="3"/>
        <v>0.53097345132743368</v>
      </c>
      <c r="I63" s="13" t="s">
        <v>552</v>
      </c>
      <c r="J63" s="13" t="s">
        <v>1089</v>
      </c>
      <c r="K63" s="13" t="s">
        <v>1152</v>
      </c>
      <c r="L63" s="13">
        <v>0.53097345132743368</v>
      </c>
    </row>
    <row r="64" spans="1:12" x14ac:dyDescent="0.3">
      <c r="A64" s="13" t="s">
        <v>127</v>
      </c>
      <c r="B64" s="13" t="s">
        <v>1087</v>
      </c>
      <c r="C64" s="13">
        <v>56.1</v>
      </c>
      <c r="D64" s="13">
        <v>0.6</v>
      </c>
      <c r="E64" s="13">
        <f t="shared" si="2"/>
        <v>56.1</v>
      </c>
      <c r="F64" s="16">
        <f t="shared" si="3"/>
        <v>0.64171122994652408</v>
      </c>
      <c r="I64" s="13" t="s">
        <v>127</v>
      </c>
      <c r="J64" s="13" t="s">
        <v>1087</v>
      </c>
      <c r="K64" s="13" t="s">
        <v>1152</v>
      </c>
      <c r="L64" s="13">
        <v>0.64171122994652408</v>
      </c>
    </row>
    <row r="65" spans="1:12" x14ac:dyDescent="0.3">
      <c r="A65" s="13" t="s">
        <v>588</v>
      </c>
      <c r="B65" s="13" t="s">
        <v>1080</v>
      </c>
      <c r="C65" s="13">
        <v>61.2</v>
      </c>
      <c r="D65" s="13">
        <v>0.6</v>
      </c>
      <c r="E65" s="13">
        <f t="shared" si="2"/>
        <v>61.2</v>
      </c>
      <c r="F65" s="16">
        <f t="shared" si="3"/>
        <v>0.58823529411764708</v>
      </c>
      <c r="I65" s="13" t="s">
        <v>588</v>
      </c>
      <c r="J65" s="13" t="s">
        <v>1080</v>
      </c>
      <c r="K65" s="13" t="s">
        <v>1152</v>
      </c>
      <c r="L65" s="13">
        <v>0.58823529411764708</v>
      </c>
    </row>
    <row r="66" spans="1:12" x14ac:dyDescent="0.3">
      <c r="A66" s="13" t="s">
        <v>515</v>
      </c>
      <c r="B66" s="13" t="s">
        <v>1075</v>
      </c>
      <c r="C66" s="13">
        <v>61.2</v>
      </c>
      <c r="D66" s="13">
        <v>0.6</v>
      </c>
      <c r="E66" s="13">
        <f t="shared" ref="E66:E97" si="4">C66</f>
        <v>61.2</v>
      </c>
      <c r="F66" s="16">
        <f t="shared" ref="F66:F97" si="5">(D66*60)/E66</f>
        <v>0.58823529411764708</v>
      </c>
      <c r="I66" s="13" t="s">
        <v>515</v>
      </c>
      <c r="J66" s="13" t="s">
        <v>1075</v>
      </c>
      <c r="K66" s="13" t="s">
        <v>1152</v>
      </c>
      <c r="L66" s="13">
        <v>0.58823529411764708</v>
      </c>
    </row>
    <row r="67" spans="1:12" x14ac:dyDescent="0.3">
      <c r="A67" s="13" t="s">
        <v>734</v>
      </c>
      <c r="B67" s="13" t="s">
        <v>1088</v>
      </c>
      <c r="C67" s="13">
        <v>62.1</v>
      </c>
      <c r="D67" s="13">
        <v>0.6</v>
      </c>
      <c r="E67" s="13">
        <f t="shared" si="4"/>
        <v>62.1</v>
      </c>
      <c r="F67" s="16">
        <f t="shared" si="5"/>
        <v>0.57971014492753625</v>
      </c>
      <c r="I67" s="13" t="s">
        <v>734</v>
      </c>
      <c r="J67" s="13" t="s">
        <v>1088</v>
      </c>
      <c r="K67" s="13" t="s">
        <v>1152</v>
      </c>
      <c r="L67" s="13">
        <v>0.57971014492753625</v>
      </c>
    </row>
    <row r="68" spans="1:12" x14ac:dyDescent="0.3">
      <c r="A68" s="13" t="s">
        <v>451</v>
      </c>
      <c r="B68" s="13" t="s">
        <v>1069</v>
      </c>
      <c r="C68" s="13">
        <v>63.2</v>
      </c>
      <c r="D68" s="13">
        <v>0.6</v>
      </c>
      <c r="E68" s="13">
        <f t="shared" si="4"/>
        <v>63.2</v>
      </c>
      <c r="F68" s="16">
        <f t="shared" si="5"/>
        <v>0.56962025316455689</v>
      </c>
      <c r="I68" s="13" t="s">
        <v>451</v>
      </c>
      <c r="J68" s="13" t="s">
        <v>1069</v>
      </c>
      <c r="K68" s="13" t="s">
        <v>1152</v>
      </c>
      <c r="L68" s="13">
        <v>0.56962025316455689</v>
      </c>
    </row>
    <row r="69" spans="1:12" x14ac:dyDescent="0.3">
      <c r="A69" s="13" t="s">
        <v>587</v>
      </c>
      <c r="B69" s="13" t="s">
        <v>1100</v>
      </c>
      <c r="C69" s="13">
        <v>65.099999999999994</v>
      </c>
      <c r="D69" s="13">
        <v>0.6</v>
      </c>
      <c r="E69" s="13">
        <f t="shared" si="4"/>
        <v>65.099999999999994</v>
      </c>
      <c r="F69" s="16">
        <f t="shared" si="5"/>
        <v>0.55299539170506917</v>
      </c>
      <c r="I69" s="13" t="s">
        <v>587</v>
      </c>
      <c r="J69" s="13" t="s">
        <v>1085</v>
      </c>
      <c r="K69" s="13" t="s">
        <v>1152</v>
      </c>
      <c r="L69" s="13">
        <v>0.55299539170506917</v>
      </c>
    </row>
    <row r="70" spans="1:12" x14ac:dyDescent="0.3">
      <c r="A70" s="13" t="s">
        <v>540</v>
      </c>
      <c r="B70" s="13" t="s">
        <v>1091</v>
      </c>
      <c r="C70" s="13">
        <v>71.099999999999994</v>
      </c>
      <c r="D70" s="13">
        <v>0.6</v>
      </c>
      <c r="E70" s="13">
        <f t="shared" si="4"/>
        <v>71.099999999999994</v>
      </c>
      <c r="F70" s="16">
        <f t="shared" si="5"/>
        <v>0.50632911392405067</v>
      </c>
      <c r="I70" s="13" t="s">
        <v>540</v>
      </c>
      <c r="J70" s="13" t="s">
        <v>1091</v>
      </c>
      <c r="K70" s="13" t="s">
        <v>1152</v>
      </c>
      <c r="L70" s="13">
        <v>0.50632911392405067</v>
      </c>
    </row>
    <row r="71" spans="1:12" x14ac:dyDescent="0.3">
      <c r="A71" s="13" t="s">
        <v>594</v>
      </c>
      <c r="B71" s="13" t="s">
        <v>1076</v>
      </c>
      <c r="C71" s="13">
        <v>73.2</v>
      </c>
      <c r="D71" s="13">
        <v>0.6</v>
      </c>
      <c r="E71" s="13">
        <f t="shared" si="4"/>
        <v>73.2</v>
      </c>
      <c r="F71" s="16">
        <f t="shared" si="5"/>
        <v>0.49180327868852458</v>
      </c>
      <c r="I71" s="13" t="s">
        <v>594</v>
      </c>
      <c r="J71" s="13" t="s">
        <v>1076</v>
      </c>
      <c r="K71" s="13" t="s">
        <v>1152</v>
      </c>
      <c r="L71" s="13">
        <v>0.49180327868852458</v>
      </c>
    </row>
    <row r="72" spans="1:12" x14ac:dyDescent="0.3">
      <c r="A72" s="13" t="s">
        <v>287</v>
      </c>
      <c r="B72" s="13" t="s">
        <v>1072</v>
      </c>
      <c r="C72" s="13">
        <v>74.099999999999994</v>
      </c>
      <c r="D72" s="13">
        <v>0.6</v>
      </c>
      <c r="E72" s="13">
        <f t="shared" si="4"/>
        <v>74.099999999999994</v>
      </c>
      <c r="F72" s="16">
        <f t="shared" si="5"/>
        <v>0.48582995951417007</v>
      </c>
      <c r="I72" s="13" t="s">
        <v>287</v>
      </c>
      <c r="J72" s="13" t="s">
        <v>1072</v>
      </c>
      <c r="K72" s="13" t="s">
        <v>1152</v>
      </c>
      <c r="L72" s="13">
        <v>0.48582995951417007</v>
      </c>
    </row>
    <row r="73" spans="1:12" x14ac:dyDescent="0.3">
      <c r="A73" s="13" t="s">
        <v>326</v>
      </c>
      <c r="B73" s="13" t="s">
        <v>1065</v>
      </c>
      <c r="C73" s="13">
        <v>80.099999999999994</v>
      </c>
      <c r="D73" s="13">
        <v>0.6</v>
      </c>
      <c r="E73" s="13">
        <f t="shared" si="4"/>
        <v>80.099999999999994</v>
      </c>
      <c r="F73" s="16">
        <f t="shared" si="5"/>
        <v>0.44943820224719105</v>
      </c>
      <c r="I73" s="13" t="s">
        <v>326</v>
      </c>
      <c r="J73" s="13" t="s">
        <v>1065</v>
      </c>
      <c r="K73" s="13" t="s">
        <v>1152</v>
      </c>
      <c r="L73" s="13">
        <v>0.44943820224719105</v>
      </c>
    </row>
    <row r="74" spans="1:12" x14ac:dyDescent="0.3">
      <c r="A74" s="13" t="s">
        <v>845</v>
      </c>
      <c r="B74" s="13" t="s">
        <v>1078</v>
      </c>
      <c r="C74" s="13">
        <v>54.2</v>
      </c>
      <c r="D74" s="13">
        <v>0.5</v>
      </c>
      <c r="E74" s="13">
        <f t="shared" si="4"/>
        <v>54.2</v>
      </c>
      <c r="F74" s="16">
        <f t="shared" si="5"/>
        <v>0.55350553505535049</v>
      </c>
      <c r="I74" s="13" t="s">
        <v>845</v>
      </c>
      <c r="J74" s="13" t="s">
        <v>1078</v>
      </c>
      <c r="K74" s="13" t="s">
        <v>1152</v>
      </c>
      <c r="L74" s="13">
        <v>0.55350553505535049</v>
      </c>
    </row>
    <row r="75" spans="1:12" x14ac:dyDescent="0.3">
      <c r="A75" s="13" t="s">
        <v>514</v>
      </c>
      <c r="B75" s="13" t="s">
        <v>1063</v>
      </c>
      <c r="C75" s="13">
        <v>56.2</v>
      </c>
      <c r="D75" s="13">
        <v>0.5</v>
      </c>
      <c r="E75" s="13">
        <f t="shared" si="4"/>
        <v>56.2</v>
      </c>
      <c r="F75" s="16">
        <f t="shared" si="5"/>
        <v>0.53380782918149461</v>
      </c>
      <c r="I75" s="13" t="s">
        <v>514</v>
      </c>
      <c r="J75" s="13" t="s">
        <v>1063</v>
      </c>
      <c r="K75" s="13" t="s">
        <v>1152</v>
      </c>
      <c r="L75" s="13">
        <v>0.53380782918149461</v>
      </c>
    </row>
    <row r="76" spans="1:12" x14ac:dyDescent="0.3">
      <c r="A76" s="13" t="s">
        <v>216</v>
      </c>
      <c r="B76" s="13" t="s">
        <v>1077</v>
      </c>
      <c r="C76" s="13">
        <v>62</v>
      </c>
      <c r="D76" s="13">
        <v>0.5</v>
      </c>
      <c r="E76" s="13">
        <f t="shared" si="4"/>
        <v>62</v>
      </c>
      <c r="F76" s="16">
        <f t="shared" si="5"/>
        <v>0.4838709677419355</v>
      </c>
      <c r="I76" s="13" t="s">
        <v>216</v>
      </c>
      <c r="J76" s="13" t="s">
        <v>1077</v>
      </c>
      <c r="K76" s="13" t="s">
        <v>1152</v>
      </c>
      <c r="L76" s="13">
        <v>0.4838709677419355</v>
      </c>
    </row>
    <row r="77" spans="1:12" x14ac:dyDescent="0.3">
      <c r="A77" s="13" t="s">
        <v>229</v>
      </c>
      <c r="B77" s="13" t="s">
        <v>1083</v>
      </c>
      <c r="C77" s="13">
        <v>62.2</v>
      </c>
      <c r="D77" s="13">
        <v>0.5</v>
      </c>
      <c r="E77" s="13">
        <f t="shared" si="4"/>
        <v>62.2</v>
      </c>
      <c r="F77" s="16">
        <f t="shared" si="5"/>
        <v>0.48231511254019288</v>
      </c>
      <c r="I77" s="13" t="s">
        <v>229</v>
      </c>
      <c r="J77" s="13" t="s">
        <v>1083</v>
      </c>
      <c r="K77" s="13" t="s">
        <v>1152</v>
      </c>
      <c r="L77" s="13">
        <v>0.48231511254019288</v>
      </c>
    </row>
    <row r="78" spans="1:12" x14ac:dyDescent="0.3">
      <c r="A78" s="13" t="s">
        <v>836</v>
      </c>
      <c r="B78" s="13" t="s">
        <v>1080</v>
      </c>
      <c r="C78" s="13">
        <v>63.2</v>
      </c>
      <c r="D78" s="13">
        <v>0.5</v>
      </c>
      <c r="E78" s="13">
        <f t="shared" si="4"/>
        <v>63.2</v>
      </c>
      <c r="F78" s="16">
        <f t="shared" si="5"/>
        <v>0.47468354430379744</v>
      </c>
      <c r="I78" s="13" t="s">
        <v>836</v>
      </c>
      <c r="J78" s="13" t="s">
        <v>1080</v>
      </c>
      <c r="K78" s="13" t="s">
        <v>1152</v>
      </c>
      <c r="L78" s="13">
        <v>0.47468354430379744</v>
      </c>
    </row>
    <row r="79" spans="1:12" x14ac:dyDescent="0.3">
      <c r="A79" s="13" t="s">
        <v>894</v>
      </c>
      <c r="B79" s="13" t="s">
        <v>1086</v>
      </c>
      <c r="C79" s="13">
        <v>65</v>
      </c>
      <c r="D79" s="13">
        <v>0.5</v>
      </c>
      <c r="E79" s="13">
        <f t="shared" si="4"/>
        <v>65</v>
      </c>
      <c r="F79" s="16">
        <f t="shared" si="5"/>
        <v>0.46153846153846156</v>
      </c>
      <c r="I79" s="13" t="s">
        <v>894</v>
      </c>
      <c r="J79" s="13" t="s">
        <v>1086</v>
      </c>
      <c r="K79" s="13" t="s">
        <v>1152</v>
      </c>
      <c r="L79" s="13">
        <v>0.46153846153846156</v>
      </c>
    </row>
    <row r="80" spans="1:12" x14ac:dyDescent="0.3">
      <c r="A80" s="13" t="s">
        <v>377</v>
      </c>
      <c r="B80" s="13" t="s">
        <v>1075</v>
      </c>
      <c r="C80" s="13">
        <v>65.2</v>
      </c>
      <c r="D80" s="13">
        <v>0.5</v>
      </c>
      <c r="E80" s="13">
        <f t="shared" si="4"/>
        <v>65.2</v>
      </c>
      <c r="F80" s="16">
        <f t="shared" si="5"/>
        <v>0.46012269938650302</v>
      </c>
      <c r="I80" s="13" t="s">
        <v>377</v>
      </c>
      <c r="J80" s="13" t="s">
        <v>1075</v>
      </c>
      <c r="K80" s="13" t="s">
        <v>1152</v>
      </c>
      <c r="L80" s="13">
        <v>0.46012269938650302</v>
      </c>
    </row>
    <row r="81" spans="1:12" x14ac:dyDescent="0.3">
      <c r="A81" s="13" t="s">
        <v>409</v>
      </c>
      <c r="B81" s="13" t="s">
        <v>1128</v>
      </c>
      <c r="C81" s="13">
        <v>49.1</v>
      </c>
      <c r="D81" s="13">
        <v>0.4</v>
      </c>
      <c r="E81" s="13">
        <f t="shared" si="4"/>
        <v>49.1</v>
      </c>
      <c r="F81" s="16">
        <f t="shared" si="5"/>
        <v>0.48879837067209775</v>
      </c>
      <c r="I81" s="13" t="s">
        <v>409</v>
      </c>
      <c r="J81" s="13" t="s">
        <v>1078</v>
      </c>
      <c r="K81" s="13" t="s">
        <v>1152</v>
      </c>
      <c r="L81" s="13">
        <v>0.48879837067209775</v>
      </c>
    </row>
    <row r="82" spans="1:12" x14ac:dyDescent="0.3">
      <c r="A82" s="13" t="s">
        <v>496</v>
      </c>
      <c r="B82" s="13" t="s">
        <v>1130</v>
      </c>
      <c r="C82" s="13">
        <v>49.2</v>
      </c>
      <c r="D82" s="13">
        <v>0.4</v>
      </c>
      <c r="E82" s="13">
        <f t="shared" si="4"/>
        <v>49.2</v>
      </c>
      <c r="F82" s="16">
        <f t="shared" si="5"/>
        <v>0.48780487804878048</v>
      </c>
      <c r="I82" s="13" t="s">
        <v>496</v>
      </c>
      <c r="J82" s="13" t="s">
        <v>1066</v>
      </c>
      <c r="K82" s="13" t="s">
        <v>1152</v>
      </c>
      <c r="L82" s="13">
        <v>0.48780487804878048</v>
      </c>
    </row>
    <row r="83" spans="1:12" x14ac:dyDescent="0.3">
      <c r="A83" s="13" t="s">
        <v>952</v>
      </c>
      <c r="B83" s="13" t="s">
        <v>1097</v>
      </c>
      <c r="C83" s="13">
        <v>51.1</v>
      </c>
      <c r="D83" s="13">
        <v>0.4</v>
      </c>
      <c r="E83" s="13">
        <f t="shared" si="4"/>
        <v>51.1</v>
      </c>
      <c r="F83" s="16">
        <f t="shared" si="5"/>
        <v>0.46966731898238745</v>
      </c>
      <c r="I83" s="13" t="s">
        <v>952</v>
      </c>
      <c r="J83" s="13" t="s">
        <v>1067</v>
      </c>
      <c r="K83" s="13" t="s">
        <v>1152</v>
      </c>
      <c r="L83" s="13">
        <v>0.46966731898238745</v>
      </c>
    </row>
    <row r="84" spans="1:12" x14ac:dyDescent="0.3">
      <c r="A84" s="13" t="s">
        <v>833</v>
      </c>
      <c r="B84" s="13" t="s">
        <v>1090</v>
      </c>
      <c r="C84" s="13">
        <v>54</v>
      </c>
      <c r="D84" s="13">
        <v>0.4</v>
      </c>
      <c r="E84" s="13">
        <f t="shared" si="4"/>
        <v>54</v>
      </c>
      <c r="F84" s="16">
        <f t="shared" si="5"/>
        <v>0.44444444444444442</v>
      </c>
      <c r="I84" s="13" t="s">
        <v>833</v>
      </c>
      <c r="J84" s="13" t="s">
        <v>1090</v>
      </c>
      <c r="K84" s="13" t="s">
        <v>1152</v>
      </c>
      <c r="L84" s="13">
        <v>0.44444444444444442</v>
      </c>
    </row>
    <row r="85" spans="1:12" x14ac:dyDescent="0.3">
      <c r="A85" s="13" t="s">
        <v>452</v>
      </c>
      <c r="B85" s="13" t="s">
        <v>1106</v>
      </c>
      <c r="C85" s="13">
        <v>57.2</v>
      </c>
      <c r="D85" s="13">
        <v>0.4</v>
      </c>
      <c r="E85" s="13">
        <f t="shared" si="4"/>
        <v>57.2</v>
      </c>
      <c r="F85" s="16">
        <f t="shared" si="5"/>
        <v>0.41958041958041958</v>
      </c>
      <c r="I85" s="13" t="s">
        <v>452</v>
      </c>
      <c r="J85" s="13" t="s">
        <v>1074</v>
      </c>
      <c r="K85" s="13" t="s">
        <v>1152</v>
      </c>
      <c r="L85" s="13">
        <v>0.41958041958041958</v>
      </c>
    </row>
    <row r="86" spans="1:12" x14ac:dyDescent="0.3">
      <c r="A86" s="13" t="s">
        <v>599</v>
      </c>
      <c r="B86" s="13" t="s">
        <v>1076</v>
      </c>
      <c r="C86" s="13">
        <v>65.2</v>
      </c>
      <c r="D86" s="13">
        <v>0.4</v>
      </c>
      <c r="E86" s="13">
        <f t="shared" si="4"/>
        <v>65.2</v>
      </c>
      <c r="F86" s="16">
        <f t="shared" si="5"/>
        <v>0.36809815950920244</v>
      </c>
      <c r="I86" s="13" t="s">
        <v>599</v>
      </c>
      <c r="J86" s="13" t="s">
        <v>1076</v>
      </c>
      <c r="K86" s="13" t="s">
        <v>1152</v>
      </c>
      <c r="L86" s="13">
        <v>0.36809815950920244</v>
      </c>
    </row>
    <row r="87" spans="1:12" x14ac:dyDescent="0.3">
      <c r="A87" s="13" t="s">
        <v>967</v>
      </c>
      <c r="B87" s="13" t="s">
        <v>1090</v>
      </c>
      <c r="C87" s="13">
        <v>67.2</v>
      </c>
      <c r="D87" s="13">
        <v>0.4</v>
      </c>
      <c r="E87" s="13">
        <f t="shared" si="4"/>
        <v>67.2</v>
      </c>
      <c r="F87" s="16">
        <f t="shared" si="5"/>
        <v>0.35714285714285715</v>
      </c>
      <c r="I87" s="13" t="s">
        <v>967</v>
      </c>
      <c r="J87" s="13" t="s">
        <v>1090</v>
      </c>
      <c r="K87" s="13" t="s">
        <v>1152</v>
      </c>
      <c r="L87" s="13">
        <v>0.35714285714285715</v>
      </c>
    </row>
    <row r="88" spans="1:12" x14ac:dyDescent="0.3">
      <c r="A88" s="13" t="s">
        <v>148</v>
      </c>
      <c r="B88" s="13" t="s">
        <v>1069</v>
      </c>
      <c r="C88" s="13">
        <v>68</v>
      </c>
      <c r="D88" s="13">
        <v>0.4</v>
      </c>
      <c r="E88" s="13">
        <f t="shared" si="4"/>
        <v>68</v>
      </c>
      <c r="F88" s="16">
        <f t="shared" si="5"/>
        <v>0.35294117647058826</v>
      </c>
      <c r="I88" s="13" t="s">
        <v>148</v>
      </c>
      <c r="J88" s="13" t="s">
        <v>1069</v>
      </c>
      <c r="K88" s="13" t="s">
        <v>1152</v>
      </c>
      <c r="L88" s="13">
        <v>0.35294117647058826</v>
      </c>
    </row>
    <row r="89" spans="1:12" x14ac:dyDescent="0.3">
      <c r="A89" s="13" t="s">
        <v>550</v>
      </c>
      <c r="B89" s="13" t="s">
        <v>1070</v>
      </c>
      <c r="C89" s="13">
        <v>68.099999999999994</v>
      </c>
      <c r="D89" s="13">
        <v>0.4</v>
      </c>
      <c r="E89" s="13">
        <f t="shared" si="4"/>
        <v>68.099999999999994</v>
      </c>
      <c r="F89" s="16">
        <f t="shared" si="5"/>
        <v>0.3524229074889868</v>
      </c>
      <c r="I89" s="13" t="s">
        <v>550</v>
      </c>
      <c r="J89" s="13" t="s">
        <v>1070</v>
      </c>
      <c r="K89" s="13" t="s">
        <v>1152</v>
      </c>
      <c r="L89" s="13">
        <v>0.3524229074889868</v>
      </c>
    </row>
    <row r="90" spans="1:12" x14ac:dyDescent="0.3">
      <c r="A90" s="13" t="s">
        <v>590</v>
      </c>
      <c r="B90" s="13" t="s">
        <v>1068</v>
      </c>
      <c r="C90" s="13">
        <v>68.2</v>
      </c>
      <c r="D90" s="13">
        <v>0.4</v>
      </c>
      <c r="E90" s="13">
        <f t="shared" si="4"/>
        <v>68.2</v>
      </c>
      <c r="F90" s="16">
        <f t="shared" si="5"/>
        <v>0.35190615835777123</v>
      </c>
      <c r="I90" s="13" t="s">
        <v>590</v>
      </c>
      <c r="J90" s="13" t="s">
        <v>1068</v>
      </c>
      <c r="K90" s="13" t="s">
        <v>1152</v>
      </c>
      <c r="L90" s="13">
        <v>0.35190615835777123</v>
      </c>
    </row>
    <row r="91" spans="1:12" x14ac:dyDescent="0.3">
      <c r="A91" s="13" t="s">
        <v>482</v>
      </c>
      <c r="B91" s="13" t="s">
        <v>1071</v>
      </c>
      <c r="C91" s="13">
        <v>71</v>
      </c>
      <c r="D91" s="13">
        <v>0.4</v>
      </c>
      <c r="E91" s="13">
        <f t="shared" si="4"/>
        <v>71</v>
      </c>
      <c r="F91" s="16">
        <f t="shared" si="5"/>
        <v>0.3380281690140845</v>
      </c>
      <c r="I91" s="13" t="s">
        <v>482</v>
      </c>
      <c r="J91" s="13" t="s">
        <v>1071</v>
      </c>
      <c r="K91" s="13" t="s">
        <v>1152</v>
      </c>
      <c r="L91" s="13">
        <v>0.3380281690140845</v>
      </c>
    </row>
    <row r="92" spans="1:12" x14ac:dyDescent="0.3">
      <c r="A92" s="13" t="s">
        <v>266</v>
      </c>
      <c r="B92" s="13" t="s">
        <v>1072</v>
      </c>
      <c r="C92" s="13">
        <v>51</v>
      </c>
      <c r="D92" s="13">
        <v>0.3</v>
      </c>
      <c r="E92" s="13">
        <f t="shared" si="4"/>
        <v>51</v>
      </c>
      <c r="F92" s="16">
        <f t="shared" si="5"/>
        <v>0.35294117647058826</v>
      </c>
      <c r="I92" s="13" t="s">
        <v>266</v>
      </c>
      <c r="J92" s="13" t="s">
        <v>1072</v>
      </c>
      <c r="K92" s="13" t="s">
        <v>1152</v>
      </c>
      <c r="L92" s="13">
        <v>0.35294117647058826</v>
      </c>
    </row>
    <row r="93" spans="1:12" x14ac:dyDescent="0.3">
      <c r="A93" s="13" t="s">
        <v>831</v>
      </c>
      <c r="B93" s="13" t="s">
        <v>1065</v>
      </c>
      <c r="C93" s="13">
        <v>52.2</v>
      </c>
      <c r="D93" s="13">
        <v>0.3</v>
      </c>
      <c r="E93" s="13">
        <f t="shared" si="4"/>
        <v>52.2</v>
      </c>
      <c r="F93" s="16">
        <f t="shared" si="5"/>
        <v>0.34482758620689652</v>
      </c>
      <c r="I93" s="13" t="s">
        <v>831</v>
      </c>
      <c r="J93" s="13" t="s">
        <v>1065</v>
      </c>
      <c r="K93" s="13" t="s">
        <v>1152</v>
      </c>
      <c r="L93" s="13">
        <v>0.34482758620689652</v>
      </c>
    </row>
    <row r="94" spans="1:12" x14ac:dyDescent="0.3">
      <c r="A94" s="13" t="s">
        <v>953</v>
      </c>
      <c r="B94" s="13" t="s">
        <v>1129</v>
      </c>
      <c r="C94" s="13">
        <v>53.2</v>
      </c>
      <c r="D94" s="13">
        <v>0.3</v>
      </c>
      <c r="E94" s="13">
        <f t="shared" si="4"/>
        <v>53.2</v>
      </c>
      <c r="F94" s="16">
        <f t="shared" si="5"/>
        <v>0.33834586466165412</v>
      </c>
      <c r="I94" s="13" t="s">
        <v>953</v>
      </c>
      <c r="J94" s="13" t="s">
        <v>1092</v>
      </c>
      <c r="K94" s="13" t="s">
        <v>1152</v>
      </c>
      <c r="L94" s="13">
        <v>0.33834586466165412</v>
      </c>
    </row>
    <row r="95" spans="1:12" x14ac:dyDescent="0.3">
      <c r="A95" s="13" t="s">
        <v>1040</v>
      </c>
      <c r="B95" s="13" t="s">
        <v>1074</v>
      </c>
      <c r="C95" s="13">
        <v>54.2</v>
      </c>
      <c r="D95" s="13">
        <v>0.3</v>
      </c>
      <c r="E95" s="13">
        <f t="shared" si="4"/>
        <v>54.2</v>
      </c>
      <c r="F95" s="16">
        <f t="shared" si="5"/>
        <v>0.33210332103321033</v>
      </c>
      <c r="I95" s="13" t="s">
        <v>1040</v>
      </c>
      <c r="J95" s="13" t="s">
        <v>1074</v>
      </c>
      <c r="K95" s="13" t="s">
        <v>1152</v>
      </c>
      <c r="L95" s="13">
        <v>0.33210332103321033</v>
      </c>
    </row>
    <row r="96" spans="1:12" x14ac:dyDescent="0.3">
      <c r="A96" s="13" t="s">
        <v>536</v>
      </c>
      <c r="B96" s="13" t="s">
        <v>1101</v>
      </c>
      <c r="C96" s="13">
        <v>58</v>
      </c>
      <c r="D96" s="13">
        <v>0.3</v>
      </c>
      <c r="E96" s="13">
        <f t="shared" si="4"/>
        <v>58</v>
      </c>
      <c r="F96" s="16">
        <f t="shared" si="5"/>
        <v>0.31034482758620691</v>
      </c>
      <c r="I96" s="13" t="s">
        <v>536</v>
      </c>
      <c r="J96" s="13" t="s">
        <v>1083</v>
      </c>
      <c r="K96" s="13" t="s">
        <v>1152</v>
      </c>
      <c r="L96" s="13">
        <v>0.31034482758620691</v>
      </c>
    </row>
    <row r="97" spans="1:12" x14ac:dyDescent="0.3">
      <c r="A97" s="13" t="s">
        <v>585</v>
      </c>
      <c r="B97" s="13" t="s">
        <v>1099</v>
      </c>
      <c r="C97" s="13">
        <v>58.2</v>
      </c>
      <c r="D97" s="13">
        <v>0.3</v>
      </c>
      <c r="E97" s="13">
        <f t="shared" si="4"/>
        <v>58.2</v>
      </c>
      <c r="F97" s="16">
        <f t="shared" si="5"/>
        <v>0.30927835051546393</v>
      </c>
      <c r="I97" s="13" t="s">
        <v>585</v>
      </c>
      <c r="J97" s="13" t="s">
        <v>1071</v>
      </c>
      <c r="K97" s="13" t="s">
        <v>1152</v>
      </c>
      <c r="L97" s="13">
        <v>0.30927835051546393</v>
      </c>
    </row>
    <row r="98" spans="1:12" x14ac:dyDescent="0.3">
      <c r="A98" s="13" t="s">
        <v>984</v>
      </c>
      <c r="B98" s="13" t="s">
        <v>1088</v>
      </c>
      <c r="C98" s="13">
        <v>59</v>
      </c>
      <c r="D98" s="13">
        <v>0.3</v>
      </c>
      <c r="E98" s="13">
        <f t="shared" ref="E98:E129" si="6">C98</f>
        <v>59</v>
      </c>
      <c r="F98" s="16">
        <f t="shared" ref="F98:F129" si="7">(D98*60)/E98</f>
        <v>0.30508474576271188</v>
      </c>
      <c r="I98" s="13" t="s">
        <v>984</v>
      </c>
      <c r="J98" s="13" t="s">
        <v>1088</v>
      </c>
      <c r="K98" s="13" t="s">
        <v>1152</v>
      </c>
      <c r="L98" s="13">
        <v>0.30508474576271188</v>
      </c>
    </row>
    <row r="99" spans="1:12" x14ac:dyDescent="0.3">
      <c r="A99" s="13" t="s">
        <v>879</v>
      </c>
      <c r="B99" s="13" t="s">
        <v>1079</v>
      </c>
      <c r="C99" s="13">
        <v>59.2</v>
      </c>
      <c r="D99" s="13">
        <v>0.3</v>
      </c>
      <c r="E99" s="13">
        <f t="shared" si="6"/>
        <v>59.2</v>
      </c>
      <c r="F99" s="16">
        <f t="shared" si="7"/>
        <v>0.30405405405405406</v>
      </c>
      <c r="I99" s="13" t="s">
        <v>879</v>
      </c>
      <c r="J99" s="13" t="s">
        <v>1079</v>
      </c>
      <c r="K99" s="13" t="s">
        <v>1152</v>
      </c>
      <c r="L99" s="13">
        <v>0.30405405405405406</v>
      </c>
    </row>
    <row r="100" spans="1:12" x14ac:dyDescent="0.3">
      <c r="A100" s="13" t="s">
        <v>962</v>
      </c>
      <c r="B100" s="13" t="s">
        <v>1068</v>
      </c>
      <c r="C100" s="13">
        <v>60.2</v>
      </c>
      <c r="D100" s="13">
        <v>0.3</v>
      </c>
      <c r="E100" s="13">
        <f t="shared" si="6"/>
        <v>60.2</v>
      </c>
      <c r="F100" s="16">
        <f t="shared" si="7"/>
        <v>0.29900332225913617</v>
      </c>
      <c r="I100" s="13" t="s">
        <v>962</v>
      </c>
      <c r="J100" s="13" t="s">
        <v>1068</v>
      </c>
      <c r="K100" s="13" t="s">
        <v>1152</v>
      </c>
      <c r="L100" s="13">
        <v>0.29900332225913617</v>
      </c>
    </row>
    <row r="101" spans="1:12" x14ac:dyDescent="0.3">
      <c r="A101" s="13" t="s">
        <v>920</v>
      </c>
      <c r="B101" s="13" t="s">
        <v>1080</v>
      </c>
      <c r="C101" s="13">
        <v>63.1</v>
      </c>
      <c r="D101" s="13">
        <v>0.3</v>
      </c>
      <c r="E101" s="13">
        <f t="shared" si="6"/>
        <v>63.1</v>
      </c>
      <c r="F101" s="16">
        <f t="shared" si="7"/>
        <v>0.28526148969889065</v>
      </c>
      <c r="I101" s="13" t="s">
        <v>920</v>
      </c>
      <c r="J101" s="13" t="s">
        <v>1080</v>
      </c>
      <c r="K101" s="13" t="s">
        <v>1152</v>
      </c>
      <c r="L101" s="13">
        <v>0.28526148969889065</v>
      </c>
    </row>
    <row r="102" spans="1:12" x14ac:dyDescent="0.3">
      <c r="A102" s="13" t="s">
        <v>554</v>
      </c>
      <c r="B102" s="13" t="s">
        <v>1131</v>
      </c>
      <c r="C102" s="13">
        <v>64.099999999999994</v>
      </c>
      <c r="D102" s="13">
        <v>0.3</v>
      </c>
      <c r="E102" s="13">
        <f t="shared" si="6"/>
        <v>64.099999999999994</v>
      </c>
      <c r="F102" s="16">
        <f t="shared" si="7"/>
        <v>0.28081123244929801</v>
      </c>
      <c r="I102" s="13" t="s">
        <v>554</v>
      </c>
      <c r="J102" s="13" t="s">
        <v>1082</v>
      </c>
      <c r="K102" s="13" t="s">
        <v>1152</v>
      </c>
      <c r="L102" s="13">
        <v>0.28081123244929801</v>
      </c>
    </row>
    <row r="103" spans="1:12" x14ac:dyDescent="0.3">
      <c r="A103" s="13" t="s">
        <v>767</v>
      </c>
      <c r="B103" s="13" t="s">
        <v>1085</v>
      </c>
      <c r="C103" s="13">
        <v>55.1</v>
      </c>
      <c r="D103" s="13">
        <v>0.2</v>
      </c>
      <c r="E103" s="13">
        <f t="shared" si="6"/>
        <v>55.1</v>
      </c>
      <c r="F103" s="16">
        <f t="shared" si="7"/>
        <v>0.21778584392014519</v>
      </c>
      <c r="I103" s="13" t="s">
        <v>767</v>
      </c>
      <c r="J103" s="13" t="s">
        <v>1085</v>
      </c>
      <c r="K103" s="13" t="s">
        <v>1152</v>
      </c>
      <c r="L103" s="13">
        <v>0.21778584392014519</v>
      </c>
    </row>
    <row r="104" spans="1:12" x14ac:dyDescent="0.3">
      <c r="A104" s="13" t="s">
        <v>1005</v>
      </c>
      <c r="B104" s="13" t="s">
        <v>1099</v>
      </c>
      <c r="C104" s="13">
        <v>56</v>
      </c>
      <c r="D104" s="13">
        <v>0.2</v>
      </c>
      <c r="E104" s="13">
        <f t="shared" si="6"/>
        <v>56</v>
      </c>
      <c r="F104" s="16">
        <f t="shared" si="7"/>
        <v>0.21428571428571427</v>
      </c>
      <c r="I104" s="13" t="s">
        <v>1005</v>
      </c>
      <c r="J104" s="13" t="s">
        <v>1071</v>
      </c>
      <c r="K104" s="13" t="s">
        <v>1152</v>
      </c>
      <c r="L104" s="13">
        <v>0.21428571428571427</v>
      </c>
    </row>
    <row r="105" spans="1:12" x14ac:dyDescent="0.3">
      <c r="A105" s="13" t="s">
        <v>611</v>
      </c>
      <c r="B105" s="13" t="s">
        <v>1075</v>
      </c>
      <c r="C105" s="13">
        <v>60.1</v>
      </c>
      <c r="D105" s="13">
        <v>0.2</v>
      </c>
      <c r="E105" s="13">
        <f t="shared" si="6"/>
        <v>60.1</v>
      </c>
      <c r="F105" s="16">
        <f t="shared" si="7"/>
        <v>0.19966722129783693</v>
      </c>
      <c r="I105" s="13" t="s">
        <v>611</v>
      </c>
      <c r="J105" s="13" t="s">
        <v>1075</v>
      </c>
      <c r="K105" s="13" t="s">
        <v>1152</v>
      </c>
      <c r="L105" s="13">
        <v>0.19966722129783693</v>
      </c>
    </row>
    <row r="106" spans="1:12" x14ac:dyDescent="0.3">
      <c r="A106" s="13" t="s">
        <v>407</v>
      </c>
      <c r="B106" s="13" t="s">
        <v>1076</v>
      </c>
      <c r="C106" s="13">
        <v>61.2</v>
      </c>
      <c r="D106" s="13">
        <v>0.2</v>
      </c>
      <c r="E106" s="13">
        <f t="shared" si="6"/>
        <v>61.2</v>
      </c>
      <c r="F106" s="16">
        <f t="shared" si="7"/>
        <v>0.19607843137254902</v>
      </c>
      <c r="I106" s="13" t="s">
        <v>407</v>
      </c>
      <c r="J106" s="13" t="s">
        <v>1076</v>
      </c>
      <c r="K106" s="13" t="s">
        <v>1152</v>
      </c>
      <c r="L106" s="13">
        <v>0.19607843137254902</v>
      </c>
    </row>
    <row r="107" spans="1:12" x14ac:dyDescent="0.3">
      <c r="A107" s="13" t="s">
        <v>1046</v>
      </c>
      <c r="B107" s="13" t="s">
        <v>1064</v>
      </c>
      <c r="C107" s="13">
        <v>64</v>
      </c>
      <c r="D107" s="13">
        <v>0.2</v>
      </c>
      <c r="E107" s="13">
        <f t="shared" si="6"/>
        <v>64</v>
      </c>
      <c r="F107" s="16">
        <f t="shared" si="7"/>
        <v>0.1875</v>
      </c>
      <c r="I107" s="13" t="s">
        <v>1046</v>
      </c>
      <c r="J107" s="13" t="s">
        <v>1064</v>
      </c>
      <c r="K107" s="13" t="s">
        <v>1152</v>
      </c>
      <c r="L107" s="13">
        <v>0.1875</v>
      </c>
    </row>
    <row r="108" spans="1:12" x14ac:dyDescent="0.3">
      <c r="A108" s="13" t="s">
        <v>830</v>
      </c>
      <c r="B108" s="13" t="s">
        <v>1075</v>
      </c>
      <c r="C108" s="13">
        <v>70.099999999999994</v>
      </c>
      <c r="D108" s="13">
        <v>0.2</v>
      </c>
      <c r="E108" s="13">
        <f t="shared" si="6"/>
        <v>70.099999999999994</v>
      </c>
      <c r="F108" s="16">
        <f t="shared" si="7"/>
        <v>0.1711840228245364</v>
      </c>
      <c r="I108" s="13" t="s">
        <v>830</v>
      </c>
      <c r="J108" s="13" t="s">
        <v>1075</v>
      </c>
      <c r="K108" s="13" t="s">
        <v>1152</v>
      </c>
      <c r="L108" s="13">
        <v>0.1711840228245364</v>
      </c>
    </row>
    <row r="109" spans="1:12" x14ac:dyDescent="0.3">
      <c r="A109" s="13" t="s">
        <v>595</v>
      </c>
      <c r="B109" s="13" t="s">
        <v>1073</v>
      </c>
      <c r="C109" s="13">
        <v>72.099999999999994</v>
      </c>
      <c r="D109" s="13">
        <v>0.2</v>
      </c>
      <c r="E109" s="13">
        <f t="shared" si="6"/>
        <v>72.099999999999994</v>
      </c>
      <c r="F109" s="16">
        <f t="shared" si="7"/>
        <v>0.16643550624133149</v>
      </c>
      <c r="I109" s="13" t="s">
        <v>595</v>
      </c>
      <c r="J109" s="13" t="s">
        <v>1073</v>
      </c>
      <c r="K109" s="13" t="s">
        <v>1152</v>
      </c>
      <c r="L109" s="13">
        <v>0.16643550624133149</v>
      </c>
    </row>
    <row r="110" spans="1:12" x14ac:dyDescent="0.3">
      <c r="A110" s="13" t="s">
        <v>766</v>
      </c>
      <c r="B110" s="13" t="s">
        <v>1065</v>
      </c>
      <c r="C110" s="13">
        <v>81.099999999999994</v>
      </c>
      <c r="D110" s="13">
        <v>0.2</v>
      </c>
      <c r="E110" s="13">
        <f t="shared" si="6"/>
        <v>81.099999999999994</v>
      </c>
      <c r="F110" s="16">
        <f t="shared" si="7"/>
        <v>0.14796547472256474</v>
      </c>
      <c r="I110" s="13" t="s">
        <v>766</v>
      </c>
      <c r="J110" s="13" t="s">
        <v>1065</v>
      </c>
      <c r="K110" s="13" t="s">
        <v>1152</v>
      </c>
      <c r="L110" s="13">
        <v>0.14796547472256474</v>
      </c>
    </row>
    <row r="111" spans="1:12" x14ac:dyDescent="0.3">
      <c r="A111" s="13" t="s">
        <v>591</v>
      </c>
      <c r="B111" s="13" t="s">
        <v>1102</v>
      </c>
      <c r="C111" s="13">
        <v>49.1</v>
      </c>
      <c r="D111" s="13">
        <v>0.1</v>
      </c>
      <c r="E111" s="13">
        <f t="shared" si="6"/>
        <v>49.1</v>
      </c>
      <c r="F111" s="16">
        <f t="shared" si="7"/>
        <v>0.12219959266802444</v>
      </c>
      <c r="I111" s="13" t="s">
        <v>591</v>
      </c>
      <c r="J111" s="13" t="s">
        <v>1068</v>
      </c>
      <c r="K111" s="13" t="s">
        <v>1152</v>
      </c>
      <c r="L111" s="13">
        <v>0.12219959266802444</v>
      </c>
    </row>
    <row r="112" spans="1:12" x14ac:dyDescent="0.3">
      <c r="A112" s="13" t="s">
        <v>318</v>
      </c>
      <c r="B112" s="13" t="s">
        <v>1132</v>
      </c>
      <c r="C112" s="13">
        <v>51</v>
      </c>
      <c r="D112" s="13">
        <v>0.1</v>
      </c>
      <c r="E112" s="13">
        <f t="shared" si="6"/>
        <v>51</v>
      </c>
      <c r="F112" s="16">
        <f t="shared" si="7"/>
        <v>0.11764705882352941</v>
      </c>
      <c r="I112" s="13" t="s">
        <v>318</v>
      </c>
      <c r="J112" s="13" t="s">
        <v>1075</v>
      </c>
      <c r="K112" s="13" t="s">
        <v>1152</v>
      </c>
      <c r="L112" s="13">
        <v>0.11764705882352941</v>
      </c>
    </row>
    <row r="113" spans="1:12" x14ac:dyDescent="0.3">
      <c r="A113" s="13" t="s">
        <v>954</v>
      </c>
      <c r="B113" s="13" t="s">
        <v>1117</v>
      </c>
      <c r="C113" s="13">
        <v>54.2</v>
      </c>
      <c r="D113" s="13">
        <v>0.1</v>
      </c>
      <c r="E113" s="13">
        <f t="shared" si="6"/>
        <v>54.2</v>
      </c>
      <c r="F113" s="16">
        <f t="shared" si="7"/>
        <v>0.11070110701107011</v>
      </c>
      <c r="I113" s="13" t="s">
        <v>954</v>
      </c>
      <c r="J113" s="13" t="s">
        <v>1088</v>
      </c>
      <c r="K113" s="13" t="s">
        <v>1152</v>
      </c>
      <c r="L113" s="13">
        <v>0.11070110701107011</v>
      </c>
    </row>
    <row r="114" spans="1:12" x14ac:dyDescent="0.3">
      <c r="A114" s="13" t="s">
        <v>283</v>
      </c>
      <c r="B114" s="13" t="s">
        <v>1079</v>
      </c>
      <c r="C114" s="13">
        <v>65</v>
      </c>
      <c r="D114" s="13">
        <v>0.1</v>
      </c>
      <c r="E114" s="13">
        <f t="shared" si="6"/>
        <v>65</v>
      </c>
      <c r="F114" s="16">
        <f t="shared" si="7"/>
        <v>9.2307692307692313E-2</v>
      </c>
      <c r="I114" s="13" t="s">
        <v>283</v>
      </c>
      <c r="J114" s="13" t="s">
        <v>1079</v>
      </c>
      <c r="K114" s="13" t="s">
        <v>1152</v>
      </c>
      <c r="L114" s="13">
        <v>9.2307692307692313E-2</v>
      </c>
    </row>
    <row r="115" spans="1:12" x14ac:dyDescent="0.3">
      <c r="A115" s="13" t="s">
        <v>796</v>
      </c>
      <c r="B115" s="13" t="s">
        <v>1084</v>
      </c>
      <c r="C115" s="13">
        <v>66</v>
      </c>
      <c r="D115" s="13">
        <v>0.1</v>
      </c>
      <c r="E115" s="13">
        <f t="shared" si="6"/>
        <v>66</v>
      </c>
      <c r="F115" s="16">
        <f t="shared" si="7"/>
        <v>9.0909090909090912E-2</v>
      </c>
      <c r="I115" s="13" t="s">
        <v>796</v>
      </c>
      <c r="J115" s="13" t="s">
        <v>1084</v>
      </c>
      <c r="K115" s="13" t="s">
        <v>1152</v>
      </c>
      <c r="L115" s="13">
        <v>9.0909090909090912E-2</v>
      </c>
    </row>
    <row r="116" spans="1:12" x14ac:dyDescent="0.3">
      <c r="A116" s="13" t="s">
        <v>433</v>
      </c>
      <c r="B116" s="13" t="s">
        <v>1109</v>
      </c>
      <c r="C116" s="13">
        <v>69</v>
      </c>
      <c r="D116" s="13">
        <v>0.1</v>
      </c>
      <c r="E116" s="13">
        <f t="shared" si="6"/>
        <v>69</v>
      </c>
      <c r="F116" s="16">
        <f t="shared" si="7"/>
        <v>8.6956521739130432E-2</v>
      </c>
      <c r="I116" s="13" t="s">
        <v>433</v>
      </c>
      <c r="J116" s="13" t="s">
        <v>1079</v>
      </c>
      <c r="K116" s="13" t="s">
        <v>1152</v>
      </c>
      <c r="L116" s="13">
        <v>8.6956521739130432E-2</v>
      </c>
    </row>
    <row r="117" spans="1:12" x14ac:dyDescent="0.3">
      <c r="A117" s="13" t="s">
        <v>774</v>
      </c>
      <c r="B117" s="13" t="s">
        <v>1089</v>
      </c>
      <c r="C117" s="13">
        <v>72.2</v>
      </c>
      <c r="D117" s="13">
        <v>0.1</v>
      </c>
      <c r="E117" s="13">
        <f t="shared" si="6"/>
        <v>72.2</v>
      </c>
      <c r="F117" s="16">
        <f t="shared" si="7"/>
        <v>8.3102493074792241E-2</v>
      </c>
      <c r="I117" s="13" t="s">
        <v>774</v>
      </c>
      <c r="J117" s="13" t="s">
        <v>1089</v>
      </c>
      <c r="K117" s="13" t="s">
        <v>1152</v>
      </c>
      <c r="L117" s="13">
        <v>8.3102493074792241E-2</v>
      </c>
    </row>
    <row r="118" spans="1:12" x14ac:dyDescent="0.3">
      <c r="A118" s="13" t="s">
        <v>508</v>
      </c>
      <c r="B118" s="13" t="s">
        <v>1064</v>
      </c>
      <c r="C118" s="13">
        <v>59.1</v>
      </c>
      <c r="D118" s="13">
        <v>0</v>
      </c>
      <c r="E118" s="13">
        <f t="shared" si="6"/>
        <v>59.1</v>
      </c>
      <c r="F118" s="16">
        <f t="shared" si="7"/>
        <v>0</v>
      </c>
      <c r="I118" s="13" t="s">
        <v>508</v>
      </c>
      <c r="J118" s="13" t="s">
        <v>1064</v>
      </c>
      <c r="K118" s="13" t="s">
        <v>1152</v>
      </c>
      <c r="L118" s="13">
        <v>0</v>
      </c>
    </row>
    <row r="119" spans="1:12" x14ac:dyDescent="0.3">
      <c r="A119" s="13" t="s">
        <v>416</v>
      </c>
      <c r="B119" s="13" t="s">
        <v>1117</v>
      </c>
      <c r="C119" s="13">
        <v>56.1</v>
      </c>
      <c r="D119" s="13">
        <v>0</v>
      </c>
      <c r="E119" s="13">
        <f t="shared" si="6"/>
        <v>56.1</v>
      </c>
      <c r="F119" s="16">
        <f t="shared" si="7"/>
        <v>0</v>
      </c>
      <c r="I119" s="13" t="s">
        <v>416</v>
      </c>
      <c r="J119" s="13" t="s">
        <v>1088</v>
      </c>
      <c r="K119" s="13" t="s">
        <v>1152</v>
      </c>
      <c r="L119" s="13">
        <v>0</v>
      </c>
    </row>
    <row r="120" spans="1:12" x14ac:dyDescent="0.3">
      <c r="A120" s="13" t="s">
        <v>477</v>
      </c>
      <c r="B120" s="13" t="s">
        <v>1083</v>
      </c>
      <c r="C120" s="13">
        <v>68.099999999999994</v>
      </c>
      <c r="D120" s="13">
        <v>0</v>
      </c>
      <c r="E120" s="13">
        <f t="shared" si="6"/>
        <v>68.099999999999994</v>
      </c>
      <c r="F120" s="16">
        <f t="shared" si="7"/>
        <v>0</v>
      </c>
      <c r="I120" s="13" t="s">
        <v>477</v>
      </c>
      <c r="J120" s="13" t="s">
        <v>1083</v>
      </c>
      <c r="K120" s="13" t="s">
        <v>1152</v>
      </c>
      <c r="L120" s="13">
        <v>0</v>
      </c>
    </row>
    <row r="121" spans="1:12" x14ac:dyDescent="0.3">
      <c r="A121" s="13" t="s">
        <v>168</v>
      </c>
      <c r="B121" s="13" t="s">
        <v>1083</v>
      </c>
      <c r="C121" s="13">
        <v>59.1</v>
      </c>
      <c r="D121" s="13">
        <v>0</v>
      </c>
      <c r="E121" s="13">
        <f t="shared" si="6"/>
        <v>59.1</v>
      </c>
      <c r="F121" s="16">
        <f t="shared" si="7"/>
        <v>0</v>
      </c>
      <c r="I121" s="13" t="s">
        <v>168</v>
      </c>
      <c r="J121" s="13" t="s">
        <v>1083</v>
      </c>
      <c r="K121" s="13" t="s">
        <v>1152</v>
      </c>
      <c r="L121" s="13">
        <v>0</v>
      </c>
    </row>
    <row r="122" spans="1:12" x14ac:dyDescent="0.3">
      <c r="A122" s="13" t="s">
        <v>389</v>
      </c>
      <c r="B122" s="13" t="s">
        <v>1076</v>
      </c>
      <c r="C122" s="13">
        <v>78</v>
      </c>
      <c r="D122" s="13">
        <v>0</v>
      </c>
      <c r="E122" s="13">
        <f t="shared" si="6"/>
        <v>78</v>
      </c>
      <c r="F122" s="16">
        <f t="shared" si="7"/>
        <v>0</v>
      </c>
      <c r="I122" s="13" t="s">
        <v>389</v>
      </c>
      <c r="J122" s="13" t="s">
        <v>1076</v>
      </c>
      <c r="K122" s="13" t="s">
        <v>1152</v>
      </c>
      <c r="L122" s="13">
        <v>0</v>
      </c>
    </row>
    <row r="123" spans="1:12" x14ac:dyDescent="0.3">
      <c r="A123" s="13" t="s">
        <v>348</v>
      </c>
      <c r="B123" s="13" t="s">
        <v>1133</v>
      </c>
      <c r="C123" s="13">
        <v>57</v>
      </c>
      <c r="D123" s="13">
        <v>0</v>
      </c>
      <c r="E123" s="13">
        <f t="shared" si="6"/>
        <v>57</v>
      </c>
      <c r="F123" s="16">
        <f t="shared" si="7"/>
        <v>0</v>
      </c>
      <c r="I123" s="13" t="s">
        <v>348</v>
      </c>
      <c r="J123" s="13" t="s">
        <v>1080</v>
      </c>
      <c r="K123" s="13" t="s">
        <v>1152</v>
      </c>
      <c r="L123" s="13">
        <v>0</v>
      </c>
    </row>
    <row r="124" spans="1:12" x14ac:dyDescent="0.3">
      <c r="A124" s="13" t="s">
        <v>568</v>
      </c>
      <c r="B124" s="13" t="s">
        <v>1085</v>
      </c>
      <c r="C124" s="13">
        <v>77.099999999999994</v>
      </c>
      <c r="D124" s="13">
        <v>-0.1</v>
      </c>
      <c r="E124" s="13">
        <f t="shared" si="6"/>
        <v>77.099999999999994</v>
      </c>
      <c r="F124" s="16">
        <f t="shared" si="7"/>
        <v>-7.7821011673151752E-2</v>
      </c>
      <c r="I124" s="13" t="s">
        <v>568</v>
      </c>
      <c r="J124" s="13" t="s">
        <v>1085</v>
      </c>
      <c r="K124" s="13" t="s">
        <v>1152</v>
      </c>
      <c r="L124" s="13">
        <v>-7.7821011673151752E-2</v>
      </c>
    </row>
    <row r="125" spans="1:12" x14ac:dyDescent="0.3">
      <c r="A125" s="13" t="s">
        <v>185</v>
      </c>
      <c r="B125" s="13" t="s">
        <v>1116</v>
      </c>
      <c r="C125" s="13">
        <v>64.2</v>
      </c>
      <c r="D125" s="13">
        <v>-0.1</v>
      </c>
      <c r="E125" s="13">
        <f t="shared" si="6"/>
        <v>64.2</v>
      </c>
      <c r="F125" s="16">
        <f t="shared" si="7"/>
        <v>-9.3457943925233641E-2</v>
      </c>
      <c r="I125" s="13" t="s">
        <v>185</v>
      </c>
      <c r="J125" s="13" t="s">
        <v>1084</v>
      </c>
      <c r="K125" s="13" t="s">
        <v>1152</v>
      </c>
      <c r="L125" s="13">
        <v>-9.3457943925233641E-2</v>
      </c>
    </row>
    <row r="126" spans="1:12" x14ac:dyDescent="0.3">
      <c r="A126" s="13" t="s">
        <v>624</v>
      </c>
      <c r="B126" s="13" t="s">
        <v>1091</v>
      </c>
      <c r="C126" s="13">
        <v>64.099999999999994</v>
      </c>
      <c r="D126" s="13">
        <v>-0.1</v>
      </c>
      <c r="E126" s="13">
        <f t="shared" si="6"/>
        <v>64.099999999999994</v>
      </c>
      <c r="F126" s="16">
        <f t="shared" si="7"/>
        <v>-9.3603744149765994E-2</v>
      </c>
      <c r="I126" s="13" t="s">
        <v>624</v>
      </c>
      <c r="J126" s="13" t="s">
        <v>1091</v>
      </c>
      <c r="K126" s="13" t="s">
        <v>1152</v>
      </c>
      <c r="L126" s="13">
        <v>-9.3603744149765994E-2</v>
      </c>
    </row>
    <row r="127" spans="1:12" x14ac:dyDescent="0.3">
      <c r="A127" s="13" t="s">
        <v>322</v>
      </c>
      <c r="B127" s="13" t="s">
        <v>1076</v>
      </c>
      <c r="C127" s="13">
        <v>60.2</v>
      </c>
      <c r="D127" s="13">
        <v>-0.1</v>
      </c>
      <c r="E127" s="13">
        <f t="shared" si="6"/>
        <v>60.2</v>
      </c>
      <c r="F127" s="16">
        <f t="shared" si="7"/>
        <v>-9.9667774086378738E-2</v>
      </c>
      <c r="I127" s="13" t="s">
        <v>322</v>
      </c>
      <c r="J127" s="13" t="s">
        <v>1076</v>
      </c>
      <c r="K127" s="13" t="s">
        <v>1152</v>
      </c>
      <c r="L127" s="13">
        <v>-9.9667774086378738E-2</v>
      </c>
    </row>
    <row r="128" spans="1:12" x14ac:dyDescent="0.3">
      <c r="A128" s="13" t="s">
        <v>511</v>
      </c>
      <c r="B128" s="13" t="s">
        <v>1089</v>
      </c>
      <c r="C128" s="13">
        <v>56.1</v>
      </c>
      <c r="D128" s="13">
        <v>-0.1</v>
      </c>
      <c r="E128" s="13">
        <f t="shared" si="6"/>
        <v>56.1</v>
      </c>
      <c r="F128" s="16">
        <f t="shared" si="7"/>
        <v>-0.10695187165775401</v>
      </c>
      <c r="I128" s="13" t="s">
        <v>511</v>
      </c>
      <c r="J128" s="13" t="s">
        <v>1089</v>
      </c>
      <c r="K128" s="13" t="s">
        <v>1152</v>
      </c>
      <c r="L128" s="13">
        <v>-0.10695187165775401</v>
      </c>
    </row>
    <row r="129" spans="1:12" x14ac:dyDescent="0.3">
      <c r="A129" s="13" t="s">
        <v>795</v>
      </c>
      <c r="B129" s="13" t="s">
        <v>1088</v>
      </c>
      <c r="C129" s="13">
        <v>53.1</v>
      </c>
      <c r="D129" s="13">
        <v>-0.1</v>
      </c>
      <c r="E129" s="13">
        <f t="shared" si="6"/>
        <v>53.1</v>
      </c>
      <c r="F129" s="16">
        <f t="shared" si="7"/>
        <v>-0.11299435028248588</v>
      </c>
      <c r="I129" s="13" t="s">
        <v>795</v>
      </c>
      <c r="J129" s="13" t="s">
        <v>1088</v>
      </c>
      <c r="K129" s="13" t="s">
        <v>1152</v>
      </c>
      <c r="L129" s="13">
        <v>-0.11299435028248588</v>
      </c>
    </row>
    <row r="130" spans="1:12" x14ac:dyDescent="0.3">
      <c r="A130" s="13" t="s">
        <v>651</v>
      </c>
      <c r="B130" s="13" t="s">
        <v>1070</v>
      </c>
      <c r="C130" s="13">
        <v>52.2</v>
      </c>
      <c r="D130" s="13">
        <v>-0.1</v>
      </c>
      <c r="E130" s="13">
        <f t="shared" ref="E130:E145" si="8">C130</f>
        <v>52.2</v>
      </c>
      <c r="F130" s="16">
        <f t="shared" ref="F130:F145" si="9">(D130*60)/E130</f>
        <v>-0.11494252873563218</v>
      </c>
      <c r="I130" s="13" t="s">
        <v>651</v>
      </c>
      <c r="J130" s="13" t="s">
        <v>1070</v>
      </c>
      <c r="K130" s="13" t="s">
        <v>1152</v>
      </c>
      <c r="L130" s="13">
        <v>-0.11494252873563218</v>
      </c>
    </row>
    <row r="131" spans="1:12" x14ac:dyDescent="0.3">
      <c r="A131" s="13" t="s">
        <v>564</v>
      </c>
      <c r="B131" s="13" t="s">
        <v>1069</v>
      </c>
      <c r="C131" s="13">
        <v>49.1</v>
      </c>
      <c r="D131" s="13">
        <v>-0.1</v>
      </c>
      <c r="E131" s="13">
        <f t="shared" si="8"/>
        <v>49.1</v>
      </c>
      <c r="F131" s="16">
        <f t="shared" si="9"/>
        <v>-0.12219959266802444</v>
      </c>
      <c r="I131" s="13" t="s">
        <v>564</v>
      </c>
      <c r="J131" s="13" t="s">
        <v>1069</v>
      </c>
      <c r="K131" s="13" t="s">
        <v>1152</v>
      </c>
      <c r="L131" s="13">
        <v>-0.12219959266802444</v>
      </c>
    </row>
    <row r="132" spans="1:12" x14ac:dyDescent="0.3">
      <c r="A132" s="13" t="s">
        <v>437</v>
      </c>
      <c r="B132" s="13" t="s">
        <v>1085</v>
      </c>
      <c r="C132" s="13">
        <v>61.2</v>
      </c>
      <c r="D132" s="13">
        <v>-0.2</v>
      </c>
      <c r="E132" s="13">
        <f t="shared" si="8"/>
        <v>61.2</v>
      </c>
      <c r="F132" s="16">
        <f t="shared" si="9"/>
        <v>-0.19607843137254902</v>
      </c>
      <c r="I132" s="13" t="s">
        <v>437</v>
      </c>
      <c r="J132" s="13" t="s">
        <v>1085</v>
      </c>
      <c r="K132" s="13" t="s">
        <v>1152</v>
      </c>
      <c r="L132" s="13">
        <v>-0.19607843137254902</v>
      </c>
    </row>
    <row r="133" spans="1:12" x14ac:dyDescent="0.3">
      <c r="A133" s="13" t="s">
        <v>701</v>
      </c>
      <c r="B133" s="13" t="s">
        <v>1065</v>
      </c>
      <c r="C133" s="13">
        <v>59.2</v>
      </c>
      <c r="D133" s="13">
        <v>-0.2</v>
      </c>
      <c r="E133" s="13">
        <f t="shared" si="8"/>
        <v>59.2</v>
      </c>
      <c r="F133" s="16">
        <f t="shared" si="9"/>
        <v>-0.20270270270270269</v>
      </c>
      <c r="I133" s="13" t="s">
        <v>701</v>
      </c>
      <c r="J133" s="13" t="s">
        <v>1065</v>
      </c>
      <c r="K133" s="13" t="s">
        <v>1152</v>
      </c>
      <c r="L133" s="13">
        <v>-0.20270270270270269</v>
      </c>
    </row>
    <row r="134" spans="1:12" x14ac:dyDescent="0.3">
      <c r="A134" s="13" t="s">
        <v>384</v>
      </c>
      <c r="B134" s="13" t="s">
        <v>1064</v>
      </c>
      <c r="C134" s="13">
        <v>55.2</v>
      </c>
      <c r="D134" s="13">
        <v>-0.2</v>
      </c>
      <c r="E134" s="13">
        <f t="shared" si="8"/>
        <v>55.2</v>
      </c>
      <c r="F134" s="16">
        <f t="shared" si="9"/>
        <v>-0.21739130434782608</v>
      </c>
      <c r="I134" s="13" t="s">
        <v>384</v>
      </c>
      <c r="J134" s="13" t="s">
        <v>1064</v>
      </c>
      <c r="K134" s="13" t="s">
        <v>1152</v>
      </c>
      <c r="L134" s="13">
        <v>-0.21739130434782608</v>
      </c>
    </row>
    <row r="135" spans="1:12" x14ac:dyDescent="0.3">
      <c r="A135" s="13" t="s">
        <v>747</v>
      </c>
      <c r="B135" s="13" t="s">
        <v>1084</v>
      </c>
      <c r="C135" s="13">
        <v>55.1</v>
      </c>
      <c r="D135" s="13">
        <v>-0.2</v>
      </c>
      <c r="E135" s="13">
        <f t="shared" si="8"/>
        <v>55.1</v>
      </c>
      <c r="F135" s="16">
        <f t="shared" si="9"/>
        <v>-0.21778584392014519</v>
      </c>
      <c r="I135" s="13" t="s">
        <v>747</v>
      </c>
      <c r="J135" s="13" t="s">
        <v>1084</v>
      </c>
      <c r="K135" s="13" t="s">
        <v>1152</v>
      </c>
      <c r="L135" s="13">
        <v>-0.21778584392014519</v>
      </c>
    </row>
    <row r="136" spans="1:12" x14ac:dyDescent="0.3">
      <c r="A136" s="13" t="s">
        <v>607</v>
      </c>
      <c r="B136" s="13" t="s">
        <v>1081</v>
      </c>
      <c r="C136" s="13">
        <v>53</v>
      </c>
      <c r="D136" s="13">
        <v>-0.2</v>
      </c>
      <c r="E136" s="13">
        <f t="shared" si="8"/>
        <v>53</v>
      </c>
      <c r="F136" s="16">
        <f t="shared" si="9"/>
        <v>-0.22641509433962265</v>
      </c>
      <c r="I136" s="13" t="s">
        <v>607</v>
      </c>
      <c r="J136" s="13" t="s">
        <v>1081</v>
      </c>
      <c r="K136" s="13" t="s">
        <v>1152</v>
      </c>
      <c r="L136" s="13">
        <v>-0.22641509433962265</v>
      </c>
    </row>
    <row r="137" spans="1:12" x14ac:dyDescent="0.3">
      <c r="A137" s="13" t="s">
        <v>904</v>
      </c>
      <c r="B137" s="13" t="s">
        <v>1063</v>
      </c>
      <c r="C137" s="13">
        <v>52.1</v>
      </c>
      <c r="D137" s="13">
        <v>-0.2</v>
      </c>
      <c r="E137" s="13">
        <f t="shared" si="8"/>
        <v>52.1</v>
      </c>
      <c r="F137" s="16">
        <f t="shared" si="9"/>
        <v>-0.23032629558541265</v>
      </c>
      <c r="I137" s="13" t="s">
        <v>904</v>
      </c>
      <c r="J137" s="13" t="s">
        <v>1063</v>
      </c>
      <c r="K137" s="13" t="s">
        <v>1152</v>
      </c>
      <c r="L137" s="13">
        <v>-0.23032629558541265</v>
      </c>
    </row>
    <row r="138" spans="1:12" x14ac:dyDescent="0.3">
      <c r="A138" s="13" t="s">
        <v>574</v>
      </c>
      <c r="B138" s="13" t="s">
        <v>1074</v>
      </c>
      <c r="C138" s="13">
        <v>60.1</v>
      </c>
      <c r="D138" s="13">
        <v>-0.3</v>
      </c>
      <c r="E138" s="13">
        <f t="shared" si="8"/>
        <v>60.1</v>
      </c>
      <c r="F138" s="16">
        <f t="shared" si="9"/>
        <v>-0.29950083194675542</v>
      </c>
      <c r="I138" s="13" t="s">
        <v>574</v>
      </c>
      <c r="J138" s="13" t="s">
        <v>1074</v>
      </c>
      <c r="K138" s="13" t="s">
        <v>1152</v>
      </c>
      <c r="L138" s="13">
        <v>-0.29950083194675542</v>
      </c>
    </row>
    <row r="139" spans="1:12" x14ac:dyDescent="0.3">
      <c r="A139" s="13" t="s">
        <v>577</v>
      </c>
      <c r="B139" s="13" t="s">
        <v>1072</v>
      </c>
      <c r="C139" s="13">
        <v>55.2</v>
      </c>
      <c r="D139" s="13">
        <v>-0.3</v>
      </c>
      <c r="E139" s="13">
        <f t="shared" si="8"/>
        <v>55.2</v>
      </c>
      <c r="F139" s="16">
        <f t="shared" si="9"/>
        <v>-0.32608695652173914</v>
      </c>
      <c r="I139" s="13" t="s">
        <v>577</v>
      </c>
      <c r="J139" s="13" t="s">
        <v>1072</v>
      </c>
      <c r="K139" s="13" t="s">
        <v>1152</v>
      </c>
      <c r="L139" s="13">
        <v>-0.32608695652173914</v>
      </c>
    </row>
    <row r="140" spans="1:12" x14ac:dyDescent="0.3">
      <c r="A140" s="13" t="s">
        <v>542</v>
      </c>
      <c r="B140" s="13" t="s">
        <v>1077</v>
      </c>
      <c r="C140" s="13">
        <v>53</v>
      </c>
      <c r="D140" s="13">
        <v>-0.3</v>
      </c>
      <c r="E140" s="13">
        <f t="shared" si="8"/>
        <v>53</v>
      </c>
      <c r="F140" s="16">
        <f t="shared" si="9"/>
        <v>-0.33962264150943394</v>
      </c>
      <c r="I140" s="13" t="s">
        <v>542</v>
      </c>
      <c r="J140" s="13" t="s">
        <v>1077</v>
      </c>
      <c r="K140" s="13" t="s">
        <v>1152</v>
      </c>
      <c r="L140" s="13">
        <v>-0.33962264150943394</v>
      </c>
    </row>
    <row r="141" spans="1:12" x14ac:dyDescent="0.3">
      <c r="A141" s="13" t="s">
        <v>741</v>
      </c>
      <c r="B141" s="13" t="s">
        <v>1064</v>
      </c>
      <c r="C141" s="13">
        <v>51</v>
      </c>
      <c r="D141" s="13">
        <v>-0.3</v>
      </c>
      <c r="E141" s="13">
        <f t="shared" si="8"/>
        <v>51</v>
      </c>
      <c r="F141" s="16">
        <f t="shared" si="9"/>
        <v>-0.35294117647058826</v>
      </c>
      <c r="I141" s="13" t="s">
        <v>741</v>
      </c>
      <c r="J141" s="13" t="s">
        <v>1064</v>
      </c>
      <c r="K141" s="13" t="s">
        <v>1152</v>
      </c>
      <c r="L141" s="13">
        <v>-0.35294117647058826</v>
      </c>
    </row>
    <row r="142" spans="1:12" x14ac:dyDescent="0.3">
      <c r="A142" s="13" t="s">
        <v>484</v>
      </c>
      <c r="B142" s="13" t="s">
        <v>1065</v>
      </c>
      <c r="C142" s="13">
        <v>63.1</v>
      </c>
      <c r="D142" s="13">
        <v>-0.4</v>
      </c>
      <c r="E142" s="13">
        <f t="shared" si="8"/>
        <v>63.1</v>
      </c>
      <c r="F142" s="16">
        <f t="shared" si="9"/>
        <v>-0.38034865293185421</v>
      </c>
      <c r="I142" s="13" t="s">
        <v>484</v>
      </c>
      <c r="J142" s="13" t="s">
        <v>1065</v>
      </c>
      <c r="K142" s="13" t="s">
        <v>1152</v>
      </c>
      <c r="L142" s="13">
        <v>-0.38034865293185421</v>
      </c>
    </row>
    <row r="143" spans="1:12" x14ac:dyDescent="0.3">
      <c r="A143" s="13" t="s">
        <v>1038</v>
      </c>
      <c r="B143" s="13" t="s">
        <v>1117</v>
      </c>
      <c r="C143" s="13">
        <v>50</v>
      </c>
      <c r="D143" s="13">
        <v>-0.4</v>
      </c>
      <c r="E143" s="13">
        <f t="shared" si="8"/>
        <v>50</v>
      </c>
      <c r="F143" s="16">
        <f t="shared" si="9"/>
        <v>-0.48</v>
      </c>
      <c r="I143" s="13" t="s">
        <v>1038</v>
      </c>
      <c r="J143" s="13" t="s">
        <v>1088</v>
      </c>
      <c r="K143" s="13" t="s">
        <v>1152</v>
      </c>
      <c r="L143" s="13">
        <v>-0.48</v>
      </c>
    </row>
    <row r="144" spans="1:12" x14ac:dyDescent="0.3">
      <c r="A144" s="13" t="s">
        <v>1055</v>
      </c>
      <c r="B144" s="13" t="s">
        <v>1085</v>
      </c>
      <c r="C144" s="13">
        <v>63.1</v>
      </c>
      <c r="D144" s="13">
        <v>-0.5</v>
      </c>
      <c r="E144" s="13">
        <f t="shared" si="8"/>
        <v>63.1</v>
      </c>
      <c r="F144" s="16">
        <f t="shared" si="9"/>
        <v>-0.47543581616481773</v>
      </c>
      <c r="I144" s="13" t="s">
        <v>1055</v>
      </c>
      <c r="J144" s="13" t="s">
        <v>1085</v>
      </c>
      <c r="K144" s="13" t="s">
        <v>1152</v>
      </c>
      <c r="L144" s="13">
        <v>-0.47543581616481773</v>
      </c>
    </row>
    <row r="145" spans="1:12" x14ac:dyDescent="0.3">
      <c r="A145" s="13" t="s">
        <v>778</v>
      </c>
      <c r="B145" s="13" t="s">
        <v>1090</v>
      </c>
      <c r="C145" s="13">
        <v>55.1</v>
      </c>
      <c r="D145" s="13">
        <v>-1</v>
      </c>
      <c r="E145" s="13">
        <f t="shared" si="8"/>
        <v>55.1</v>
      </c>
      <c r="F145" s="16">
        <f t="shared" si="9"/>
        <v>-1.0889292196007259</v>
      </c>
      <c r="I145" s="13" t="s">
        <v>778</v>
      </c>
      <c r="J145" s="13" t="s">
        <v>1090</v>
      </c>
      <c r="K145" s="13" t="s">
        <v>1152</v>
      </c>
      <c r="L145" s="13">
        <v>-1.0889292196007259</v>
      </c>
    </row>
  </sheetData>
  <phoneticPr fontId="4" type="noConversion"/>
  <conditionalFormatting sqref="C1:C1048576">
    <cfRule type="cellIs" dxfId="2" priority="1" operator="lessThan">
      <formula>30</formula>
    </cfRule>
    <cfRule type="cellIs" dxfId="1" priority="2" operator="lessThan">
      <formula>30</formula>
    </cfRule>
    <cfRule type="cellIs" dxfId="0" priority="3" operator="less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67F3-AC24-4EB3-94F6-6C9D6C2D30A1}">
  <dimension ref="A1:F986"/>
  <sheetViews>
    <sheetView topLeftCell="A922" workbookViewId="0">
      <selection activeCell="A939" sqref="A939"/>
    </sheetView>
  </sheetViews>
  <sheetFormatPr defaultRowHeight="16.5" x14ac:dyDescent="0.3"/>
  <cols>
    <col min="1" max="1" width="23.125" bestFit="1" customWidth="1"/>
    <col min="2" max="2" width="13.125" bestFit="1" customWidth="1"/>
    <col min="3" max="3" width="16.25" bestFit="1" customWidth="1"/>
    <col min="5" max="5" width="13.125" bestFit="1" customWidth="1"/>
    <col min="6" max="6" width="16.25" bestFit="1" customWidth="1"/>
  </cols>
  <sheetData>
    <row r="1" spans="1:6" ht="17.25" thickBot="1" x14ac:dyDescent="0.35">
      <c r="A1" s="1" t="s">
        <v>0</v>
      </c>
      <c r="B1" s="2" t="s">
        <v>29</v>
      </c>
      <c r="C1" s="1" t="s">
        <v>30</v>
      </c>
      <c r="D1" s="1" t="s">
        <v>31</v>
      </c>
      <c r="E1" s="2" t="s">
        <v>29</v>
      </c>
      <c r="F1" s="1" t="s">
        <v>30</v>
      </c>
    </row>
    <row r="2" spans="1:6" ht="18" thickTop="1" thickBot="1" x14ac:dyDescent="0.35">
      <c r="A2" s="3" t="s">
        <v>32</v>
      </c>
      <c r="B2" s="4">
        <v>37116667</v>
      </c>
      <c r="C2" s="5" t="s">
        <v>33</v>
      </c>
      <c r="D2" s="6" t="s">
        <v>34</v>
      </c>
      <c r="E2" s="4">
        <v>37116667</v>
      </c>
      <c r="F2" s="5" t="s">
        <v>33</v>
      </c>
    </row>
    <row r="3" spans="1:6" ht="18" thickTop="1" thickBot="1" x14ac:dyDescent="0.35">
      <c r="A3" s="3" t="s">
        <v>35</v>
      </c>
      <c r="B3" s="4">
        <v>36000000</v>
      </c>
      <c r="C3" s="5" t="s">
        <v>36</v>
      </c>
      <c r="D3" s="6" t="s">
        <v>37</v>
      </c>
      <c r="E3" s="4">
        <v>36000000</v>
      </c>
      <c r="F3" s="5" t="s">
        <v>36</v>
      </c>
    </row>
    <row r="4" spans="1:6" ht="18" thickTop="1" thickBot="1" x14ac:dyDescent="0.35">
      <c r="A4" s="3" t="s">
        <v>38</v>
      </c>
      <c r="B4" s="4">
        <v>35000000</v>
      </c>
      <c r="C4" s="5" t="s">
        <v>39</v>
      </c>
      <c r="D4" s="6" t="s">
        <v>17</v>
      </c>
      <c r="E4" s="4">
        <v>35000000</v>
      </c>
      <c r="F4" s="5" t="s">
        <v>39</v>
      </c>
    </row>
    <row r="5" spans="1:6" ht="18" thickTop="1" thickBot="1" x14ac:dyDescent="0.35">
      <c r="A5" s="3" t="s">
        <v>40</v>
      </c>
      <c r="B5" s="4">
        <v>34503480</v>
      </c>
      <c r="C5" s="5" t="s">
        <v>41</v>
      </c>
      <c r="D5" s="6" t="s">
        <v>37</v>
      </c>
      <c r="E5" s="4">
        <v>34503480</v>
      </c>
      <c r="F5" s="5" t="s">
        <v>41</v>
      </c>
    </row>
    <row r="6" spans="1:6" ht="18" thickTop="1" thickBot="1" x14ac:dyDescent="0.35">
      <c r="A6" s="3" t="s">
        <v>42</v>
      </c>
      <c r="B6" s="4">
        <v>34000000</v>
      </c>
      <c r="C6" s="5" t="s">
        <v>43</v>
      </c>
      <c r="D6" s="6" t="s">
        <v>17</v>
      </c>
      <c r="E6" s="4">
        <v>34000000</v>
      </c>
      <c r="F6" s="5" t="s">
        <v>43</v>
      </c>
    </row>
    <row r="7" spans="1:6" ht="18" thickTop="1" thickBot="1" x14ac:dyDescent="0.35">
      <c r="A7" s="3" t="s">
        <v>44</v>
      </c>
      <c r="B7" s="4">
        <v>33000000</v>
      </c>
      <c r="C7" s="5" t="s">
        <v>45</v>
      </c>
      <c r="D7" s="6" t="s">
        <v>37</v>
      </c>
      <c r="E7" s="4">
        <v>33000000</v>
      </c>
      <c r="F7" s="5" t="s">
        <v>45</v>
      </c>
    </row>
    <row r="8" spans="1:6" ht="18" thickTop="1" thickBot="1" x14ac:dyDescent="0.35">
      <c r="A8" s="3" t="s">
        <v>46</v>
      </c>
      <c r="B8" s="4">
        <v>32045256</v>
      </c>
      <c r="C8" s="5" t="s">
        <v>41</v>
      </c>
      <c r="D8" s="6" t="s">
        <v>37</v>
      </c>
      <c r="E8" s="4">
        <v>32045256</v>
      </c>
      <c r="F8" s="5" t="s">
        <v>41</v>
      </c>
    </row>
    <row r="9" spans="1:6" ht="18" thickTop="1" thickBot="1" x14ac:dyDescent="0.35">
      <c r="A9" s="3" t="s">
        <v>47</v>
      </c>
      <c r="B9" s="4">
        <v>32000000</v>
      </c>
      <c r="C9" s="5" t="s">
        <v>48</v>
      </c>
      <c r="D9" s="6" t="s">
        <v>49</v>
      </c>
      <c r="E9" s="4">
        <v>32000000</v>
      </c>
      <c r="F9" s="5" t="s">
        <v>48</v>
      </c>
    </row>
    <row r="10" spans="1:6" ht="18" thickTop="1" thickBot="1" x14ac:dyDescent="0.35">
      <c r="A10" s="3" t="s">
        <v>50</v>
      </c>
      <c r="B10" s="4">
        <v>31333333</v>
      </c>
      <c r="C10" s="5" t="s">
        <v>48</v>
      </c>
      <c r="D10" s="6" t="s">
        <v>37</v>
      </c>
      <c r="E10" s="4">
        <v>31333333</v>
      </c>
      <c r="F10" s="5" t="s">
        <v>48</v>
      </c>
    </row>
    <row r="11" spans="1:6" ht="18" thickTop="1" thickBot="1" x14ac:dyDescent="0.35">
      <c r="A11" s="3" t="s">
        <v>51</v>
      </c>
      <c r="B11" s="4">
        <v>31000001</v>
      </c>
      <c r="C11" s="5" t="s">
        <v>48</v>
      </c>
      <c r="D11" s="6" t="s">
        <v>37</v>
      </c>
      <c r="E11" s="4">
        <v>31000001</v>
      </c>
      <c r="F11" s="5" t="s">
        <v>48</v>
      </c>
    </row>
    <row r="12" spans="1:6" ht="18" thickTop="1" thickBot="1" x14ac:dyDescent="0.35">
      <c r="A12" s="3" t="s">
        <v>52</v>
      </c>
      <c r="B12" s="4">
        <v>30000000</v>
      </c>
      <c r="C12" s="5" t="s">
        <v>33</v>
      </c>
      <c r="D12" s="6" t="s">
        <v>14</v>
      </c>
      <c r="E12" s="4">
        <v>30000000</v>
      </c>
      <c r="F12" s="5" t="s">
        <v>33</v>
      </c>
    </row>
    <row r="13" spans="1:6" ht="18" thickTop="1" thickBot="1" x14ac:dyDescent="0.35">
      <c r="A13" s="3" t="s">
        <v>53</v>
      </c>
      <c r="B13" s="4">
        <v>30000000</v>
      </c>
      <c r="C13" s="5" t="s">
        <v>54</v>
      </c>
      <c r="D13" s="6" t="s">
        <v>14</v>
      </c>
      <c r="E13" s="4">
        <v>30000000</v>
      </c>
      <c r="F13" s="5" t="s">
        <v>54</v>
      </c>
    </row>
    <row r="14" spans="1:6" ht="18" thickTop="1" thickBot="1" x14ac:dyDescent="0.35">
      <c r="A14" s="3" t="s">
        <v>55</v>
      </c>
      <c r="B14" s="4">
        <v>29921850</v>
      </c>
      <c r="C14" s="5" t="s">
        <v>45</v>
      </c>
      <c r="D14" s="6" t="s">
        <v>37</v>
      </c>
      <c r="E14" s="4">
        <v>29921850</v>
      </c>
      <c r="F14" s="5" t="s">
        <v>45</v>
      </c>
    </row>
    <row r="15" spans="1:6" ht="18" thickTop="1" thickBot="1" x14ac:dyDescent="0.35">
      <c r="A15" s="3" t="s">
        <v>56</v>
      </c>
      <c r="B15" s="4">
        <v>29000000</v>
      </c>
      <c r="C15" s="5" t="s">
        <v>45</v>
      </c>
      <c r="D15" s="6" t="s">
        <v>15</v>
      </c>
      <c r="E15" s="4">
        <v>29000000</v>
      </c>
      <c r="F15" s="5" t="s">
        <v>45</v>
      </c>
    </row>
    <row r="16" spans="1:6" ht="18" thickTop="1" thickBot="1" x14ac:dyDescent="0.35">
      <c r="A16" s="3" t="s">
        <v>57</v>
      </c>
      <c r="B16" s="4">
        <v>29000000</v>
      </c>
      <c r="C16" s="5" t="s">
        <v>36</v>
      </c>
      <c r="D16" s="6" t="s">
        <v>34</v>
      </c>
      <c r="E16" s="4">
        <v>29000000</v>
      </c>
      <c r="F16" s="5" t="s">
        <v>36</v>
      </c>
    </row>
    <row r="17" spans="1:6" ht="18" thickTop="1" thickBot="1" x14ac:dyDescent="0.35">
      <c r="A17" s="3" t="s">
        <v>58</v>
      </c>
      <c r="B17" s="4">
        <v>28131955</v>
      </c>
      <c r="C17" s="5" t="s">
        <v>59</v>
      </c>
      <c r="D17" s="6" t="s">
        <v>37</v>
      </c>
      <c r="E17" s="4">
        <v>28131955</v>
      </c>
      <c r="F17" s="5" t="s">
        <v>59</v>
      </c>
    </row>
    <row r="18" spans="1:6" ht="18" thickTop="1" thickBot="1" x14ac:dyDescent="0.35">
      <c r="A18" s="3" t="s">
        <v>60</v>
      </c>
      <c r="B18" s="4">
        <v>28071429</v>
      </c>
      <c r="C18" s="5" t="s">
        <v>33</v>
      </c>
      <c r="D18" s="6" t="s">
        <v>17</v>
      </c>
      <c r="E18" s="4">
        <v>28071429</v>
      </c>
      <c r="F18" s="5" t="s">
        <v>33</v>
      </c>
    </row>
    <row r="19" spans="1:6" ht="18" thickTop="1" thickBot="1" x14ac:dyDescent="0.35">
      <c r="A19" s="3" t="s">
        <v>1115</v>
      </c>
      <c r="B19" s="4">
        <v>27538462</v>
      </c>
      <c r="C19" s="5" t="s">
        <v>62</v>
      </c>
      <c r="D19" s="6" t="s">
        <v>34</v>
      </c>
      <c r="E19" s="4">
        <v>27538462</v>
      </c>
      <c r="F19" s="5" t="s">
        <v>62</v>
      </c>
    </row>
    <row r="20" spans="1:6" ht="18" thickTop="1" thickBot="1" x14ac:dyDescent="0.35">
      <c r="A20" s="3" t="s">
        <v>63</v>
      </c>
      <c r="B20" s="4">
        <v>25333333</v>
      </c>
      <c r="C20" s="5" t="s">
        <v>39</v>
      </c>
      <c r="D20" s="6" t="s">
        <v>14</v>
      </c>
      <c r="E20" s="4">
        <v>25333333</v>
      </c>
      <c r="F20" s="5" t="s">
        <v>39</v>
      </c>
    </row>
    <row r="21" spans="1:6" ht="18" thickTop="1" thickBot="1" x14ac:dyDescent="0.35">
      <c r="A21" s="3" t="s">
        <v>64</v>
      </c>
      <c r="B21" s="4">
        <v>25000000</v>
      </c>
      <c r="C21" s="5" t="s">
        <v>65</v>
      </c>
      <c r="D21" s="6" t="s">
        <v>14</v>
      </c>
      <c r="E21" s="4">
        <v>25000000</v>
      </c>
      <c r="F21" s="5" t="s">
        <v>65</v>
      </c>
    </row>
    <row r="22" spans="1:6" ht="18" thickTop="1" thickBot="1" x14ac:dyDescent="0.35">
      <c r="A22" s="3" t="s">
        <v>66</v>
      </c>
      <c r="B22" s="4">
        <v>24700000</v>
      </c>
      <c r="C22" s="5" t="s">
        <v>33</v>
      </c>
      <c r="D22" s="6" t="s">
        <v>34</v>
      </c>
      <c r="E22" s="4">
        <v>24700000</v>
      </c>
      <c r="F22" s="5" t="s">
        <v>33</v>
      </c>
    </row>
    <row r="23" spans="1:6" ht="18" thickTop="1" thickBot="1" x14ac:dyDescent="0.35">
      <c r="A23" s="3" t="s">
        <v>67</v>
      </c>
      <c r="B23" s="4">
        <v>24416667</v>
      </c>
      <c r="C23" s="5" t="s">
        <v>41</v>
      </c>
      <c r="D23" s="6" t="s">
        <v>37</v>
      </c>
      <c r="E23" s="4">
        <v>24416667</v>
      </c>
      <c r="F23" s="5" t="s">
        <v>41</v>
      </c>
    </row>
    <row r="24" spans="1:6" ht="18" thickTop="1" thickBot="1" x14ac:dyDescent="0.35">
      <c r="A24" s="3" t="s">
        <v>68</v>
      </c>
      <c r="B24" s="4">
        <v>24172484</v>
      </c>
      <c r="C24" s="5" t="s">
        <v>69</v>
      </c>
      <c r="D24" s="6" t="s">
        <v>37</v>
      </c>
      <c r="E24" s="4">
        <v>24172484</v>
      </c>
      <c r="F24" s="5" t="s">
        <v>69</v>
      </c>
    </row>
    <row r="25" spans="1:6" ht="18" thickTop="1" thickBot="1" x14ac:dyDescent="0.35">
      <c r="A25" s="3" t="s">
        <v>70</v>
      </c>
      <c r="B25" s="4">
        <v>24000000</v>
      </c>
      <c r="C25" s="5" t="s">
        <v>59</v>
      </c>
      <c r="D25" s="6" t="s">
        <v>15</v>
      </c>
      <c r="E25" s="4">
        <v>24000000</v>
      </c>
      <c r="F25" s="5" t="s">
        <v>59</v>
      </c>
    </row>
    <row r="26" spans="1:6" ht="18" thickTop="1" thickBot="1" x14ac:dyDescent="0.35">
      <c r="A26" s="3" t="s">
        <v>71</v>
      </c>
      <c r="B26" s="4">
        <v>23666667</v>
      </c>
      <c r="C26" s="5" t="s">
        <v>72</v>
      </c>
      <c r="D26" s="6" t="s">
        <v>34</v>
      </c>
      <c r="E26" s="4">
        <v>23666667</v>
      </c>
      <c r="F26" s="5" t="s">
        <v>72</v>
      </c>
    </row>
    <row r="27" spans="1:6" ht="18" thickTop="1" thickBot="1" x14ac:dyDescent="0.35">
      <c r="A27" s="3" t="s">
        <v>73</v>
      </c>
      <c r="B27" s="4">
        <v>23000000</v>
      </c>
      <c r="C27" s="5" t="s">
        <v>43</v>
      </c>
      <c r="D27" s="6" t="s">
        <v>37</v>
      </c>
      <c r="E27" s="4">
        <v>23000000</v>
      </c>
      <c r="F27" s="5" t="s">
        <v>43</v>
      </c>
    </row>
    <row r="28" spans="1:6" ht="18" thickTop="1" thickBot="1" x14ac:dyDescent="0.35">
      <c r="A28" s="3" t="s">
        <v>74</v>
      </c>
      <c r="B28" s="4">
        <v>22500000</v>
      </c>
      <c r="C28" s="5" t="s">
        <v>43</v>
      </c>
      <c r="D28" s="6" t="s">
        <v>34</v>
      </c>
      <c r="E28" s="4">
        <v>22500000</v>
      </c>
      <c r="F28" s="5" t="s">
        <v>43</v>
      </c>
    </row>
    <row r="29" spans="1:6" ht="18" thickTop="1" thickBot="1" x14ac:dyDescent="0.35">
      <c r="A29" s="3" t="s">
        <v>75</v>
      </c>
      <c r="B29" s="4">
        <v>22500000</v>
      </c>
      <c r="C29" s="5" t="s">
        <v>62</v>
      </c>
      <c r="D29" s="6" t="s">
        <v>37</v>
      </c>
      <c r="E29" s="4">
        <v>22500000</v>
      </c>
      <c r="F29" s="5" t="s">
        <v>62</v>
      </c>
    </row>
    <row r="30" spans="1:6" ht="18" thickTop="1" thickBot="1" x14ac:dyDescent="0.35">
      <c r="A30" s="3" t="s">
        <v>76</v>
      </c>
      <c r="B30" s="4">
        <v>22359375</v>
      </c>
      <c r="C30" s="5" t="s">
        <v>77</v>
      </c>
      <c r="D30" s="6" t="s">
        <v>14</v>
      </c>
      <c r="E30" s="4">
        <v>22359375</v>
      </c>
      <c r="F30" s="5" t="s">
        <v>77</v>
      </c>
    </row>
    <row r="31" spans="1:6" ht="18" thickTop="1" thickBot="1" x14ac:dyDescent="0.35">
      <c r="A31" s="3" t="s">
        <v>78</v>
      </c>
      <c r="B31" s="4">
        <v>22300000</v>
      </c>
      <c r="C31" s="5" t="s">
        <v>59</v>
      </c>
      <c r="D31" s="6" t="s">
        <v>16</v>
      </c>
      <c r="E31" s="4">
        <v>22300000</v>
      </c>
      <c r="F31" s="5" t="s">
        <v>59</v>
      </c>
    </row>
    <row r="32" spans="1:6" ht="18" thickTop="1" thickBot="1" x14ac:dyDescent="0.35">
      <c r="A32" s="3" t="s">
        <v>79</v>
      </c>
      <c r="B32" s="4">
        <v>22177778</v>
      </c>
      <c r="C32" s="5" t="s">
        <v>80</v>
      </c>
      <c r="D32" s="6" t="s">
        <v>81</v>
      </c>
      <c r="E32" s="4">
        <v>22177778</v>
      </c>
      <c r="F32" s="5" t="s">
        <v>80</v>
      </c>
    </row>
    <row r="33" spans="1:6" ht="18" thickTop="1" thickBot="1" x14ac:dyDescent="0.35">
      <c r="A33" s="3" t="s">
        <v>82</v>
      </c>
      <c r="B33" s="4">
        <v>21750000</v>
      </c>
      <c r="C33" s="5" t="s">
        <v>83</v>
      </c>
      <c r="D33" s="6" t="s">
        <v>17</v>
      </c>
      <c r="E33" s="4">
        <v>21750000</v>
      </c>
      <c r="F33" s="5" t="s">
        <v>83</v>
      </c>
    </row>
    <row r="34" spans="1:6" ht="18" thickTop="1" thickBot="1" x14ac:dyDescent="0.35">
      <c r="A34" s="3" t="s">
        <v>84</v>
      </c>
      <c r="B34" s="4">
        <v>21005301</v>
      </c>
      <c r="C34" s="5" t="s">
        <v>85</v>
      </c>
      <c r="D34" s="6" t="s">
        <v>14</v>
      </c>
      <c r="E34" s="4">
        <v>21005301</v>
      </c>
      <c r="F34" s="5" t="s">
        <v>85</v>
      </c>
    </row>
    <row r="35" spans="1:6" ht="18" thickTop="1" thickBot="1" x14ac:dyDescent="0.35">
      <c r="A35" s="3" t="s">
        <v>86</v>
      </c>
      <c r="B35" s="4">
        <v>21000000</v>
      </c>
      <c r="C35" s="5" t="s">
        <v>87</v>
      </c>
      <c r="D35" s="6" t="s">
        <v>34</v>
      </c>
      <c r="E35" s="4">
        <v>21000000</v>
      </c>
      <c r="F35" s="5" t="s">
        <v>87</v>
      </c>
    </row>
    <row r="36" spans="1:6" ht="18" thickTop="1" thickBot="1" x14ac:dyDescent="0.35">
      <c r="A36" s="3" t="s">
        <v>88</v>
      </c>
      <c r="B36" s="4">
        <v>21000000</v>
      </c>
      <c r="C36" s="5" t="s">
        <v>89</v>
      </c>
      <c r="D36" s="6" t="s">
        <v>34</v>
      </c>
      <c r="E36" s="4">
        <v>21000000</v>
      </c>
      <c r="F36" s="5" t="s">
        <v>89</v>
      </c>
    </row>
    <row r="37" spans="1:6" ht="18" thickTop="1" thickBot="1" x14ac:dyDescent="0.35">
      <c r="A37" s="3" t="s">
        <v>90</v>
      </c>
      <c r="B37" s="4">
        <v>21000000</v>
      </c>
      <c r="C37" s="5" t="s">
        <v>80</v>
      </c>
      <c r="D37" s="6" t="s">
        <v>37</v>
      </c>
      <c r="E37" s="4">
        <v>21000000</v>
      </c>
      <c r="F37" s="5" t="s">
        <v>80</v>
      </c>
    </row>
    <row r="38" spans="1:6" ht="18" thickTop="1" thickBot="1" x14ac:dyDescent="0.35">
      <c r="A38" s="3" t="s">
        <v>91</v>
      </c>
      <c r="B38" s="4">
        <v>21000000</v>
      </c>
      <c r="C38" s="5" t="s">
        <v>43</v>
      </c>
      <c r="D38" s="6" t="s">
        <v>14</v>
      </c>
      <c r="E38" s="4">
        <v>21000000</v>
      </c>
      <c r="F38" s="5" t="s">
        <v>43</v>
      </c>
    </row>
    <row r="39" spans="1:6" ht="18" thickTop="1" thickBot="1" x14ac:dyDescent="0.35">
      <c r="A39" s="3" t="s">
        <v>92</v>
      </c>
      <c r="B39" s="4">
        <v>20000000</v>
      </c>
      <c r="C39" s="5" t="s">
        <v>62</v>
      </c>
      <c r="D39" s="6" t="s">
        <v>34</v>
      </c>
      <c r="E39" s="4">
        <v>20000000</v>
      </c>
      <c r="F39" s="5" t="s">
        <v>62</v>
      </c>
    </row>
    <row r="40" spans="1:6" ht="18" thickTop="1" thickBot="1" x14ac:dyDescent="0.35">
      <c r="A40" s="3" t="s">
        <v>93</v>
      </c>
      <c r="B40" s="4">
        <v>20000000</v>
      </c>
      <c r="C40" s="5" t="s">
        <v>72</v>
      </c>
      <c r="D40" s="6" t="s">
        <v>37</v>
      </c>
      <c r="E40" s="4">
        <v>20000000</v>
      </c>
      <c r="F40" s="5" t="s">
        <v>72</v>
      </c>
    </row>
    <row r="41" spans="1:6" ht="18" thickTop="1" thickBot="1" x14ac:dyDescent="0.35">
      <c r="A41" s="3" t="s">
        <v>94</v>
      </c>
      <c r="B41" s="4">
        <v>20000000</v>
      </c>
      <c r="C41" s="5" t="s">
        <v>69</v>
      </c>
      <c r="D41" s="6" t="s">
        <v>16</v>
      </c>
      <c r="E41" s="4">
        <v>20000000</v>
      </c>
      <c r="F41" s="5" t="s">
        <v>69</v>
      </c>
    </row>
    <row r="42" spans="1:6" ht="18" thickTop="1" thickBot="1" x14ac:dyDescent="0.35">
      <c r="A42" s="3" t="s">
        <v>95</v>
      </c>
      <c r="B42" s="4">
        <v>20000000</v>
      </c>
      <c r="C42" s="5" t="s">
        <v>48</v>
      </c>
      <c r="D42" s="6" t="s">
        <v>49</v>
      </c>
      <c r="E42" s="4">
        <v>20000000</v>
      </c>
      <c r="F42" s="5" t="s">
        <v>48</v>
      </c>
    </row>
    <row r="43" spans="1:6" ht="18" thickTop="1" thickBot="1" x14ac:dyDescent="0.35">
      <c r="A43" s="3" t="s">
        <v>96</v>
      </c>
      <c r="B43" s="4">
        <v>19500000</v>
      </c>
      <c r="C43" s="5" t="s">
        <v>87</v>
      </c>
      <c r="D43" s="6" t="s">
        <v>17</v>
      </c>
      <c r="E43" s="4">
        <v>19500000</v>
      </c>
      <c r="F43" s="5" t="s">
        <v>87</v>
      </c>
    </row>
    <row r="44" spans="1:6" ht="18" thickTop="1" thickBot="1" x14ac:dyDescent="0.35">
      <c r="A44" s="3" t="s">
        <v>97</v>
      </c>
      <c r="B44" s="4">
        <v>19375000</v>
      </c>
      <c r="C44" s="5" t="s">
        <v>69</v>
      </c>
      <c r="D44" s="6" t="s">
        <v>98</v>
      </c>
      <c r="E44" s="4">
        <v>19375000</v>
      </c>
      <c r="F44" s="5" t="s">
        <v>69</v>
      </c>
    </row>
    <row r="45" spans="1:6" ht="18" thickTop="1" thickBot="1" x14ac:dyDescent="0.35">
      <c r="A45" s="3" t="s">
        <v>99</v>
      </c>
      <c r="B45" s="4">
        <v>18900000</v>
      </c>
      <c r="C45" s="5" t="s">
        <v>59</v>
      </c>
      <c r="D45" s="6" t="s">
        <v>37</v>
      </c>
      <c r="E45" s="4">
        <v>18900000</v>
      </c>
      <c r="F45" s="5" t="s">
        <v>59</v>
      </c>
    </row>
    <row r="46" spans="1:6" ht="18" thickTop="1" thickBot="1" x14ac:dyDescent="0.35">
      <c r="A46" s="3" t="s">
        <v>100</v>
      </c>
      <c r="B46" s="4">
        <v>18900000</v>
      </c>
      <c r="C46" s="5" t="s">
        <v>80</v>
      </c>
      <c r="D46" s="6" t="s">
        <v>37</v>
      </c>
      <c r="E46" s="4">
        <v>18900000</v>
      </c>
      <c r="F46" s="5" t="s">
        <v>80</v>
      </c>
    </row>
    <row r="47" spans="1:6" ht="18" thickTop="1" thickBot="1" x14ac:dyDescent="0.35">
      <c r="A47" s="3" t="s">
        <v>101</v>
      </c>
      <c r="B47" s="4">
        <v>18658692</v>
      </c>
      <c r="C47" s="5" t="s">
        <v>48</v>
      </c>
      <c r="D47" s="6" t="s">
        <v>34</v>
      </c>
      <c r="E47" s="4">
        <v>18658692</v>
      </c>
      <c r="F47" s="5" t="s">
        <v>48</v>
      </c>
    </row>
    <row r="48" spans="1:6" ht="18" thickTop="1" thickBot="1" x14ac:dyDescent="0.35">
      <c r="A48" s="3" t="s">
        <v>102</v>
      </c>
      <c r="B48" s="4">
        <v>18500000</v>
      </c>
      <c r="C48" s="5" t="s">
        <v>89</v>
      </c>
      <c r="D48" s="6" t="s">
        <v>16</v>
      </c>
      <c r="E48" s="4">
        <v>18500000</v>
      </c>
      <c r="F48" s="5" t="s">
        <v>89</v>
      </c>
    </row>
    <row r="49" spans="1:6" ht="18" thickTop="1" thickBot="1" x14ac:dyDescent="0.35">
      <c r="A49" s="3" t="s">
        <v>103</v>
      </c>
      <c r="B49" s="4">
        <v>18500000</v>
      </c>
      <c r="C49" s="5" t="s">
        <v>39</v>
      </c>
      <c r="D49" s="6" t="s">
        <v>17</v>
      </c>
      <c r="E49" s="4">
        <v>18500000</v>
      </c>
      <c r="F49" s="5" t="s">
        <v>39</v>
      </c>
    </row>
    <row r="50" spans="1:6" ht="18" thickTop="1" thickBot="1" x14ac:dyDescent="0.35">
      <c r="A50" s="3" t="s">
        <v>104</v>
      </c>
      <c r="B50" s="4">
        <v>18500000</v>
      </c>
      <c r="C50" s="5" t="s">
        <v>105</v>
      </c>
      <c r="D50" s="6" t="s">
        <v>17</v>
      </c>
      <c r="E50" s="4">
        <v>18500000</v>
      </c>
      <c r="F50" s="5" t="s">
        <v>105</v>
      </c>
    </row>
    <row r="51" spans="1:6" ht="18" thickTop="1" thickBot="1" x14ac:dyDescent="0.35">
      <c r="A51" s="3" t="s">
        <v>106</v>
      </c>
      <c r="B51" s="4">
        <v>18250000</v>
      </c>
      <c r="C51" s="5" t="s">
        <v>107</v>
      </c>
      <c r="D51" s="6" t="s">
        <v>81</v>
      </c>
      <c r="E51" s="4">
        <v>18250000</v>
      </c>
      <c r="F51" s="5" t="s">
        <v>107</v>
      </c>
    </row>
    <row r="52" spans="1:6" ht="18" thickTop="1" thickBot="1" x14ac:dyDescent="0.35">
      <c r="A52" s="3" t="s">
        <v>108</v>
      </c>
      <c r="B52" s="4">
        <v>18048556</v>
      </c>
      <c r="C52" s="5" t="s">
        <v>62</v>
      </c>
      <c r="D52" s="6" t="s">
        <v>81</v>
      </c>
      <c r="E52" s="4">
        <v>18048556</v>
      </c>
      <c r="F52" s="5" t="s">
        <v>62</v>
      </c>
    </row>
    <row r="53" spans="1:6" ht="18" thickTop="1" thickBot="1" x14ac:dyDescent="0.35">
      <c r="A53" s="3" t="s">
        <v>109</v>
      </c>
      <c r="B53" s="4">
        <v>18000000</v>
      </c>
      <c r="C53" s="5" t="s">
        <v>72</v>
      </c>
      <c r="D53" s="6" t="s">
        <v>15</v>
      </c>
      <c r="E53" s="4">
        <v>18000000</v>
      </c>
      <c r="F53" s="5" t="s">
        <v>72</v>
      </c>
    </row>
    <row r="54" spans="1:6" ht="18" thickTop="1" thickBot="1" x14ac:dyDescent="0.35">
      <c r="A54" s="3" t="s">
        <v>110</v>
      </c>
      <c r="B54" s="4">
        <v>18000000</v>
      </c>
      <c r="C54" s="5" t="s">
        <v>107</v>
      </c>
      <c r="D54" s="6" t="s">
        <v>37</v>
      </c>
      <c r="E54" s="4">
        <v>18000000</v>
      </c>
      <c r="F54" s="5" t="s">
        <v>107</v>
      </c>
    </row>
    <row r="55" spans="1:6" ht="18" thickTop="1" thickBot="1" x14ac:dyDescent="0.35">
      <c r="A55" s="3" t="s">
        <v>111</v>
      </c>
      <c r="B55" s="4">
        <v>18000000</v>
      </c>
      <c r="C55" s="5" t="s">
        <v>48</v>
      </c>
      <c r="D55" s="6" t="s">
        <v>34</v>
      </c>
      <c r="E55" s="4">
        <v>18000000</v>
      </c>
      <c r="F55" s="5" t="s">
        <v>48</v>
      </c>
    </row>
    <row r="56" spans="1:6" ht="18" thickTop="1" thickBot="1" x14ac:dyDescent="0.35">
      <c r="A56" s="3" t="s">
        <v>112</v>
      </c>
      <c r="B56" s="4">
        <v>17882892</v>
      </c>
      <c r="C56" s="5" t="s">
        <v>113</v>
      </c>
      <c r="D56" s="6" t="s">
        <v>37</v>
      </c>
      <c r="E56" s="4">
        <v>17882892</v>
      </c>
      <c r="F56" s="5" t="s">
        <v>113</v>
      </c>
    </row>
    <row r="57" spans="1:6" ht="18" thickTop="1" thickBot="1" x14ac:dyDescent="0.35">
      <c r="A57" s="3" t="s">
        <v>114</v>
      </c>
      <c r="B57" s="4">
        <v>17666667</v>
      </c>
      <c r="C57" s="5" t="s">
        <v>107</v>
      </c>
      <c r="D57" s="6" t="s">
        <v>14</v>
      </c>
      <c r="E57" s="4">
        <v>17666667</v>
      </c>
      <c r="F57" s="5" t="s">
        <v>107</v>
      </c>
    </row>
    <row r="58" spans="1:6" ht="18" thickTop="1" thickBot="1" x14ac:dyDescent="0.35">
      <c r="A58" s="3" t="s">
        <v>115</v>
      </c>
      <c r="B58" s="4">
        <v>17200000</v>
      </c>
      <c r="C58" s="5" t="s">
        <v>80</v>
      </c>
      <c r="D58" s="6" t="s">
        <v>14</v>
      </c>
      <c r="E58" s="4">
        <v>17200000</v>
      </c>
      <c r="F58" s="5" t="s">
        <v>80</v>
      </c>
    </row>
    <row r="59" spans="1:6" ht="18" thickTop="1" thickBot="1" x14ac:dyDescent="0.35">
      <c r="A59" s="3" t="s">
        <v>116</v>
      </c>
      <c r="B59" s="4">
        <v>17000000</v>
      </c>
      <c r="C59" s="5" t="s">
        <v>105</v>
      </c>
      <c r="D59" s="6" t="s">
        <v>37</v>
      </c>
      <c r="E59" s="4">
        <v>17000000</v>
      </c>
      <c r="F59" s="5" t="s">
        <v>105</v>
      </c>
    </row>
    <row r="60" spans="1:6" ht="18" thickTop="1" thickBot="1" x14ac:dyDescent="0.35">
      <c r="A60" s="3" t="s">
        <v>117</v>
      </c>
      <c r="B60" s="4">
        <v>17000000</v>
      </c>
      <c r="C60" s="5" t="s">
        <v>39</v>
      </c>
      <c r="D60" s="6" t="s">
        <v>37</v>
      </c>
      <c r="E60" s="4">
        <v>17000000</v>
      </c>
      <c r="F60" s="5" t="s">
        <v>39</v>
      </c>
    </row>
    <row r="61" spans="1:6" ht="18" thickTop="1" thickBot="1" x14ac:dyDescent="0.35">
      <c r="A61" s="3" t="s">
        <v>118</v>
      </c>
      <c r="B61" s="4">
        <v>17000000</v>
      </c>
      <c r="C61" s="5" t="s">
        <v>69</v>
      </c>
      <c r="D61" s="6" t="s">
        <v>37</v>
      </c>
      <c r="E61" s="4">
        <v>17000000</v>
      </c>
      <c r="F61" s="5" t="s">
        <v>69</v>
      </c>
    </row>
    <row r="62" spans="1:6" ht="18" thickTop="1" thickBot="1" x14ac:dyDescent="0.35">
      <c r="A62" s="3" t="s">
        <v>119</v>
      </c>
      <c r="B62" s="4">
        <v>16801121</v>
      </c>
      <c r="C62" s="5" t="s">
        <v>120</v>
      </c>
      <c r="D62" s="6" t="s">
        <v>34</v>
      </c>
      <c r="E62" s="4">
        <v>16801121</v>
      </c>
      <c r="F62" s="5" t="s">
        <v>120</v>
      </c>
    </row>
    <row r="63" spans="1:6" ht="18" thickTop="1" thickBot="1" x14ac:dyDescent="0.35">
      <c r="A63" s="3" t="s">
        <v>121</v>
      </c>
      <c r="B63" s="4">
        <v>16750000</v>
      </c>
      <c r="C63" s="5" t="s">
        <v>122</v>
      </c>
      <c r="D63" s="6" t="s">
        <v>98</v>
      </c>
      <c r="E63" s="4">
        <v>16750000</v>
      </c>
      <c r="F63" s="5" t="s">
        <v>122</v>
      </c>
    </row>
    <row r="64" spans="1:6" ht="18" thickTop="1" thickBot="1" x14ac:dyDescent="0.35">
      <c r="A64" s="3" t="s">
        <v>123</v>
      </c>
      <c r="B64" s="4">
        <v>16500000</v>
      </c>
      <c r="C64" s="5" t="s">
        <v>80</v>
      </c>
      <c r="D64" s="6" t="s">
        <v>17</v>
      </c>
      <c r="E64" s="4">
        <v>16500000</v>
      </c>
      <c r="F64" s="5" t="s">
        <v>80</v>
      </c>
    </row>
    <row r="65" spans="1:6" ht="18" thickTop="1" thickBot="1" x14ac:dyDescent="0.35">
      <c r="A65" s="3" t="s">
        <v>124</v>
      </c>
      <c r="B65" s="4">
        <v>16500000</v>
      </c>
      <c r="C65" s="5" t="s">
        <v>87</v>
      </c>
      <c r="D65" s="6" t="s">
        <v>14</v>
      </c>
      <c r="E65" s="4">
        <v>16500000</v>
      </c>
      <c r="F65" s="5" t="s">
        <v>87</v>
      </c>
    </row>
    <row r="66" spans="1:6" ht="18" thickTop="1" thickBot="1" x14ac:dyDescent="0.35">
      <c r="A66" s="3" t="s">
        <v>125</v>
      </c>
      <c r="B66" s="4">
        <v>16100000</v>
      </c>
      <c r="C66" s="5" t="s">
        <v>48</v>
      </c>
      <c r="D66" s="6" t="s">
        <v>34</v>
      </c>
      <c r="E66" s="4">
        <v>16100000</v>
      </c>
      <c r="F66" s="5" t="s">
        <v>48</v>
      </c>
    </row>
    <row r="67" spans="1:6" ht="18" thickTop="1" thickBot="1" x14ac:dyDescent="0.35">
      <c r="A67" s="3" t="s">
        <v>126</v>
      </c>
      <c r="B67" s="4">
        <v>16000000</v>
      </c>
      <c r="C67" s="5" t="s">
        <v>45</v>
      </c>
      <c r="D67" s="6" t="s">
        <v>34</v>
      </c>
      <c r="E67" s="4">
        <v>16000000</v>
      </c>
      <c r="F67" s="5" t="s">
        <v>45</v>
      </c>
    </row>
    <row r="68" spans="1:6" ht="18" thickTop="1" thickBot="1" x14ac:dyDescent="0.35">
      <c r="A68" s="3" t="s">
        <v>127</v>
      </c>
      <c r="B68" s="4">
        <v>16000000</v>
      </c>
      <c r="C68" s="5" t="s">
        <v>36</v>
      </c>
      <c r="D68" s="6" t="s">
        <v>49</v>
      </c>
      <c r="E68" s="4">
        <v>16000000</v>
      </c>
      <c r="F68" s="5" t="s">
        <v>36</v>
      </c>
    </row>
    <row r="69" spans="1:6" ht="18" thickTop="1" thickBot="1" x14ac:dyDescent="0.35">
      <c r="A69" s="3" t="s">
        <v>128</v>
      </c>
      <c r="B69" s="4">
        <v>16000000</v>
      </c>
      <c r="C69" s="5" t="s">
        <v>87</v>
      </c>
      <c r="D69" s="6" t="s">
        <v>49</v>
      </c>
      <c r="E69" s="4">
        <v>16000000</v>
      </c>
      <c r="F69" s="5" t="s">
        <v>87</v>
      </c>
    </row>
    <row r="70" spans="1:6" ht="18" thickTop="1" thickBot="1" x14ac:dyDescent="0.35">
      <c r="A70" s="3" t="s">
        <v>129</v>
      </c>
      <c r="B70" s="4">
        <v>15500000</v>
      </c>
      <c r="C70" s="5" t="s">
        <v>130</v>
      </c>
      <c r="D70" s="6" t="s">
        <v>37</v>
      </c>
      <c r="E70" s="4">
        <v>15500000</v>
      </c>
      <c r="F70" s="5" t="s">
        <v>130</v>
      </c>
    </row>
    <row r="71" spans="1:6" ht="18" thickTop="1" thickBot="1" x14ac:dyDescent="0.35">
      <c r="A71" s="3" t="s">
        <v>131</v>
      </c>
      <c r="B71" s="4">
        <v>15200000</v>
      </c>
      <c r="C71" s="5" t="s">
        <v>80</v>
      </c>
      <c r="D71" s="6" t="s">
        <v>16</v>
      </c>
      <c r="E71" s="4">
        <v>15200000</v>
      </c>
      <c r="F71" s="5" t="s">
        <v>80</v>
      </c>
    </row>
    <row r="72" spans="1:6" ht="18" thickTop="1" thickBot="1" x14ac:dyDescent="0.35">
      <c r="A72" s="3" t="s">
        <v>132</v>
      </c>
      <c r="B72" s="4">
        <v>15000000</v>
      </c>
      <c r="C72" s="5" t="s">
        <v>36</v>
      </c>
      <c r="D72" s="6" t="s">
        <v>15</v>
      </c>
      <c r="E72" s="4">
        <v>15000000</v>
      </c>
      <c r="F72" s="5" t="s">
        <v>36</v>
      </c>
    </row>
    <row r="73" spans="1:6" ht="18" thickTop="1" thickBot="1" x14ac:dyDescent="0.35">
      <c r="A73" s="3" t="s">
        <v>133</v>
      </c>
      <c r="B73" s="4">
        <v>15000000</v>
      </c>
      <c r="C73" s="5" t="s">
        <v>77</v>
      </c>
      <c r="D73" s="6" t="s">
        <v>37</v>
      </c>
      <c r="E73" s="4">
        <v>15000000</v>
      </c>
      <c r="F73" s="5" t="s">
        <v>77</v>
      </c>
    </row>
    <row r="74" spans="1:6" ht="18" thickTop="1" thickBot="1" x14ac:dyDescent="0.35">
      <c r="A74" s="3" t="s">
        <v>134</v>
      </c>
      <c r="B74" s="4">
        <v>14500000</v>
      </c>
      <c r="C74" s="5" t="s">
        <v>33</v>
      </c>
      <c r="D74" s="6" t="s">
        <v>34</v>
      </c>
      <c r="E74" s="4">
        <v>14500000</v>
      </c>
      <c r="F74" s="5" t="s">
        <v>33</v>
      </c>
    </row>
    <row r="75" spans="1:6" ht="18" thickTop="1" thickBot="1" x14ac:dyDescent="0.35">
      <c r="A75" s="3" t="s">
        <v>135</v>
      </c>
      <c r="B75" s="4">
        <v>14250000</v>
      </c>
      <c r="C75" s="5" t="s">
        <v>62</v>
      </c>
      <c r="D75" s="6" t="s">
        <v>15</v>
      </c>
      <c r="E75" s="4">
        <v>14250000</v>
      </c>
      <c r="F75" s="5" t="s">
        <v>62</v>
      </c>
    </row>
    <row r="76" spans="1:6" ht="18" thickTop="1" thickBot="1" x14ac:dyDescent="0.35">
      <c r="A76" s="3" t="s">
        <v>136</v>
      </c>
      <c r="B76" s="4">
        <v>14200000</v>
      </c>
      <c r="C76" s="5" t="s">
        <v>130</v>
      </c>
      <c r="D76" s="6" t="s">
        <v>81</v>
      </c>
      <c r="E76" s="4">
        <v>14200000</v>
      </c>
      <c r="F76" s="5" t="s">
        <v>130</v>
      </c>
    </row>
    <row r="77" spans="1:6" ht="18" thickTop="1" thickBot="1" x14ac:dyDescent="0.35">
      <c r="A77" s="3" t="s">
        <v>137</v>
      </c>
      <c r="B77" s="4">
        <v>14000000</v>
      </c>
      <c r="C77" s="5" t="s">
        <v>138</v>
      </c>
      <c r="D77" s="6" t="s">
        <v>16</v>
      </c>
      <c r="E77" s="4">
        <v>14000000</v>
      </c>
      <c r="F77" s="5" t="s">
        <v>138</v>
      </c>
    </row>
    <row r="78" spans="1:6" ht="18" thickTop="1" thickBot="1" x14ac:dyDescent="0.35">
      <c r="A78" s="3" t="s">
        <v>139</v>
      </c>
      <c r="B78" s="4">
        <v>14000000</v>
      </c>
      <c r="C78" s="5" t="s">
        <v>120</v>
      </c>
      <c r="D78" s="6" t="s">
        <v>34</v>
      </c>
      <c r="E78" s="4">
        <v>14000000</v>
      </c>
      <c r="F78" s="5" t="s">
        <v>120</v>
      </c>
    </row>
    <row r="79" spans="1:6" ht="18" thickTop="1" thickBot="1" x14ac:dyDescent="0.35">
      <c r="A79" s="3" t="s">
        <v>140</v>
      </c>
      <c r="B79" s="4">
        <v>14000000</v>
      </c>
      <c r="C79" s="5" t="s">
        <v>87</v>
      </c>
      <c r="D79" s="6" t="s">
        <v>37</v>
      </c>
      <c r="E79" s="4">
        <v>14000000</v>
      </c>
      <c r="F79" s="5" t="s">
        <v>87</v>
      </c>
    </row>
    <row r="80" spans="1:6" ht="18" thickTop="1" thickBot="1" x14ac:dyDescent="0.35">
      <c r="A80" s="3" t="s">
        <v>141</v>
      </c>
      <c r="B80" s="4">
        <v>14000000</v>
      </c>
      <c r="C80" s="5" t="s">
        <v>65</v>
      </c>
      <c r="D80" s="6" t="s">
        <v>34</v>
      </c>
      <c r="E80" s="4">
        <v>14000000</v>
      </c>
      <c r="F80" s="5" t="s">
        <v>65</v>
      </c>
    </row>
    <row r="81" spans="1:6" ht="18" thickTop="1" thickBot="1" x14ac:dyDescent="0.35">
      <c r="A81" s="3" t="s">
        <v>142</v>
      </c>
      <c r="B81" s="4">
        <v>14000000</v>
      </c>
      <c r="C81" s="5" t="s">
        <v>65</v>
      </c>
      <c r="D81" s="6" t="s">
        <v>17</v>
      </c>
      <c r="E81" s="4">
        <v>14000000</v>
      </c>
      <c r="F81" s="5" t="s">
        <v>65</v>
      </c>
    </row>
    <row r="82" spans="1:6" ht="18" thickTop="1" thickBot="1" x14ac:dyDescent="0.35">
      <c r="A82" s="3" t="s">
        <v>143</v>
      </c>
      <c r="B82" s="4">
        <v>13750000</v>
      </c>
      <c r="C82" s="5" t="s">
        <v>48</v>
      </c>
      <c r="D82" s="6" t="s">
        <v>16</v>
      </c>
      <c r="E82" s="4">
        <v>13750000</v>
      </c>
      <c r="F82" s="5" t="s">
        <v>48</v>
      </c>
    </row>
    <row r="83" spans="1:6" ht="18" thickTop="1" thickBot="1" x14ac:dyDescent="0.35">
      <c r="A83" s="3" t="s">
        <v>144</v>
      </c>
      <c r="B83" s="4">
        <v>13000000</v>
      </c>
      <c r="C83" s="5" t="s">
        <v>45</v>
      </c>
      <c r="D83" s="6" t="s">
        <v>17</v>
      </c>
      <c r="E83" s="4">
        <v>13000000</v>
      </c>
      <c r="F83" s="5" t="s">
        <v>45</v>
      </c>
    </row>
    <row r="84" spans="1:6" ht="18" thickTop="1" thickBot="1" x14ac:dyDescent="0.35">
      <c r="A84" s="3" t="s">
        <v>145</v>
      </c>
      <c r="B84" s="4">
        <v>13000000</v>
      </c>
      <c r="C84" s="5" t="s">
        <v>120</v>
      </c>
      <c r="D84" s="6" t="s">
        <v>34</v>
      </c>
      <c r="E84" s="4">
        <v>13000000</v>
      </c>
      <c r="F84" s="5" t="s">
        <v>120</v>
      </c>
    </row>
    <row r="85" spans="1:6" ht="18" thickTop="1" thickBot="1" x14ac:dyDescent="0.35">
      <c r="A85" s="3" t="s">
        <v>146</v>
      </c>
      <c r="B85" s="4">
        <v>13000000</v>
      </c>
      <c r="C85" s="5" t="s">
        <v>83</v>
      </c>
      <c r="D85" s="6" t="s">
        <v>98</v>
      </c>
      <c r="E85" s="4">
        <v>13000000</v>
      </c>
      <c r="F85" s="5" t="s">
        <v>83</v>
      </c>
    </row>
    <row r="86" spans="1:6" ht="18" thickTop="1" thickBot="1" x14ac:dyDescent="0.35">
      <c r="A86" s="3" t="s">
        <v>147</v>
      </c>
      <c r="B86" s="4">
        <v>13000000</v>
      </c>
      <c r="C86" s="5" t="s">
        <v>36</v>
      </c>
      <c r="D86" s="6" t="s">
        <v>49</v>
      </c>
      <c r="E86" s="4">
        <v>13000000</v>
      </c>
      <c r="F86" s="5" t="s">
        <v>36</v>
      </c>
    </row>
    <row r="87" spans="1:6" ht="18" thickTop="1" thickBot="1" x14ac:dyDescent="0.35">
      <c r="A87" s="3" t="s">
        <v>148</v>
      </c>
      <c r="B87" s="4">
        <v>13000000</v>
      </c>
      <c r="C87" s="5" t="s">
        <v>77</v>
      </c>
      <c r="D87" s="6" t="s">
        <v>49</v>
      </c>
      <c r="E87" s="4">
        <v>13000000</v>
      </c>
      <c r="F87" s="5" t="s">
        <v>77</v>
      </c>
    </row>
    <row r="88" spans="1:6" ht="18" thickTop="1" thickBot="1" x14ac:dyDescent="0.35">
      <c r="A88" s="3" t="s">
        <v>149</v>
      </c>
      <c r="B88" s="4">
        <v>13000000</v>
      </c>
      <c r="C88" s="5" t="s">
        <v>41</v>
      </c>
      <c r="D88" s="6" t="s">
        <v>16</v>
      </c>
      <c r="E88" s="4">
        <v>13000000</v>
      </c>
      <c r="F88" s="5" t="s">
        <v>41</v>
      </c>
    </row>
    <row r="89" spans="1:6" ht="18" thickTop="1" thickBot="1" x14ac:dyDescent="0.35">
      <c r="A89" s="3" t="s">
        <v>150</v>
      </c>
      <c r="B89" s="4">
        <v>12500000</v>
      </c>
      <c r="C89" s="5" t="s">
        <v>151</v>
      </c>
      <c r="D89" s="6" t="s">
        <v>34</v>
      </c>
      <c r="E89" s="4">
        <v>12500000</v>
      </c>
      <c r="F89" s="5" t="s">
        <v>151</v>
      </c>
    </row>
    <row r="90" spans="1:6" ht="18" thickTop="1" thickBot="1" x14ac:dyDescent="0.35">
      <c r="A90" s="3" t="s">
        <v>152</v>
      </c>
      <c r="B90" s="4">
        <v>12333333</v>
      </c>
      <c r="C90" s="5" t="s">
        <v>83</v>
      </c>
      <c r="D90" s="6" t="s">
        <v>14</v>
      </c>
      <c r="E90" s="4">
        <v>12333333</v>
      </c>
      <c r="F90" s="5" t="s">
        <v>83</v>
      </c>
    </row>
    <row r="91" spans="1:6" ht="18" thickTop="1" thickBot="1" x14ac:dyDescent="0.35">
      <c r="A91" s="3" t="s">
        <v>153</v>
      </c>
      <c r="B91" s="4">
        <v>12250000</v>
      </c>
      <c r="C91" s="5" t="s">
        <v>59</v>
      </c>
      <c r="D91" s="6" t="s">
        <v>34</v>
      </c>
      <c r="E91" s="4">
        <v>12250000</v>
      </c>
      <c r="F91" s="5" t="s">
        <v>59</v>
      </c>
    </row>
    <row r="92" spans="1:6" ht="18" thickTop="1" thickBot="1" x14ac:dyDescent="0.35">
      <c r="A92" s="3" t="s">
        <v>154</v>
      </c>
      <c r="B92" s="4">
        <v>12250000</v>
      </c>
      <c r="C92" s="5" t="s">
        <v>62</v>
      </c>
      <c r="D92" s="6" t="s">
        <v>37</v>
      </c>
      <c r="E92" s="4">
        <v>12250000</v>
      </c>
      <c r="F92" s="5" t="s">
        <v>62</v>
      </c>
    </row>
    <row r="93" spans="1:6" ht="18" thickTop="1" thickBot="1" x14ac:dyDescent="0.35">
      <c r="A93" s="3" t="s">
        <v>155</v>
      </c>
      <c r="B93" s="4">
        <v>12000000</v>
      </c>
      <c r="C93" s="5" t="s">
        <v>72</v>
      </c>
      <c r="D93" s="6" t="s">
        <v>37</v>
      </c>
      <c r="E93" s="4">
        <v>12000000</v>
      </c>
      <c r="F93" s="5" t="s">
        <v>72</v>
      </c>
    </row>
    <row r="94" spans="1:6" ht="18" thickTop="1" thickBot="1" x14ac:dyDescent="0.35">
      <c r="A94" s="3" t="s">
        <v>156</v>
      </c>
      <c r="B94" s="4">
        <v>12000000</v>
      </c>
      <c r="C94" s="5" t="s">
        <v>39</v>
      </c>
      <c r="D94" s="6" t="s">
        <v>49</v>
      </c>
      <c r="E94" s="4">
        <v>12000000</v>
      </c>
      <c r="F94" s="5" t="s">
        <v>39</v>
      </c>
    </row>
    <row r="95" spans="1:6" ht="18" thickTop="1" thickBot="1" x14ac:dyDescent="0.35">
      <c r="A95" s="3" t="s">
        <v>157</v>
      </c>
      <c r="B95" s="4">
        <v>12000000</v>
      </c>
      <c r="C95" s="5" t="s">
        <v>59</v>
      </c>
      <c r="D95" s="6" t="s">
        <v>37</v>
      </c>
      <c r="E95" s="4">
        <v>12000000</v>
      </c>
      <c r="F95" s="5" t="s">
        <v>59</v>
      </c>
    </row>
    <row r="96" spans="1:6" ht="18" thickTop="1" thickBot="1" x14ac:dyDescent="0.35">
      <c r="A96" s="3" t="s">
        <v>158</v>
      </c>
      <c r="B96" s="4">
        <v>12000000</v>
      </c>
      <c r="C96" s="5" t="s">
        <v>77</v>
      </c>
      <c r="D96" s="6" t="s">
        <v>34</v>
      </c>
      <c r="E96" s="4">
        <v>12000000</v>
      </c>
      <c r="F96" s="5" t="s">
        <v>77</v>
      </c>
    </row>
    <row r="97" spans="1:6" ht="18" thickTop="1" thickBot="1" x14ac:dyDescent="0.35">
      <c r="A97" s="3" t="s">
        <v>159</v>
      </c>
      <c r="B97" s="7">
        <v>12000000</v>
      </c>
      <c r="C97" s="5" t="s">
        <v>36</v>
      </c>
      <c r="D97" s="6" t="s">
        <v>160</v>
      </c>
      <c r="E97" s="7">
        <v>12000000</v>
      </c>
      <c r="F97" s="5" t="s">
        <v>36</v>
      </c>
    </row>
    <row r="98" spans="1:6" ht="18" thickTop="1" thickBot="1" x14ac:dyDescent="0.35">
      <c r="A98" s="3" t="s">
        <v>161</v>
      </c>
      <c r="B98" s="4">
        <v>11900314</v>
      </c>
      <c r="C98" s="5" t="s">
        <v>62</v>
      </c>
      <c r="D98" s="6" t="s">
        <v>16</v>
      </c>
      <c r="E98" s="4">
        <v>11900314</v>
      </c>
      <c r="F98" s="5" t="s">
        <v>62</v>
      </c>
    </row>
    <row r="99" spans="1:6" ht="18" thickTop="1" thickBot="1" x14ac:dyDescent="0.35">
      <c r="A99" s="3" t="s">
        <v>162</v>
      </c>
      <c r="B99" s="4">
        <v>11783080</v>
      </c>
      <c r="C99" s="5" t="s">
        <v>33</v>
      </c>
      <c r="D99" s="6" t="s">
        <v>37</v>
      </c>
      <c r="E99" s="4">
        <v>11783080</v>
      </c>
      <c r="F99" s="5" t="s">
        <v>33</v>
      </c>
    </row>
    <row r="100" spans="1:6" ht="18" thickTop="1" thickBot="1" x14ac:dyDescent="0.35">
      <c r="A100" s="3" t="s">
        <v>163</v>
      </c>
      <c r="B100" s="4">
        <v>11700000</v>
      </c>
      <c r="C100" s="5" t="s">
        <v>45</v>
      </c>
      <c r="D100" s="6" t="s">
        <v>16</v>
      </c>
      <c r="E100" s="4">
        <v>11700000</v>
      </c>
      <c r="F100" s="5" t="s">
        <v>45</v>
      </c>
    </row>
    <row r="101" spans="1:6" ht="18" thickTop="1" thickBot="1" x14ac:dyDescent="0.35">
      <c r="A101" s="3" t="s">
        <v>164</v>
      </c>
      <c r="B101" s="4">
        <v>11700000</v>
      </c>
      <c r="C101" s="5" t="s">
        <v>39</v>
      </c>
      <c r="D101" s="6" t="s">
        <v>37</v>
      </c>
      <c r="E101" s="4">
        <v>11700000</v>
      </c>
      <c r="F101" s="5" t="s">
        <v>39</v>
      </c>
    </row>
    <row r="102" spans="1:6" ht="18" thickTop="1" thickBot="1" x14ac:dyDescent="0.35">
      <c r="A102" s="3" t="s">
        <v>165</v>
      </c>
      <c r="B102" s="4">
        <v>11666667</v>
      </c>
      <c r="C102" s="5" t="s">
        <v>166</v>
      </c>
      <c r="D102" s="6" t="s">
        <v>34</v>
      </c>
      <c r="E102" s="4">
        <v>11666667</v>
      </c>
      <c r="F102" s="5" t="s">
        <v>166</v>
      </c>
    </row>
    <row r="103" spans="1:6" ht="18" thickTop="1" thickBot="1" x14ac:dyDescent="0.35">
      <c r="A103" s="3" t="s">
        <v>167</v>
      </c>
      <c r="B103" s="4">
        <v>11650000</v>
      </c>
      <c r="C103" s="5" t="s">
        <v>87</v>
      </c>
      <c r="D103" s="6" t="s">
        <v>16</v>
      </c>
      <c r="E103" s="4">
        <v>11650000</v>
      </c>
      <c r="F103" s="5" t="s">
        <v>87</v>
      </c>
    </row>
    <row r="104" spans="1:6" ht="18" thickTop="1" thickBot="1" x14ac:dyDescent="0.35">
      <c r="A104" s="3" t="s">
        <v>168</v>
      </c>
      <c r="B104" s="4">
        <v>11609950</v>
      </c>
      <c r="C104" s="5" t="s">
        <v>59</v>
      </c>
      <c r="D104" s="6" t="s">
        <v>49</v>
      </c>
      <c r="E104" s="4">
        <v>11609950</v>
      </c>
      <c r="F104" s="5" t="s">
        <v>59</v>
      </c>
    </row>
    <row r="105" spans="1:6" ht="18" thickTop="1" thickBot="1" x14ac:dyDescent="0.35">
      <c r="A105" s="3" t="s">
        <v>169</v>
      </c>
      <c r="B105" s="4">
        <v>11600000</v>
      </c>
      <c r="C105" s="5" t="s">
        <v>170</v>
      </c>
      <c r="D105" s="6" t="s">
        <v>34</v>
      </c>
      <c r="E105" s="4">
        <v>11600000</v>
      </c>
      <c r="F105" s="5" t="s">
        <v>170</v>
      </c>
    </row>
    <row r="106" spans="1:6" ht="18" thickTop="1" thickBot="1" x14ac:dyDescent="0.35">
      <c r="A106" s="3" t="s">
        <v>171</v>
      </c>
      <c r="B106" s="4">
        <v>11574377</v>
      </c>
      <c r="C106" s="5" t="s">
        <v>48</v>
      </c>
      <c r="D106" s="6" t="s">
        <v>17</v>
      </c>
      <c r="E106" s="4">
        <v>11574377</v>
      </c>
      <c r="F106" s="5" t="s">
        <v>48</v>
      </c>
    </row>
    <row r="107" spans="1:6" ht="18" thickTop="1" thickBot="1" x14ac:dyDescent="0.35">
      <c r="A107" s="3" t="s">
        <v>172</v>
      </c>
      <c r="B107" s="4">
        <v>11333333</v>
      </c>
      <c r="C107" s="5" t="s">
        <v>107</v>
      </c>
      <c r="D107" s="6" t="s">
        <v>49</v>
      </c>
      <c r="E107" s="4">
        <v>11333333</v>
      </c>
      <c r="F107" s="5" t="s">
        <v>107</v>
      </c>
    </row>
    <row r="108" spans="1:6" ht="18" thickTop="1" thickBot="1" x14ac:dyDescent="0.35">
      <c r="A108" s="3" t="s">
        <v>173</v>
      </c>
      <c r="B108" s="4">
        <v>11000000</v>
      </c>
      <c r="C108" s="5" t="s">
        <v>77</v>
      </c>
      <c r="D108" s="6" t="s">
        <v>37</v>
      </c>
      <c r="E108" s="4">
        <v>11000000</v>
      </c>
      <c r="F108" s="5" t="s">
        <v>77</v>
      </c>
    </row>
    <row r="109" spans="1:6" ht="18" thickTop="1" thickBot="1" x14ac:dyDescent="0.35">
      <c r="A109" s="3" t="s">
        <v>174</v>
      </c>
      <c r="B109" s="4">
        <v>11000000</v>
      </c>
      <c r="C109" s="5" t="s">
        <v>36</v>
      </c>
      <c r="D109" s="6" t="s">
        <v>37</v>
      </c>
      <c r="E109" s="4">
        <v>11000000</v>
      </c>
      <c r="F109" s="5" t="s">
        <v>36</v>
      </c>
    </row>
    <row r="110" spans="1:6" ht="18" thickTop="1" thickBot="1" x14ac:dyDescent="0.35">
      <c r="A110" s="3" t="s">
        <v>175</v>
      </c>
      <c r="B110" s="4">
        <v>10825000</v>
      </c>
      <c r="C110" s="5" t="s">
        <v>65</v>
      </c>
      <c r="D110" s="6" t="s">
        <v>37</v>
      </c>
      <c r="E110" s="4">
        <v>10825000</v>
      </c>
      <c r="F110" s="5" t="s">
        <v>65</v>
      </c>
    </row>
    <row r="111" spans="1:6" ht="18" thickTop="1" thickBot="1" x14ac:dyDescent="0.35">
      <c r="A111" s="3" t="s">
        <v>176</v>
      </c>
      <c r="B111" s="4">
        <v>10785714</v>
      </c>
      <c r="C111" s="5" t="s">
        <v>65</v>
      </c>
      <c r="D111" s="6" t="s">
        <v>16</v>
      </c>
      <c r="E111" s="4">
        <v>10785714</v>
      </c>
      <c r="F111" s="5" t="s">
        <v>65</v>
      </c>
    </row>
    <row r="112" spans="1:6" ht="18" thickTop="1" thickBot="1" x14ac:dyDescent="0.35">
      <c r="A112" s="3" t="s">
        <v>177</v>
      </c>
      <c r="B112" s="4">
        <v>10785714</v>
      </c>
      <c r="C112" s="5" t="s">
        <v>36</v>
      </c>
      <c r="D112" s="6" t="s">
        <v>34</v>
      </c>
      <c r="E112" s="4">
        <v>10785714</v>
      </c>
      <c r="F112" s="5" t="s">
        <v>36</v>
      </c>
    </row>
    <row r="113" spans="1:6" ht="18" thickTop="1" thickBot="1" x14ac:dyDescent="0.35">
      <c r="A113" s="3" t="s">
        <v>178</v>
      </c>
      <c r="B113" s="4">
        <v>10750000</v>
      </c>
      <c r="C113" s="5" t="s">
        <v>36</v>
      </c>
      <c r="D113" s="6" t="s">
        <v>37</v>
      </c>
      <c r="E113" s="4">
        <v>10750000</v>
      </c>
      <c r="F113" s="5" t="s">
        <v>36</v>
      </c>
    </row>
    <row r="114" spans="1:6" ht="18" thickTop="1" thickBot="1" x14ac:dyDescent="0.35">
      <c r="A114" s="3" t="s">
        <v>179</v>
      </c>
      <c r="B114" s="4">
        <v>10750000</v>
      </c>
      <c r="C114" s="5" t="s">
        <v>120</v>
      </c>
      <c r="D114" s="6" t="s">
        <v>34</v>
      </c>
      <c r="E114" s="4">
        <v>10750000</v>
      </c>
      <c r="F114" s="5" t="s">
        <v>120</v>
      </c>
    </row>
    <row r="115" spans="1:6" ht="18" thickTop="1" thickBot="1" x14ac:dyDescent="0.35">
      <c r="A115" s="3" t="s">
        <v>180</v>
      </c>
      <c r="B115" s="4">
        <v>10644074</v>
      </c>
      <c r="C115" s="5" t="s">
        <v>138</v>
      </c>
      <c r="D115" s="6" t="s">
        <v>49</v>
      </c>
      <c r="E115" s="4">
        <v>10644074</v>
      </c>
      <c r="F115" s="5" t="s">
        <v>138</v>
      </c>
    </row>
    <row r="116" spans="1:6" ht="18" thickTop="1" thickBot="1" x14ac:dyDescent="0.35">
      <c r="A116" s="3" t="s">
        <v>181</v>
      </c>
      <c r="B116" s="4">
        <v>10500000</v>
      </c>
      <c r="C116" s="5" t="s">
        <v>43</v>
      </c>
      <c r="D116" s="6" t="s">
        <v>37</v>
      </c>
      <c r="E116" s="4">
        <v>10500000</v>
      </c>
      <c r="F116" s="5" t="s">
        <v>43</v>
      </c>
    </row>
    <row r="117" spans="1:6" ht="18" thickTop="1" thickBot="1" x14ac:dyDescent="0.35">
      <c r="A117" s="3" t="s">
        <v>182</v>
      </c>
      <c r="B117" s="4">
        <v>10500000</v>
      </c>
      <c r="C117" s="5" t="s">
        <v>83</v>
      </c>
      <c r="D117" s="6" t="s">
        <v>16</v>
      </c>
      <c r="E117" s="4">
        <v>10500000</v>
      </c>
      <c r="F117" s="5" t="s">
        <v>83</v>
      </c>
    </row>
    <row r="118" spans="1:6" ht="18" thickTop="1" thickBot="1" x14ac:dyDescent="0.35">
      <c r="A118" s="3" t="s">
        <v>183</v>
      </c>
      <c r="B118" s="4">
        <v>10333333</v>
      </c>
      <c r="C118" s="5" t="s">
        <v>72</v>
      </c>
      <c r="D118" s="6" t="s">
        <v>34</v>
      </c>
      <c r="E118" s="4">
        <v>10333333</v>
      </c>
      <c r="F118" s="5" t="s">
        <v>72</v>
      </c>
    </row>
    <row r="119" spans="1:6" ht="18" thickTop="1" thickBot="1" x14ac:dyDescent="0.35">
      <c r="A119" s="3" t="s">
        <v>184</v>
      </c>
      <c r="B119" s="4">
        <v>10175000</v>
      </c>
      <c r="C119" s="5" t="s">
        <v>36</v>
      </c>
      <c r="D119" s="6" t="s">
        <v>34</v>
      </c>
      <c r="E119" s="4">
        <v>10175000</v>
      </c>
      <c r="F119" s="5" t="s">
        <v>36</v>
      </c>
    </row>
    <row r="120" spans="1:6" ht="18" thickTop="1" thickBot="1" x14ac:dyDescent="0.35">
      <c r="A120" s="3" t="s">
        <v>185</v>
      </c>
      <c r="B120" s="4">
        <v>10120196</v>
      </c>
      <c r="C120" s="5" t="s">
        <v>41</v>
      </c>
      <c r="D120" s="6" t="s">
        <v>49</v>
      </c>
      <c r="E120" s="4">
        <v>10120196</v>
      </c>
      <c r="F120" s="5" t="s">
        <v>41</v>
      </c>
    </row>
    <row r="121" spans="1:6" ht="18" thickTop="1" thickBot="1" x14ac:dyDescent="0.35">
      <c r="A121" s="3" t="s">
        <v>186</v>
      </c>
      <c r="B121" s="4">
        <v>10000000</v>
      </c>
      <c r="C121" s="5" t="s">
        <v>83</v>
      </c>
      <c r="D121" s="6" t="s">
        <v>37</v>
      </c>
      <c r="E121" s="4">
        <v>10000000</v>
      </c>
      <c r="F121" s="5" t="s">
        <v>83</v>
      </c>
    </row>
    <row r="122" spans="1:6" ht="18" thickTop="1" thickBot="1" x14ac:dyDescent="0.35">
      <c r="A122" s="3" t="s">
        <v>187</v>
      </c>
      <c r="B122" s="7">
        <v>10000000</v>
      </c>
      <c r="C122" s="5" t="s">
        <v>62</v>
      </c>
      <c r="D122" s="6" t="s">
        <v>21</v>
      </c>
      <c r="E122" s="7">
        <v>10000000</v>
      </c>
      <c r="F122" s="5" t="s">
        <v>62</v>
      </c>
    </row>
    <row r="123" spans="1:6" ht="18" thickTop="1" thickBot="1" x14ac:dyDescent="0.35">
      <c r="A123" s="3" t="s">
        <v>188</v>
      </c>
      <c r="B123" s="4">
        <v>9700000</v>
      </c>
      <c r="C123" s="5" t="s">
        <v>59</v>
      </c>
      <c r="D123" s="6" t="s">
        <v>37</v>
      </c>
      <c r="E123" s="4">
        <v>9700000</v>
      </c>
      <c r="F123" s="5" t="s">
        <v>59</v>
      </c>
    </row>
    <row r="124" spans="1:6" ht="18" thickTop="1" thickBot="1" x14ac:dyDescent="0.35">
      <c r="A124" s="3" t="s">
        <v>189</v>
      </c>
      <c r="B124" s="4">
        <v>9666667</v>
      </c>
      <c r="C124" s="5" t="s">
        <v>122</v>
      </c>
      <c r="D124" s="6" t="s">
        <v>37</v>
      </c>
      <c r="E124" s="4">
        <v>9666667</v>
      </c>
      <c r="F124" s="5" t="s">
        <v>122</v>
      </c>
    </row>
    <row r="125" spans="1:6" ht="18" thickTop="1" thickBot="1" x14ac:dyDescent="0.35">
      <c r="A125" s="3" t="s">
        <v>190</v>
      </c>
      <c r="B125" s="4">
        <v>9500000</v>
      </c>
      <c r="C125" s="5" t="s">
        <v>151</v>
      </c>
      <c r="D125" s="6" t="s">
        <v>34</v>
      </c>
      <c r="E125" s="4">
        <v>9500000</v>
      </c>
      <c r="F125" s="5" t="s">
        <v>151</v>
      </c>
    </row>
    <row r="126" spans="1:6" ht="18" thickTop="1" thickBot="1" x14ac:dyDescent="0.35">
      <c r="A126" s="3" t="s">
        <v>191</v>
      </c>
      <c r="B126" s="4">
        <v>9400000</v>
      </c>
      <c r="C126" s="5" t="s">
        <v>192</v>
      </c>
      <c r="D126" s="6" t="s">
        <v>17</v>
      </c>
      <c r="E126" s="4">
        <v>9400000</v>
      </c>
      <c r="F126" s="5" t="s">
        <v>192</v>
      </c>
    </row>
    <row r="127" spans="1:6" ht="18" thickTop="1" thickBot="1" x14ac:dyDescent="0.35">
      <c r="A127" s="3" t="s">
        <v>193</v>
      </c>
      <c r="B127" s="4">
        <v>9125000</v>
      </c>
      <c r="C127" s="5" t="s">
        <v>33</v>
      </c>
      <c r="D127" s="6" t="s">
        <v>49</v>
      </c>
      <c r="E127" s="4">
        <v>9125000</v>
      </c>
      <c r="F127" s="5" t="s">
        <v>33</v>
      </c>
    </row>
    <row r="128" spans="1:6" ht="18" thickTop="1" thickBot="1" x14ac:dyDescent="0.35">
      <c r="A128" s="3" t="s">
        <v>194</v>
      </c>
      <c r="B128" s="4">
        <v>9000000</v>
      </c>
      <c r="C128" s="5" t="s">
        <v>48</v>
      </c>
      <c r="D128" s="6" t="s">
        <v>14</v>
      </c>
      <c r="E128" s="4">
        <v>9000000</v>
      </c>
      <c r="F128" s="5" t="s">
        <v>48</v>
      </c>
    </row>
    <row r="129" spans="1:6" ht="18" thickTop="1" thickBot="1" x14ac:dyDescent="0.35">
      <c r="A129" s="3" t="s">
        <v>195</v>
      </c>
      <c r="B129" s="4">
        <v>9000000</v>
      </c>
      <c r="C129" s="5" t="s">
        <v>39</v>
      </c>
      <c r="D129" s="6" t="s">
        <v>81</v>
      </c>
      <c r="E129" s="4">
        <v>9000000</v>
      </c>
      <c r="F129" s="5" t="s">
        <v>39</v>
      </c>
    </row>
    <row r="130" spans="1:6" ht="18" thickTop="1" thickBot="1" x14ac:dyDescent="0.35">
      <c r="A130" s="3" t="s">
        <v>196</v>
      </c>
      <c r="B130" s="4">
        <v>8900000</v>
      </c>
      <c r="C130" s="5" t="s">
        <v>43</v>
      </c>
      <c r="D130" s="6" t="s">
        <v>34</v>
      </c>
      <c r="E130" s="4">
        <v>8900000</v>
      </c>
      <c r="F130" s="5" t="s">
        <v>43</v>
      </c>
    </row>
    <row r="131" spans="1:6" ht="18" thickTop="1" thickBot="1" x14ac:dyDescent="0.35">
      <c r="A131" s="3" t="s">
        <v>197</v>
      </c>
      <c r="B131" s="4">
        <v>8833333</v>
      </c>
      <c r="C131" s="5" t="s">
        <v>48</v>
      </c>
      <c r="D131" s="6" t="s">
        <v>49</v>
      </c>
      <c r="E131" s="4">
        <v>8833333</v>
      </c>
      <c r="F131" s="5" t="s">
        <v>48</v>
      </c>
    </row>
    <row r="132" spans="1:6" ht="18" thickTop="1" thickBot="1" x14ac:dyDescent="0.35">
      <c r="A132" s="3" t="s">
        <v>198</v>
      </c>
      <c r="B132" s="4">
        <v>8750000</v>
      </c>
      <c r="C132" s="5" t="s">
        <v>45</v>
      </c>
      <c r="D132" s="6" t="s">
        <v>49</v>
      </c>
      <c r="E132" s="4">
        <v>8750000</v>
      </c>
      <c r="F132" s="5" t="s">
        <v>45</v>
      </c>
    </row>
    <row r="133" spans="1:6" ht="18" thickTop="1" thickBot="1" x14ac:dyDescent="0.35">
      <c r="A133" s="3" t="s">
        <v>199</v>
      </c>
      <c r="B133" s="4">
        <v>8700000</v>
      </c>
      <c r="C133" s="5" t="s">
        <v>77</v>
      </c>
      <c r="D133" s="6" t="s">
        <v>34</v>
      </c>
      <c r="E133" s="4">
        <v>8700000</v>
      </c>
      <c r="F133" s="5" t="s">
        <v>77</v>
      </c>
    </row>
    <row r="134" spans="1:6" ht="18" thickTop="1" thickBot="1" x14ac:dyDescent="0.35">
      <c r="A134" s="3" t="s">
        <v>200</v>
      </c>
      <c r="B134" s="4">
        <v>8666667</v>
      </c>
      <c r="C134" s="5" t="s">
        <v>59</v>
      </c>
      <c r="D134" s="6" t="s">
        <v>37</v>
      </c>
      <c r="E134" s="4">
        <v>8666667</v>
      </c>
      <c r="F134" s="5" t="s">
        <v>59</v>
      </c>
    </row>
    <row r="135" spans="1:6" ht="18" thickTop="1" thickBot="1" x14ac:dyDescent="0.35">
      <c r="A135" s="3" t="s">
        <v>201</v>
      </c>
      <c r="B135" s="4">
        <v>8630000</v>
      </c>
      <c r="C135" s="5" t="s">
        <v>87</v>
      </c>
      <c r="D135" s="6" t="s">
        <v>37</v>
      </c>
      <c r="E135" s="4">
        <v>8630000</v>
      </c>
      <c r="F135" s="5" t="s">
        <v>87</v>
      </c>
    </row>
    <row r="136" spans="1:6" ht="18" thickTop="1" thickBot="1" x14ac:dyDescent="0.35">
      <c r="A136" s="3" t="s">
        <v>202</v>
      </c>
      <c r="B136" s="4">
        <v>8500000</v>
      </c>
      <c r="C136" s="5" t="s">
        <v>69</v>
      </c>
      <c r="D136" s="6" t="s">
        <v>37</v>
      </c>
      <c r="E136" s="4">
        <v>8500000</v>
      </c>
      <c r="F136" s="5" t="s">
        <v>69</v>
      </c>
    </row>
    <row r="137" spans="1:6" ht="18" thickTop="1" thickBot="1" x14ac:dyDescent="0.35">
      <c r="A137" s="3" t="s">
        <v>203</v>
      </c>
      <c r="B137" s="4">
        <v>8500000</v>
      </c>
      <c r="C137" s="5" t="s">
        <v>105</v>
      </c>
      <c r="D137" s="6" t="s">
        <v>37</v>
      </c>
      <c r="E137" s="4">
        <v>8500000</v>
      </c>
      <c r="F137" s="5" t="s">
        <v>105</v>
      </c>
    </row>
    <row r="138" spans="1:6" ht="18" thickTop="1" thickBot="1" x14ac:dyDescent="0.35">
      <c r="A138" s="3" t="s">
        <v>204</v>
      </c>
      <c r="B138" s="4">
        <v>8500000</v>
      </c>
      <c r="C138" s="5" t="s">
        <v>41</v>
      </c>
      <c r="D138" s="6" t="s">
        <v>34</v>
      </c>
      <c r="E138" s="4">
        <v>8500000</v>
      </c>
      <c r="F138" s="5" t="s">
        <v>41</v>
      </c>
    </row>
    <row r="139" spans="1:6" ht="18" thickTop="1" thickBot="1" x14ac:dyDescent="0.35">
      <c r="A139" s="3" t="s">
        <v>205</v>
      </c>
      <c r="B139" s="4">
        <v>8325000</v>
      </c>
      <c r="C139" s="5" t="s">
        <v>33</v>
      </c>
      <c r="D139" s="6" t="s">
        <v>37</v>
      </c>
      <c r="E139" s="4">
        <v>8325000</v>
      </c>
      <c r="F139" s="5" t="s">
        <v>33</v>
      </c>
    </row>
    <row r="140" spans="1:6" ht="18" thickTop="1" thickBot="1" x14ac:dyDescent="0.35">
      <c r="A140" s="3" t="s">
        <v>206</v>
      </c>
      <c r="B140" s="4">
        <v>8300000</v>
      </c>
      <c r="C140" s="5" t="s">
        <v>69</v>
      </c>
      <c r="D140" s="6" t="s">
        <v>37</v>
      </c>
      <c r="E140" s="4">
        <v>8300000</v>
      </c>
      <c r="F140" s="5" t="s">
        <v>69</v>
      </c>
    </row>
    <row r="141" spans="1:6" ht="18" thickTop="1" thickBot="1" x14ac:dyDescent="0.35">
      <c r="A141" s="3" t="s">
        <v>207</v>
      </c>
      <c r="B141" s="4">
        <v>8150000</v>
      </c>
      <c r="C141" s="5" t="s">
        <v>59</v>
      </c>
      <c r="D141" s="6" t="s">
        <v>81</v>
      </c>
      <c r="E141" s="4">
        <v>8150000</v>
      </c>
      <c r="F141" s="5" t="s">
        <v>59</v>
      </c>
    </row>
    <row r="142" spans="1:6" ht="18" thickTop="1" thickBot="1" x14ac:dyDescent="0.35">
      <c r="A142" s="3" t="s">
        <v>208</v>
      </c>
      <c r="B142" s="4">
        <v>8125000</v>
      </c>
      <c r="C142" s="5" t="s">
        <v>113</v>
      </c>
      <c r="D142" s="6" t="s">
        <v>16</v>
      </c>
      <c r="E142" s="4">
        <v>8125000</v>
      </c>
      <c r="F142" s="5" t="s">
        <v>113</v>
      </c>
    </row>
    <row r="143" spans="1:6" ht="18" thickTop="1" thickBot="1" x14ac:dyDescent="0.35">
      <c r="A143" s="3" t="s">
        <v>209</v>
      </c>
      <c r="B143" s="4">
        <v>8050000</v>
      </c>
      <c r="C143" s="5" t="s">
        <v>130</v>
      </c>
      <c r="D143" s="6" t="s">
        <v>98</v>
      </c>
      <c r="E143" s="4">
        <v>8050000</v>
      </c>
      <c r="F143" s="5" t="s">
        <v>130</v>
      </c>
    </row>
    <row r="144" spans="1:6" ht="18" thickTop="1" thickBot="1" x14ac:dyDescent="0.35">
      <c r="A144" s="3" t="s">
        <v>210</v>
      </c>
      <c r="B144" s="4">
        <v>8000000</v>
      </c>
      <c r="C144" s="5" t="s">
        <v>33</v>
      </c>
      <c r="D144" s="6" t="s">
        <v>37</v>
      </c>
      <c r="E144" s="4">
        <v>8000000</v>
      </c>
      <c r="F144" s="5" t="s">
        <v>33</v>
      </c>
    </row>
    <row r="145" spans="1:6" ht="18" thickTop="1" thickBot="1" x14ac:dyDescent="0.35">
      <c r="A145" s="3" t="s">
        <v>211</v>
      </c>
      <c r="B145" s="4">
        <v>8000000</v>
      </c>
      <c r="C145" s="5" t="s">
        <v>48</v>
      </c>
      <c r="D145" s="6" t="s">
        <v>49</v>
      </c>
      <c r="E145" s="4">
        <v>8000000</v>
      </c>
      <c r="F145" s="5" t="s">
        <v>48</v>
      </c>
    </row>
    <row r="146" spans="1:6" ht="18" thickTop="1" thickBot="1" x14ac:dyDescent="0.35">
      <c r="A146" s="3" t="s">
        <v>212</v>
      </c>
      <c r="B146" s="4">
        <v>8000000</v>
      </c>
      <c r="C146" s="5" t="s">
        <v>83</v>
      </c>
      <c r="D146" s="6" t="s">
        <v>37</v>
      </c>
      <c r="E146" s="4">
        <v>8000000</v>
      </c>
      <c r="F146" s="5" t="s">
        <v>83</v>
      </c>
    </row>
    <row r="147" spans="1:6" ht="18" thickTop="1" thickBot="1" x14ac:dyDescent="0.35">
      <c r="A147" s="3" t="s">
        <v>213</v>
      </c>
      <c r="B147" s="4">
        <v>8000000</v>
      </c>
      <c r="C147" s="5" t="s">
        <v>113</v>
      </c>
      <c r="D147" s="6" t="s">
        <v>34</v>
      </c>
      <c r="E147" s="4">
        <v>8000000</v>
      </c>
      <c r="F147" s="5" t="s">
        <v>113</v>
      </c>
    </row>
    <row r="148" spans="1:6" ht="18" thickTop="1" thickBot="1" x14ac:dyDescent="0.35">
      <c r="A148" s="3" t="s">
        <v>214</v>
      </c>
      <c r="B148" s="4">
        <v>8000000</v>
      </c>
      <c r="C148" s="5" t="s">
        <v>113</v>
      </c>
      <c r="D148" s="6" t="s">
        <v>34</v>
      </c>
      <c r="E148" s="4">
        <v>8000000</v>
      </c>
      <c r="F148" s="5" t="s">
        <v>113</v>
      </c>
    </row>
    <row r="149" spans="1:6" ht="18" thickTop="1" thickBot="1" x14ac:dyDescent="0.35">
      <c r="A149" s="3" t="s">
        <v>215</v>
      </c>
      <c r="B149" s="4">
        <v>8000000</v>
      </c>
      <c r="C149" s="5" t="s">
        <v>77</v>
      </c>
      <c r="D149" s="6" t="s">
        <v>81</v>
      </c>
      <c r="E149" s="4">
        <v>8000000</v>
      </c>
      <c r="F149" s="5" t="s">
        <v>77</v>
      </c>
    </row>
    <row r="150" spans="1:6" ht="18" thickTop="1" thickBot="1" x14ac:dyDescent="0.35">
      <c r="A150" s="3" t="s">
        <v>216</v>
      </c>
      <c r="B150" s="4">
        <v>8000000</v>
      </c>
      <c r="C150" s="5" t="s">
        <v>69</v>
      </c>
      <c r="D150" s="6" t="s">
        <v>49</v>
      </c>
      <c r="E150" s="4">
        <v>8000000</v>
      </c>
      <c r="F150" s="5" t="s">
        <v>69</v>
      </c>
    </row>
    <row r="151" spans="1:6" ht="18" thickTop="1" thickBot="1" x14ac:dyDescent="0.35">
      <c r="A151" s="3" t="s">
        <v>217</v>
      </c>
      <c r="B151" s="4">
        <v>8000000</v>
      </c>
      <c r="C151" s="5" t="s">
        <v>192</v>
      </c>
      <c r="D151" s="6" t="s">
        <v>34</v>
      </c>
      <c r="E151" s="4">
        <v>8000000</v>
      </c>
      <c r="F151" s="5" t="s">
        <v>192</v>
      </c>
    </row>
    <row r="152" spans="1:6" ht="18" thickTop="1" thickBot="1" x14ac:dyDescent="0.35">
      <c r="A152" s="3" t="s">
        <v>218</v>
      </c>
      <c r="B152" s="4">
        <v>8000000</v>
      </c>
      <c r="C152" s="5" t="s">
        <v>65</v>
      </c>
      <c r="D152" s="6" t="s">
        <v>37</v>
      </c>
      <c r="E152" s="4">
        <v>8000000</v>
      </c>
      <c r="F152" s="5" t="s">
        <v>65</v>
      </c>
    </row>
    <row r="153" spans="1:6" ht="18" thickTop="1" thickBot="1" x14ac:dyDescent="0.35">
      <c r="A153" s="3" t="s">
        <v>219</v>
      </c>
      <c r="B153" s="4">
        <v>8000000</v>
      </c>
      <c r="C153" s="5" t="s">
        <v>107</v>
      </c>
      <c r="D153" s="6" t="s">
        <v>37</v>
      </c>
      <c r="E153" s="4">
        <v>8000000</v>
      </c>
      <c r="F153" s="5" t="s">
        <v>107</v>
      </c>
    </row>
    <row r="154" spans="1:6" ht="18" thickTop="1" thickBot="1" x14ac:dyDescent="0.35">
      <c r="A154" s="3" t="s">
        <v>220</v>
      </c>
      <c r="B154" s="4">
        <v>8000000</v>
      </c>
      <c r="C154" s="5" t="s">
        <v>41</v>
      </c>
      <c r="D154" s="6" t="s">
        <v>49</v>
      </c>
      <c r="E154" s="4">
        <v>8000000</v>
      </c>
      <c r="F154" s="5" t="s">
        <v>41</v>
      </c>
    </row>
    <row r="155" spans="1:6" ht="18" thickTop="1" thickBot="1" x14ac:dyDescent="0.35">
      <c r="A155" s="3" t="s">
        <v>221</v>
      </c>
      <c r="B155" s="4">
        <v>8000000</v>
      </c>
      <c r="C155" s="5" t="s">
        <v>39</v>
      </c>
      <c r="D155" s="6" t="s">
        <v>37</v>
      </c>
      <c r="E155" s="4">
        <v>8000000</v>
      </c>
      <c r="F155" s="5" t="s">
        <v>39</v>
      </c>
    </row>
    <row r="156" spans="1:6" ht="18" thickTop="1" thickBot="1" x14ac:dyDescent="0.35">
      <c r="A156" s="3" t="s">
        <v>222</v>
      </c>
      <c r="B156" s="4">
        <v>8000000</v>
      </c>
      <c r="C156" s="5" t="s">
        <v>72</v>
      </c>
      <c r="D156" s="6" t="s">
        <v>37</v>
      </c>
      <c r="E156" s="4">
        <v>8000000</v>
      </c>
      <c r="F156" s="5" t="s">
        <v>72</v>
      </c>
    </row>
    <row r="157" spans="1:6" ht="18" thickTop="1" thickBot="1" x14ac:dyDescent="0.35">
      <c r="A157" s="3" t="s">
        <v>223</v>
      </c>
      <c r="B157" s="4">
        <v>8000000</v>
      </c>
      <c r="C157" s="5" t="s">
        <v>122</v>
      </c>
      <c r="D157" s="6" t="s">
        <v>37</v>
      </c>
      <c r="E157" s="4">
        <v>8000000</v>
      </c>
      <c r="F157" s="5" t="s">
        <v>122</v>
      </c>
    </row>
    <row r="158" spans="1:6" ht="18" thickTop="1" thickBot="1" x14ac:dyDescent="0.35">
      <c r="A158" s="3" t="s">
        <v>224</v>
      </c>
      <c r="B158" s="4">
        <v>8000000</v>
      </c>
      <c r="C158" s="5" t="s">
        <v>43</v>
      </c>
      <c r="D158" s="6" t="s">
        <v>49</v>
      </c>
      <c r="E158" s="4">
        <v>8000000</v>
      </c>
      <c r="F158" s="5" t="s">
        <v>43</v>
      </c>
    </row>
    <row r="159" spans="1:6" ht="18" thickTop="1" thickBot="1" x14ac:dyDescent="0.35">
      <c r="A159" s="3" t="s">
        <v>225</v>
      </c>
      <c r="B159" s="7">
        <v>8000000</v>
      </c>
      <c r="C159" s="5" t="s">
        <v>69</v>
      </c>
      <c r="D159" s="6" t="s">
        <v>226</v>
      </c>
      <c r="E159" s="7">
        <v>8000000</v>
      </c>
      <c r="F159" s="5" t="s">
        <v>69</v>
      </c>
    </row>
    <row r="160" spans="1:6" ht="18" thickTop="1" thickBot="1" x14ac:dyDescent="0.35">
      <c r="A160" s="3" t="s">
        <v>227</v>
      </c>
      <c r="B160" s="4">
        <v>7800000</v>
      </c>
      <c r="C160" s="5" t="s">
        <v>89</v>
      </c>
      <c r="D160" s="6" t="s">
        <v>37</v>
      </c>
      <c r="E160" s="4">
        <v>7800000</v>
      </c>
      <c r="F160" s="5" t="s">
        <v>89</v>
      </c>
    </row>
    <row r="161" spans="1:6" ht="18" thickTop="1" thickBot="1" x14ac:dyDescent="0.35">
      <c r="A161" s="3" t="s">
        <v>228</v>
      </c>
      <c r="B161" s="4">
        <v>7800000</v>
      </c>
      <c r="C161" s="5" t="s">
        <v>48</v>
      </c>
      <c r="D161" s="6" t="s">
        <v>15</v>
      </c>
      <c r="E161" s="4">
        <v>7800000</v>
      </c>
      <c r="F161" s="5" t="s">
        <v>48</v>
      </c>
    </row>
    <row r="162" spans="1:6" ht="18" thickTop="1" thickBot="1" x14ac:dyDescent="0.35">
      <c r="A162" s="3" t="s">
        <v>229</v>
      </c>
      <c r="B162" s="4">
        <v>7750000</v>
      </c>
      <c r="C162" s="5" t="s">
        <v>59</v>
      </c>
      <c r="D162" s="6" t="s">
        <v>49</v>
      </c>
      <c r="E162" s="4">
        <v>7750000</v>
      </c>
      <c r="F162" s="5" t="s">
        <v>59</v>
      </c>
    </row>
    <row r="163" spans="1:6" ht="18" thickTop="1" thickBot="1" x14ac:dyDescent="0.35">
      <c r="A163" s="3" t="s">
        <v>230</v>
      </c>
      <c r="B163" s="4">
        <v>7666667</v>
      </c>
      <c r="C163" s="5" t="s">
        <v>113</v>
      </c>
      <c r="D163" s="6" t="s">
        <v>17</v>
      </c>
      <c r="E163" s="4">
        <v>7666667</v>
      </c>
      <c r="F163" s="5" t="s">
        <v>113</v>
      </c>
    </row>
    <row r="164" spans="1:6" ht="18" thickTop="1" thickBot="1" x14ac:dyDescent="0.35">
      <c r="A164" s="3" t="s">
        <v>231</v>
      </c>
      <c r="B164" s="4">
        <v>7250000</v>
      </c>
      <c r="C164" s="5" t="s">
        <v>107</v>
      </c>
      <c r="D164" s="6" t="s">
        <v>16</v>
      </c>
      <c r="E164" s="4">
        <v>7250000</v>
      </c>
      <c r="F164" s="5" t="s">
        <v>107</v>
      </c>
    </row>
    <row r="165" spans="1:6" ht="18" thickTop="1" thickBot="1" x14ac:dyDescent="0.35">
      <c r="A165" s="3" t="s">
        <v>232</v>
      </c>
      <c r="B165" s="4">
        <v>7250000</v>
      </c>
      <c r="C165" s="5" t="s">
        <v>130</v>
      </c>
      <c r="D165" s="6" t="s">
        <v>34</v>
      </c>
      <c r="E165" s="4">
        <v>7250000</v>
      </c>
      <c r="F165" s="5" t="s">
        <v>130</v>
      </c>
    </row>
    <row r="166" spans="1:6" ht="18" thickTop="1" thickBot="1" x14ac:dyDescent="0.35">
      <c r="A166" s="3" t="s">
        <v>233</v>
      </c>
      <c r="B166" s="4">
        <v>7250000</v>
      </c>
      <c r="C166" s="5" t="s">
        <v>138</v>
      </c>
      <c r="D166" s="6" t="s">
        <v>34</v>
      </c>
      <c r="E166" s="4">
        <v>7250000</v>
      </c>
      <c r="F166" s="5" t="s">
        <v>138</v>
      </c>
    </row>
    <row r="167" spans="1:6" ht="18" thickTop="1" thickBot="1" x14ac:dyDescent="0.35">
      <c r="A167" s="3" t="s">
        <v>234</v>
      </c>
      <c r="B167" s="4">
        <v>7202565</v>
      </c>
      <c r="C167" s="5" t="s">
        <v>120</v>
      </c>
      <c r="D167" s="6" t="s">
        <v>15</v>
      </c>
      <c r="E167" s="4">
        <v>7202565</v>
      </c>
      <c r="F167" s="5" t="s">
        <v>120</v>
      </c>
    </row>
    <row r="168" spans="1:6" ht="18" thickTop="1" thickBot="1" x14ac:dyDescent="0.35">
      <c r="A168" s="3" t="s">
        <v>235</v>
      </c>
      <c r="B168" s="4">
        <v>7000000</v>
      </c>
      <c r="C168" s="5" t="s">
        <v>59</v>
      </c>
      <c r="D168" s="6" t="s">
        <v>49</v>
      </c>
      <c r="E168" s="4">
        <v>7000000</v>
      </c>
      <c r="F168" s="5" t="s">
        <v>59</v>
      </c>
    </row>
    <row r="169" spans="1:6" ht="18" thickTop="1" thickBot="1" x14ac:dyDescent="0.35">
      <c r="A169" s="3" t="s">
        <v>236</v>
      </c>
      <c r="B169" s="4">
        <v>7000000</v>
      </c>
      <c r="C169" s="5" t="s">
        <v>130</v>
      </c>
      <c r="D169" s="6" t="s">
        <v>37</v>
      </c>
      <c r="E169" s="4">
        <v>7000000</v>
      </c>
      <c r="F169" s="5" t="s">
        <v>130</v>
      </c>
    </row>
    <row r="170" spans="1:6" ht="18" thickTop="1" thickBot="1" x14ac:dyDescent="0.35">
      <c r="A170" s="3" t="s">
        <v>237</v>
      </c>
      <c r="B170" s="4">
        <v>7000000</v>
      </c>
      <c r="C170" s="5" t="s">
        <v>130</v>
      </c>
      <c r="D170" s="6" t="s">
        <v>14</v>
      </c>
      <c r="E170" s="4">
        <v>7000000</v>
      </c>
      <c r="F170" s="5" t="s">
        <v>130</v>
      </c>
    </row>
    <row r="171" spans="1:6" ht="18" thickTop="1" thickBot="1" x14ac:dyDescent="0.35">
      <c r="A171" s="3" t="s">
        <v>238</v>
      </c>
      <c r="B171" s="4">
        <v>7000000</v>
      </c>
      <c r="C171" s="5" t="s">
        <v>107</v>
      </c>
      <c r="D171" s="6" t="s">
        <v>34</v>
      </c>
      <c r="E171" s="4">
        <v>7000000</v>
      </c>
      <c r="F171" s="5" t="s">
        <v>107</v>
      </c>
    </row>
    <row r="172" spans="1:6" ht="18" thickTop="1" thickBot="1" x14ac:dyDescent="0.35">
      <c r="A172" s="3" t="s">
        <v>239</v>
      </c>
      <c r="B172" s="4">
        <v>7000000</v>
      </c>
      <c r="C172" s="5" t="s">
        <v>65</v>
      </c>
      <c r="D172" s="6" t="s">
        <v>34</v>
      </c>
      <c r="E172" s="4">
        <v>7000000</v>
      </c>
      <c r="F172" s="5" t="s">
        <v>65</v>
      </c>
    </row>
    <row r="173" spans="1:6" ht="18" thickTop="1" thickBot="1" x14ac:dyDescent="0.35">
      <c r="A173" s="3" t="s">
        <v>240</v>
      </c>
      <c r="B173" s="4">
        <v>7000000</v>
      </c>
      <c r="C173" s="5" t="s">
        <v>77</v>
      </c>
      <c r="D173" s="6" t="s">
        <v>49</v>
      </c>
      <c r="E173" s="4">
        <v>7000000</v>
      </c>
      <c r="F173" s="5" t="s">
        <v>77</v>
      </c>
    </row>
    <row r="174" spans="1:6" ht="18" thickTop="1" thickBot="1" x14ac:dyDescent="0.35">
      <c r="A174" s="3" t="s">
        <v>241</v>
      </c>
      <c r="B174" s="4">
        <v>7000000</v>
      </c>
      <c r="C174" s="5" t="s">
        <v>166</v>
      </c>
      <c r="D174" s="6" t="s">
        <v>14</v>
      </c>
      <c r="E174" s="4">
        <v>7000000</v>
      </c>
      <c r="F174" s="5" t="s">
        <v>166</v>
      </c>
    </row>
    <row r="175" spans="1:6" ht="18" thickTop="1" thickBot="1" x14ac:dyDescent="0.35">
      <c r="A175" s="3" t="s">
        <v>242</v>
      </c>
      <c r="B175" s="4">
        <v>7000000</v>
      </c>
      <c r="C175" s="5" t="s">
        <v>41</v>
      </c>
      <c r="D175" s="6" t="s">
        <v>34</v>
      </c>
      <c r="E175" s="4">
        <v>7000000</v>
      </c>
      <c r="F175" s="5" t="s">
        <v>41</v>
      </c>
    </row>
    <row r="176" spans="1:6" ht="18" thickTop="1" thickBot="1" x14ac:dyDescent="0.35">
      <c r="A176" s="3" t="s">
        <v>243</v>
      </c>
      <c r="B176" s="4">
        <v>7000000</v>
      </c>
      <c r="C176" s="5" t="s">
        <v>41</v>
      </c>
      <c r="D176" s="6" t="s">
        <v>17</v>
      </c>
      <c r="E176" s="4">
        <v>7000000</v>
      </c>
      <c r="F176" s="5" t="s">
        <v>41</v>
      </c>
    </row>
    <row r="177" spans="1:6" ht="18" thickTop="1" thickBot="1" x14ac:dyDescent="0.35">
      <c r="A177" s="3" t="s">
        <v>244</v>
      </c>
      <c r="B177" s="4">
        <v>6925000</v>
      </c>
      <c r="C177" s="5" t="s">
        <v>138</v>
      </c>
      <c r="D177" s="6" t="s">
        <v>34</v>
      </c>
      <c r="E177" s="4">
        <v>6925000</v>
      </c>
      <c r="F177" s="5" t="s">
        <v>138</v>
      </c>
    </row>
    <row r="178" spans="1:6" ht="18" thickTop="1" thickBot="1" x14ac:dyDescent="0.35">
      <c r="A178" s="3" t="s">
        <v>245</v>
      </c>
      <c r="B178" s="4">
        <v>6800000</v>
      </c>
      <c r="C178" s="5" t="s">
        <v>59</v>
      </c>
      <c r="D178" s="6" t="s">
        <v>49</v>
      </c>
      <c r="E178" s="4">
        <v>6800000</v>
      </c>
      <c r="F178" s="5" t="s">
        <v>59</v>
      </c>
    </row>
    <row r="179" spans="1:6" ht="18" thickTop="1" thickBot="1" x14ac:dyDescent="0.35">
      <c r="A179" s="3" t="s">
        <v>246</v>
      </c>
      <c r="B179" s="4">
        <v>6800000</v>
      </c>
      <c r="C179" s="5" t="s">
        <v>107</v>
      </c>
      <c r="D179" s="6" t="s">
        <v>17</v>
      </c>
      <c r="E179" s="4">
        <v>6800000</v>
      </c>
      <c r="F179" s="5" t="s">
        <v>107</v>
      </c>
    </row>
    <row r="180" spans="1:6" ht="18" thickTop="1" thickBot="1" x14ac:dyDescent="0.35">
      <c r="A180" s="3" t="s">
        <v>247</v>
      </c>
      <c r="B180" s="4">
        <v>6750000</v>
      </c>
      <c r="C180" s="5" t="s">
        <v>33</v>
      </c>
      <c r="D180" s="6" t="s">
        <v>37</v>
      </c>
      <c r="E180" s="4">
        <v>6750000</v>
      </c>
      <c r="F180" s="5" t="s">
        <v>33</v>
      </c>
    </row>
    <row r="181" spans="1:6" ht="18" thickTop="1" thickBot="1" x14ac:dyDescent="0.35">
      <c r="A181" s="3" t="s">
        <v>248</v>
      </c>
      <c r="B181" s="4">
        <v>6675000</v>
      </c>
      <c r="C181" s="5" t="s">
        <v>120</v>
      </c>
      <c r="D181" s="6" t="s">
        <v>49</v>
      </c>
      <c r="E181" s="4">
        <v>6675000</v>
      </c>
      <c r="F181" s="5" t="s">
        <v>120</v>
      </c>
    </row>
    <row r="182" spans="1:6" ht="18" thickTop="1" thickBot="1" x14ac:dyDescent="0.35">
      <c r="A182" s="3" t="s">
        <v>249</v>
      </c>
      <c r="B182" s="4">
        <v>6650000</v>
      </c>
      <c r="C182" s="5" t="s">
        <v>87</v>
      </c>
      <c r="D182" s="6" t="s">
        <v>81</v>
      </c>
      <c r="E182" s="4">
        <v>6650000</v>
      </c>
      <c r="F182" s="5" t="s">
        <v>87</v>
      </c>
    </row>
    <row r="183" spans="1:6" ht="18" thickTop="1" thickBot="1" x14ac:dyDescent="0.35">
      <c r="A183" s="3" t="s">
        <v>250</v>
      </c>
      <c r="B183" s="4">
        <v>6600000</v>
      </c>
      <c r="C183" s="5" t="s">
        <v>130</v>
      </c>
      <c r="D183" s="6" t="s">
        <v>34</v>
      </c>
      <c r="E183" s="4">
        <v>6600000</v>
      </c>
      <c r="F183" s="5" t="s">
        <v>130</v>
      </c>
    </row>
    <row r="184" spans="1:6" ht="18" thickTop="1" thickBot="1" x14ac:dyDescent="0.35">
      <c r="A184" s="3" t="s">
        <v>251</v>
      </c>
      <c r="B184" s="4">
        <v>6500000</v>
      </c>
      <c r="C184" s="5" t="s">
        <v>45</v>
      </c>
      <c r="D184" s="6" t="s">
        <v>14</v>
      </c>
      <c r="E184" s="4">
        <v>6500000</v>
      </c>
      <c r="F184" s="5" t="s">
        <v>45</v>
      </c>
    </row>
    <row r="185" spans="1:6" ht="18" thickTop="1" thickBot="1" x14ac:dyDescent="0.35">
      <c r="A185" s="3" t="s">
        <v>252</v>
      </c>
      <c r="B185" s="4">
        <v>6500000</v>
      </c>
      <c r="C185" s="5" t="s">
        <v>45</v>
      </c>
      <c r="D185" s="6" t="s">
        <v>37</v>
      </c>
      <c r="E185" s="4">
        <v>6500000</v>
      </c>
      <c r="F185" s="5" t="s">
        <v>45</v>
      </c>
    </row>
    <row r="186" spans="1:6" ht="18" thickTop="1" thickBot="1" x14ac:dyDescent="0.35">
      <c r="A186" s="3" t="s">
        <v>253</v>
      </c>
      <c r="B186" s="4">
        <v>6500000</v>
      </c>
      <c r="C186" s="5" t="s">
        <v>83</v>
      </c>
      <c r="D186" s="6" t="s">
        <v>34</v>
      </c>
      <c r="E186" s="4">
        <v>6500000</v>
      </c>
      <c r="F186" s="5" t="s">
        <v>83</v>
      </c>
    </row>
    <row r="187" spans="1:6" ht="18" thickTop="1" thickBot="1" x14ac:dyDescent="0.35">
      <c r="A187" s="3" t="s">
        <v>254</v>
      </c>
      <c r="B187" s="4">
        <v>6500000</v>
      </c>
      <c r="C187" s="5" t="s">
        <v>54</v>
      </c>
      <c r="D187" s="6" t="s">
        <v>37</v>
      </c>
      <c r="E187" s="4">
        <v>6500000</v>
      </c>
      <c r="F187" s="5" t="s">
        <v>54</v>
      </c>
    </row>
    <row r="188" spans="1:6" ht="18" thickTop="1" thickBot="1" x14ac:dyDescent="0.35">
      <c r="A188" s="3" t="s">
        <v>255</v>
      </c>
      <c r="B188" s="4">
        <v>6500000</v>
      </c>
      <c r="C188" s="5" t="s">
        <v>166</v>
      </c>
      <c r="D188" s="6" t="s">
        <v>37</v>
      </c>
      <c r="E188" s="4">
        <v>6500000</v>
      </c>
      <c r="F188" s="5" t="s">
        <v>166</v>
      </c>
    </row>
    <row r="189" spans="1:6" ht="18" thickTop="1" thickBot="1" x14ac:dyDescent="0.35">
      <c r="A189" s="3" t="s">
        <v>256</v>
      </c>
      <c r="B189" s="4">
        <v>6490000</v>
      </c>
      <c r="C189" s="5" t="s">
        <v>138</v>
      </c>
      <c r="D189" s="6" t="s">
        <v>17</v>
      </c>
      <c r="E189" s="4">
        <v>6490000</v>
      </c>
      <c r="F189" s="5" t="s">
        <v>138</v>
      </c>
    </row>
    <row r="190" spans="1:6" ht="18" thickTop="1" thickBot="1" x14ac:dyDescent="0.35">
      <c r="A190" s="3" t="s">
        <v>257</v>
      </c>
      <c r="B190" s="4">
        <v>6400000</v>
      </c>
      <c r="C190" s="5" t="s">
        <v>113</v>
      </c>
      <c r="D190" s="6" t="s">
        <v>34</v>
      </c>
      <c r="E190" s="4">
        <v>6400000</v>
      </c>
      <c r="F190" s="5" t="s">
        <v>113</v>
      </c>
    </row>
    <row r="191" spans="1:6" ht="18" thickTop="1" thickBot="1" x14ac:dyDescent="0.35">
      <c r="A191" s="3" t="s">
        <v>258</v>
      </c>
      <c r="B191" s="4">
        <v>6350000</v>
      </c>
      <c r="C191" s="5" t="s">
        <v>36</v>
      </c>
      <c r="D191" s="6" t="s">
        <v>81</v>
      </c>
      <c r="E191" s="4">
        <v>6350000</v>
      </c>
      <c r="F191" s="5" t="s">
        <v>36</v>
      </c>
    </row>
    <row r="192" spans="1:6" ht="18" thickTop="1" thickBot="1" x14ac:dyDescent="0.35">
      <c r="A192" s="3" t="s">
        <v>259</v>
      </c>
      <c r="B192" s="4">
        <v>6350000</v>
      </c>
      <c r="C192" s="5" t="s">
        <v>41</v>
      </c>
      <c r="D192" s="6" t="s">
        <v>14</v>
      </c>
      <c r="E192" s="4">
        <v>6350000</v>
      </c>
      <c r="F192" s="5" t="s">
        <v>41</v>
      </c>
    </row>
    <row r="193" spans="1:6" ht="18" thickTop="1" thickBot="1" x14ac:dyDescent="0.35">
      <c r="A193" s="3" t="s">
        <v>260</v>
      </c>
      <c r="B193" s="4">
        <v>6250000</v>
      </c>
      <c r="C193" s="5" t="s">
        <v>69</v>
      </c>
      <c r="D193" s="6" t="s">
        <v>81</v>
      </c>
      <c r="E193" s="4">
        <v>6250000</v>
      </c>
      <c r="F193" s="5" t="s">
        <v>69</v>
      </c>
    </row>
    <row r="194" spans="1:6" ht="18" thickTop="1" thickBot="1" x14ac:dyDescent="0.35">
      <c r="A194" s="3" t="s">
        <v>261</v>
      </c>
      <c r="B194" s="4">
        <v>6200000</v>
      </c>
      <c r="C194" s="5" t="s">
        <v>122</v>
      </c>
      <c r="D194" s="6" t="s">
        <v>34</v>
      </c>
      <c r="E194" s="4">
        <v>6200000</v>
      </c>
      <c r="F194" s="5" t="s">
        <v>122</v>
      </c>
    </row>
    <row r="195" spans="1:6" ht="18" thickTop="1" thickBot="1" x14ac:dyDescent="0.35">
      <c r="A195" s="3" t="s">
        <v>262</v>
      </c>
      <c r="B195" s="4">
        <v>6100000</v>
      </c>
      <c r="C195" s="5" t="s">
        <v>83</v>
      </c>
      <c r="D195" s="6" t="s">
        <v>37</v>
      </c>
      <c r="E195" s="4">
        <v>6100000</v>
      </c>
      <c r="F195" s="5" t="s">
        <v>83</v>
      </c>
    </row>
    <row r="196" spans="1:6" ht="18" thickTop="1" thickBot="1" x14ac:dyDescent="0.35">
      <c r="A196" s="3" t="s">
        <v>263</v>
      </c>
      <c r="B196" s="4">
        <v>6000000</v>
      </c>
      <c r="C196" s="5" t="s">
        <v>83</v>
      </c>
      <c r="D196" s="6" t="s">
        <v>49</v>
      </c>
      <c r="E196" s="4">
        <v>6000000</v>
      </c>
      <c r="F196" s="5" t="s">
        <v>83</v>
      </c>
    </row>
    <row r="197" spans="1:6" ht="18" thickTop="1" thickBot="1" x14ac:dyDescent="0.35">
      <c r="A197" s="3" t="s">
        <v>264</v>
      </c>
      <c r="B197" s="4">
        <v>6000000</v>
      </c>
      <c r="C197" s="5" t="s">
        <v>77</v>
      </c>
      <c r="D197" s="6" t="s">
        <v>16</v>
      </c>
      <c r="E197" s="4">
        <v>6000000</v>
      </c>
      <c r="F197" s="5" t="s">
        <v>77</v>
      </c>
    </row>
    <row r="198" spans="1:6" ht="18" thickTop="1" thickBot="1" x14ac:dyDescent="0.35">
      <c r="A198" s="3" t="s">
        <v>265</v>
      </c>
      <c r="B198" s="4">
        <v>6000000</v>
      </c>
      <c r="C198" s="5" t="s">
        <v>89</v>
      </c>
      <c r="D198" s="6" t="s">
        <v>37</v>
      </c>
      <c r="E198" s="4">
        <v>6000000</v>
      </c>
      <c r="F198" s="5" t="s">
        <v>89</v>
      </c>
    </row>
    <row r="199" spans="1:6" ht="18" thickTop="1" thickBot="1" x14ac:dyDescent="0.35">
      <c r="A199" s="3" t="s">
        <v>266</v>
      </c>
      <c r="B199" s="4">
        <v>6000000</v>
      </c>
      <c r="C199" s="5" t="s">
        <v>62</v>
      </c>
      <c r="D199" s="6" t="s">
        <v>49</v>
      </c>
      <c r="E199" s="4">
        <v>6000000</v>
      </c>
      <c r="F199" s="5" t="s">
        <v>62</v>
      </c>
    </row>
    <row r="200" spans="1:6" ht="18" thickTop="1" thickBot="1" x14ac:dyDescent="0.35">
      <c r="A200" s="3" t="s">
        <v>267</v>
      </c>
      <c r="B200" s="4">
        <v>6000000</v>
      </c>
      <c r="C200" s="5" t="s">
        <v>43</v>
      </c>
      <c r="D200" s="6" t="s">
        <v>34</v>
      </c>
      <c r="E200" s="4">
        <v>6000000</v>
      </c>
      <c r="F200" s="5" t="s">
        <v>43</v>
      </c>
    </row>
    <row r="201" spans="1:6" ht="18" thickTop="1" thickBot="1" x14ac:dyDescent="0.35">
      <c r="A201" s="3" t="s">
        <v>268</v>
      </c>
      <c r="B201" s="4">
        <v>6000000</v>
      </c>
      <c r="C201" s="5" t="s">
        <v>41</v>
      </c>
      <c r="D201" s="6" t="s">
        <v>81</v>
      </c>
      <c r="E201" s="4">
        <v>6000000</v>
      </c>
      <c r="F201" s="5" t="s">
        <v>41</v>
      </c>
    </row>
    <row r="202" spans="1:6" ht="18" thickTop="1" thickBot="1" x14ac:dyDescent="0.35">
      <c r="A202" s="3" t="s">
        <v>269</v>
      </c>
      <c r="B202" s="4">
        <v>6000000</v>
      </c>
      <c r="C202" s="5" t="s">
        <v>41</v>
      </c>
      <c r="D202" s="6" t="s">
        <v>49</v>
      </c>
      <c r="E202" s="4">
        <v>6000000</v>
      </c>
      <c r="F202" s="5" t="s">
        <v>41</v>
      </c>
    </row>
    <row r="203" spans="1:6" ht="18" thickTop="1" thickBot="1" x14ac:dyDescent="0.35">
      <c r="A203" s="3" t="s">
        <v>270</v>
      </c>
      <c r="B203" s="4">
        <v>5950000</v>
      </c>
      <c r="C203" s="5" t="s">
        <v>138</v>
      </c>
      <c r="D203" s="6" t="s">
        <v>37</v>
      </c>
      <c r="E203" s="4">
        <v>5950000</v>
      </c>
      <c r="F203" s="5" t="s">
        <v>138</v>
      </c>
    </row>
    <row r="204" spans="1:6" ht="18" thickTop="1" thickBot="1" x14ac:dyDescent="0.35">
      <c r="A204" s="3" t="s">
        <v>271</v>
      </c>
      <c r="B204" s="4">
        <v>5929335</v>
      </c>
      <c r="C204" s="5" t="s">
        <v>80</v>
      </c>
      <c r="D204" s="6" t="s">
        <v>37</v>
      </c>
      <c r="E204" s="4">
        <v>5929335</v>
      </c>
      <c r="F204" s="5" t="s">
        <v>80</v>
      </c>
    </row>
    <row r="205" spans="1:6" ht="18" thickTop="1" thickBot="1" x14ac:dyDescent="0.35">
      <c r="A205" s="3" t="s">
        <v>272</v>
      </c>
      <c r="B205" s="4">
        <v>5750000</v>
      </c>
      <c r="C205" s="5" t="s">
        <v>192</v>
      </c>
      <c r="D205" s="6" t="s">
        <v>81</v>
      </c>
      <c r="E205" s="4">
        <v>5750000</v>
      </c>
      <c r="F205" s="5" t="s">
        <v>192</v>
      </c>
    </row>
    <row r="206" spans="1:6" ht="18" thickTop="1" thickBot="1" x14ac:dyDescent="0.35">
      <c r="A206" s="3" t="s">
        <v>273</v>
      </c>
      <c r="B206" s="4">
        <v>5596590</v>
      </c>
      <c r="C206" s="5" t="s">
        <v>69</v>
      </c>
      <c r="D206" s="6" t="s">
        <v>15</v>
      </c>
      <c r="E206" s="4">
        <v>5596590</v>
      </c>
      <c r="F206" s="5" t="s">
        <v>69</v>
      </c>
    </row>
    <row r="207" spans="1:6" ht="18" thickTop="1" thickBot="1" x14ac:dyDescent="0.35">
      <c r="A207" s="3" t="s">
        <v>274</v>
      </c>
      <c r="B207" s="4">
        <v>5500000</v>
      </c>
      <c r="C207" s="5" t="s">
        <v>72</v>
      </c>
      <c r="D207" s="6" t="s">
        <v>49</v>
      </c>
      <c r="E207" s="4">
        <v>5500000</v>
      </c>
      <c r="F207" s="5" t="s">
        <v>72</v>
      </c>
    </row>
    <row r="208" spans="1:6" ht="18" thickTop="1" thickBot="1" x14ac:dyDescent="0.35">
      <c r="A208" s="3" t="s">
        <v>275</v>
      </c>
      <c r="B208" s="4">
        <v>5250000</v>
      </c>
      <c r="C208" s="5" t="s">
        <v>48</v>
      </c>
      <c r="D208" s="6" t="s">
        <v>49</v>
      </c>
      <c r="E208" s="4">
        <v>5250000</v>
      </c>
      <c r="F208" s="5" t="s">
        <v>48</v>
      </c>
    </row>
    <row r="209" spans="1:6" ht="18" thickTop="1" thickBot="1" x14ac:dyDescent="0.35">
      <c r="A209" s="3" t="s">
        <v>276</v>
      </c>
      <c r="B209" s="4">
        <v>5200000</v>
      </c>
      <c r="C209" s="5" t="s">
        <v>105</v>
      </c>
      <c r="D209" s="6" t="s">
        <v>37</v>
      </c>
      <c r="E209" s="4">
        <v>5200000</v>
      </c>
      <c r="F209" s="5" t="s">
        <v>105</v>
      </c>
    </row>
    <row r="210" spans="1:6" ht="18" thickTop="1" thickBot="1" x14ac:dyDescent="0.35">
      <c r="A210" s="3" t="s">
        <v>277</v>
      </c>
      <c r="B210" s="4">
        <v>5200000</v>
      </c>
      <c r="C210" s="5" t="s">
        <v>72</v>
      </c>
      <c r="D210" s="6" t="s">
        <v>37</v>
      </c>
      <c r="E210" s="4">
        <v>5200000</v>
      </c>
      <c r="F210" s="5" t="s">
        <v>72</v>
      </c>
    </row>
    <row r="211" spans="1:6" ht="18" thickTop="1" thickBot="1" x14ac:dyDescent="0.35">
      <c r="A211" s="3" t="s">
        <v>278</v>
      </c>
      <c r="B211" s="4">
        <v>5125000</v>
      </c>
      <c r="C211" s="5" t="s">
        <v>83</v>
      </c>
      <c r="D211" s="6" t="s">
        <v>34</v>
      </c>
      <c r="E211" s="4">
        <v>5125000</v>
      </c>
      <c r="F211" s="5" t="s">
        <v>83</v>
      </c>
    </row>
    <row r="212" spans="1:6" ht="18" thickTop="1" thickBot="1" x14ac:dyDescent="0.35">
      <c r="A212" s="3" t="s">
        <v>279</v>
      </c>
      <c r="B212" s="4">
        <v>5025000</v>
      </c>
      <c r="C212" s="5" t="s">
        <v>89</v>
      </c>
      <c r="D212" s="6" t="s">
        <v>37</v>
      </c>
      <c r="E212" s="4">
        <v>5025000</v>
      </c>
      <c r="F212" s="5" t="s">
        <v>89</v>
      </c>
    </row>
    <row r="213" spans="1:6" ht="18" thickTop="1" thickBot="1" x14ac:dyDescent="0.35">
      <c r="A213" s="3" t="s">
        <v>280</v>
      </c>
      <c r="B213" s="4">
        <v>5000000</v>
      </c>
      <c r="C213" s="5" t="s">
        <v>54</v>
      </c>
      <c r="D213" s="6" t="s">
        <v>34</v>
      </c>
      <c r="E213" s="4">
        <v>5000000</v>
      </c>
      <c r="F213" s="5" t="s">
        <v>54</v>
      </c>
    </row>
    <row r="214" spans="1:6" ht="18" thickTop="1" thickBot="1" x14ac:dyDescent="0.35">
      <c r="A214" s="3" t="s">
        <v>281</v>
      </c>
      <c r="B214" s="4">
        <v>5000000</v>
      </c>
      <c r="C214" s="5" t="s">
        <v>192</v>
      </c>
      <c r="D214" s="6" t="s">
        <v>15</v>
      </c>
      <c r="E214" s="4">
        <v>5000000</v>
      </c>
      <c r="F214" s="5" t="s">
        <v>192</v>
      </c>
    </row>
    <row r="215" spans="1:6" ht="18" thickTop="1" thickBot="1" x14ac:dyDescent="0.35">
      <c r="A215" s="3" t="s">
        <v>282</v>
      </c>
      <c r="B215" s="4">
        <v>5000000</v>
      </c>
      <c r="C215" s="5" t="s">
        <v>77</v>
      </c>
      <c r="D215" s="6" t="s">
        <v>34</v>
      </c>
      <c r="E215" s="4">
        <v>5000000</v>
      </c>
      <c r="F215" s="5" t="s">
        <v>77</v>
      </c>
    </row>
    <row r="216" spans="1:6" ht="18" thickTop="1" thickBot="1" x14ac:dyDescent="0.35">
      <c r="A216" s="3" t="s">
        <v>283</v>
      </c>
      <c r="B216" s="4">
        <v>5000000</v>
      </c>
      <c r="C216" s="5" t="s">
        <v>83</v>
      </c>
      <c r="D216" s="6" t="s">
        <v>49</v>
      </c>
      <c r="E216" s="4">
        <v>5000000</v>
      </c>
      <c r="F216" s="5" t="s">
        <v>83</v>
      </c>
    </row>
    <row r="217" spans="1:6" ht="18" thickTop="1" thickBot="1" x14ac:dyDescent="0.35">
      <c r="A217" s="3" t="s">
        <v>284</v>
      </c>
      <c r="B217" s="4">
        <v>5000000</v>
      </c>
      <c r="C217" s="5" t="s">
        <v>151</v>
      </c>
      <c r="D217" s="6" t="s">
        <v>16</v>
      </c>
      <c r="E217" s="4">
        <v>5000000</v>
      </c>
      <c r="F217" s="5" t="s">
        <v>151</v>
      </c>
    </row>
    <row r="218" spans="1:6" ht="18" thickTop="1" thickBot="1" x14ac:dyDescent="0.35">
      <c r="A218" s="3" t="s">
        <v>285</v>
      </c>
      <c r="B218" s="4">
        <v>5000000</v>
      </c>
      <c r="C218" s="5" t="s">
        <v>43</v>
      </c>
      <c r="D218" s="6" t="s">
        <v>15</v>
      </c>
      <c r="E218" s="4">
        <v>5000000</v>
      </c>
      <c r="F218" s="5" t="s">
        <v>43</v>
      </c>
    </row>
    <row r="219" spans="1:6" ht="18" thickTop="1" thickBot="1" x14ac:dyDescent="0.35">
      <c r="A219" s="3" t="s">
        <v>286</v>
      </c>
      <c r="B219" s="4">
        <v>5000000</v>
      </c>
      <c r="C219" s="5" t="s">
        <v>138</v>
      </c>
      <c r="D219" s="6" t="s">
        <v>14</v>
      </c>
      <c r="E219" s="4">
        <v>5000000</v>
      </c>
      <c r="F219" s="5" t="s">
        <v>138</v>
      </c>
    </row>
    <row r="220" spans="1:6" ht="18" thickTop="1" thickBot="1" x14ac:dyDescent="0.35">
      <c r="A220" s="3" t="s">
        <v>287</v>
      </c>
      <c r="B220" s="4">
        <v>5000000</v>
      </c>
      <c r="C220" s="5" t="s">
        <v>62</v>
      </c>
      <c r="D220" s="6" t="s">
        <v>49</v>
      </c>
      <c r="E220" s="4">
        <v>5000000</v>
      </c>
      <c r="F220" s="5" t="s">
        <v>62</v>
      </c>
    </row>
    <row r="221" spans="1:6" ht="18" thickTop="1" thickBot="1" x14ac:dyDescent="0.35">
      <c r="A221" s="3" t="s">
        <v>288</v>
      </c>
      <c r="B221" s="7">
        <v>5000000</v>
      </c>
      <c r="C221" s="5" t="s">
        <v>45</v>
      </c>
      <c r="D221" s="6" t="s">
        <v>37</v>
      </c>
      <c r="E221" s="7">
        <v>5000000</v>
      </c>
      <c r="F221" s="5" t="s">
        <v>45</v>
      </c>
    </row>
    <row r="222" spans="1:6" ht="18" thickTop="1" thickBot="1" x14ac:dyDescent="0.35">
      <c r="A222" s="3" t="s">
        <v>289</v>
      </c>
      <c r="B222" s="4">
        <v>4900000</v>
      </c>
      <c r="C222" s="5" t="s">
        <v>138</v>
      </c>
      <c r="D222" s="6" t="s">
        <v>37</v>
      </c>
      <c r="E222" s="4">
        <v>4900000</v>
      </c>
      <c r="F222" s="5" t="s">
        <v>138</v>
      </c>
    </row>
    <row r="223" spans="1:6" ht="18" thickTop="1" thickBot="1" x14ac:dyDescent="0.35">
      <c r="A223" s="3" t="s">
        <v>290</v>
      </c>
      <c r="B223" s="4">
        <v>4800000</v>
      </c>
      <c r="C223" s="5" t="s">
        <v>62</v>
      </c>
      <c r="D223" s="6" t="s">
        <v>14</v>
      </c>
      <c r="E223" s="4">
        <v>4800000</v>
      </c>
      <c r="F223" s="5" t="s">
        <v>62</v>
      </c>
    </row>
    <row r="224" spans="1:6" ht="18" thickTop="1" thickBot="1" x14ac:dyDescent="0.35">
      <c r="A224" s="3" t="s">
        <v>291</v>
      </c>
      <c r="B224" s="4">
        <v>4786954</v>
      </c>
      <c r="C224" s="5" t="s">
        <v>41</v>
      </c>
      <c r="D224" s="6" t="s">
        <v>37</v>
      </c>
      <c r="E224" s="4">
        <v>4786954</v>
      </c>
      <c r="F224" s="5" t="s">
        <v>41</v>
      </c>
    </row>
    <row r="225" spans="1:6" ht="18" thickTop="1" thickBot="1" x14ac:dyDescent="0.35">
      <c r="A225" s="3" t="s">
        <v>292</v>
      </c>
      <c r="B225" s="4">
        <v>4750000</v>
      </c>
      <c r="C225" s="5" t="s">
        <v>45</v>
      </c>
      <c r="D225" s="6" t="s">
        <v>49</v>
      </c>
      <c r="E225" s="4">
        <v>4750000</v>
      </c>
      <c r="F225" s="5" t="s">
        <v>45</v>
      </c>
    </row>
    <row r="226" spans="1:6" ht="18" thickTop="1" thickBot="1" x14ac:dyDescent="0.35">
      <c r="A226" s="3" t="s">
        <v>293</v>
      </c>
      <c r="B226" s="4">
        <v>4750000</v>
      </c>
      <c r="C226" s="5" t="s">
        <v>85</v>
      </c>
      <c r="D226" s="6" t="s">
        <v>14</v>
      </c>
      <c r="E226" s="4">
        <v>4750000</v>
      </c>
      <c r="F226" s="5" t="s">
        <v>85</v>
      </c>
    </row>
    <row r="227" spans="1:6" ht="18" thickTop="1" thickBot="1" x14ac:dyDescent="0.35">
      <c r="A227" s="3" t="s">
        <v>294</v>
      </c>
      <c r="B227" s="4">
        <v>4700000</v>
      </c>
      <c r="C227" s="5" t="s">
        <v>36</v>
      </c>
      <c r="D227" s="6" t="s">
        <v>14</v>
      </c>
      <c r="E227" s="4">
        <v>4700000</v>
      </c>
      <c r="F227" s="5" t="s">
        <v>36</v>
      </c>
    </row>
    <row r="228" spans="1:6" ht="18" thickTop="1" thickBot="1" x14ac:dyDescent="0.35">
      <c r="A228" s="3" t="s">
        <v>295</v>
      </c>
      <c r="B228" s="4">
        <v>4700000</v>
      </c>
      <c r="C228" s="5" t="s">
        <v>59</v>
      </c>
      <c r="D228" s="6" t="s">
        <v>34</v>
      </c>
      <c r="E228" s="4">
        <v>4700000</v>
      </c>
      <c r="F228" s="5" t="s">
        <v>59</v>
      </c>
    </row>
    <row r="229" spans="1:6" ht="18" thickTop="1" thickBot="1" x14ac:dyDescent="0.35">
      <c r="A229" s="3" t="s">
        <v>296</v>
      </c>
      <c r="B229" s="4">
        <v>4650000</v>
      </c>
      <c r="C229" s="5" t="s">
        <v>36</v>
      </c>
      <c r="D229" s="6" t="s">
        <v>17</v>
      </c>
      <c r="E229" s="4">
        <v>4650000</v>
      </c>
      <c r="F229" s="5" t="s">
        <v>36</v>
      </c>
    </row>
    <row r="230" spans="1:6" ht="18" thickTop="1" thickBot="1" x14ac:dyDescent="0.35">
      <c r="A230" s="3" t="s">
        <v>297</v>
      </c>
      <c r="B230" s="4">
        <v>4575000</v>
      </c>
      <c r="C230" s="5" t="s">
        <v>69</v>
      </c>
      <c r="D230" s="6" t="s">
        <v>17</v>
      </c>
      <c r="E230" s="4">
        <v>4575000</v>
      </c>
      <c r="F230" s="5" t="s">
        <v>69</v>
      </c>
    </row>
    <row r="231" spans="1:6" ht="18" thickTop="1" thickBot="1" x14ac:dyDescent="0.35">
      <c r="A231" s="3" t="s">
        <v>298</v>
      </c>
      <c r="B231" s="4">
        <v>4500000</v>
      </c>
      <c r="C231" s="5" t="s">
        <v>69</v>
      </c>
      <c r="D231" s="6" t="s">
        <v>37</v>
      </c>
      <c r="E231" s="4">
        <v>4500000</v>
      </c>
      <c r="F231" s="5" t="s">
        <v>69</v>
      </c>
    </row>
    <row r="232" spans="1:6" ht="18" thickTop="1" thickBot="1" x14ac:dyDescent="0.35">
      <c r="A232" s="3" t="s">
        <v>299</v>
      </c>
      <c r="B232" s="4">
        <v>4500000</v>
      </c>
      <c r="C232" s="5" t="s">
        <v>69</v>
      </c>
      <c r="D232" s="6" t="s">
        <v>49</v>
      </c>
      <c r="E232" s="4">
        <v>4500000</v>
      </c>
      <c r="F232" s="5" t="s">
        <v>69</v>
      </c>
    </row>
    <row r="233" spans="1:6" ht="18" thickTop="1" thickBot="1" x14ac:dyDescent="0.35">
      <c r="A233" s="3" t="s">
        <v>300</v>
      </c>
      <c r="B233" s="4">
        <v>4500000</v>
      </c>
      <c r="C233" s="5" t="s">
        <v>87</v>
      </c>
      <c r="D233" s="6" t="s">
        <v>34</v>
      </c>
      <c r="E233" s="4">
        <v>4500000</v>
      </c>
      <c r="F233" s="5" t="s">
        <v>87</v>
      </c>
    </row>
    <row r="234" spans="1:6" ht="18" thickTop="1" thickBot="1" x14ac:dyDescent="0.35">
      <c r="A234" s="3" t="s">
        <v>301</v>
      </c>
      <c r="B234" s="4">
        <v>4500000</v>
      </c>
      <c r="C234" s="5" t="s">
        <v>54</v>
      </c>
      <c r="D234" s="6" t="s">
        <v>15</v>
      </c>
      <c r="E234" s="4">
        <v>4500000</v>
      </c>
      <c r="F234" s="5" t="s">
        <v>54</v>
      </c>
    </row>
    <row r="235" spans="1:6" ht="18" thickTop="1" thickBot="1" x14ac:dyDescent="0.35">
      <c r="A235" s="3" t="s">
        <v>302</v>
      </c>
      <c r="B235" s="4">
        <v>4500000</v>
      </c>
      <c r="C235" s="5" t="s">
        <v>122</v>
      </c>
      <c r="D235" s="6" t="s">
        <v>49</v>
      </c>
      <c r="E235" s="4">
        <v>4500000</v>
      </c>
      <c r="F235" s="5" t="s">
        <v>122</v>
      </c>
    </row>
    <row r="236" spans="1:6" ht="18" thickTop="1" thickBot="1" x14ac:dyDescent="0.35">
      <c r="A236" s="3" t="s">
        <v>303</v>
      </c>
      <c r="B236" s="4">
        <v>4450000</v>
      </c>
      <c r="C236" s="5" t="s">
        <v>62</v>
      </c>
      <c r="D236" s="6" t="s">
        <v>37</v>
      </c>
      <c r="E236" s="4">
        <v>4450000</v>
      </c>
      <c r="F236" s="5" t="s">
        <v>62</v>
      </c>
    </row>
    <row r="237" spans="1:6" ht="18" thickTop="1" thickBot="1" x14ac:dyDescent="0.35">
      <c r="A237" s="3" t="s">
        <v>304</v>
      </c>
      <c r="B237" s="4">
        <v>4450000</v>
      </c>
      <c r="C237" s="5" t="s">
        <v>43</v>
      </c>
      <c r="D237" s="6" t="s">
        <v>37</v>
      </c>
      <c r="E237" s="4">
        <v>4450000</v>
      </c>
      <c r="F237" s="5" t="s">
        <v>43</v>
      </c>
    </row>
    <row r="238" spans="1:6" ht="18" thickTop="1" thickBot="1" x14ac:dyDescent="0.35">
      <c r="A238" s="3" t="s">
        <v>305</v>
      </c>
      <c r="B238" s="4">
        <v>4437500</v>
      </c>
      <c r="C238" s="5" t="s">
        <v>65</v>
      </c>
      <c r="D238" s="6" t="s">
        <v>37</v>
      </c>
      <c r="E238" s="4">
        <v>4437500</v>
      </c>
      <c r="F238" s="5" t="s">
        <v>65</v>
      </c>
    </row>
    <row r="239" spans="1:6" ht="18" thickTop="1" thickBot="1" x14ac:dyDescent="0.35">
      <c r="A239" s="3" t="s">
        <v>306</v>
      </c>
      <c r="B239" s="4">
        <v>4437500</v>
      </c>
      <c r="C239" s="5" t="s">
        <v>65</v>
      </c>
      <c r="D239" s="6" t="s">
        <v>81</v>
      </c>
      <c r="E239" s="4">
        <v>4437500</v>
      </c>
      <c r="F239" s="5" t="s">
        <v>65</v>
      </c>
    </row>
    <row r="240" spans="1:6" ht="18" thickTop="1" thickBot="1" x14ac:dyDescent="0.35">
      <c r="A240" s="3" t="s">
        <v>307</v>
      </c>
      <c r="B240" s="4">
        <v>4350000</v>
      </c>
      <c r="C240" s="5" t="s">
        <v>151</v>
      </c>
      <c r="D240" s="6" t="s">
        <v>14</v>
      </c>
      <c r="E240" s="4">
        <v>4350000</v>
      </c>
      <c r="F240" s="5" t="s">
        <v>151</v>
      </c>
    </row>
    <row r="241" spans="1:6" ht="18" thickTop="1" thickBot="1" x14ac:dyDescent="0.35">
      <c r="A241" s="3" t="s">
        <v>308</v>
      </c>
      <c r="B241" s="4">
        <v>4333333</v>
      </c>
      <c r="C241" s="5" t="s">
        <v>83</v>
      </c>
      <c r="D241" s="6" t="s">
        <v>15</v>
      </c>
      <c r="E241" s="4">
        <v>4333333</v>
      </c>
      <c r="F241" s="5" t="s">
        <v>83</v>
      </c>
    </row>
    <row r="242" spans="1:6" ht="18" thickTop="1" thickBot="1" x14ac:dyDescent="0.35">
      <c r="A242" s="3" t="s">
        <v>309</v>
      </c>
      <c r="B242" s="4">
        <v>4333333</v>
      </c>
      <c r="C242" s="5" t="s">
        <v>107</v>
      </c>
      <c r="D242" s="6" t="s">
        <v>34</v>
      </c>
      <c r="E242" s="4">
        <v>4333333</v>
      </c>
      <c r="F242" s="5" t="s">
        <v>107</v>
      </c>
    </row>
    <row r="243" spans="1:6" ht="18" thickTop="1" thickBot="1" x14ac:dyDescent="0.35">
      <c r="A243" s="3" t="s">
        <v>310</v>
      </c>
      <c r="B243" s="4">
        <v>4325000</v>
      </c>
      <c r="C243" s="5" t="s">
        <v>72</v>
      </c>
      <c r="D243" s="6" t="s">
        <v>34</v>
      </c>
      <c r="E243" s="4">
        <v>4325000</v>
      </c>
      <c r="F243" s="5" t="s">
        <v>72</v>
      </c>
    </row>
    <row r="244" spans="1:6" ht="18" thickTop="1" thickBot="1" x14ac:dyDescent="0.35">
      <c r="A244" s="3" t="s">
        <v>311</v>
      </c>
      <c r="B244" s="4">
        <v>4300000</v>
      </c>
      <c r="C244" s="5" t="s">
        <v>170</v>
      </c>
      <c r="D244" s="6" t="s">
        <v>15</v>
      </c>
      <c r="E244" s="4">
        <v>4300000</v>
      </c>
      <c r="F244" s="5" t="s">
        <v>170</v>
      </c>
    </row>
    <row r="245" spans="1:6" ht="18" thickTop="1" thickBot="1" x14ac:dyDescent="0.35">
      <c r="A245" s="3" t="s">
        <v>312</v>
      </c>
      <c r="B245" s="4">
        <v>4250000</v>
      </c>
      <c r="C245" s="5" t="s">
        <v>113</v>
      </c>
      <c r="D245" s="6" t="s">
        <v>37</v>
      </c>
      <c r="E245" s="4">
        <v>4250000</v>
      </c>
      <c r="F245" s="5" t="s">
        <v>113</v>
      </c>
    </row>
    <row r="246" spans="1:6" ht="18" thickTop="1" thickBot="1" x14ac:dyDescent="0.35">
      <c r="A246" s="3" t="s">
        <v>313</v>
      </c>
      <c r="B246" s="4">
        <v>4200000</v>
      </c>
      <c r="C246" s="5" t="s">
        <v>65</v>
      </c>
      <c r="D246" s="6" t="s">
        <v>37</v>
      </c>
      <c r="E246" s="4">
        <v>4200000</v>
      </c>
      <c r="F246" s="5" t="s">
        <v>65</v>
      </c>
    </row>
    <row r="247" spans="1:6" ht="18" thickTop="1" thickBot="1" x14ac:dyDescent="0.35">
      <c r="A247" s="3" t="s">
        <v>314</v>
      </c>
      <c r="B247" s="4">
        <v>4200000</v>
      </c>
      <c r="C247" s="5" t="s">
        <v>43</v>
      </c>
      <c r="D247" s="6" t="s">
        <v>37</v>
      </c>
      <c r="E247" s="4">
        <v>4200000</v>
      </c>
      <c r="F247" s="5" t="s">
        <v>43</v>
      </c>
    </row>
    <row r="248" spans="1:6" ht="18" thickTop="1" thickBot="1" x14ac:dyDescent="0.35">
      <c r="A248" s="3" t="s">
        <v>315</v>
      </c>
      <c r="B248" s="4">
        <v>4166667</v>
      </c>
      <c r="C248" s="5" t="s">
        <v>39</v>
      </c>
      <c r="D248" s="6" t="s">
        <v>16</v>
      </c>
      <c r="E248" s="4">
        <v>4166667</v>
      </c>
      <c r="F248" s="5" t="s">
        <v>39</v>
      </c>
    </row>
    <row r="249" spans="1:6" ht="18" thickTop="1" thickBot="1" x14ac:dyDescent="0.35">
      <c r="A249" s="3" t="s">
        <v>316</v>
      </c>
      <c r="B249" s="4">
        <v>4150000</v>
      </c>
      <c r="C249" s="5" t="s">
        <v>107</v>
      </c>
      <c r="D249" s="6" t="s">
        <v>37</v>
      </c>
      <c r="E249" s="4">
        <v>4150000</v>
      </c>
      <c r="F249" s="5" t="s">
        <v>107</v>
      </c>
    </row>
    <row r="250" spans="1:6" ht="18" thickTop="1" thickBot="1" x14ac:dyDescent="0.35">
      <c r="A250" s="3" t="s">
        <v>317</v>
      </c>
      <c r="B250" s="4">
        <v>4100000</v>
      </c>
      <c r="C250" s="5" t="s">
        <v>87</v>
      </c>
      <c r="D250" s="6" t="s">
        <v>34</v>
      </c>
      <c r="E250" s="4">
        <v>4100000</v>
      </c>
      <c r="F250" s="5" t="s">
        <v>87</v>
      </c>
    </row>
    <row r="251" spans="1:6" ht="18" thickTop="1" thickBot="1" x14ac:dyDescent="0.35">
      <c r="A251" s="3" t="s">
        <v>318</v>
      </c>
      <c r="B251" s="4">
        <v>4050000</v>
      </c>
      <c r="C251" s="5" t="s">
        <v>89</v>
      </c>
      <c r="D251" s="6" t="s">
        <v>49</v>
      </c>
      <c r="E251" s="4">
        <v>4050000</v>
      </c>
      <c r="F251" s="5" t="s">
        <v>89</v>
      </c>
    </row>
    <row r="252" spans="1:6" ht="18" thickTop="1" thickBot="1" x14ac:dyDescent="0.35">
      <c r="A252" s="3" t="s">
        <v>319</v>
      </c>
      <c r="B252" s="4">
        <v>4000000</v>
      </c>
      <c r="C252" s="5" t="s">
        <v>89</v>
      </c>
      <c r="D252" s="6" t="s">
        <v>49</v>
      </c>
      <c r="E252" s="4">
        <v>4000000</v>
      </c>
      <c r="F252" s="5" t="s">
        <v>89</v>
      </c>
    </row>
    <row r="253" spans="1:6" ht="18" thickTop="1" thickBot="1" x14ac:dyDescent="0.35">
      <c r="A253" s="3" t="s">
        <v>320</v>
      </c>
      <c r="B253" s="4">
        <v>4000000</v>
      </c>
      <c r="C253" s="5" t="s">
        <v>87</v>
      </c>
      <c r="D253" s="6" t="s">
        <v>37</v>
      </c>
      <c r="E253" s="4">
        <v>4000000</v>
      </c>
      <c r="F253" s="5" t="s">
        <v>87</v>
      </c>
    </row>
    <row r="254" spans="1:6" ht="18" thickTop="1" thickBot="1" x14ac:dyDescent="0.35">
      <c r="A254" s="3" t="s">
        <v>321</v>
      </c>
      <c r="B254" s="4">
        <v>4000000</v>
      </c>
      <c r="C254" s="5" t="s">
        <v>36</v>
      </c>
      <c r="D254" s="6" t="s">
        <v>16</v>
      </c>
      <c r="E254" s="4">
        <v>4000000</v>
      </c>
      <c r="F254" s="5" t="s">
        <v>36</v>
      </c>
    </row>
    <row r="255" spans="1:6" ht="18" thickTop="1" thickBot="1" x14ac:dyDescent="0.35">
      <c r="A255" s="3" t="s">
        <v>322</v>
      </c>
      <c r="B255" s="4">
        <v>4000000</v>
      </c>
      <c r="C255" s="5" t="s">
        <v>138</v>
      </c>
      <c r="D255" s="6" t="s">
        <v>49</v>
      </c>
      <c r="E255" s="4">
        <v>4000000</v>
      </c>
      <c r="F255" s="5" t="s">
        <v>138</v>
      </c>
    </row>
    <row r="256" spans="1:6" ht="18" thickTop="1" thickBot="1" x14ac:dyDescent="0.35">
      <c r="A256" s="3" t="s">
        <v>323</v>
      </c>
      <c r="B256" s="4">
        <v>4000000</v>
      </c>
      <c r="C256" s="5" t="s">
        <v>45</v>
      </c>
      <c r="D256" s="6" t="s">
        <v>49</v>
      </c>
      <c r="E256" s="4">
        <v>4000000</v>
      </c>
      <c r="F256" s="5" t="s">
        <v>45</v>
      </c>
    </row>
    <row r="257" spans="1:6" ht="18" thickTop="1" thickBot="1" x14ac:dyDescent="0.35">
      <c r="A257" s="3" t="s">
        <v>324</v>
      </c>
      <c r="B257" s="4">
        <v>4000000</v>
      </c>
      <c r="C257" s="5" t="s">
        <v>166</v>
      </c>
      <c r="D257" s="6" t="s">
        <v>37</v>
      </c>
      <c r="E257" s="4">
        <v>4000000</v>
      </c>
      <c r="F257" s="5" t="s">
        <v>166</v>
      </c>
    </row>
    <row r="258" spans="1:6" ht="18" thickTop="1" thickBot="1" x14ac:dyDescent="0.35">
      <c r="A258" s="3" t="s">
        <v>325</v>
      </c>
      <c r="B258" s="4">
        <v>4000000</v>
      </c>
      <c r="C258" s="5" t="s">
        <v>39</v>
      </c>
      <c r="D258" s="6" t="s">
        <v>37</v>
      </c>
      <c r="E258" s="4">
        <v>4000000</v>
      </c>
      <c r="F258" s="5" t="s">
        <v>39</v>
      </c>
    </row>
    <row r="259" spans="1:6" ht="18" thickTop="1" thickBot="1" x14ac:dyDescent="0.35">
      <c r="A259" s="3" t="s">
        <v>326</v>
      </c>
      <c r="B259" s="4">
        <v>4000000</v>
      </c>
      <c r="C259" s="5" t="s">
        <v>43</v>
      </c>
      <c r="D259" s="6" t="s">
        <v>49</v>
      </c>
      <c r="E259" s="4">
        <v>4000000</v>
      </c>
      <c r="F259" s="5" t="s">
        <v>43</v>
      </c>
    </row>
    <row r="260" spans="1:6" ht="18" thickTop="1" thickBot="1" x14ac:dyDescent="0.35">
      <c r="A260" s="3" t="s">
        <v>327</v>
      </c>
      <c r="B260" s="4">
        <v>4000000</v>
      </c>
      <c r="C260" s="5" t="s">
        <v>80</v>
      </c>
      <c r="D260" s="6" t="s">
        <v>37</v>
      </c>
      <c r="E260" s="4">
        <v>4000000</v>
      </c>
      <c r="F260" s="5" t="s">
        <v>80</v>
      </c>
    </row>
    <row r="261" spans="1:6" ht="18" thickTop="1" thickBot="1" x14ac:dyDescent="0.35">
      <c r="A261" s="3" t="s">
        <v>328</v>
      </c>
      <c r="B261" s="4">
        <v>4000000</v>
      </c>
      <c r="C261" s="5" t="s">
        <v>62</v>
      </c>
      <c r="D261" s="6" t="s">
        <v>37</v>
      </c>
      <c r="E261" s="4">
        <v>4000000</v>
      </c>
      <c r="F261" s="5" t="s">
        <v>62</v>
      </c>
    </row>
    <row r="262" spans="1:6" ht="18" thickTop="1" thickBot="1" x14ac:dyDescent="0.35">
      <c r="A262" s="3" t="s">
        <v>329</v>
      </c>
      <c r="B262" s="4">
        <v>4000000</v>
      </c>
      <c r="C262" s="5" t="s">
        <v>62</v>
      </c>
      <c r="D262" s="6" t="s">
        <v>49</v>
      </c>
      <c r="E262" s="4">
        <v>4000000</v>
      </c>
      <c r="F262" s="5" t="s">
        <v>62</v>
      </c>
    </row>
    <row r="263" spans="1:6" ht="18" thickTop="1" thickBot="1" x14ac:dyDescent="0.35">
      <c r="A263" s="3" t="s">
        <v>330</v>
      </c>
      <c r="B263" s="4">
        <v>3928571</v>
      </c>
      <c r="C263" s="5" t="s">
        <v>72</v>
      </c>
      <c r="D263" s="6" t="s">
        <v>34</v>
      </c>
      <c r="E263" s="4">
        <v>3928571</v>
      </c>
      <c r="F263" s="5" t="s">
        <v>72</v>
      </c>
    </row>
    <row r="264" spans="1:6" ht="18" thickTop="1" thickBot="1" x14ac:dyDescent="0.35">
      <c r="A264" s="3" t="s">
        <v>331</v>
      </c>
      <c r="B264" s="4">
        <v>3900000</v>
      </c>
      <c r="C264" s="5" t="s">
        <v>39</v>
      </c>
      <c r="D264" s="6" t="s">
        <v>37</v>
      </c>
      <c r="E264" s="4">
        <v>3900000</v>
      </c>
      <c r="F264" s="5" t="s">
        <v>39</v>
      </c>
    </row>
    <row r="265" spans="1:6" ht="18" thickTop="1" thickBot="1" x14ac:dyDescent="0.35">
      <c r="A265" s="3" t="s">
        <v>332</v>
      </c>
      <c r="B265" s="4">
        <v>3800000</v>
      </c>
      <c r="C265" s="5" t="s">
        <v>151</v>
      </c>
      <c r="D265" s="6" t="s">
        <v>17</v>
      </c>
      <c r="E265" s="4">
        <v>3800000</v>
      </c>
      <c r="F265" s="5" t="s">
        <v>151</v>
      </c>
    </row>
    <row r="266" spans="1:6" ht="18" thickTop="1" thickBot="1" x14ac:dyDescent="0.35">
      <c r="A266" s="3" t="s">
        <v>333</v>
      </c>
      <c r="B266" s="4">
        <v>3750000</v>
      </c>
      <c r="C266" s="5" t="s">
        <v>48</v>
      </c>
      <c r="D266" s="6" t="s">
        <v>37</v>
      </c>
      <c r="E266" s="4">
        <v>3750000</v>
      </c>
      <c r="F266" s="5" t="s">
        <v>48</v>
      </c>
    </row>
    <row r="267" spans="1:6" ht="18" thickTop="1" thickBot="1" x14ac:dyDescent="0.35">
      <c r="A267" s="3" t="s">
        <v>334</v>
      </c>
      <c r="B267" s="4">
        <v>3600000</v>
      </c>
      <c r="C267" s="5" t="s">
        <v>48</v>
      </c>
      <c r="D267" s="6" t="s">
        <v>37</v>
      </c>
      <c r="E267" s="4">
        <v>3600000</v>
      </c>
      <c r="F267" s="5" t="s">
        <v>48</v>
      </c>
    </row>
    <row r="268" spans="1:6" ht="18" thickTop="1" thickBot="1" x14ac:dyDescent="0.35">
      <c r="A268" s="3" t="s">
        <v>335</v>
      </c>
      <c r="B268" s="4">
        <v>3600000</v>
      </c>
      <c r="C268" s="5" t="s">
        <v>59</v>
      </c>
      <c r="D268" s="6" t="s">
        <v>34</v>
      </c>
      <c r="E268" s="4">
        <v>3600000</v>
      </c>
      <c r="F268" s="5" t="s">
        <v>59</v>
      </c>
    </row>
    <row r="269" spans="1:6" ht="18" thickTop="1" thickBot="1" x14ac:dyDescent="0.35">
      <c r="A269" s="3" t="s">
        <v>336</v>
      </c>
      <c r="B269" s="4">
        <v>3550000</v>
      </c>
      <c r="C269" s="5" t="s">
        <v>59</v>
      </c>
      <c r="D269" s="6" t="s">
        <v>15</v>
      </c>
      <c r="E269" s="4">
        <v>3550000</v>
      </c>
      <c r="F269" s="5" t="s">
        <v>59</v>
      </c>
    </row>
    <row r="270" spans="1:6" ht="18" thickTop="1" thickBot="1" x14ac:dyDescent="0.35">
      <c r="A270" s="3" t="s">
        <v>337</v>
      </c>
      <c r="B270" s="4">
        <v>3500000</v>
      </c>
      <c r="C270" s="5" t="s">
        <v>138</v>
      </c>
      <c r="D270" s="6" t="s">
        <v>37</v>
      </c>
      <c r="E270" s="4">
        <v>3500000</v>
      </c>
      <c r="F270" s="5" t="s">
        <v>138</v>
      </c>
    </row>
    <row r="271" spans="1:6" ht="18" thickTop="1" thickBot="1" x14ac:dyDescent="0.35">
      <c r="A271" s="3" t="s">
        <v>338</v>
      </c>
      <c r="B271" s="4">
        <v>3500000</v>
      </c>
      <c r="C271" s="5" t="s">
        <v>45</v>
      </c>
      <c r="D271" s="6" t="s">
        <v>81</v>
      </c>
      <c r="E271" s="4">
        <v>3500000</v>
      </c>
      <c r="F271" s="5" t="s">
        <v>45</v>
      </c>
    </row>
    <row r="272" spans="1:6" ht="18" thickTop="1" thickBot="1" x14ac:dyDescent="0.35">
      <c r="A272" s="3" t="s">
        <v>339</v>
      </c>
      <c r="B272" s="4">
        <v>3500000</v>
      </c>
      <c r="C272" s="5" t="s">
        <v>45</v>
      </c>
      <c r="D272" s="6" t="s">
        <v>81</v>
      </c>
      <c r="E272" s="4">
        <v>3500000</v>
      </c>
      <c r="F272" s="5" t="s">
        <v>45</v>
      </c>
    </row>
    <row r="273" spans="1:6" ht="18" thickTop="1" thickBot="1" x14ac:dyDescent="0.35">
      <c r="A273" s="3" t="s">
        <v>340</v>
      </c>
      <c r="B273" s="4">
        <v>3500000</v>
      </c>
      <c r="C273" s="5" t="s">
        <v>33</v>
      </c>
      <c r="D273" s="6" t="s">
        <v>16</v>
      </c>
      <c r="E273" s="4">
        <v>3500000</v>
      </c>
      <c r="F273" s="5" t="s">
        <v>33</v>
      </c>
    </row>
    <row r="274" spans="1:6" ht="18" thickTop="1" thickBot="1" x14ac:dyDescent="0.35">
      <c r="A274" s="3" t="s">
        <v>341</v>
      </c>
      <c r="B274" s="4">
        <v>3500000</v>
      </c>
      <c r="C274" s="5" t="s">
        <v>113</v>
      </c>
      <c r="D274" s="6" t="s">
        <v>49</v>
      </c>
      <c r="E274" s="4">
        <v>3500000</v>
      </c>
      <c r="F274" s="5" t="s">
        <v>113</v>
      </c>
    </row>
    <row r="275" spans="1:6" ht="18" thickTop="1" thickBot="1" x14ac:dyDescent="0.35">
      <c r="A275" s="3" t="s">
        <v>342</v>
      </c>
      <c r="B275" s="4">
        <v>3500000</v>
      </c>
      <c r="C275" s="5" t="s">
        <v>113</v>
      </c>
      <c r="D275" s="6" t="s">
        <v>81</v>
      </c>
      <c r="E275" s="4">
        <v>3500000</v>
      </c>
      <c r="F275" s="5" t="s">
        <v>113</v>
      </c>
    </row>
    <row r="276" spans="1:6" ht="18" thickTop="1" thickBot="1" x14ac:dyDescent="0.35">
      <c r="A276" s="3" t="s">
        <v>343</v>
      </c>
      <c r="B276" s="4">
        <v>3500000</v>
      </c>
      <c r="C276" s="5" t="s">
        <v>77</v>
      </c>
      <c r="D276" s="6" t="s">
        <v>37</v>
      </c>
      <c r="E276" s="4">
        <v>3500000</v>
      </c>
      <c r="F276" s="5" t="s">
        <v>77</v>
      </c>
    </row>
    <row r="277" spans="1:6" ht="18" thickTop="1" thickBot="1" x14ac:dyDescent="0.35">
      <c r="A277" s="3" t="s">
        <v>344</v>
      </c>
      <c r="B277" s="4">
        <v>3500000</v>
      </c>
      <c r="C277" s="5" t="s">
        <v>107</v>
      </c>
      <c r="D277" s="6" t="s">
        <v>34</v>
      </c>
      <c r="E277" s="4">
        <v>3500000</v>
      </c>
      <c r="F277" s="5" t="s">
        <v>107</v>
      </c>
    </row>
    <row r="278" spans="1:6" ht="18" thickTop="1" thickBot="1" x14ac:dyDescent="0.35">
      <c r="A278" s="3" t="s">
        <v>345</v>
      </c>
      <c r="B278" s="4">
        <v>3500000</v>
      </c>
      <c r="C278" s="5" t="s">
        <v>107</v>
      </c>
      <c r="D278" s="6" t="s">
        <v>34</v>
      </c>
      <c r="E278" s="4">
        <v>3500000</v>
      </c>
      <c r="F278" s="5" t="s">
        <v>107</v>
      </c>
    </row>
    <row r="279" spans="1:6" ht="18" thickTop="1" thickBot="1" x14ac:dyDescent="0.35">
      <c r="A279" s="3" t="s">
        <v>346</v>
      </c>
      <c r="B279" s="4">
        <v>3500000</v>
      </c>
      <c r="C279" s="5" t="s">
        <v>62</v>
      </c>
      <c r="D279" s="6" t="s">
        <v>15</v>
      </c>
      <c r="E279" s="4">
        <v>3500000</v>
      </c>
      <c r="F279" s="5" t="s">
        <v>62</v>
      </c>
    </row>
    <row r="280" spans="1:6" ht="18" thickTop="1" thickBot="1" x14ac:dyDescent="0.35">
      <c r="A280" s="3" t="s">
        <v>347</v>
      </c>
      <c r="B280" s="4">
        <v>3500000</v>
      </c>
      <c r="C280" s="5" t="s">
        <v>43</v>
      </c>
      <c r="D280" s="6" t="s">
        <v>37</v>
      </c>
      <c r="E280" s="4">
        <v>3500000</v>
      </c>
      <c r="F280" s="5" t="s">
        <v>43</v>
      </c>
    </row>
    <row r="281" spans="1:6" ht="18" thickTop="1" thickBot="1" x14ac:dyDescent="0.35">
      <c r="A281" s="3" t="s">
        <v>348</v>
      </c>
      <c r="B281" s="4">
        <v>3475000</v>
      </c>
      <c r="C281" s="5" t="s">
        <v>54</v>
      </c>
      <c r="D281" s="6" t="s">
        <v>49</v>
      </c>
      <c r="E281" s="4">
        <v>3475000</v>
      </c>
      <c r="F281" s="5" t="s">
        <v>54</v>
      </c>
    </row>
    <row r="282" spans="1:6" ht="18" thickTop="1" thickBot="1" x14ac:dyDescent="0.35">
      <c r="A282" s="3" t="s">
        <v>349</v>
      </c>
      <c r="B282" s="4">
        <v>3400000</v>
      </c>
      <c r="C282" s="5" t="s">
        <v>166</v>
      </c>
      <c r="D282" s="6" t="s">
        <v>34</v>
      </c>
      <c r="E282" s="4">
        <v>3400000</v>
      </c>
      <c r="F282" s="5" t="s">
        <v>166</v>
      </c>
    </row>
    <row r="283" spans="1:6" ht="18" thickTop="1" thickBot="1" x14ac:dyDescent="0.35">
      <c r="A283" s="3" t="s">
        <v>350</v>
      </c>
      <c r="B283" s="4">
        <v>3350000</v>
      </c>
      <c r="C283" s="5" t="s">
        <v>130</v>
      </c>
      <c r="D283" s="6" t="s">
        <v>37</v>
      </c>
      <c r="E283" s="4">
        <v>3350000</v>
      </c>
      <c r="F283" s="5" t="s">
        <v>130</v>
      </c>
    </row>
    <row r="284" spans="1:6" ht="18" thickTop="1" thickBot="1" x14ac:dyDescent="0.35">
      <c r="A284" s="3" t="s">
        <v>351</v>
      </c>
      <c r="B284" s="4">
        <v>3280000</v>
      </c>
      <c r="C284" s="5" t="s">
        <v>192</v>
      </c>
      <c r="D284" s="6" t="s">
        <v>81</v>
      </c>
      <c r="E284" s="4">
        <v>3280000</v>
      </c>
      <c r="F284" s="5" t="s">
        <v>192</v>
      </c>
    </row>
    <row r="285" spans="1:6" ht="18" thickTop="1" thickBot="1" x14ac:dyDescent="0.35">
      <c r="A285" s="3" t="s">
        <v>352</v>
      </c>
      <c r="B285" s="4">
        <v>3275000</v>
      </c>
      <c r="C285" s="5" t="s">
        <v>120</v>
      </c>
      <c r="D285" s="6" t="s">
        <v>37</v>
      </c>
      <c r="E285" s="4">
        <v>3275000</v>
      </c>
      <c r="F285" s="5" t="s">
        <v>120</v>
      </c>
    </row>
    <row r="286" spans="1:6" ht="18" thickTop="1" thickBot="1" x14ac:dyDescent="0.35">
      <c r="A286" s="3" t="s">
        <v>353</v>
      </c>
      <c r="B286" s="4">
        <v>3250000</v>
      </c>
      <c r="C286" s="5" t="s">
        <v>54</v>
      </c>
      <c r="D286" s="6" t="s">
        <v>37</v>
      </c>
      <c r="E286" s="4">
        <v>3250000</v>
      </c>
      <c r="F286" s="5" t="s">
        <v>54</v>
      </c>
    </row>
    <row r="287" spans="1:6" ht="18" thickTop="1" thickBot="1" x14ac:dyDescent="0.35">
      <c r="A287" s="3" t="s">
        <v>354</v>
      </c>
      <c r="B287" s="4">
        <v>3250000</v>
      </c>
      <c r="C287" s="5" t="s">
        <v>80</v>
      </c>
      <c r="D287" s="6" t="s">
        <v>15</v>
      </c>
      <c r="E287" s="4">
        <v>3250000</v>
      </c>
      <c r="F287" s="5" t="s">
        <v>80</v>
      </c>
    </row>
    <row r="288" spans="1:6" ht="18" thickTop="1" thickBot="1" x14ac:dyDescent="0.35">
      <c r="A288" s="3" t="s">
        <v>355</v>
      </c>
      <c r="B288" s="4">
        <v>3150000</v>
      </c>
      <c r="C288" s="5" t="s">
        <v>65</v>
      </c>
      <c r="D288" s="6" t="s">
        <v>34</v>
      </c>
      <c r="E288" s="4">
        <v>3150000</v>
      </c>
      <c r="F288" s="5" t="s">
        <v>65</v>
      </c>
    </row>
    <row r="289" spans="1:6" ht="18" thickTop="1" thickBot="1" x14ac:dyDescent="0.35">
      <c r="A289" s="3" t="s">
        <v>356</v>
      </c>
      <c r="B289" s="4">
        <v>3100000</v>
      </c>
      <c r="C289" s="5" t="s">
        <v>54</v>
      </c>
      <c r="D289" s="6" t="s">
        <v>49</v>
      </c>
      <c r="E289" s="4">
        <v>3100000</v>
      </c>
      <c r="F289" s="5" t="s">
        <v>54</v>
      </c>
    </row>
    <row r="290" spans="1:6" ht="18" thickTop="1" thickBot="1" x14ac:dyDescent="0.35">
      <c r="A290" s="3" t="s">
        <v>357</v>
      </c>
      <c r="B290" s="4">
        <v>3100000</v>
      </c>
      <c r="C290" s="5" t="s">
        <v>69</v>
      </c>
      <c r="D290" s="6" t="s">
        <v>34</v>
      </c>
      <c r="E290" s="4">
        <v>3100000</v>
      </c>
      <c r="F290" s="5" t="s">
        <v>69</v>
      </c>
    </row>
    <row r="291" spans="1:6" ht="18" thickTop="1" thickBot="1" x14ac:dyDescent="0.35">
      <c r="A291" s="3" t="s">
        <v>358</v>
      </c>
      <c r="B291" s="4">
        <v>3041667</v>
      </c>
      <c r="C291" s="5" t="s">
        <v>120</v>
      </c>
      <c r="D291" s="6" t="s">
        <v>49</v>
      </c>
      <c r="E291" s="4">
        <v>3041667</v>
      </c>
      <c r="F291" s="5" t="s">
        <v>120</v>
      </c>
    </row>
    <row r="292" spans="1:6" ht="18" thickTop="1" thickBot="1" x14ac:dyDescent="0.35">
      <c r="A292" s="3" t="s">
        <v>359</v>
      </c>
      <c r="B292" s="4">
        <v>3010000</v>
      </c>
      <c r="C292" s="5" t="s">
        <v>105</v>
      </c>
      <c r="D292" s="6" t="s">
        <v>34</v>
      </c>
      <c r="E292" s="4">
        <v>3010000</v>
      </c>
      <c r="F292" s="5" t="s">
        <v>105</v>
      </c>
    </row>
    <row r="293" spans="1:6" ht="18" thickTop="1" thickBot="1" x14ac:dyDescent="0.35">
      <c r="A293" s="3" t="s">
        <v>360</v>
      </c>
      <c r="B293" s="4">
        <v>3000000</v>
      </c>
      <c r="C293" s="5" t="s">
        <v>72</v>
      </c>
      <c r="D293" s="6" t="s">
        <v>49</v>
      </c>
      <c r="E293" s="4">
        <v>3000000</v>
      </c>
      <c r="F293" s="5" t="s">
        <v>72</v>
      </c>
    </row>
    <row r="294" spans="1:6" ht="18" thickTop="1" thickBot="1" x14ac:dyDescent="0.35">
      <c r="A294" s="3" t="s">
        <v>361</v>
      </c>
      <c r="B294" s="4">
        <v>3000000</v>
      </c>
      <c r="C294" s="5" t="s">
        <v>166</v>
      </c>
      <c r="D294" s="6" t="s">
        <v>37</v>
      </c>
      <c r="E294" s="4">
        <v>3000000</v>
      </c>
      <c r="F294" s="5" t="s">
        <v>166</v>
      </c>
    </row>
    <row r="295" spans="1:6" ht="18" thickTop="1" thickBot="1" x14ac:dyDescent="0.35">
      <c r="A295" s="3" t="s">
        <v>362</v>
      </c>
      <c r="B295" s="4">
        <v>3000000</v>
      </c>
      <c r="C295" s="5" t="s">
        <v>80</v>
      </c>
      <c r="D295" s="6" t="s">
        <v>37</v>
      </c>
      <c r="E295" s="4">
        <v>3000000</v>
      </c>
      <c r="F295" s="5" t="s">
        <v>80</v>
      </c>
    </row>
    <row r="296" spans="1:6" ht="18" thickTop="1" thickBot="1" x14ac:dyDescent="0.35">
      <c r="A296" s="3" t="s">
        <v>363</v>
      </c>
      <c r="B296" s="4">
        <v>3000000</v>
      </c>
      <c r="C296" s="5" t="s">
        <v>80</v>
      </c>
      <c r="D296" s="6" t="s">
        <v>17</v>
      </c>
      <c r="E296" s="4">
        <v>3000000</v>
      </c>
      <c r="F296" s="5" t="s">
        <v>80</v>
      </c>
    </row>
    <row r="297" spans="1:6" ht="18" thickTop="1" thickBot="1" x14ac:dyDescent="0.35">
      <c r="A297" s="3" t="s">
        <v>364</v>
      </c>
      <c r="B297" s="4">
        <v>3000000</v>
      </c>
      <c r="C297" s="5" t="s">
        <v>62</v>
      </c>
      <c r="D297" s="6" t="s">
        <v>37</v>
      </c>
      <c r="E297" s="4">
        <v>3000000</v>
      </c>
      <c r="F297" s="5" t="s">
        <v>62</v>
      </c>
    </row>
    <row r="298" spans="1:6" ht="18" thickTop="1" thickBot="1" x14ac:dyDescent="0.35">
      <c r="A298" s="3" t="s">
        <v>365</v>
      </c>
      <c r="B298" s="4">
        <v>3000000</v>
      </c>
      <c r="C298" s="5" t="s">
        <v>62</v>
      </c>
      <c r="D298" s="6" t="s">
        <v>49</v>
      </c>
      <c r="E298" s="4">
        <v>3000000</v>
      </c>
      <c r="F298" s="5" t="s">
        <v>62</v>
      </c>
    </row>
    <row r="299" spans="1:6" ht="18" thickTop="1" thickBot="1" x14ac:dyDescent="0.35">
      <c r="A299" s="3" t="s">
        <v>366</v>
      </c>
      <c r="B299" s="4">
        <v>3000000</v>
      </c>
      <c r="C299" s="5" t="s">
        <v>72</v>
      </c>
      <c r="D299" s="6" t="s">
        <v>37</v>
      </c>
      <c r="E299" s="4">
        <v>3000000</v>
      </c>
      <c r="F299" s="5" t="s">
        <v>72</v>
      </c>
    </row>
    <row r="300" spans="1:6" ht="18" thickTop="1" thickBot="1" x14ac:dyDescent="0.35">
      <c r="A300" s="3" t="s">
        <v>367</v>
      </c>
      <c r="B300" s="4">
        <v>3000000</v>
      </c>
      <c r="C300" s="5" t="s">
        <v>83</v>
      </c>
      <c r="D300" s="6" t="s">
        <v>37</v>
      </c>
      <c r="E300" s="4">
        <v>3000000</v>
      </c>
      <c r="F300" s="5" t="s">
        <v>83</v>
      </c>
    </row>
    <row r="301" spans="1:6" ht="18" thickTop="1" thickBot="1" x14ac:dyDescent="0.35">
      <c r="A301" s="3" t="s">
        <v>368</v>
      </c>
      <c r="B301" s="4">
        <v>3000000</v>
      </c>
      <c r="C301" s="5" t="s">
        <v>59</v>
      </c>
      <c r="D301" s="6" t="s">
        <v>49</v>
      </c>
      <c r="E301" s="4">
        <v>3000000</v>
      </c>
      <c r="F301" s="5" t="s">
        <v>59</v>
      </c>
    </row>
    <row r="302" spans="1:6" ht="18" thickTop="1" thickBot="1" x14ac:dyDescent="0.35">
      <c r="A302" s="3" t="s">
        <v>369</v>
      </c>
      <c r="B302" s="4">
        <v>3000000</v>
      </c>
      <c r="C302" s="5" t="s">
        <v>33</v>
      </c>
      <c r="D302" s="6" t="s">
        <v>370</v>
      </c>
      <c r="E302" s="4">
        <v>3000000</v>
      </c>
      <c r="F302" s="5" t="s">
        <v>33</v>
      </c>
    </row>
    <row r="303" spans="1:6" ht="18" thickTop="1" thickBot="1" x14ac:dyDescent="0.35">
      <c r="A303" s="3" t="s">
        <v>371</v>
      </c>
      <c r="B303" s="4">
        <v>3000000</v>
      </c>
      <c r="C303" s="5" t="s">
        <v>45</v>
      </c>
      <c r="D303" s="6" t="s">
        <v>16</v>
      </c>
      <c r="E303" s="4">
        <v>3000000</v>
      </c>
      <c r="F303" s="5" t="s">
        <v>45</v>
      </c>
    </row>
    <row r="304" spans="1:6" ht="18" thickTop="1" thickBot="1" x14ac:dyDescent="0.35">
      <c r="A304" s="3" t="s">
        <v>372</v>
      </c>
      <c r="B304" s="4">
        <v>3000000</v>
      </c>
      <c r="C304" s="5" t="s">
        <v>69</v>
      </c>
      <c r="D304" s="6" t="s">
        <v>34</v>
      </c>
      <c r="E304" s="4">
        <v>3000000</v>
      </c>
      <c r="F304" s="5" t="s">
        <v>69</v>
      </c>
    </row>
    <row r="305" spans="1:6" ht="18" thickTop="1" thickBot="1" x14ac:dyDescent="0.35">
      <c r="A305" s="3" t="s">
        <v>373</v>
      </c>
      <c r="B305" s="4">
        <v>3000000</v>
      </c>
      <c r="C305" s="5" t="s">
        <v>77</v>
      </c>
      <c r="D305" s="6" t="s">
        <v>15</v>
      </c>
      <c r="E305" s="4">
        <v>3000000</v>
      </c>
      <c r="F305" s="5" t="s">
        <v>77</v>
      </c>
    </row>
    <row r="306" spans="1:6" ht="18" thickTop="1" thickBot="1" x14ac:dyDescent="0.35">
      <c r="A306" s="3" t="s">
        <v>374</v>
      </c>
      <c r="B306" s="4">
        <v>3000000</v>
      </c>
      <c r="C306" s="5" t="s">
        <v>89</v>
      </c>
      <c r="D306" s="6" t="s">
        <v>37</v>
      </c>
      <c r="E306" s="4">
        <v>3000000</v>
      </c>
      <c r="F306" s="5" t="s">
        <v>89</v>
      </c>
    </row>
    <row r="307" spans="1:6" ht="18" thickTop="1" thickBot="1" x14ac:dyDescent="0.35">
      <c r="A307" s="3" t="s">
        <v>375</v>
      </c>
      <c r="B307" s="4">
        <v>3000000</v>
      </c>
      <c r="C307" s="5" t="s">
        <v>54</v>
      </c>
      <c r="D307" s="6" t="s">
        <v>37</v>
      </c>
      <c r="E307" s="4">
        <v>3000000</v>
      </c>
      <c r="F307" s="5" t="s">
        <v>54</v>
      </c>
    </row>
    <row r="308" spans="1:6" ht="18" thickTop="1" thickBot="1" x14ac:dyDescent="0.35">
      <c r="A308" s="3" t="s">
        <v>376</v>
      </c>
      <c r="B308" s="4">
        <v>3000000</v>
      </c>
      <c r="C308" s="5" t="s">
        <v>107</v>
      </c>
      <c r="D308" s="6" t="s">
        <v>37</v>
      </c>
      <c r="E308" s="4">
        <v>3000000</v>
      </c>
      <c r="F308" s="5" t="s">
        <v>107</v>
      </c>
    </row>
    <row r="309" spans="1:6" ht="18" thickTop="1" thickBot="1" x14ac:dyDescent="0.35">
      <c r="A309" s="3" t="s">
        <v>377</v>
      </c>
      <c r="B309" s="4">
        <v>2925000</v>
      </c>
      <c r="C309" s="5" t="s">
        <v>89</v>
      </c>
      <c r="D309" s="6" t="s">
        <v>49</v>
      </c>
      <c r="E309" s="4">
        <v>2925000</v>
      </c>
      <c r="F309" s="5" t="s">
        <v>89</v>
      </c>
    </row>
    <row r="310" spans="1:6" ht="18" thickTop="1" thickBot="1" x14ac:dyDescent="0.35">
      <c r="A310" s="3" t="s">
        <v>378</v>
      </c>
      <c r="B310" s="4">
        <v>2925000</v>
      </c>
      <c r="C310" s="5" t="s">
        <v>59</v>
      </c>
      <c r="D310" s="6" t="s">
        <v>37</v>
      </c>
      <c r="E310" s="4">
        <v>2925000</v>
      </c>
      <c r="F310" s="5" t="s">
        <v>59</v>
      </c>
    </row>
    <row r="311" spans="1:6" ht="18" thickTop="1" thickBot="1" x14ac:dyDescent="0.35">
      <c r="A311" s="3" t="s">
        <v>379</v>
      </c>
      <c r="B311" s="4">
        <v>2850000</v>
      </c>
      <c r="C311" s="5" t="s">
        <v>36</v>
      </c>
      <c r="D311" s="6" t="s">
        <v>34</v>
      </c>
      <c r="E311" s="4">
        <v>2850000</v>
      </c>
      <c r="F311" s="5" t="s">
        <v>36</v>
      </c>
    </row>
    <row r="312" spans="1:6" ht="18" thickTop="1" thickBot="1" x14ac:dyDescent="0.35">
      <c r="A312" s="3" t="s">
        <v>380</v>
      </c>
      <c r="B312" s="4">
        <v>2850000</v>
      </c>
      <c r="C312" s="5" t="s">
        <v>36</v>
      </c>
      <c r="D312" s="6" t="s">
        <v>49</v>
      </c>
      <c r="E312" s="4">
        <v>2850000</v>
      </c>
      <c r="F312" s="5" t="s">
        <v>36</v>
      </c>
    </row>
    <row r="313" spans="1:6" ht="18" thickTop="1" thickBot="1" x14ac:dyDescent="0.35">
      <c r="A313" s="3" t="s">
        <v>381</v>
      </c>
      <c r="B313" s="4">
        <v>2850000</v>
      </c>
      <c r="C313" s="5" t="s">
        <v>54</v>
      </c>
      <c r="D313" s="6" t="s">
        <v>17</v>
      </c>
      <c r="E313" s="4">
        <v>2850000</v>
      </c>
      <c r="F313" s="5" t="s">
        <v>54</v>
      </c>
    </row>
    <row r="314" spans="1:6" ht="18" thickTop="1" thickBot="1" x14ac:dyDescent="0.35">
      <c r="A314" s="3" t="s">
        <v>382</v>
      </c>
      <c r="B314" s="4">
        <v>2800000</v>
      </c>
      <c r="C314" s="5" t="s">
        <v>77</v>
      </c>
      <c r="D314" s="6" t="s">
        <v>37</v>
      </c>
      <c r="E314" s="4">
        <v>2800000</v>
      </c>
      <c r="F314" s="5" t="s">
        <v>77</v>
      </c>
    </row>
    <row r="315" spans="1:6" ht="18" thickTop="1" thickBot="1" x14ac:dyDescent="0.35">
      <c r="A315" s="3" t="s">
        <v>383</v>
      </c>
      <c r="B315" s="4">
        <v>2800000</v>
      </c>
      <c r="C315" s="5" t="s">
        <v>170</v>
      </c>
      <c r="D315" s="6" t="s">
        <v>14</v>
      </c>
      <c r="E315" s="4">
        <v>2800000</v>
      </c>
      <c r="F315" s="5" t="s">
        <v>170</v>
      </c>
    </row>
    <row r="316" spans="1:6" ht="18" thickTop="1" thickBot="1" x14ac:dyDescent="0.35">
      <c r="A316" s="3" t="s">
        <v>384</v>
      </c>
      <c r="B316" s="4">
        <v>2750000</v>
      </c>
      <c r="C316" s="5" t="s">
        <v>130</v>
      </c>
      <c r="D316" s="6" t="s">
        <v>49</v>
      </c>
      <c r="E316" s="4">
        <v>2750000</v>
      </c>
      <c r="F316" s="5" t="s">
        <v>130</v>
      </c>
    </row>
    <row r="317" spans="1:6" ht="18" thickTop="1" thickBot="1" x14ac:dyDescent="0.35">
      <c r="A317" s="3" t="s">
        <v>385</v>
      </c>
      <c r="B317" s="4">
        <v>2720000</v>
      </c>
      <c r="C317" s="5" t="s">
        <v>130</v>
      </c>
      <c r="D317" s="6" t="s">
        <v>17</v>
      </c>
      <c r="E317" s="4">
        <v>2720000</v>
      </c>
      <c r="F317" s="5" t="s">
        <v>130</v>
      </c>
    </row>
    <row r="318" spans="1:6" ht="18" thickTop="1" thickBot="1" x14ac:dyDescent="0.35">
      <c r="A318" s="3" t="s">
        <v>386</v>
      </c>
      <c r="B318" s="4">
        <v>2700000</v>
      </c>
      <c r="C318" s="5" t="s">
        <v>122</v>
      </c>
      <c r="D318" s="6" t="s">
        <v>34</v>
      </c>
      <c r="E318" s="4">
        <v>2700000</v>
      </c>
      <c r="F318" s="5" t="s">
        <v>122</v>
      </c>
    </row>
    <row r="319" spans="1:6" ht="18" thickTop="1" thickBot="1" x14ac:dyDescent="0.35">
      <c r="A319" s="3" t="s">
        <v>387</v>
      </c>
      <c r="B319" s="4">
        <v>2650000</v>
      </c>
      <c r="C319" s="5" t="s">
        <v>54</v>
      </c>
      <c r="D319" s="6" t="s">
        <v>34</v>
      </c>
      <c r="E319" s="4">
        <v>2650000</v>
      </c>
      <c r="F319" s="5" t="s">
        <v>54</v>
      </c>
    </row>
    <row r="320" spans="1:6" ht="18" thickTop="1" thickBot="1" x14ac:dyDescent="0.35">
      <c r="A320" s="3" t="s">
        <v>388</v>
      </c>
      <c r="B320" s="4">
        <v>2600000</v>
      </c>
      <c r="C320" s="5" t="s">
        <v>122</v>
      </c>
      <c r="D320" s="6" t="s">
        <v>37</v>
      </c>
      <c r="E320" s="4">
        <v>2600000</v>
      </c>
      <c r="F320" s="5" t="s">
        <v>122</v>
      </c>
    </row>
    <row r="321" spans="1:6" ht="18" thickTop="1" thickBot="1" x14ac:dyDescent="0.35">
      <c r="A321" s="3" t="s">
        <v>389</v>
      </c>
      <c r="B321" s="4">
        <v>2550000</v>
      </c>
      <c r="C321" s="5" t="s">
        <v>138</v>
      </c>
      <c r="D321" s="6" t="s">
        <v>49</v>
      </c>
      <c r="E321" s="4">
        <v>2550000</v>
      </c>
      <c r="F321" s="5" t="s">
        <v>138</v>
      </c>
    </row>
    <row r="322" spans="1:6" ht="18" thickTop="1" thickBot="1" x14ac:dyDescent="0.35">
      <c r="A322" s="3" t="s">
        <v>390</v>
      </c>
      <c r="B322" s="4">
        <v>2550000</v>
      </c>
      <c r="C322" s="5" t="s">
        <v>59</v>
      </c>
      <c r="D322" s="6" t="s">
        <v>34</v>
      </c>
      <c r="E322" s="4">
        <v>2550000</v>
      </c>
      <c r="F322" s="5" t="s">
        <v>59</v>
      </c>
    </row>
    <row r="323" spans="1:6" ht="18" thickTop="1" thickBot="1" x14ac:dyDescent="0.35">
      <c r="A323" s="3" t="s">
        <v>391</v>
      </c>
      <c r="B323" s="4">
        <v>2525000</v>
      </c>
      <c r="C323" s="5" t="s">
        <v>130</v>
      </c>
      <c r="D323" s="6" t="s">
        <v>16</v>
      </c>
      <c r="E323" s="4">
        <v>2525000</v>
      </c>
      <c r="F323" s="5" t="s">
        <v>130</v>
      </c>
    </row>
    <row r="324" spans="1:6" ht="18" thickTop="1" thickBot="1" x14ac:dyDescent="0.35">
      <c r="A324" s="3" t="s">
        <v>392</v>
      </c>
      <c r="B324" s="4">
        <v>2500000</v>
      </c>
      <c r="C324" s="5" t="s">
        <v>120</v>
      </c>
      <c r="D324" s="6" t="s">
        <v>37</v>
      </c>
      <c r="E324" s="4">
        <v>2500000</v>
      </c>
      <c r="F324" s="5" t="s">
        <v>120</v>
      </c>
    </row>
    <row r="325" spans="1:6" ht="18" thickTop="1" thickBot="1" x14ac:dyDescent="0.35">
      <c r="A325" s="3" t="s">
        <v>393</v>
      </c>
      <c r="B325" s="4">
        <v>2500000</v>
      </c>
      <c r="C325" s="5" t="s">
        <v>120</v>
      </c>
      <c r="D325" s="6" t="s">
        <v>81</v>
      </c>
      <c r="E325" s="4">
        <v>2500000</v>
      </c>
      <c r="F325" s="5" t="s">
        <v>120</v>
      </c>
    </row>
    <row r="326" spans="1:6" ht="18" thickTop="1" thickBot="1" x14ac:dyDescent="0.35">
      <c r="A326" s="3" t="s">
        <v>394</v>
      </c>
      <c r="B326" s="4">
        <v>2500000</v>
      </c>
      <c r="C326" s="5" t="s">
        <v>87</v>
      </c>
      <c r="D326" s="6" t="s">
        <v>37</v>
      </c>
      <c r="E326" s="4">
        <v>2500000</v>
      </c>
      <c r="F326" s="5" t="s">
        <v>87</v>
      </c>
    </row>
    <row r="327" spans="1:6" ht="18" thickTop="1" thickBot="1" x14ac:dyDescent="0.35">
      <c r="A327" s="3" t="s">
        <v>395</v>
      </c>
      <c r="B327" s="4">
        <v>2500000</v>
      </c>
      <c r="C327" s="5" t="s">
        <v>170</v>
      </c>
      <c r="D327" s="6" t="s">
        <v>37</v>
      </c>
      <c r="E327" s="4">
        <v>2500000</v>
      </c>
      <c r="F327" s="5" t="s">
        <v>170</v>
      </c>
    </row>
    <row r="328" spans="1:6" ht="18" thickTop="1" thickBot="1" x14ac:dyDescent="0.35">
      <c r="A328" s="3" t="s">
        <v>396</v>
      </c>
      <c r="B328" s="4">
        <v>2500000</v>
      </c>
      <c r="C328" s="5" t="s">
        <v>166</v>
      </c>
      <c r="D328" s="6" t="s">
        <v>15</v>
      </c>
      <c r="E328" s="4">
        <v>2500000</v>
      </c>
      <c r="F328" s="5" t="s">
        <v>166</v>
      </c>
    </row>
    <row r="329" spans="1:6" ht="18" thickTop="1" thickBot="1" x14ac:dyDescent="0.35">
      <c r="A329" s="3" t="s">
        <v>397</v>
      </c>
      <c r="B329" s="4">
        <v>2500000</v>
      </c>
      <c r="C329" s="5" t="s">
        <v>122</v>
      </c>
      <c r="D329" s="6" t="s">
        <v>49</v>
      </c>
      <c r="E329" s="4">
        <v>2500000</v>
      </c>
      <c r="F329" s="5" t="s">
        <v>122</v>
      </c>
    </row>
    <row r="330" spans="1:6" ht="18" thickTop="1" thickBot="1" x14ac:dyDescent="0.35">
      <c r="A330" s="3" t="s">
        <v>398</v>
      </c>
      <c r="B330" s="4">
        <v>2500000</v>
      </c>
      <c r="C330" s="5" t="s">
        <v>166</v>
      </c>
      <c r="D330" s="6" t="s">
        <v>37</v>
      </c>
      <c r="E330" s="4">
        <v>2500000</v>
      </c>
      <c r="F330" s="5" t="s">
        <v>166</v>
      </c>
    </row>
    <row r="331" spans="1:6" ht="18" thickTop="1" thickBot="1" x14ac:dyDescent="0.35">
      <c r="A331" s="3" t="s">
        <v>399</v>
      </c>
      <c r="B331" s="7">
        <v>2500000</v>
      </c>
      <c r="C331" s="8" t="s">
        <v>192</v>
      </c>
      <c r="D331" s="6" t="s">
        <v>49</v>
      </c>
      <c r="E331" s="7">
        <v>2500000</v>
      </c>
      <c r="F331" s="8" t="s">
        <v>192</v>
      </c>
    </row>
    <row r="332" spans="1:6" ht="18" thickTop="1" thickBot="1" x14ac:dyDescent="0.35">
      <c r="A332" s="3" t="s">
        <v>400</v>
      </c>
      <c r="B332" s="7">
        <v>2500000</v>
      </c>
      <c r="C332" s="5" t="s">
        <v>83</v>
      </c>
      <c r="D332" s="6" t="s">
        <v>37</v>
      </c>
      <c r="E332" s="7">
        <v>2500000</v>
      </c>
      <c r="F332" s="5" t="s">
        <v>83</v>
      </c>
    </row>
    <row r="333" spans="1:6" ht="18" thickTop="1" thickBot="1" x14ac:dyDescent="0.35">
      <c r="A333" s="3" t="s">
        <v>401</v>
      </c>
      <c r="B333" s="7">
        <v>2500000</v>
      </c>
      <c r="C333" s="8" t="s">
        <v>39</v>
      </c>
      <c r="D333" s="6" t="s">
        <v>49</v>
      </c>
      <c r="E333" s="7">
        <v>2500000</v>
      </c>
      <c r="F333" s="8" t="s">
        <v>39</v>
      </c>
    </row>
    <row r="334" spans="1:6" ht="18" thickTop="1" thickBot="1" x14ac:dyDescent="0.35">
      <c r="A334" s="3" t="s">
        <v>402</v>
      </c>
      <c r="B334" s="4">
        <v>2450000</v>
      </c>
      <c r="C334" s="5" t="s">
        <v>166</v>
      </c>
      <c r="D334" s="6" t="s">
        <v>14</v>
      </c>
      <c r="E334" s="4">
        <v>2450000</v>
      </c>
      <c r="F334" s="5" t="s">
        <v>166</v>
      </c>
    </row>
    <row r="335" spans="1:6" ht="18" thickTop="1" thickBot="1" x14ac:dyDescent="0.35">
      <c r="A335" s="3" t="s">
        <v>403</v>
      </c>
      <c r="B335" s="4">
        <v>2400000</v>
      </c>
      <c r="C335" s="5" t="s">
        <v>192</v>
      </c>
      <c r="D335" s="6" t="s">
        <v>34</v>
      </c>
      <c r="E335" s="4">
        <v>2400000</v>
      </c>
      <c r="F335" s="5" t="s">
        <v>192</v>
      </c>
    </row>
    <row r="336" spans="1:6" ht="18" thickTop="1" thickBot="1" x14ac:dyDescent="0.35">
      <c r="A336" s="3" t="s">
        <v>404</v>
      </c>
      <c r="B336" s="4">
        <v>2375000</v>
      </c>
      <c r="C336" s="5" t="s">
        <v>89</v>
      </c>
      <c r="D336" s="6" t="s">
        <v>15</v>
      </c>
      <c r="E336" s="4">
        <v>2375000</v>
      </c>
      <c r="F336" s="5" t="s">
        <v>89</v>
      </c>
    </row>
    <row r="337" spans="1:6" ht="18" thickTop="1" thickBot="1" x14ac:dyDescent="0.35">
      <c r="A337" s="3" t="s">
        <v>405</v>
      </c>
      <c r="B337" s="4">
        <v>2300000</v>
      </c>
      <c r="C337" s="5" t="s">
        <v>166</v>
      </c>
      <c r="D337" s="6" t="s">
        <v>37</v>
      </c>
      <c r="E337" s="4">
        <v>2300000</v>
      </c>
      <c r="F337" s="5" t="s">
        <v>166</v>
      </c>
    </row>
    <row r="338" spans="1:6" ht="18" thickTop="1" thickBot="1" x14ac:dyDescent="0.35">
      <c r="A338" s="3" t="s">
        <v>406</v>
      </c>
      <c r="B338" s="4">
        <v>2275000</v>
      </c>
      <c r="C338" s="5" t="s">
        <v>138</v>
      </c>
      <c r="D338" s="6" t="s">
        <v>15</v>
      </c>
      <c r="E338" s="4">
        <v>2275000</v>
      </c>
      <c r="F338" s="5" t="s">
        <v>138</v>
      </c>
    </row>
    <row r="339" spans="1:6" ht="18" thickTop="1" thickBot="1" x14ac:dyDescent="0.35">
      <c r="A339" s="3" t="s">
        <v>407</v>
      </c>
      <c r="B339" s="4">
        <v>2250000</v>
      </c>
      <c r="C339" s="5" t="s">
        <v>138</v>
      </c>
      <c r="D339" s="6" t="s">
        <v>49</v>
      </c>
      <c r="E339" s="4">
        <v>2250000</v>
      </c>
      <c r="F339" s="5" t="s">
        <v>138</v>
      </c>
    </row>
    <row r="340" spans="1:6" ht="18" thickTop="1" thickBot="1" x14ac:dyDescent="0.35">
      <c r="A340" s="3" t="s">
        <v>408</v>
      </c>
      <c r="B340" s="4">
        <v>2250000</v>
      </c>
      <c r="C340" s="5" t="s">
        <v>166</v>
      </c>
      <c r="D340" s="6" t="s">
        <v>17</v>
      </c>
      <c r="E340" s="4">
        <v>2250000</v>
      </c>
      <c r="F340" s="5" t="s">
        <v>166</v>
      </c>
    </row>
    <row r="341" spans="1:6" ht="18" thickTop="1" thickBot="1" x14ac:dyDescent="0.35">
      <c r="A341" s="3" t="s">
        <v>409</v>
      </c>
      <c r="B341" s="4">
        <v>2250000</v>
      </c>
      <c r="C341" s="5" t="s">
        <v>105</v>
      </c>
      <c r="D341" s="6" t="s">
        <v>49</v>
      </c>
      <c r="E341" s="4">
        <v>2250000</v>
      </c>
      <c r="F341" s="5" t="s">
        <v>105</v>
      </c>
    </row>
    <row r="342" spans="1:6" ht="18" thickTop="1" thickBot="1" x14ac:dyDescent="0.35">
      <c r="A342" s="3" t="s">
        <v>410</v>
      </c>
      <c r="B342" s="4">
        <v>2250000</v>
      </c>
      <c r="C342" s="5" t="s">
        <v>87</v>
      </c>
      <c r="D342" s="6" t="s">
        <v>49</v>
      </c>
      <c r="E342" s="4">
        <v>2250000</v>
      </c>
      <c r="F342" s="5" t="s">
        <v>87</v>
      </c>
    </row>
    <row r="343" spans="1:6" ht="18" thickTop="1" thickBot="1" x14ac:dyDescent="0.35">
      <c r="A343" s="3" t="s">
        <v>411</v>
      </c>
      <c r="B343" s="4">
        <v>2250000</v>
      </c>
      <c r="C343" s="5" t="s">
        <v>138</v>
      </c>
      <c r="D343" s="6" t="s">
        <v>14</v>
      </c>
      <c r="E343" s="4">
        <v>2250000</v>
      </c>
      <c r="F343" s="5" t="s">
        <v>138</v>
      </c>
    </row>
    <row r="344" spans="1:6" ht="18" thickTop="1" thickBot="1" x14ac:dyDescent="0.35">
      <c r="A344" s="3" t="s">
        <v>412</v>
      </c>
      <c r="B344" s="4">
        <v>2250000</v>
      </c>
      <c r="C344" s="5" t="s">
        <v>36</v>
      </c>
      <c r="D344" s="6" t="s">
        <v>37</v>
      </c>
      <c r="E344" s="4">
        <v>2250000</v>
      </c>
      <c r="F344" s="5" t="s">
        <v>36</v>
      </c>
    </row>
    <row r="345" spans="1:6" ht="18" thickTop="1" thickBot="1" x14ac:dyDescent="0.35">
      <c r="A345" s="3" t="s">
        <v>413</v>
      </c>
      <c r="B345" s="4">
        <v>2200000</v>
      </c>
      <c r="C345" s="5" t="s">
        <v>83</v>
      </c>
      <c r="D345" s="6" t="s">
        <v>49</v>
      </c>
      <c r="E345" s="4">
        <v>2200000</v>
      </c>
      <c r="F345" s="5" t="s">
        <v>83</v>
      </c>
    </row>
    <row r="346" spans="1:6" ht="18" thickTop="1" thickBot="1" x14ac:dyDescent="0.35">
      <c r="A346" s="3" t="s">
        <v>414</v>
      </c>
      <c r="B346" s="4">
        <v>2200000</v>
      </c>
      <c r="C346" s="5" t="s">
        <v>65</v>
      </c>
      <c r="D346" s="6" t="s">
        <v>37</v>
      </c>
      <c r="E346" s="4">
        <v>2200000</v>
      </c>
      <c r="F346" s="5" t="s">
        <v>65</v>
      </c>
    </row>
    <row r="347" spans="1:6" ht="18" thickTop="1" thickBot="1" x14ac:dyDescent="0.35">
      <c r="A347" s="3" t="s">
        <v>415</v>
      </c>
      <c r="B347" s="4">
        <v>2150000</v>
      </c>
      <c r="C347" s="5" t="s">
        <v>36</v>
      </c>
      <c r="D347" s="6" t="s">
        <v>49</v>
      </c>
      <c r="E347" s="4">
        <v>2150000</v>
      </c>
      <c r="F347" s="5" t="s">
        <v>36</v>
      </c>
    </row>
    <row r="348" spans="1:6" ht="18" thickTop="1" thickBot="1" x14ac:dyDescent="0.35">
      <c r="A348" s="3" t="s">
        <v>416</v>
      </c>
      <c r="B348" s="4">
        <v>2150000</v>
      </c>
      <c r="C348" s="5" t="s">
        <v>122</v>
      </c>
      <c r="D348" s="6" t="s">
        <v>49</v>
      </c>
      <c r="E348" s="4">
        <v>2150000</v>
      </c>
      <c r="F348" s="5" t="s">
        <v>122</v>
      </c>
    </row>
    <row r="349" spans="1:6" ht="18" thickTop="1" thickBot="1" x14ac:dyDescent="0.35">
      <c r="A349" s="3" t="s">
        <v>417</v>
      </c>
      <c r="B349" s="4">
        <v>2130000</v>
      </c>
      <c r="C349" s="5" t="s">
        <v>170</v>
      </c>
      <c r="D349" s="6" t="s">
        <v>37</v>
      </c>
      <c r="E349" s="4">
        <v>2130000</v>
      </c>
      <c r="F349" s="5" t="s">
        <v>170</v>
      </c>
    </row>
    <row r="350" spans="1:6" ht="18" thickTop="1" thickBot="1" x14ac:dyDescent="0.35">
      <c r="A350" s="3" t="s">
        <v>418</v>
      </c>
      <c r="B350" s="4">
        <v>2130000</v>
      </c>
      <c r="C350" s="5" t="s">
        <v>36</v>
      </c>
      <c r="D350" s="6" t="s">
        <v>37</v>
      </c>
      <c r="E350" s="4">
        <v>2130000</v>
      </c>
      <c r="F350" s="5" t="s">
        <v>36</v>
      </c>
    </row>
    <row r="351" spans="1:6" ht="18" thickTop="1" thickBot="1" x14ac:dyDescent="0.35">
      <c r="A351" s="3" t="s">
        <v>419</v>
      </c>
      <c r="B351" s="4">
        <v>2100000</v>
      </c>
      <c r="C351" s="5" t="s">
        <v>36</v>
      </c>
      <c r="D351" s="6" t="s">
        <v>420</v>
      </c>
      <c r="E351" s="4">
        <v>2100000</v>
      </c>
      <c r="F351" s="5" t="s">
        <v>36</v>
      </c>
    </row>
    <row r="352" spans="1:6" ht="18" thickTop="1" thickBot="1" x14ac:dyDescent="0.35">
      <c r="A352" s="3" t="s">
        <v>421</v>
      </c>
      <c r="B352" s="4">
        <v>2100000</v>
      </c>
      <c r="C352" s="5" t="s">
        <v>59</v>
      </c>
      <c r="D352" s="6" t="s">
        <v>17</v>
      </c>
      <c r="E352" s="4">
        <v>2100000</v>
      </c>
      <c r="F352" s="5" t="s">
        <v>59</v>
      </c>
    </row>
    <row r="353" spans="1:6" ht="18" thickTop="1" thickBot="1" x14ac:dyDescent="0.35">
      <c r="A353" s="3" t="s">
        <v>422</v>
      </c>
      <c r="B353" s="4">
        <v>2100000</v>
      </c>
      <c r="C353" s="5" t="s">
        <v>54</v>
      </c>
      <c r="D353" s="6" t="s">
        <v>16</v>
      </c>
      <c r="E353" s="4">
        <v>2100000</v>
      </c>
      <c r="F353" s="5" t="s">
        <v>54</v>
      </c>
    </row>
    <row r="354" spans="1:6" ht="18" thickTop="1" thickBot="1" x14ac:dyDescent="0.35">
      <c r="A354" s="3" t="s">
        <v>423</v>
      </c>
      <c r="B354" s="4">
        <v>2100000</v>
      </c>
      <c r="C354" s="5" t="s">
        <v>85</v>
      </c>
      <c r="D354" s="6" t="s">
        <v>34</v>
      </c>
      <c r="E354" s="4">
        <v>2100000</v>
      </c>
      <c r="F354" s="5" t="s">
        <v>85</v>
      </c>
    </row>
    <row r="355" spans="1:6" ht="18" thickTop="1" thickBot="1" x14ac:dyDescent="0.35">
      <c r="A355" s="3" t="s">
        <v>424</v>
      </c>
      <c r="B355" s="4">
        <v>2100000</v>
      </c>
      <c r="C355" s="5" t="s">
        <v>80</v>
      </c>
      <c r="D355" s="6" t="s">
        <v>34</v>
      </c>
      <c r="E355" s="4">
        <v>2100000</v>
      </c>
      <c r="F355" s="5" t="s">
        <v>80</v>
      </c>
    </row>
    <row r="356" spans="1:6" ht="18" thickTop="1" thickBot="1" x14ac:dyDescent="0.35">
      <c r="A356" s="3" t="s">
        <v>425</v>
      </c>
      <c r="B356" s="4">
        <v>2100000</v>
      </c>
      <c r="C356" s="5" t="s">
        <v>39</v>
      </c>
      <c r="D356" s="6" t="s">
        <v>37</v>
      </c>
      <c r="E356" s="4">
        <v>2100000</v>
      </c>
      <c r="F356" s="5" t="s">
        <v>39</v>
      </c>
    </row>
    <row r="357" spans="1:6" ht="18" thickTop="1" thickBot="1" x14ac:dyDescent="0.35">
      <c r="A357" s="3" t="s">
        <v>426</v>
      </c>
      <c r="B357" s="4">
        <v>2050000</v>
      </c>
      <c r="C357" s="5" t="s">
        <v>105</v>
      </c>
      <c r="D357" s="6" t="s">
        <v>16</v>
      </c>
      <c r="E357" s="4">
        <v>2050000</v>
      </c>
      <c r="F357" s="5" t="s">
        <v>105</v>
      </c>
    </row>
    <row r="358" spans="1:6" ht="18" thickTop="1" thickBot="1" x14ac:dyDescent="0.35">
      <c r="A358" s="3" t="s">
        <v>427</v>
      </c>
      <c r="B358" s="4">
        <v>2050000</v>
      </c>
      <c r="C358" s="5" t="s">
        <v>43</v>
      </c>
      <c r="D358" s="6" t="s">
        <v>49</v>
      </c>
      <c r="E358" s="4">
        <v>2050000</v>
      </c>
      <c r="F358" s="5" t="s">
        <v>43</v>
      </c>
    </row>
    <row r="359" spans="1:6" ht="18" thickTop="1" thickBot="1" x14ac:dyDescent="0.35">
      <c r="A359" s="3" t="s">
        <v>428</v>
      </c>
      <c r="B359" s="4">
        <v>2050000</v>
      </c>
      <c r="C359" s="5" t="s">
        <v>170</v>
      </c>
      <c r="D359" s="6" t="s">
        <v>37</v>
      </c>
      <c r="E359" s="4">
        <v>2050000</v>
      </c>
      <c r="F359" s="5" t="s">
        <v>170</v>
      </c>
    </row>
    <row r="360" spans="1:6" ht="18" thickTop="1" thickBot="1" x14ac:dyDescent="0.35">
      <c r="A360" s="3" t="s">
        <v>429</v>
      </c>
      <c r="B360" s="4">
        <v>2050000</v>
      </c>
      <c r="C360" s="5" t="s">
        <v>151</v>
      </c>
      <c r="D360" s="6" t="s">
        <v>81</v>
      </c>
      <c r="E360" s="4">
        <v>2050000</v>
      </c>
      <c r="F360" s="5" t="s">
        <v>151</v>
      </c>
    </row>
    <row r="361" spans="1:6" ht="18" thickTop="1" thickBot="1" x14ac:dyDescent="0.35">
      <c r="A361" s="3" t="s">
        <v>430</v>
      </c>
      <c r="B361" s="4">
        <v>2000000</v>
      </c>
      <c r="C361" s="5" t="s">
        <v>151</v>
      </c>
      <c r="D361" s="6" t="s">
        <v>34</v>
      </c>
      <c r="E361" s="4">
        <v>2000000</v>
      </c>
      <c r="F361" s="5" t="s">
        <v>151</v>
      </c>
    </row>
    <row r="362" spans="1:6" ht="18" thickTop="1" thickBot="1" x14ac:dyDescent="0.35">
      <c r="A362" s="3" t="s">
        <v>431</v>
      </c>
      <c r="B362" s="4">
        <v>2000000</v>
      </c>
      <c r="C362" s="5" t="s">
        <v>33</v>
      </c>
      <c r="D362" s="6" t="s">
        <v>15</v>
      </c>
      <c r="E362" s="4">
        <v>2000000</v>
      </c>
      <c r="F362" s="5" t="s">
        <v>33</v>
      </c>
    </row>
    <row r="363" spans="1:6" ht="18" thickTop="1" thickBot="1" x14ac:dyDescent="0.35">
      <c r="A363" s="3" t="s">
        <v>432</v>
      </c>
      <c r="B363" s="4">
        <v>2000000</v>
      </c>
      <c r="C363" s="5" t="s">
        <v>45</v>
      </c>
      <c r="D363" s="6" t="s">
        <v>49</v>
      </c>
      <c r="E363" s="4">
        <v>2000000</v>
      </c>
      <c r="F363" s="5" t="s">
        <v>45</v>
      </c>
    </row>
    <row r="364" spans="1:6" ht="18" thickTop="1" thickBot="1" x14ac:dyDescent="0.35">
      <c r="A364" s="3" t="s">
        <v>433</v>
      </c>
      <c r="B364" s="4">
        <v>2000000</v>
      </c>
      <c r="C364" s="5" t="s">
        <v>83</v>
      </c>
      <c r="D364" s="6" t="s">
        <v>49</v>
      </c>
      <c r="E364" s="4">
        <v>2000000</v>
      </c>
      <c r="F364" s="5" t="s">
        <v>83</v>
      </c>
    </row>
    <row r="365" spans="1:6" ht="18" thickTop="1" thickBot="1" x14ac:dyDescent="0.35">
      <c r="A365" s="3" t="s">
        <v>434</v>
      </c>
      <c r="B365" s="4">
        <v>2000000</v>
      </c>
      <c r="C365" s="5" t="s">
        <v>83</v>
      </c>
      <c r="D365" s="6" t="s">
        <v>37</v>
      </c>
      <c r="E365" s="4">
        <v>2000000</v>
      </c>
      <c r="F365" s="5" t="s">
        <v>83</v>
      </c>
    </row>
    <row r="366" spans="1:6" ht="18" thickTop="1" thickBot="1" x14ac:dyDescent="0.35">
      <c r="A366" s="3" t="s">
        <v>435</v>
      </c>
      <c r="B366" s="4">
        <v>2000000</v>
      </c>
      <c r="C366" s="5" t="s">
        <v>120</v>
      </c>
      <c r="D366" s="6" t="s">
        <v>16</v>
      </c>
      <c r="E366" s="4">
        <v>2000000</v>
      </c>
      <c r="F366" s="5" t="s">
        <v>120</v>
      </c>
    </row>
    <row r="367" spans="1:6" ht="18" thickTop="1" thickBot="1" x14ac:dyDescent="0.35">
      <c r="A367" s="3" t="s">
        <v>436</v>
      </c>
      <c r="B367" s="4">
        <v>2000000</v>
      </c>
      <c r="C367" s="5" t="s">
        <v>54</v>
      </c>
      <c r="D367" s="6" t="s">
        <v>81</v>
      </c>
      <c r="E367" s="4">
        <v>2000000</v>
      </c>
      <c r="F367" s="5" t="s">
        <v>54</v>
      </c>
    </row>
    <row r="368" spans="1:6" ht="18" thickTop="1" thickBot="1" x14ac:dyDescent="0.35">
      <c r="A368" s="3" t="s">
        <v>437</v>
      </c>
      <c r="B368" s="4">
        <v>2000000</v>
      </c>
      <c r="C368" s="5" t="s">
        <v>192</v>
      </c>
      <c r="D368" s="6" t="s">
        <v>49</v>
      </c>
      <c r="E368" s="4">
        <v>2000000</v>
      </c>
      <c r="F368" s="5" t="s">
        <v>192</v>
      </c>
    </row>
    <row r="369" spans="1:6" ht="18" thickTop="1" thickBot="1" x14ac:dyDescent="0.35">
      <c r="A369" s="3" t="s">
        <v>438</v>
      </c>
      <c r="B369" s="4">
        <v>2000000</v>
      </c>
      <c r="C369" s="5" t="s">
        <v>107</v>
      </c>
      <c r="D369" s="6" t="s">
        <v>49</v>
      </c>
      <c r="E369" s="4">
        <v>2000000</v>
      </c>
      <c r="F369" s="5" t="s">
        <v>107</v>
      </c>
    </row>
    <row r="370" spans="1:6" ht="18" thickTop="1" thickBot="1" x14ac:dyDescent="0.35">
      <c r="A370" s="3" t="s">
        <v>439</v>
      </c>
      <c r="B370" s="4">
        <v>2000000</v>
      </c>
      <c r="C370" s="5" t="s">
        <v>107</v>
      </c>
      <c r="D370" s="6" t="s">
        <v>49</v>
      </c>
      <c r="E370" s="4">
        <v>2000000</v>
      </c>
      <c r="F370" s="5" t="s">
        <v>107</v>
      </c>
    </row>
    <row r="371" spans="1:6" ht="18" thickTop="1" thickBot="1" x14ac:dyDescent="0.35">
      <c r="A371" s="3" t="s">
        <v>440</v>
      </c>
      <c r="B371" s="4">
        <v>2000000</v>
      </c>
      <c r="C371" s="5" t="s">
        <v>43</v>
      </c>
      <c r="D371" s="6" t="s">
        <v>49</v>
      </c>
      <c r="E371" s="4">
        <v>2000000</v>
      </c>
      <c r="F371" s="5" t="s">
        <v>43</v>
      </c>
    </row>
    <row r="372" spans="1:6" ht="18" thickTop="1" thickBot="1" x14ac:dyDescent="0.35">
      <c r="A372" s="3" t="s">
        <v>441</v>
      </c>
      <c r="B372" s="4">
        <v>2000000</v>
      </c>
      <c r="C372" s="5" t="s">
        <v>43</v>
      </c>
      <c r="D372" s="6" t="s">
        <v>49</v>
      </c>
      <c r="E372" s="4">
        <v>2000000</v>
      </c>
      <c r="F372" s="5" t="s">
        <v>43</v>
      </c>
    </row>
    <row r="373" spans="1:6" ht="18" thickTop="1" thickBot="1" x14ac:dyDescent="0.35">
      <c r="A373" s="3" t="s">
        <v>442</v>
      </c>
      <c r="B373" s="4">
        <v>2000000</v>
      </c>
      <c r="C373" s="5" t="s">
        <v>80</v>
      </c>
      <c r="D373" s="6" t="s">
        <v>14</v>
      </c>
      <c r="E373" s="4">
        <v>2000000</v>
      </c>
      <c r="F373" s="5" t="s">
        <v>80</v>
      </c>
    </row>
    <row r="374" spans="1:6" ht="18" thickTop="1" thickBot="1" x14ac:dyDescent="0.35">
      <c r="A374" s="3" t="s">
        <v>443</v>
      </c>
      <c r="B374" s="4">
        <v>2000000</v>
      </c>
      <c r="C374" s="5" t="s">
        <v>80</v>
      </c>
      <c r="D374" s="6" t="s">
        <v>49</v>
      </c>
      <c r="E374" s="4">
        <v>2000000</v>
      </c>
      <c r="F374" s="5" t="s">
        <v>80</v>
      </c>
    </row>
    <row r="375" spans="1:6" ht="18" thickTop="1" thickBot="1" x14ac:dyDescent="0.35">
      <c r="A375" s="3" t="s">
        <v>444</v>
      </c>
      <c r="B375" s="4">
        <v>2000000</v>
      </c>
      <c r="C375" s="5" t="s">
        <v>39</v>
      </c>
      <c r="D375" s="6" t="s">
        <v>34</v>
      </c>
      <c r="E375" s="4">
        <v>2000000</v>
      </c>
      <c r="F375" s="5" t="s">
        <v>39</v>
      </c>
    </row>
    <row r="376" spans="1:6" ht="18" thickTop="1" thickBot="1" x14ac:dyDescent="0.35">
      <c r="A376" s="3" t="s">
        <v>445</v>
      </c>
      <c r="B376" s="4">
        <v>2000000</v>
      </c>
      <c r="C376" s="5" t="s">
        <v>122</v>
      </c>
      <c r="D376" s="6" t="s">
        <v>16</v>
      </c>
      <c r="E376" s="4">
        <v>2000000</v>
      </c>
      <c r="F376" s="5" t="s">
        <v>122</v>
      </c>
    </row>
    <row r="377" spans="1:6" ht="18" thickTop="1" thickBot="1" x14ac:dyDescent="0.35">
      <c r="A377" s="3" t="s">
        <v>446</v>
      </c>
      <c r="B377" s="4">
        <v>2000000</v>
      </c>
      <c r="C377" s="5" t="s">
        <v>166</v>
      </c>
      <c r="D377" s="6" t="s">
        <v>81</v>
      </c>
      <c r="E377" s="4">
        <v>2000000</v>
      </c>
      <c r="F377" s="5" t="s">
        <v>166</v>
      </c>
    </row>
    <row r="378" spans="1:6" ht="18" thickTop="1" thickBot="1" x14ac:dyDescent="0.35">
      <c r="A378" s="3" t="s">
        <v>447</v>
      </c>
      <c r="B378" s="4">
        <v>2000000</v>
      </c>
      <c r="C378" s="5" t="s">
        <v>122</v>
      </c>
      <c r="D378" s="6" t="s">
        <v>37</v>
      </c>
      <c r="E378" s="4">
        <v>2000000</v>
      </c>
      <c r="F378" s="5" t="s">
        <v>122</v>
      </c>
    </row>
    <row r="379" spans="1:6" ht="18" thickTop="1" thickBot="1" x14ac:dyDescent="0.35">
      <c r="A379" s="3" t="s">
        <v>448</v>
      </c>
      <c r="B379" s="7">
        <v>2000000</v>
      </c>
      <c r="C379" s="8" t="s">
        <v>113</v>
      </c>
      <c r="D379" s="6" t="s">
        <v>49</v>
      </c>
      <c r="E379" s="7">
        <v>2000000</v>
      </c>
      <c r="F379" s="8" t="s">
        <v>113</v>
      </c>
    </row>
    <row r="380" spans="1:6" ht="18" thickTop="1" thickBot="1" x14ac:dyDescent="0.35">
      <c r="A380" s="3" t="s">
        <v>449</v>
      </c>
      <c r="B380" s="4">
        <v>1950000</v>
      </c>
      <c r="C380" s="5" t="s">
        <v>89</v>
      </c>
      <c r="D380" s="6" t="s">
        <v>34</v>
      </c>
      <c r="E380" s="4">
        <v>1950000</v>
      </c>
      <c r="F380" s="5" t="s">
        <v>89</v>
      </c>
    </row>
    <row r="381" spans="1:6" ht="18" thickTop="1" thickBot="1" x14ac:dyDescent="0.35">
      <c r="A381" s="3" t="s">
        <v>450</v>
      </c>
      <c r="B381" s="4">
        <v>1950000</v>
      </c>
      <c r="C381" s="5" t="s">
        <v>113</v>
      </c>
      <c r="D381" s="6" t="s">
        <v>37</v>
      </c>
      <c r="E381" s="4">
        <v>1950000</v>
      </c>
      <c r="F381" s="5" t="s">
        <v>113</v>
      </c>
    </row>
    <row r="382" spans="1:6" ht="18" thickTop="1" thickBot="1" x14ac:dyDescent="0.35">
      <c r="A382" s="3" t="s">
        <v>451</v>
      </c>
      <c r="B382" s="4">
        <v>1900000</v>
      </c>
      <c r="C382" s="5" t="s">
        <v>77</v>
      </c>
      <c r="D382" s="6" t="s">
        <v>49</v>
      </c>
      <c r="E382" s="4">
        <v>1900000</v>
      </c>
      <c r="F382" s="5" t="s">
        <v>77</v>
      </c>
    </row>
    <row r="383" spans="1:6" ht="18" thickTop="1" thickBot="1" x14ac:dyDescent="0.35">
      <c r="A383" s="3" t="s">
        <v>452</v>
      </c>
      <c r="B383" s="4">
        <v>1900000</v>
      </c>
      <c r="C383" s="5" t="s">
        <v>151</v>
      </c>
      <c r="D383" s="6" t="s">
        <v>49</v>
      </c>
      <c r="E383" s="4">
        <v>1900000</v>
      </c>
      <c r="F383" s="5" t="s">
        <v>151</v>
      </c>
    </row>
    <row r="384" spans="1:6" ht="18" thickTop="1" thickBot="1" x14ac:dyDescent="0.35">
      <c r="A384" s="3" t="s">
        <v>453</v>
      </c>
      <c r="B384" s="4">
        <v>1875000</v>
      </c>
      <c r="C384" s="5" t="s">
        <v>83</v>
      </c>
      <c r="D384" s="6" t="s">
        <v>81</v>
      </c>
      <c r="E384" s="4">
        <v>1875000</v>
      </c>
      <c r="F384" s="5" t="s">
        <v>83</v>
      </c>
    </row>
    <row r="385" spans="1:6" ht="18" thickTop="1" thickBot="1" x14ac:dyDescent="0.35">
      <c r="A385" s="3" t="s">
        <v>454</v>
      </c>
      <c r="B385" s="4">
        <v>1850000</v>
      </c>
      <c r="C385" s="5" t="s">
        <v>69</v>
      </c>
      <c r="D385" s="6" t="s">
        <v>49</v>
      </c>
      <c r="E385" s="4">
        <v>1850000</v>
      </c>
      <c r="F385" s="5" t="s">
        <v>69</v>
      </c>
    </row>
    <row r="386" spans="1:6" ht="18" thickTop="1" thickBot="1" x14ac:dyDescent="0.35">
      <c r="A386" s="3" t="s">
        <v>455</v>
      </c>
      <c r="B386" s="4">
        <v>1850000</v>
      </c>
      <c r="C386" s="5" t="s">
        <v>54</v>
      </c>
      <c r="D386" s="6" t="s">
        <v>49</v>
      </c>
      <c r="E386" s="4">
        <v>1850000</v>
      </c>
      <c r="F386" s="5" t="s">
        <v>54</v>
      </c>
    </row>
    <row r="387" spans="1:6" ht="18" thickTop="1" thickBot="1" x14ac:dyDescent="0.35">
      <c r="A387" s="3" t="s">
        <v>456</v>
      </c>
      <c r="B387" s="4">
        <v>1850000</v>
      </c>
      <c r="C387" s="5" t="s">
        <v>72</v>
      </c>
      <c r="D387" s="6" t="s">
        <v>15</v>
      </c>
      <c r="E387" s="4">
        <v>1850000</v>
      </c>
      <c r="F387" s="5" t="s">
        <v>72</v>
      </c>
    </row>
    <row r="388" spans="1:6" ht="18" thickTop="1" thickBot="1" x14ac:dyDescent="0.35">
      <c r="A388" s="3" t="s">
        <v>457</v>
      </c>
      <c r="B388" s="4">
        <v>1825000</v>
      </c>
      <c r="C388" s="5" t="s">
        <v>85</v>
      </c>
      <c r="D388" s="6" t="s">
        <v>81</v>
      </c>
      <c r="E388" s="4">
        <v>1825000</v>
      </c>
      <c r="F388" s="5" t="s">
        <v>85</v>
      </c>
    </row>
    <row r="389" spans="1:6" ht="18" thickTop="1" thickBot="1" x14ac:dyDescent="0.35">
      <c r="A389" s="3" t="s">
        <v>458</v>
      </c>
      <c r="B389" s="4">
        <v>1800000</v>
      </c>
      <c r="C389" s="5" t="s">
        <v>138</v>
      </c>
      <c r="D389" s="6" t="s">
        <v>37</v>
      </c>
      <c r="E389" s="4">
        <v>1800000</v>
      </c>
      <c r="F389" s="5" t="s">
        <v>138</v>
      </c>
    </row>
    <row r="390" spans="1:6" ht="18" thickTop="1" thickBot="1" x14ac:dyDescent="0.35">
      <c r="A390" s="3" t="s">
        <v>459</v>
      </c>
      <c r="B390" s="4">
        <v>1800000</v>
      </c>
      <c r="C390" s="5" t="s">
        <v>151</v>
      </c>
      <c r="D390" s="6" t="s">
        <v>14</v>
      </c>
      <c r="E390" s="4">
        <v>1800000</v>
      </c>
      <c r="F390" s="5" t="s">
        <v>151</v>
      </c>
    </row>
    <row r="391" spans="1:6" ht="18" thickTop="1" thickBot="1" x14ac:dyDescent="0.35">
      <c r="A391" s="3" t="s">
        <v>460</v>
      </c>
      <c r="B391" s="4">
        <v>1800000</v>
      </c>
      <c r="C391" s="5" t="s">
        <v>166</v>
      </c>
      <c r="D391" s="6" t="s">
        <v>49</v>
      </c>
      <c r="E391" s="4">
        <v>1800000</v>
      </c>
      <c r="F391" s="5" t="s">
        <v>166</v>
      </c>
    </row>
    <row r="392" spans="1:6" ht="18" thickTop="1" thickBot="1" x14ac:dyDescent="0.35">
      <c r="A392" s="3" t="s">
        <v>461</v>
      </c>
      <c r="B392" s="4">
        <v>1750000</v>
      </c>
      <c r="C392" s="5" t="s">
        <v>72</v>
      </c>
      <c r="D392" s="6" t="s">
        <v>49</v>
      </c>
      <c r="E392" s="4">
        <v>1750000</v>
      </c>
      <c r="F392" s="5" t="s">
        <v>72</v>
      </c>
    </row>
    <row r="393" spans="1:6" ht="18" thickTop="1" thickBot="1" x14ac:dyDescent="0.35">
      <c r="A393" s="3" t="s">
        <v>462</v>
      </c>
      <c r="B393" s="4">
        <v>1750000</v>
      </c>
      <c r="C393" s="5" t="s">
        <v>122</v>
      </c>
      <c r="D393" s="6" t="s">
        <v>463</v>
      </c>
      <c r="E393" s="4">
        <v>1750000</v>
      </c>
      <c r="F393" s="5" t="s">
        <v>122</v>
      </c>
    </row>
    <row r="394" spans="1:6" ht="18" thickTop="1" thickBot="1" x14ac:dyDescent="0.35">
      <c r="A394" s="3" t="s">
        <v>464</v>
      </c>
      <c r="B394" s="4">
        <v>1750000</v>
      </c>
      <c r="C394" s="5" t="s">
        <v>130</v>
      </c>
      <c r="D394" s="6" t="s">
        <v>34</v>
      </c>
      <c r="E394" s="4">
        <v>1750000</v>
      </c>
      <c r="F394" s="5" t="s">
        <v>130</v>
      </c>
    </row>
    <row r="395" spans="1:6" ht="18" thickTop="1" thickBot="1" x14ac:dyDescent="0.35">
      <c r="A395" s="3" t="s">
        <v>465</v>
      </c>
      <c r="B395" s="4">
        <v>1750000</v>
      </c>
      <c r="C395" s="5" t="s">
        <v>130</v>
      </c>
      <c r="D395" s="6" t="s">
        <v>49</v>
      </c>
      <c r="E395" s="4">
        <v>1750000</v>
      </c>
      <c r="F395" s="5" t="s">
        <v>130</v>
      </c>
    </row>
    <row r="396" spans="1:6" ht="18" thickTop="1" thickBot="1" x14ac:dyDescent="0.35">
      <c r="A396" s="3" t="s">
        <v>466</v>
      </c>
      <c r="B396" s="4">
        <v>1750000</v>
      </c>
      <c r="C396" s="5" t="s">
        <v>36</v>
      </c>
      <c r="D396" s="6" t="s">
        <v>49</v>
      </c>
      <c r="E396" s="4">
        <v>1750000</v>
      </c>
      <c r="F396" s="5" t="s">
        <v>36</v>
      </c>
    </row>
    <row r="397" spans="1:6" ht="18" thickTop="1" thickBot="1" x14ac:dyDescent="0.35">
      <c r="A397" s="3" t="s">
        <v>467</v>
      </c>
      <c r="B397" s="4">
        <v>1750000</v>
      </c>
      <c r="C397" s="5" t="s">
        <v>113</v>
      </c>
      <c r="D397" s="6" t="s">
        <v>15</v>
      </c>
      <c r="E397" s="4">
        <v>1750000</v>
      </c>
      <c r="F397" s="5" t="s">
        <v>113</v>
      </c>
    </row>
    <row r="398" spans="1:6" ht="18" thickTop="1" thickBot="1" x14ac:dyDescent="0.35">
      <c r="A398" s="3" t="s">
        <v>468</v>
      </c>
      <c r="B398" s="4">
        <v>1750000</v>
      </c>
      <c r="C398" s="5" t="s">
        <v>113</v>
      </c>
      <c r="D398" s="6" t="s">
        <v>49</v>
      </c>
      <c r="E398" s="4">
        <v>1750000</v>
      </c>
      <c r="F398" s="5" t="s">
        <v>113</v>
      </c>
    </row>
    <row r="399" spans="1:6" ht="18" thickTop="1" thickBot="1" x14ac:dyDescent="0.35">
      <c r="A399" s="3" t="s">
        <v>469</v>
      </c>
      <c r="B399" s="4">
        <v>1750000</v>
      </c>
      <c r="C399" s="5" t="s">
        <v>54</v>
      </c>
      <c r="D399" s="6" t="s">
        <v>34</v>
      </c>
      <c r="E399" s="4">
        <v>1750000</v>
      </c>
      <c r="F399" s="5" t="s">
        <v>54</v>
      </c>
    </row>
    <row r="400" spans="1:6" ht="18" thickTop="1" thickBot="1" x14ac:dyDescent="0.35">
      <c r="A400" s="3" t="s">
        <v>470</v>
      </c>
      <c r="B400" s="7">
        <v>1750000</v>
      </c>
      <c r="C400" s="8" t="s">
        <v>54</v>
      </c>
      <c r="D400" s="6" t="s">
        <v>49</v>
      </c>
      <c r="E400" s="7">
        <v>1750000</v>
      </c>
      <c r="F400" s="8" t="s">
        <v>54</v>
      </c>
    </row>
    <row r="401" spans="1:6" ht="18" thickTop="1" thickBot="1" x14ac:dyDescent="0.35">
      <c r="A401" s="3" t="s">
        <v>471</v>
      </c>
      <c r="B401" s="7">
        <v>1750000</v>
      </c>
      <c r="C401" s="5" t="s">
        <v>105</v>
      </c>
      <c r="D401" s="6" t="s">
        <v>49</v>
      </c>
      <c r="E401" s="7">
        <v>1750000</v>
      </c>
      <c r="F401" s="5" t="s">
        <v>105</v>
      </c>
    </row>
    <row r="402" spans="1:6" ht="18" thickTop="1" thickBot="1" x14ac:dyDescent="0.35">
      <c r="A402" s="3" t="s">
        <v>472</v>
      </c>
      <c r="B402" s="4">
        <v>1714286</v>
      </c>
      <c r="C402" s="5" t="s">
        <v>43</v>
      </c>
      <c r="D402" s="6" t="s">
        <v>16</v>
      </c>
      <c r="E402" s="4">
        <v>1714286</v>
      </c>
      <c r="F402" s="5" t="s">
        <v>43</v>
      </c>
    </row>
    <row r="403" spans="1:6" ht="18" thickTop="1" thickBot="1" x14ac:dyDescent="0.35">
      <c r="A403" s="3" t="s">
        <v>473</v>
      </c>
      <c r="B403" s="4">
        <v>1700000</v>
      </c>
      <c r="C403" s="5" t="s">
        <v>105</v>
      </c>
      <c r="D403" s="6" t="s">
        <v>37</v>
      </c>
      <c r="E403" s="4">
        <v>1700000</v>
      </c>
      <c r="F403" s="5" t="s">
        <v>105</v>
      </c>
    </row>
    <row r="404" spans="1:6" ht="18" thickTop="1" thickBot="1" x14ac:dyDescent="0.35">
      <c r="A404" s="3" t="s">
        <v>474</v>
      </c>
      <c r="B404" s="4">
        <v>1700000</v>
      </c>
      <c r="C404" s="5" t="s">
        <v>170</v>
      </c>
      <c r="D404" s="6" t="s">
        <v>49</v>
      </c>
      <c r="E404" s="4">
        <v>1700000</v>
      </c>
      <c r="F404" s="5" t="s">
        <v>170</v>
      </c>
    </row>
    <row r="405" spans="1:6" ht="18" thickTop="1" thickBot="1" x14ac:dyDescent="0.35">
      <c r="A405" s="3" t="s">
        <v>475</v>
      </c>
      <c r="B405" s="4">
        <v>1700000</v>
      </c>
      <c r="C405" s="5" t="s">
        <v>113</v>
      </c>
      <c r="D405" s="6" t="s">
        <v>81</v>
      </c>
      <c r="E405" s="4">
        <v>1700000</v>
      </c>
      <c r="F405" s="5" t="s">
        <v>113</v>
      </c>
    </row>
    <row r="406" spans="1:6" ht="18" thickTop="1" thickBot="1" x14ac:dyDescent="0.35">
      <c r="A406" s="3" t="s">
        <v>476</v>
      </c>
      <c r="B406" s="4">
        <v>1700000</v>
      </c>
      <c r="C406" s="5" t="s">
        <v>130</v>
      </c>
      <c r="D406" s="6" t="s">
        <v>49</v>
      </c>
      <c r="E406" s="4">
        <v>1700000</v>
      </c>
      <c r="F406" s="5" t="s">
        <v>130</v>
      </c>
    </row>
    <row r="407" spans="1:6" ht="18" thickTop="1" thickBot="1" x14ac:dyDescent="0.35">
      <c r="A407" s="3" t="s">
        <v>477</v>
      </c>
      <c r="B407" s="4">
        <v>1687500</v>
      </c>
      <c r="C407" s="5" t="s">
        <v>59</v>
      </c>
      <c r="D407" s="6" t="s">
        <v>49</v>
      </c>
      <c r="E407" s="4">
        <v>1687500</v>
      </c>
      <c r="F407" s="5" t="s">
        <v>59</v>
      </c>
    </row>
    <row r="408" spans="1:6" ht="18" thickTop="1" thickBot="1" x14ac:dyDescent="0.35">
      <c r="A408" s="3" t="s">
        <v>478</v>
      </c>
      <c r="B408" s="4">
        <v>1650000</v>
      </c>
      <c r="C408" s="5" t="s">
        <v>120</v>
      </c>
      <c r="D408" s="6" t="s">
        <v>81</v>
      </c>
      <c r="E408" s="4">
        <v>1650000</v>
      </c>
      <c r="F408" s="5" t="s">
        <v>120</v>
      </c>
    </row>
    <row r="409" spans="1:6" ht="18" thickTop="1" thickBot="1" x14ac:dyDescent="0.35">
      <c r="A409" s="3" t="s">
        <v>479</v>
      </c>
      <c r="B409" s="4">
        <v>1650000</v>
      </c>
      <c r="C409" s="5" t="s">
        <v>130</v>
      </c>
      <c r="D409" s="6" t="s">
        <v>15</v>
      </c>
      <c r="E409" s="4">
        <v>1650000</v>
      </c>
      <c r="F409" s="5" t="s">
        <v>130</v>
      </c>
    </row>
    <row r="410" spans="1:6" ht="18" thickTop="1" thickBot="1" x14ac:dyDescent="0.35">
      <c r="A410" s="3" t="s">
        <v>480</v>
      </c>
      <c r="B410" s="4">
        <v>1650000</v>
      </c>
      <c r="C410" s="5" t="s">
        <v>48</v>
      </c>
      <c r="D410" s="6" t="s">
        <v>81</v>
      </c>
      <c r="E410" s="4">
        <v>1650000</v>
      </c>
      <c r="F410" s="5" t="s">
        <v>48</v>
      </c>
    </row>
    <row r="411" spans="1:6" ht="18" thickTop="1" thickBot="1" x14ac:dyDescent="0.35">
      <c r="A411" s="3" t="s">
        <v>481</v>
      </c>
      <c r="B411" s="4">
        <v>1600000</v>
      </c>
      <c r="C411" s="5" t="s">
        <v>33</v>
      </c>
      <c r="D411" s="6" t="s">
        <v>81</v>
      </c>
      <c r="E411" s="4">
        <v>1600000</v>
      </c>
      <c r="F411" s="5" t="s">
        <v>33</v>
      </c>
    </row>
    <row r="412" spans="1:6" ht="18" thickTop="1" thickBot="1" x14ac:dyDescent="0.35">
      <c r="A412" s="3" t="s">
        <v>482</v>
      </c>
      <c r="B412" s="4">
        <v>1600000</v>
      </c>
      <c r="C412" s="5" t="s">
        <v>120</v>
      </c>
      <c r="D412" s="6" t="s">
        <v>49</v>
      </c>
      <c r="E412" s="4">
        <v>1600000</v>
      </c>
      <c r="F412" s="5" t="s">
        <v>120</v>
      </c>
    </row>
    <row r="413" spans="1:6" ht="18" thickTop="1" thickBot="1" x14ac:dyDescent="0.35">
      <c r="A413" s="3" t="s">
        <v>483</v>
      </c>
      <c r="B413" s="4">
        <v>1600000</v>
      </c>
      <c r="C413" s="5" t="s">
        <v>69</v>
      </c>
      <c r="D413" s="6" t="s">
        <v>81</v>
      </c>
      <c r="E413" s="4">
        <v>1600000</v>
      </c>
      <c r="F413" s="5" t="s">
        <v>69</v>
      </c>
    </row>
    <row r="414" spans="1:6" ht="18" thickTop="1" thickBot="1" x14ac:dyDescent="0.35">
      <c r="A414" s="3" t="s">
        <v>484</v>
      </c>
      <c r="B414" s="4">
        <v>1570000</v>
      </c>
      <c r="C414" s="5" t="s">
        <v>43</v>
      </c>
      <c r="D414" s="6" t="s">
        <v>49</v>
      </c>
      <c r="E414" s="4">
        <v>1570000</v>
      </c>
      <c r="F414" s="5" t="s">
        <v>43</v>
      </c>
    </row>
    <row r="415" spans="1:6" ht="18" thickTop="1" thickBot="1" x14ac:dyDescent="0.35">
      <c r="A415" s="3" t="s">
        <v>485</v>
      </c>
      <c r="B415" s="4">
        <v>1500000</v>
      </c>
      <c r="C415" s="5" t="s">
        <v>80</v>
      </c>
      <c r="D415" s="6" t="s">
        <v>81</v>
      </c>
      <c r="E415" s="4">
        <v>1500000</v>
      </c>
      <c r="F415" s="5" t="s">
        <v>80</v>
      </c>
    </row>
    <row r="416" spans="1:6" ht="18" thickTop="1" thickBot="1" x14ac:dyDescent="0.35">
      <c r="A416" s="3" t="s">
        <v>486</v>
      </c>
      <c r="B416" s="4">
        <v>1500000</v>
      </c>
      <c r="C416" s="5" t="s">
        <v>170</v>
      </c>
      <c r="D416" s="6" t="s">
        <v>49</v>
      </c>
      <c r="E416" s="4">
        <v>1500000</v>
      </c>
      <c r="F416" s="5" t="s">
        <v>170</v>
      </c>
    </row>
    <row r="417" spans="1:6" ht="18" thickTop="1" thickBot="1" x14ac:dyDescent="0.35">
      <c r="A417" s="3" t="s">
        <v>487</v>
      </c>
      <c r="B417" s="4">
        <v>1500000</v>
      </c>
      <c r="C417" s="5" t="s">
        <v>62</v>
      </c>
      <c r="D417" s="6" t="s">
        <v>34</v>
      </c>
      <c r="E417" s="4">
        <v>1500000</v>
      </c>
      <c r="F417" s="5" t="s">
        <v>62</v>
      </c>
    </row>
    <row r="418" spans="1:6" ht="18" thickTop="1" thickBot="1" x14ac:dyDescent="0.35">
      <c r="A418" s="3" t="s">
        <v>488</v>
      </c>
      <c r="B418" s="4">
        <v>1500000</v>
      </c>
      <c r="C418" s="5" t="s">
        <v>122</v>
      </c>
      <c r="D418" s="6" t="s">
        <v>463</v>
      </c>
      <c r="E418" s="4">
        <v>1500000</v>
      </c>
      <c r="F418" s="5" t="s">
        <v>122</v>
      </c>
    </row>
    <row r="419" spans="1:6" ht="18" thickTop="1" thickBot="1" x14ac:dyDescent="0.35">
      <c r="A419" s="3" t="s">
        <v>489</v>
      </c>
      <c r="B419" s="4">
        <v>1500000</v>
      </c>
      <c r="C419" s="5" t="s">
        <v>72</v>
      </c>
      <c r="D419" s="6" t="s">
        <v>49</v>
      </c>
      <c r="E419" s="4">
        <v>1500000</v>
      </c>
      <c r="F419" s="5" t="s">
        <v>72</v>
      </c>
    </row>
    <row r="420" spans="1:6" ht="18" thickTop="1" thickBot="1" x14ac:dyDescent="0.35">
      <c r="A420" s="3" t="s">
        <v>490</v>
      </c>
      <c r="B420" s="4">
        <v>1500000</v>
      </c>
      <c r="C420" s="5" t="s">
        <v>41</v>
      </c>
      <c r="D420" s="6" t="s">
        <v>37</v>
      </c>
      <c r="E420" s="4">
        <v>1500000</v>
      </c>
      <c r="F420" s="5" t="s">
        <v>41</v>
      </c>
    </row>
    <row r="421" spans="1:6" ht="18" thickTop="1" thickBot="1" x14ac:dyDescent="0.35">
      <c r="A421" s="3" t="s">
        <v>491</v>
      </c>
      <c r="B421" s="4">
        <v>1500000</v>
      </c>
      <c r="C421" s="5" t="s">
        <v>87</v>
      </c>
      <c r="D421" s="6" t="s">
        <v>81</v>
      </c>
      <c r="E421" s="4">
        <v>1500000</v>
      </c>
      <c r="F421" s="5" t="s">
        <v>87</v>
      </c>
    </row>
    <row r="422" spans="1:6" ht="18" thickTop="1" thickBot="1" x14ac:dyDescent="0.35">
      <c r="A422" s="3" t="s">
        <v>492</v>
      </c>
      <c r="B422" s="4">
        <v>1500000</v>
      </c>
      <c r="C422" s="5" t="s">
        <v>77</v>
      </c>
      <c r="D422" s="6" t="s">
        <v>16</v>
      </c>
      <c r="E422" s="4">
        <v>1500000</v>
      </c>
      <c r="F422" s="5" t="s">
        <v>77</v>
      </c>
    </row>
    <row r="423" spans="1:6" ht="18" thickTop="1" thickBot="1" x14ac:dyDescent="0.35">
      <c r="A423" s="3" t="s">
        <v>493</v>
      </c>
      <c r="B423" s="4">
        <v>1500000</v>
      </c>
      <c r="C423" s="5" t="s">
        <v>77</v>
      </c>
      <c r="D423" s="6" t="s">
        <v>49</v>
      </c>
      <c r="E423" s="4">
        <v>1500000</v>
      </c>
      <c r="F423" s="5" t="s">
        <v>77</v>
      </c>
    </row>
    <row r="424" spans="1:6" ht="18" thickTop="1" thickBot="1" x14ac:dyDescent="0.35">
      <c r="A424" s="3" t="s">
        <v>494</v>
      </c>
      <c r="B424" s="4">
        <v>1500000</v>
      </c>
      <c r="C424" s="5" t="s">
        <v>85</v>
      </c>
      <c r="D424" s="6" t="s">
        <v>16</v>
      </c>
      <c r="E424" s="4">
        <v>1500000</v>
      </c>
      <c r="F424" s="5" t="s">
        <v>85</v>
      </c>
    </row>
    <row r="425" spans="1:6" ht="18" thickTop="1" thickBot="1" x14ac:dyDescent="0.35">
      <c r="A425" s="3" t="s">
        <v>495</v>
      </c>
      <c r="B425" s="4">
        <v>1500000</v>
      </c>
      <c r="C425" s="5" t="s">
        <v>65</v>
      </c>
      <c r="D425" s="6" t="s">
        <v>49</v>
      </c>
      <c r="E425" s="4">
        <v>1500000</v>
      </c>
      <c r="F425" s="5" t="s">
        <v>65</v>
      </c>
    </row>
    <row r="426" spans="1:6" ht="18" thickTop="1" thickBot="1" x14ac:dyDescent="0.35">
      <c r="A426" s="3" t="s">
        <v>496</v>
      </c>
      <c r="B426" s="4">
        <v>1500000</v>
      </c>
      <c r="C426" s="5" t="s">
        <v>65</v>
      </c>
      <c r="D426" s="6" t="s">
        <v>49</v>
      </c>
      <c r="E426" s="4">
        <v>1500000</v>
      </c>
      <c r="F426" s="5" t="s">
        <v>65</v>
      </c>
    </row>
    <row r="427" spans="1:6" ht="18" thickTop="1" thickBot="1" x14ac:dyDescent="0.35">
      <c r="A427" s="3" t="s">
        <v>497</v>
      </c>
      <c r="B427" s="4">
        <v>1500000</v>
      </c>
      <c r="C427" s="5" t="s">
        <v>65</v>
      </c>
      <c r="D427" s="6" t="s">
        <v>49</v>
      </c>
      <c r="E427" s="4">
        <v>1500000</v>
      </c>
      <c r="F427" s="5" t="s">
        <v>65</v>
      </c>
    </row>
    <row r="428" spans="1:6" ht="18" thickTop="1" thickBot="1" x14ac:dyDescent="0.35">
      <c r="A428" s="3" t="s">
        <v>498</v>
      </c>
      <c r="B428" s="4">
        <v>1500000</v>
      </c>
      <c r="C428" s="5" t="s">
        <v>65</v>
      </c>
      <c r="D428" s="6" t="s">
        <v>34</v>
      </c>
      <c r="E428" s="4">
        <v>1500000</v>
      </c>
      <c r="F428" s="5" t="s">
        <v>65</v>
      </c>
    </row>
    <row r="429" spans="1:6" ht="18" thickTop="1" thickBot="1" x14ac:dyDescent="0.35">
      <c r="A429" s="3" t="s">
        <v>499</v>
      </c>
      <c r="B429" s="4">
        <v>1500000</v>
      </c>
      <c r="C429" s="5" t="s">
        <v>192</v>
      </c>
      <c r="D429" s="6" t="s">
        <v>34</v>
      </c>
      <c r="E429" s="4">
        <v>1500000</v>
      </c>
      <c r="F429" s="5" t="s">
        <v>192</v>
      </c>
    </row>
    <row r="430" spans="1:6" ht="18" thickTop="1" thickBot="1" x14ac:dyDescent="0.35">
      <c r="A430" s="3" t="s">
        <v>500</v>
      </c>
      <c r="B430" s="4">
        <v>1500000</v>
      </c>
      <c r="C430" s="5" t="s">
        <v>120</v>
      </c>
      <c r="D430" s="6" t="s">
        <v>17</v>
      </c>
      <c r="E430" s="4">
        <v>1500000</v>
      </c>
      <c r="F430" s="5" t="s">
        <v>120</v>
      </c>
    </row>
    <row r="431" spans="1:6" ht="18" thickTop="1" thickBot="1" x14ac:dyDescent="0.35">
      <c r="A431" s="3" t="s">
        <v>501</v>
      </c>
      <c r="B431" s="4">
        <v>1500000</v>
      </c>
      <c r="C431" s="5" t="s">
        <v>138</v>
      </c>
      <c r="D431" s="6" t="s">
        <v>15</v>
      </c>
      <c r="E431" s="4">
        <v>1500000</v>
      </c>
      <c r="F431" s="5" t="s">
        <v>138</v>
      </c>
    </row>
    <row r="432" spans="1:6" ht="18" thickTop="1" thickBot="1" x14ac:dyDescent="0.35">
      <c r="A432" s="3" t="s">
        <v>502</v>
      </c>
      <c r="B432" s="4">
        <v>1500000</v>
      </c>
      <c r="C432" s="5" t="s">
        <v>33</v>
      </c>
      <c r="D432" s="6" t="s">
        <v>81</v>
      </c>
      <c r="E432" s="4">
        <v>1500000</v>
      </c>
      <c r="F432" s="5" t="s">
        <v>33</v>
      </c>
    </row>
    <row r="433" spans="1:6" ht="18" thickTop="1" thickBot="1" x14ac:dyDescent="0.35">
      <c r="A433" s="3" t="s">
        <v>503</v>
      </c>
      <c r="B433" s="4">
        <v>1500000</v>
      </c>
      <c r="C433" s="5" t="s">
        <v>130</v>
      </c>
      <c r="D433" s="6" t="s">
        <v>34</v>
      </c>
      <c r="E433" s="4">
        <v>1500000</v>
      </c>
      <c r="F433" s="5" t="s">
        <v>130</v>
      </c>
    </row>
    <row r="434" spans="1:6" ht="18" thickTop="1" thickBot="1" x14ac:dyDescent="0.35">
      <c r="A434" s="3" t="s">
        <v>504</v>
      </c>
      <c r="B434" s="7">
        <v>1500000</v>
      </c>
      <c r="C434" s="5" t="s">
        <v>77</v>
      </c>
      <c r="D434" s="6" t="s">
        <v>21</v>
      </c>
      <c r="E434" s="7">
        <v>1500000</v>
      </c>
      <c r="F434" s="5" t="s">
        <v>77</v>
      </c>
    </row>
    <row r="435" spans="1:6" ht="18" thickTop="1" thickBot="1" x14ac:dyDescent="0.35">
      <c r="A435" s="3" t="s">
        <v>505</v>
      </c>
      <c r="B435" s="7">
        <v>1500000</v>
      </c>
      <c r="C435" s="5" t="s">
        <v>192</v>
      </c>
      <c r="D435" s="6" t="s">
        <v>506</v>
      </c>
      <c r="E435" s="7">
        <v>1500000</v>
      </c>
      <c r="F435" s="5" t="s">
        <v>192</v>
      </c>
    </row>
    <row r="436" spans="1:6" ht="18" thickTop="1" thickBot="1" x14ac:dyDescent="0.35">
      <c r="A436" s="3" t="s">
        <v>507</v>
      </c>
      <c r="B436" s="7">
        <v>1500000</v>
      </c>
      <c r="C436" s="5" t="s">
        <v>54</v>
      </c>
      <c r="D436" s="6" t="s">
        <v>37</v>
      </c>
      <c r="E436" s="7">
        <v>1500000</v>
      </c>
      <c r="F436" s="5" t="s">
        <v>54</v>
      </c>
    </row>
    <row r="437" spans="1:6" ht="18" thickTop="1" thickBot="1" x14ac:dyDescent="0.35">
      <c r="A437" s="3" t="s">
        <v>508</v>
      </c>
      <c r="B437" s="7">
        <v>1500000</v>
      </c>
      <c r="C437" s="8" t="s">
        <v>130</v>
      </c>
      <c r="D437" s="6" t="s">
        <v>49</v>
      </c>
      <c r="E437" s="7">
        <v>1500000</v>
      </c>
      <c r="F437" s="8" t="s">
        <v>130</v>
      </c>
    </row>
    <row r="438" spans="1:6" ht="18" thickTop="1" thickBot="1" x14ac:dyDescent="0.35">
      <c r="A438" s="3" t="s">
        <v>509</v>
      </c>
      <c r="B438" s="7">
        <v>1500000</v>
      </c>
      <c r="C438" s="5" t="s">
        <v>33</v>
      </c>
      <c r="D438" s="6" t="s">
        <v>510</v>
      </c>
      <c r="E438" s="7">
        <v>1500000</v>
      </c>
      <c r="F438" s="5" t="s">
        <v>33</v>
      </c>
    </row>
    <row r="439" spans="1:6" ht="18" thickTop="1" thickBot="1" x14ac:dyDescent="0.35">
      <c r="A439" s="3" t="s">
        <v>511</v>
      </c>
      <c r="B439" s="7">
        <v>1500000</v>
      </c>
      <c r="C439" s="8" t="s">
        <v>170</v>
      </c>
      <c r="D439" s="6" t="s">
        <v>49</v>
      </c>
      <c r="E439" s="7">
        <v>1500000</v>
      </c>
      <c r="F439" s="8" t="s">
        <v>170</v>
      </c>
    </row>
    <row r="440" spans="1:6" ht="18" thickTop="1" thickBot="1" x14ac:dyDescent="0.35">
      <c r="A440" s="3" t="s">
        <v>512</v>
      </c>
      <c r="B440" s="7">
        <v>1500000</v>
      </c>
      <c r="C440" s="8" t="s">
        <v>192</v>
      </c>
      <c r="D440" s="6" t="s">
        <v>20</v>
      </c>
      <c r="E440" s="7">
        <v>1500000</v>
      </c>
      <c r="F440" s="8" t="s">
        <v>192</v>
      </c>
    </row>
    <row r="441" spans="1:6" ht="18" thickTop="1" thickBot="1" x14ac:dyDescent="0.35">
      <c r="A441" s="3" t="s">
        <v>513</v>
      </c>
      <c r="B441" s="4">
        <v>1483059</v>
      </c>
      <c r="C441" s="5" t="s">
        <v>41</v>
      </c>
      <c r="D441" s="6" t="s">
        <v>81</v>
      </c>
      <c r="E441" s="4">
        <v>1483059</v>
      </c>
      <c r="F441" s="5" t="s">
        <v>41</v>
      </c>
    </row>
    <row r="442" spans="1:6" ht="18" thickTop="1" thickBot="1" x14ac:dyDescent="0.35">
      <c r="A442" s="3" t="s">
        <v>514</v>
      </c>
      <c r="B442" s="4">
        <v>1465000</v>
      </c>
      <c r="C442" s="5" t="s">
        <v>113</v>
      </c>
      <c r="D442" s="6" t="s">
        <v>37</v>
      </c>
      <c r="E442" s="4">
        <v>1465000</v>
      </c>
      <c r="F442" s="5" t="s">
        <v>113</v>
      </c>
    </row>
    <row r="443" spans="1:6" ht="18" thickTop="1" thickBot="1" x14ac:dyDescent="0.35">
      <c r="A443" s="3" t="s">
        <v>515</v>
      </c>
      <c r="B443" s="4">
        <v>1450000</v>
      </c>
      <c r="C443" s="5" t="s">
        <v>89</v>
      </c>
      <c r="D443" s="6" t="s">
        <v>49</v>
      </c>
      <c r="E443" s="4">
        <v>1450000</v>
      </c>
      <c r="F443" s="5" t="s">
        <v>89</v>
      </c>
    </row>
    <row r="444" spans="1:6" ht="18" thickTop="1" thickBot="1" x14ac:dyDescent="0.35">
      <c r="A444" s="3" t="s">
        <v>516</v>
      </c>
      <c r="B444" s="4">
        <v>1425000</v>
      </c>
      <c r="C444" s="5" t="s">
        <v>151</v>
      </c>
      <c r="D444" s="6" t="s">
        <v>49</v>
      </c>
      <c r="E444" s="4">
        <v>1425000</v>
      </c>
      <c r="F444" s="5" t="s">
        <v>151</v>
      </c>
    </row>
    <row r="445" spans="1:6" ht="18" thickTop="1" thickBot="1" x14ac:dyDescent="0.35">
      <c r="A445" s="3" t="s">
        <v>517</v>
      </c>
      <c r="B445" s="4">
        <v>1400000</v>
      </c>
      <c r="C445" s="5" t="s">
        <v>120</v>
      </c>
      <c r="D445" s="6" t="s">
        <v>14</v>
      </c>
      <c r="E445" s="4">
        <v>1400000</v>
      </c>
      <c r="F445" s="5" t="s">
        <v>120</v>
      </c>
    </row>
    <row r="446" spans="1:6" ht="18" thickTop="1" thickBot="1" x14ac:dyDescent="0.35">
      <c r="A446" s="3" t="s">
        <v>518</v>
      </c>
      <c r="B446" s="4">
        <v>1375000</v>
      </c>
      <c r="C446" s="5" t="s">
        <v>107</v>
      </c>
      <c r="D446" s="6" t="s">
        <v>34</v>
      </c>
      <c r="E446" s="4">
        <v>1375000</v>
      </c>
      <c r="F446" s="5" t="s">
        <v>107</v>
      </c>
    </row>
    <row r="447" spans="1:6" ht="18" thickTop="1" thickBot="1" x14ac:dyDescent="0.35">
      <c r="A447" s="3" t="s">
        <v>519</v>
      </c>
      <c r="B447" s="4">
        <v>1350000</v>
      </c>
      <c r="C447" s="5" t="s">
        <v>36</v>
      </c>
      <c r="D447" s="6" t="s">
        <v>14</v>
      </c>
      <c r="E447" s="4">
        <v>1350000</v>
      </c>
      <c r="F447" s="5" t="s">
        <v>36</v>
      </c>
    </row>
    <row r="448" spans="1:6" ht="18" thickTop="1" thickBot="1" x14ac:dyDescent="0.35">
      <c r="A448" s="3" t="s">
        <v>520</v>
      </c>
      <c r="B448" s="4">
        <v>1300000</v>
      </c>
      <c r="C448" s="5" t="s">
        <v>59</v>
      </c>
      <c r="D448" s="6" t="s">
        <v>49</v>
      </c>
      <c r="E448" s="4">
        <v>1300000</v>
      </c>
      <c r="F448" s="5" t="s">
        <v>59</v>
      </c>
    </row>
    <row r="449" spans="1:6" ht="18" thickTop="1" thickBot="1" x14ac:dyDescent="0.35">
      <c r="A449" s="3" t="s">
        <v>521</v>
      </c>
      <c r="B449" s="4">
        <v>1300000</v>
      </c>
      <c r="C449" s="5" t="s">
        <v>77</v>
      </c>
      <c r="D449" s="6" t="s">
        <v>49</v>
      </c>
      <c r="E449" s="4">
        <v>1300000</v>
      </c>
      <c r="F449" s="5" t="s">
        <v>77</v>
      </c>
    </row>
    <row r="450" spans="1:6" ht="18" thickTop="1" thickBot="1" x14ac:dyDescent="0.35">
      <c r="A450" s="3" t="s">
        <v>522</v>
      </c>
      <c r="B450" s="4">
        <v>1300000</v>
      </c>
      <c r="C450" s="5" t="s">
        <v>105</v>
      </c>
      <c r="D450" s="6" t="s">
        <v>14</v>
      </c>
      <c r="E450" s="4">
        <v>1300000</v>
      </c>
      <c r="F450" s="5" t="s">
        <v>105</v>
      </c>
    </row>
    <row r="451" spans="1:6" ht="18" thickTop="1" thickBot="1" x14ac:dyDescent="0.35">
      <c r="A451" s="3" t="s">
        <v>523</v>
      </c>
      <c r="B451" s="4">
        <v>1300000</v>
      </c>
      <c r="C451" s="5" t="s">
        <v>170</v>
      </c>
      <c r="D451" s="6" t="s">
        <v>81</v>
      </c>
      <c r="E451" s="4">
        <v>1300000</v>
      </c>
      <c r="F451" s="5" t="s">
        <v>170</v>
      </c>
    </row>
    <row r="452" spans="1:6" ht="18" thickTop="1" thickBot="1" x14ac:dyDescent="0.35">
      <c r="A452" s="3" t="s">
        <v>524</v>
      </c>
      <c r="B452" s="4">
        <v>1300000</v>
      </c>
      <c r="C452" s="5" t="s">
        <v>43</v>
      </c>
      <c r="D452" s="6" t="s">
        <v>81</v>
      </c>
      <c r="E452" s="4">
        <v>1300000</v>
      </c>
      <c r="F452" s="5" t="s">
        <v>43</v>
      </c>
    </row>
    <row r="453" spans="1:6" ht="18" thickTop="1" thickBot="1" x14ac:dyDescent="0.35">
      <c r="A453" s="3" t="s">
        <v>525</v>
      </c>
      <c r="B453" s="4">
        <v>1275000</v>
      </c>
      <c r="C453" s="5" t="s">
        <v>80</v>
      </c>
      <c r="D453" s="6" t="s">
        <v>14</v>
      </c>
      <c r="E453" s="4">
        <v>1275000</v>
      </c>
      <c r="F453" s="5" t="s">
        <v>80</v>
      </c>
    </row>
    <row r="454" spans="1:6" ht="18" thickTop="1" thickBot="1" x14ac:dyDescent="0.35">
      <c r="A454" s="3" t="s">
        <v>526</v>
      </c>
      <c r="B454" s="4">
        <v>1250000</v>
      </c>
      <c r="C454" s="5" t="s">
        <v>105</v>
      </c>
      <c r="D454" s="6" t="s">
        <v>49</v>
      </c>
      <c r="E454" s="4">
        <v>1250000</v>
      </c>
      <c r="F454" s="5" t="s">
        <v>105</v>
      </c>
    </row>
    <row r="455" spans="1:6" ht="18" thickTop="1" thickBot="1" x14ac:dyDescent="0.35">
      <c r="A455" s="3" t="s">
        <v>527</v>
      </c>
      <c r="B455" s="4">
        <v>1250000</v>
      </c>
      <c r="C455" s="5" t="s">
        <v>105</v>
      </c>
      <c r="D455" s="6" t="s">
        <v>49</v>
      </c>
      <c r="E455" s="4">
        <v>1250000</v>
      </c>
      <c r="F455" s="5" t="s">
        <v>105</v>
      </c>
    </row>
    <row r="456" spans="1:6" ht="18" thickTop="1" thickBot="1" x14ac:dyDescent="0.35">
      <c r="A456" s="3" t="s">
        <v>528</v>
      </c>
      <c r="B456" s="4">
        <v>1250000</v>
      </c>
      <c r="C456" s="5" t="s">
        <v>69</v>
      </c>
      <c r="D456" s="6" t="s">
        <v>49</v>
      </c>
      <c r="E456" s="4">
        <v>1250000</v>
      </c>
      <c r="F456" s="5" t="s">
        <v>69</v>
      </c>
    </row>
    <row r="457" spans="1:6" ht="18" thickTop="1" thickBot="1" x14ac:dyDescent="0.35">
      <c r="A457" s="3" t="s">
        <v>529</v>
      </c>
      <c r="B457" s="4">
        <v>1250000</v>
      </c>
      <c r="C457" s="5" t="s">
        <v>192</v>
      </c>
      <c r="D457" s="6" t="s">
        <v>49</v>
      </c>
      <c r="E457" s="4">
        <v>1250000</v>
      </c>
      <c r="F457" s="5" t="s">
        <v>192</v>
      </c>
    </row>
    <row r="458" spans="1:6" ht="18" thickTop="1" thickBot="1" x14ac:dyDescent="0.35">
      <c r="A458" s="3" t="s">
        <v>530</v>
      </c>
      <c r="B458" s="4">
        <v>1250000</v>
      </c>
      <c r="C458" s="5" t="s">
        <v>59</v>
      </c>
      <c r="D458" s="6" t="s">
        <v>34</v>
      </c>
      <c r="E458" s="4">
        <v>1250000</v>
      </c>
      <c r="F458" s="5" t="s">
        <v>59</v>
      </c>
    </row>
    <row r="459" spans="1:6" ht="18" thickTop="1" thickBot="1" x14ac:dyDescent="0.35">
      <c r="A459" s="3" t="s">
        <v>531</v>
      </c>
      <c r="B459" s="4">
        <v>1250000</v>
      </c>
      <c r="C459" s="5" t="s">
        <v>48</v>
      </c>
      <c r="D459" s="6" t="s">
        <v>49</v>
      </c>
      <c r="E459" s="4">
        <v>1250000</v>
      </c>
      <c r="F459" s="5" t="s">
        <v>48</v>
      </c>
    </row>
    <row r="460" spans="1:6" ht="18" thickTop="1" thickBot="1" x14ac:dyDescent="0.35">
      <c r="A460" s="3" t="s">
        <v>532</v>
      </c>
      <c r="B460" s="4">
        <v>1250000</v>
      </c>
      <c r="C460" s="5" t="s">
        <v>33</v>
      </c>
      <c r="D460" s="6" t="s">
        <v>34</v>
      </c>
      <c r="E460" s="4">
        <v>1250000</v>
      </c>
      <c r="F460" s="5" t="s">
        <v>33</v>
      </c>
    </row>
    <row r="461" spans="1:6" ht="18" thickTop="1" thickBot="1" x14ac:dyDescent="0.35">
      <c r="A461" s="3" t="s">
        <v>533</v>
      </c>
      <c r="B461" s="4">
        <v>1250000</v>
      </c>
      <c r="C461" s="5" t="s">
        <v>130</v>
      </c>
      <c r="D461" s="6" t="s">
        <v>49</v>
      </c>
      <c r="E461" s="4">
        <v>1250000</v>
      </c>
      <c r="F461" s="5" t="s">
        <v>130</v>
      </c>
    </row>
    <row r="462" spans="1:6" ht="18" thickTop="1" thickBot="1" x14ac:dyDescent="0.35">
      <c r="A462" s="3" t="s">
        <v>534</v>
      </c>
      <c r="B462" s="7">
        <v>1250000</v>
      </c>
      <c r="C462" s="5" t="s">
        <v>120</v>
      </c>
      <c r="D462" s="6" t="s">
        <v>535</v>
      </c>
      <c r="E462" s="7">
        <v>1250000</v>
      </c>
      <c r="F462" s="5" t="s">
        <v>120</v>
      </c>
    </row>
    <row r="463" spans="1:6" ht="18" thickTop="1" thickBot="1" x14ac:dyDescent="0.35">
      <c r="A463" s="3" t="s">
        <v>536</v>
      </c>
      <c r="B463" s="7">
        <v>1250000</v>
      </c>
      <c r="C463" s="8" t="s">
        <v>59</v>
      </c>
      <c r="D463" s="6" t="s">
        <v>49</v>
      </c>
      <c r="E463" s="7">
        <v>1250000</v>
      </c>
      <c r="F463" s="8" t="s">
        <v>59</v>
      </c>
    </row>
    <row r="464" spans="1:6" ht="18" thickTop="1" thickBot="1" x14ac:dyDescent="0.35">
      <c r="A464" s="3" t="s">
        <v>537</v>
      </c>
      <c r="B464" s="4">
        <v>1234960</v>
      </c>
      <c r="C464" s="5" t="s">
        <v>120</v>
      </c>
      <c r="D464" s="6" t="s">
        <v>37</v>
      </c>
      <c r="E464" s="4">
        <v>1234960</v>
      </c>
      <c r="F464" s="5" t="s">
        <v>120</v>
      </c>
    </row>
    <row r="465" spans="1:6" ht="18" thickTop="1" thickBot="1" x14ac:dyDescent="0.35">
      <c r="A465" s="3" t="s">
        <v>538</v>
      </c>
      <c r="B465" s="4">
        <v>1225000</v>
      </c>
      <c r="C465" s="5" t="s">
        <v>170</v>
      </c>
      <c r="D465" s="6" t="s">
        <v>16</v>
      </c>
      <c r="E465" s="4">
        <v>1225000</v>
      </c>
      <c r="F465" s="5" t="s">
        <v>170</v>
      </c>
    </row>
    <row r="466" spans="1:6" ht="18" thickTop="1" thickBot="1" x14ac:dyDescent="0.35">
      <c r="A466" s="3" t="s">
        <v>539</v>
      </c>
      <c r="B466" s="4">
        <v>1200000</v>
      </c>
      <c r="C466" s="5" t="s">
        <v>43</v>
      </c>
      <c r="D466" s="6" t="s">
        <v>49</v>
      </c>
      <c r="E466" s="4">
        <v>1200000</v>
      </c>
      <c r="F466" s="5" t="s">
        <v>43</v>
      </c>
    </row>
    <row r="467" spans="1:6" ht="18" thickTop="1" thickBot="1" x14ac:dyDescent="0.35">
      <c r="A467" s="3" t="s">
        <v>540</v>
      </c>
      <c r="B467" s="4">
        <v>1200000</v>
      </c>
      <c r="C467" s="5" t="s">
        <v>33</v>
      </c>
      <c r="D467" s="6" t="s">
        <v>49</v>
      </c>
      <c r="E467" s="4">
        <v>1200000</v>
      </c>
      <c r="F467" s="5" t="s">
        <v>33</v>
      </c>
    </row>
    <row r="468" spans="1:6" ht="18" thickTop="1" thickBot="1" x14ac:dyDescent="0.35">
      <c r="A468" s="3" t="s">
        <v>541</v>
      </c>
      <c r="B468" s="4">
        <v>1200000</v>
      </c>
      <c r="C468" s="5" t="s">
        <v>89</v>
      </c>
      <c r="D468" s="6" t="s">
        <v>81</v>
      </c>
      <c r="E468" s="4">
        <v>1200000</v>
      </c>
      <c r="F468" s="5" t="s">
        <v>89</v>
      </c>
    </row>
    <row r="469" spans="1:6" ht="18" thickTop="1" thickBot="1" x14ac:dyDescent="0.35">
      <c r="A469" s="3" t="s">
        <v>542</v>
      </c>
      <c r="B469" s="4">
        <v>1200000</v>
      </c>
      <c r="C469" s="5" t="s">
        <v>69</v>
      </c>
      <c r="D469" s="6" t="s">
        <v>49</v>
      </c>
      <c r="E469" s="4">
        <v>1200000</v>
      </c>
      <c r="F469" s="5" t="s">
        <v>69</v>
      </c>
    </row>
    <row r="470" spans="1:6" ht="18" thickTop="1" thickBot="1" x14ac:dyDescent="0.35">
      <c r="A470" s="3" t="s">
        <v>543</v>
      </c>
      <c r="B470" s="4">
        <v>1175000</v>
      </c>
      <c r="C470" s="5" t="s">
        <v>166</v>
      </c>
      <c r="D470" s="6" t="s">
        <v>49</v>
      </c>
      <c r="E470" s="4">
        <v>1175000</v>
      </c>
      <c r="F470" s="5" t="s">
        <v>166</v>
      </c>
    </row>
    <row r="471" spans="1:6" ht="18" thickTop="1" thickBot="1" x14ac:dyDescent="0.35">
      <c r="A471" s="3" t="s">
        <v>544</v>
      </c>
      <c r="B471" s="4">
        <v>1150000</v>
      </c>
      <c r="C471" s="5" t="s">
        <v>166</v>
      </c>
      <c r="D471" s="6" t="s">
        <v>49</v>
      </c>
      <c r="E471" s="4">
        <v>1150000</v>
      </c>
      <c r="F471" s="5" t="s">
        <v>166</v>
      </c>
    </row>
    <row r="472" spans="1:6" ht="18" thickTop="1" thickBot="1" x14ac:dyDescent="0.35">
      <c r="A472" s="3" t="s">
        <v>545</v>
      </c>
      <c r="B472" s="4">
        <v>1150000</v>
      </c>
      <c r="C472" s="5" t="s">
        <v>80</v>
      </c>
      <c r="D472" s="6" t="s">
        <v>49</v>
      </c>
      <c r="E472" s="4">
        <v>1150000</v>
      </c>
      <c r="F472" s="5" t="s">
        <v>80</v>
      </c>
    </row>
    <row r="473" spans="1:6" ht="18" thickTop="1" thickBot="1" x14ac:dyDescent="0.35">
      <c r="A473" s="3" t="s">
        <v>546</v>
      </c>
      <c r="B473" s="4">
        <v>1150000</v>
      </c>
      <c r="C473" s="5" t="s">
        <v>80</v>
      </c>
      <c r="D473" s="6" t="s">
        <v>49</v>
      </c>
      <c r="E473" s="4">
        <v>1150000</v>
      </c>
      <c r="F473" s="5" t="s">
        <v>80</v>
      </c>
    </row>
    <row r="474" spans="1:6" ht="18" thickTop="1" thickBot="1" x14ac:dyDescent="0.35">
      <c r="A474" s="3" t="s">
        <v>547</v>
      </c>
      <c r="B474" s="4">
        <v>1150000</v>
      </c>
      <c r="C474" s="5" t="s">
        <v>80</v>
      </c>
      <c r="D474" s="6" t="s">
        <v>34</v>
      </c>
      <c r="E474" s="4">
        <v>1150000</v>
      </c>
      <c r="F474" s="5" t="s">
        <v>80</v>
      </c>
    </row>
    <row r="475" spans="1:6" ht="18" thickTop="1" thickBot="1" x14ac:dyDescent="0.35">
      <c r="A475" s="3" t="s">
        <v>548</v>
      </c>
      <c r="B475" s="4">
        <v>1125000</v>
      </c>
      <c r="C475" s="5" t="s">
        <v>33</v>
      </c>
      <c r="D475" s="6" t="s">
        <v>49</v>
      </c>
      <c r="E475" s="4">
        <v>1125000</v>
      </c>
      <c r="F475" s="5" t="s">
        <v>33</v>
      </c>
    </row>
    <row r="476" spans="1:6" ht="18" thickTop="1" thickBot="1" x14ac:dyDescent="0.35">
      <c r="A476" s="3" t="s">
        <v>549</v>
      </c>
      <c r="B476" s="4">
        <v>1100000</v>
      </c>
      <c r="C476" s="5" t="s">
        <v>33</v>
      </c>
      <c r="D476" s="6" t="s">
        <v>49</v>
      </c>
      <c r="E476" s="4">
        <v>1100000</v>
      </c>
      <c r="F476" s="5" t="s">
        <v>33</v>
      </c>
    </row>
    <row r="477" spans="1:6" ht="18" thickTop="1" thickBot="1" x14ac:dyDescent="0.35">
      <c r="A477" s="3" t="s">
        <v>550</v>
      </c>
      <c r="B477" s="4">
        <v>1100000</v>
      </c>
      <c r="C477" s="5" t="s">
        <v>45</v>
      </c>
      <c r="D477" s="6" t="s">
        <v>49</v>
      </c>
      <c r="E477" s="4">
        <v>1100000</v>
      </c>
      <c r="F477" s="5" t="s">
        <v>45</v>
      </c>
    </row>
    <row r="478" spans="1:6" ht="18" thickTop="1" thickBot="1" x14ac:dyDescent="0.35">
      <c r="A478" s="3" t="s">
        <v>551</v>
      </c>
      <c r="B478" s="4">
        <v>1100000</v>
      </c>
      <c r="C478" s="5" t="s">
        <v>89</v>
      </c>
      <c r="D478" s="6" t="s">
        <v>49</v>
      </c>
      <c r="E478" s="4">
        <v>1100000</v>
      </c>
      <c r="F478" s="5" t="s">
        <v>89</v>
      </c>
    </row>
    <row r="479" spans="1:6" ht="18" thickTop="1" thickBot="1" x14ac:dyDescent="0.35">
      <c r="A479" s="3" t="s">
        <v>552</v>
      </c>
      <c r="B479" s="4">
        <v>1100000</v>
      </c>
      <c r="C479" s="5" t="s">
        <v>170</v>
      </c>
      <c r="D479" s="6" t="s">
        <v>49</v>
      </c>
      <c r="E479" s="4">
        <v>1100000</v>
      </c>
      <c r="F479" s="5" t="s">
        <v>170</v>
      </c>
    </row>
    <row r="480" spans="1:6" ht="18" thickTop="1" thickBot="1" x14ac:dyDescent="0.35">
      <c r="A480" s="3" t="s">
        <v>553</v>
      </c>
      <c r="B480" s="4">
        <v>1100000</v>
      </c>
      <c r="C480" s="5" t="s">
        <v>62</v>
      </c>
      <c r="D480" s="6" t="s">
        <v>81</v>
      </c>
      <c r="E480" s="4">
        <v>1100000</v>
      </c>
      <c r="F480" s="5" t="s">
        <v>62</v>
      </c>
    </row>
    <row r="481" spans="1:6" ht="18" thickTop="1" thickBot="1" x14ac:dyDescent="0.35">
      <c r="A481" s="3" t="s">
        <v>554</v>
      </c>
      <c r="B481" s="7">
        <v>1100000</v>
      </c>
      <c r="C481" s="5" t="s">
        <v>72</v>
      </c>
      <c r="D481" s="6" t="s">
        <v>49</v>
      </c>
      <c r="E481" s="7">
        <v>1100000</v>
      </c>
      <c r="F481" s="5" t="s">
        <v>72</v>
      </c>
    </row>
    <row r="482" spans="1:6" ht="18" thickTop="1" thickBot="1" x14ac:dyDescent="0.35">
      <c r="A482" s="3" t="s">
        <v>555</v>
      </c>
      <c r="B482" s="4">
        <v>1050000</v>
      </c>
      <c r="C482" s="5" t="s">
        <v>36</v>
      </c>
      <c r="D482" s="6" t="s">
        <v>49</v>
      </c>
      <c r="E482" s="4">
        <v>1050000</v>
      </c>
      <c r="F482" s="5" t="s">
        <v>36</v>
      </c>
    </row>
    <row r="483" spans="1:6" ht="18" thickTop="1" thickBot="1" x14ac:dyDescent="0.35">
      <c r="A483" s="3" t="s">
        <v>556</v>
      </c>
      <c r="B483" s="4">
        <v>1050000</v>
      </c>
      <c r="C483" s="5" t="s">
        <v>138</v>
      </c>
      <c r="D483" s="6" t="s">
        <v>15</v>
      </c>
      <c r="E483" s="4">
        <v>1050000</v>
      </c>
      <c r="F483" s="5" t="s">
        <v>138</v>
      </c>
    </row>
    <row r="484" spans="1:6" ht="18" thickTop="1" thickBot="1" x14ac:dyDescent="0.35">
      <c r="A484" s="3" t="s">
        <v>557</v>
      </c>
      <c r="B484" s="4">
        <v>1025000</v>
      </c>
      <c r="C484" s="5" t="s">
        <v>48</v>
      </c>
      <c r="D484" s="6" t="s">
        <v>49</v>
      </c>
      <c r="E484" s="4">
        <v>1025000</v>
      </c>
      <c r="F484" s="5" t="s">
        <v>48</v>
      </c>
    </row>
    <row r="485" spans="1:6" ht="18" thickTop="1" thickBot="1" x14ac:dyDescent="0.35">
      <c r="A485" s="3" t="s">
        <v>558</v>
      </c>
      <c r="B485" s="4">
        <v>1010000</v>
      </c>
      <c r="C485" s="5" t="s">
        <v>87</v>
      </c>
      <c r="D485" s="6" t="s">
        <v>15</v>
      </c>
      <c r="E485" s="4">
        <v>1010000</v>
      </c>
      <c r="F485" s="5" t="s">
        <v>87</v>
      </c>
    </row>
    <row r="486" spans="1:6" ht="18" thickTop="1" thickBot="1" x14ac:dyDescent="0.35">
      <c r="A486" s="3" t="s">
        <v>559</v>
      </c>
      <c r="B486" s="4">
        <v>1000000</v>
      </c>
      <c r="C486" s="5" t="s">
        <v>87</v>
      </c>
      <c r="D486" s="6" t="s">
        <v>15</v>
      </c>
      <c r="E486" s="4">
        <v>1000000</v>
      </c>
      <c r="F486" s="5" t="s">
        <v>87</v>
      </c>
    </row>
    <row r="487" spans="1:6" ht="18" thickTop="1" thickBot="1" x14ac:dyDescent="0.35">
      <c r="A487" s="3" t="s">
        <v>560</v>
      </c>
      <c r="B487" s="4">
        <v>1000000</v>
      </c>
      <c r="C487" s="5" t="s">
        <v>87</v>
      </c>
      <c r="D487" s="6" t="s">
        <v>34</v>
      </c>
      <c r="E487" s="4">
        <v>1000000</v>
      </c>
      <c r="F487" s="5" t="s">
        <v>87</v>
      </c>
    </row>
    <row r="488" spans="1:6" ht="18" thickTop="1" thickBot="1" x14ac:dyDescent="0.35">
      <c r="A488" s="3" t="s">
        <v>561</v>
      </c>
      <c r="B488" s="4">
        <v>1000000</v>
      </c>
      <c r="C488" s="5" t="s">
        <v>87</v>
      </c>
      <c r="D488" s="6" t="s">
        <v>17</v>
      </c>
      <c r="E488" s="4">
        <v>1000000</v>
      </c>
      <c r="F488" s="5" t="s">
        <v>87</v>
      </c>
    </row>
    <row r="489" spans="1:6" ht="18" thickTop="1" thickBot="1" x14ac:dyDescent="0.35">
      <c r="A489" s="3" t="s">
        <v>562</v>
      </c>
      <c r="B489" s="4">
        <v>1000000</v>
      </c>
      <c r="C489" s="5" t="s">
        <v>85</v>
      </c>
      <c r="D489" s="6" t="s">
        <v>37</v>
      </c>
      <c r="E489" s="4">
        <v>1000000</v>
      </c>
      <c r="F489" s="5" t="s">
        <v>85</v>
      </c>
    </row>
    <row r="490" spans="1:6" ht="18" thickTop="1" thickBot="1" x14ac:dyDescent="0.35">
      <c r="A490" s="3" t="s">
        <v>563</v>
      </c>
      <c r="B490" s="4">
        <v>1000000</v>
      </c>
      <c r="C490" s="5" t="s">
        <v>77</v>
      </c>
      <c r="D490" s="6" t="s">
        <v>17</v>
      </c>
      <c r="E490" s="4">
        <v>1000000</v>
      </c>
      <c r="F490" s="5" t="s">
        <v>77</v>
      </c>
    </row>
    <row r="491" spans="1:6" ht="18" thickTop="1" thickBot="1" x14ac:dyDescent="0.35">
      <c r="A491" s="3" t="s">
        <v>564</v>
      </c>
      <c r="B491" s="4">
        <v>1000000</v>
      </c>
      <c r="C491" s="5" t="s">
        <v>77</v>
      </c>
      <c r="D491" s="6" t="s">
        <v>37</v>
      </c>
      <c r="E491" s="4">
        <v>1000000</v>
      </c>
      <c r="F491" s="5" t="s">
        <v>77</v>
      </c>
    </row>
    <row r="492" spans="1:6" ht="18" thickTop="1" thickBot="1" x14ac:dyDescent="0.35">
      <c r="A492" s="3" t="s">
        <v>565</v>
      </c>
      <c r="B492" s="4">
        <v>1000000</v>
      </c>
      <c r="C492" s="5" t="s">
        <v>113</v>
      </c>
      <c r="D492" s="6" t="s">
        <v>49</v>
      </c>
      <c r="E492" s="4">
        <v>1000000</v>
      </c>
      <c r="F492" s="5" t="s">
        <v>113</v>
      </c>
    </row>
    <row r="493" spans="1:6" ht="18" thickTop="1" thickBot="1" x14ac:dyDescent="0.35">
      <c r="A493" s="3" t="s">
        <v>566</v>
      </c>
      <c r="B493" s="4">
        <v>1000000</v>
      </c>
      <c r="C493" s="5" t="s">
        <v>89</v>
      </c>
      <c r="D493" s="6" t="s">
        <v>14</v>
      </c>
      <c r="E493" s="4">
        <v>1000000</v>
      </c>
      <c r="F493" s="5" t="s">
        <v>89</v>
      </c>
    </row>
    <row r="494" spans="1:6" ht="18" thickTop="1" thickBot="1" x14ac:dyDescent="0.35">
      <c r="A494" s="3" t="s">
        <v>567</v>
      </c>
      <c r="B494" s="4">
        <v>1000000</v>
      </c>
      <c r="C494" s="5" t="s">
        <v>89</v>
      </c>
      <c r="D494" s="6" t="s">
        <v>15</v>
      </c>
      <c r="E494" s="4">
        <v>1000000</v>
      </c>
      <c r="F494" s="5" t="s">
        <v>89</v>
      </c>
    </row>
    <row r="495" spans="1:6" ht="18" thickTop="1" thickBot="1" x14ac:dyDescent="0.35">
      <c r="A495" s="3" t="s">
        <v>568</v>
      </c>
      <c r="B495" s="4">
        <v>1000000</v>
      </c>
      <c r="C495" s="5" t="s">
        <v>192</v>
      </c>
      <c r="D495" s="6" t="s">
        <v>49</v>
      </c>
      <c r="E495" s="4">
        <v>1000000</v>
      </c>
      <c r="F495" s="5" t="s">
        <v>192</v>
      </c>
    </row>
    <row r="496" spans="1:6" ht="18" thickTop="1" thickBot="1" x14ac:dyDescent="0.35">
      <c r="A496" s="3" t="s">
        <v>569</v>
      </c>
      <c r="B496" s="4">
        <v>1000000</v>
      </c>
      <c r="C496" s="5" t="s">
        <v>87</v>
      </c>
      <c r="D496" s="6" t="s">
        <v>49</v>
      </c>
      <c r="E496" s="4">
        <v>1000000</v>
      </c>
      <c r="F496" s="5" t="s">
        <v>87</v>
      </c>
    </row>
    <row r="497" spans="1:6" ht="18" thickTop="1" thickBot="1" x14ac:dyDescent="0.35">
      <c r="A497" s="3" t="s">
        <v>570</v>
      </c>
      <c r="B497" s="4">
        <v>1000000</v>
      </c>
      <c r="C497" s="5" t="s">
        <v>107</v>
      </c>
      <c r="D497" s="6" t="s">
        <v>34</v>
      </c>
      <c r="E497" s="4">
        <v>1000000</v>
      </c>
      <c r="F497" s="5" t="s">
        <v>107</v>
      </c>
    </row>
    <row r="498" spans="1:6" ht="18" thickTop="1" thickBot="1" x14ac:dyDescent="0.35">
      <c r="A498" s="3" t="s">
        <v>571</v>
      </c>
      <c r="B498" s="4">
        <v>1000000</v>
      </c>
      <c r="C498" s="5" t="s">
        <v>107</v>
      </c>
      <c r="D498" s="6" t="s">
        <v>17</v>
      </c>
      <c r="E498" s="4">
        <v>1000000</v>
      </c>
      <c r="F498" s="5" t="s">
        <v>107</v>
      </c>
    </row>
    <row r="499" spans="1:6" ht="18" thickTop="1" thickBot="1" x14ac:dyDescent="0.35">
      <c r="A499" s="3" t="s">
        <v>572</v>
      </c>
      <c r="B499" s="4">
        <v>1000000</v>
      </c>
      <c r="C499" s="5" t="s">
        <v>33</v>
      </c>
      <c r="D499" s="6" t="s">
        <v>49</v>
      </c>
      <c r="E499" s="4">
        <v>1000000</v>
      </c>
      <c r="F499" s="5" t="s">
        <v>33</v>
      </c>
    </row>
    <row r="500" spans="1:6" ht="18" thickTop="1" thickBot="1" x14ac:dyDescent="0.35">
      <c r="A500" s="3" t="s">
        <v>573</v>
      </c>
      <c r="B500" s="4">
        <v>1000000</v>
      </c>
      <c r="C500" s="5" t="s">
        <v>48</v>
      </c>
      <c r="D500" s="6" t="s">
        <v>49</v>
      </c>
      <c r="E500" s="4">
        <v>1000000</v>
      </c>
      <c r="F500" s="5" t="s">
        <v>48</v>
      </c>
    </row>
    <row r="501" spans="1:6" ht="18" thickTop="1" thickBot="1" x14ac:dyDescent="0.35">
      <c r="A501" s="3" t="s">
        <v>574</v>
      </c>
      <c r="B501" s="4">
        <v>1000000</v>
      </c>
      <c r="C501" s="5" t="s">
        <v>151</v>
      </c>
      <c r="D501" s="6" t="s">
        <v>49</v>
      </c>
      <c r="E501" s="4">
        <v>1000000</v>
      </c>
      <c r="F501" s="5" t="s">
        <v>151</v>
      </c>
    </row>
    <row r="502" spans="1:6" ht="18" thickTop="1" thickBot="1" x14ac:dyDescent="0.35">
      <c r="A502" s="3" t="s">
        <v>575</v>
      </c>
      <c r="B502" s="4">
        <v>1000000</v>
      </c>
      <c r="C502" s="5" t="s">
        <v>33</v>
      </c>
      <c r="D502" s="6" t="s">
        <v>49</v>
      </c>
      <c r="E502" s="4">
        <v>1000000</v>
      </c>
      <c r="F502" s="5" t="s">
        <v>33</v>
      </c>
    </row>
    <row r="503" spans="1:6" ht="18" thickTop="1" thickBot="1" x14ac:dyDescent="0.35">
      <c r="A503" s="3" t="s">
        <v>576</v>
      </c>
      <c r="B503" s="4">
        <v>1000000</v>
      </c>
      <c r="C503" s="5" t="s">
        <v>59</v>
      </c>
      <c r="D503" s="6" t="s">
        <v>34</v>
      </c>
      <c r="E503" s="4">
        <v>1000000</v>
      </c>
      <c r="F503" s="5" t="s">
        <v>59</v>
      </c>
    </row>
    <row r="504" spans="1:6" ht="18" thickTop="1" thickBot="1" x14ac:dyDescent="0.35">
      <c r="A504" s="3" t="s">
        <v>577</v>
      </c>
      <c r="B504" s="4">
        <v>1000000</v>
      </c>
      <c r="C504" s="5" t="s">
        <v>62</v>
      </c>
      <c r="D504" s="6" t="s">
        <v>49</v>
      </c>
      <c r="E504" s="4">
        <v>1000000</v>
      </c>
      <c r="F504" s="5" t="s">
        <v>62</v>
      </c>
    </row>
    <row r="505" spans="1:6" ht="18" thickTop="1" thickBot="1" x14ac:dyDescent="0.35">
      <c r="A505" s="3" t="s">
        <v>578</v>
      </c>
      <c r="B505" s="4">
        <v>1000000</v>
      </c>
      <c r="C505" s="5" t="s">
        <v>170</v>
      </c>
      <c r="D505" s="6" t="s">
        <v>49</v>
      </c>
      <c r="E505" s="4">
        <v>1000000</v>
      </c>
      <c r="F505" s="5" t="s">
        <v>170</v>
      </c>
    </row>
    <row r="506" spans="1:6" ht="18" thickTop="1" thickBot="1" x14ac:dyDescent="0.35">
      <c r="A506" s="3" t="s">
        <v>579</v>
      </c>
      <c r="B506" s="4">
        <v>1000000</v>
      </c>
      <c r="C506" s="5" t="s">
        <v>41</v>
      </c>
      <c r="D506" s="6" t="s">
        <v>16</v>
      </c>
      <c r="E506" s="4">
        <v>1000000</v>
      </c>
      <c r="F506" s="5" t="s">
        <v>41</v>
      </c>
    </row>
    <row r="507" spans="1:6" ht="18" thickTop="1" thickBot="1" x14ac:dyDescent="0.35">
      <c r="A507" s="3" t="s">
        <v>580</v>
      </c>
      <c r="B507" s="4">
        <v>1000000</v>
      </c>
      <c r="C507" s="5" t="s">
        <v>41</v>
      </c>
      <c r="D507" s="6" t="s">
        <v>15</v>
      </c>
      <c r="E507" s="4">
        <v>1000000</v>
      </c>
      <c r="F507" s="5" t="s">
        <v>41</v>
      </c>
    </row>
    <row r="508" spans="1:6" ht="18" thickTop="1" thickBot="1" x14ac:dyDescent="0.35">
      <c r="A508" s="3" t="s">
        <v>581</v>
      </c>
      <c r="B508" s="4">
        <v>1000000</v>
      </c>
      <c r="C508" s="5" t="s">
        <v>41</v>
      </c>
      <c r="D508" s="6" t="s">
        <v>14</v>
      </c>
      <c r="E508" s="4">
        <v>1000000</v>
      </c>
      <c r="F508" s="5" t="s">
        <v>41</v>
      </c>
    </row>
    <row r="509" spans="1:6" ht="18" thickTop="1" thickBot="1" x14ac:dyDescent="0.35">
      <c r="A509" s="3" t="s">
        <v>582</v>
      </c>
      <c r="B509" s="7">
        <v>1000000</v>
      </c>
      <c r="C509" s="5" t="s">
        <v>120</v>
      </c>
      <c r="D509" s="6" t="s">
        <v>49</v>
      </c>
      <c r="E509" s="7">
        <v>1000000</v>
      </c>
      <c r="F509" s="5" t="s">
        <v>120</v>
      </c>
    </row>
    <row r="510" spans="1:6" ht="18" thickTop="1" thickBot="1" x14ac:dyDescent="0.35">
      <c r="A510" s="3" t="s">
        <v>583</v>
      </c>
      <c r="B510" s="7">
        <v>1000000</v>
      </c>
      <c r="C510" s="8" t="s">
        <v>83</v>
      </c>
      <c r="D510" s="6" t="s">
        <v>49</v>
      </c>
      <c r="E510" s="7">
        <v>1000000</v>
      </c>
      <c r="F510" s="8" t="s">
        <v>83</v>
      </c>
    </row>
    <row r="511" spans="1:6" ht="18" thickTop="1" thickBot="1" x14ac:dyDescent="0.35">
      <c r="A511" s="3" t="s">
        <v>584</v>
      </c>
      <c r="B511" s="7">
        <v>1000000</v>
      </c>
      <c r="C511" s="5" t="s">
        <v>41</v>
      </c>
      <c r="D511" s="6" t="s">
        <v>16</v>
      </c>
      <c r="E511" s="7">
        <v>1000000</v>
      </c>
      <c r="F511" s="5" t="s">
        <v>41</v>
      </c>
    </row>
    <row r="512" spans="1:6" ht="18" thickTop="1" thickBot="1" x14ac:dyDescent="0.35">
      <c r="A512" s="3" t="s">
        <v>585</v>
      </c>
      <c r="B512" s="7">
        <v>1000000</v>
      </c>
      <c r="C512" s="8" t="s">
        <v>120</v>
      </c>
      <c r="D512" s="6" t="s">
        <v>49</v>
      </c>
      <c r="E512" s="7">
        <v>1000000</v>
      </c>
      <c r="F512" s="8" t="s">
        <v>120</v>
      </c>
    </row>
    <row r="513" spans="1:6" ht="18" thickTop="1" thickBot="1" x14ac:dyDescent="0.35">
      <c r="A513" s="3" t="s">
        <v>586</v>
      </c>
      <c r="B513" s="4">
        <v>975000</v>
      </c>
      <c r="C513" s="5" t="s">
        <v>151</v>
      </c>
      <c r="D513" s="6" t="s">
        <v>49</v>
      </c>
      <c r="E513" s="4">
        <v>975000</v>
      </c>
      <c r="F513" s="5" t="s">
        <v>151</v>
      </c>
    </row>
    <row r="514" spans="1:6" ht="18" thickTop="1" thickBot="1" x14ac:dyDescent="0.35">
      <c r="A514" s="3" t="s">
        <v>587</v>
      </c>
      <c r="B514" s="4">
        <v>975000</v>
      </c>
      <c r="C514" s="5" t="s">
        <v>192</v>
      </c>
      <c r="D514" s="6" t="s">
        <v>49</v>
      </c>
      <c r="E514" s="4">
        <v>975000</v>
      </c>
      <c r="F514" s="5" t="s">
        <v>192</v>
      </c>
    </row>
    <row r="515" spans="1:6" ht="18" thickTop="1" thickBot="1" x14ac:dyDescent="0.35">
      <c r="A515" s="3" t="s">
        <v>588</v>
      </c>
      <c r="B515" s="4">
        <v>970000</v>
      </c>
      <c r="C515" s="5" t="s">
        <v>54</v>
      </c>
      <c r="D515" s="6" t="s">
        <v>49</v>
      </c>
      <c r="E515" s="4">
        <v>970000</v>
      </c>
      <c r="F515" s="5" t="s">
        <v>54</v>
      </c>
    </row>
    <row r="516" spans="1:6" ht="18" thickTop="1" thickBot="1" x14ac:dyDescent="0.35">
      <c r="A516" s="3" t="s">
        <v>589</v>
      </c>
      <c r="B516" s="4">
        <v>950000</v>
      </c>
      <c r="C516" s="5" t="s">
        <v>41</v>
      </c>
      <c r="D516" s="6" t="s">
        <v>49</v>
      </c>
      <c r="E516" s="4">
        <v>950000</v>
      </c>
      <c r="F516" s="5" t="s">
        <v>41</v>
      </c>
    </row>
    <row r="517" spans="1:6" ht="18" thickTop="1" thickBot="1" x14ac:dyDescent="0.35">
      <c r="A517" s="3" t="s">
        <v>590</v>
      </c>
      <c r="B517" s="4">
        <v>950000</v>
      </c>
      <c r="C517" s="5" t="s">
        <v>80</v>
      </c>
      <c r="D517" s="6" t="s">
        <v>49</v>
      </c>
      <c r="E517" s="4">
        <v>950000</v>
      </c>
      <c r="F517" s="5" t="s">
        <v>80</v>
      </c>
    </row>
    <row r="518" spans="1:6" ht="18" thickTop="1" thickBot="1" x14ac:dyDescent="0.35">
      <c r="A518" s="3" t="s">
        <v>591</v>
      </c>
      <c r="B518" s="4">
        <v>925000</v>
      </c>
      <c r="C518" s="5" t="s">
        <v>80</v>
      </c>
      <c r="D518" s="6" t="s">
        <v>49</v>
      </c>
      <c r="E518" s="4">
        <v>925000</v>
      </c>
      <c r="F518" s="5" t="s">
        <v>80</v>
      </c>
    </row>
    <row r="519" spans="1:6" ht="18" thickTop="1" thickBot="1" x14ac:dyDescent="0.35">
      <c r="A519" s="3" t="s">
        <v>592</v>
      </c>
      <c r="B519" s="4">
        <v>925000</v>
      </c>
      <c r="C519" s="5" t="s">
        <v>54</v>
      </c>
      <c r="D519" s="6" t="s">
        <v>49</v>
      </c>
      <c r="E519" s="4">
        <v>925000</v>
      </c>
      <c r="F519" s="5" t="s">
        <v>54</v>
      </c>
    </row>
    <row r="520" spans="1:6" ht="18" thickTop="1" thickBot="1" x14ac:dyDescent="0.35">
      <c r="A520" s="3" t="s">
        <v>593</v>
      </c>
      <c r="B520" s="4">
        <v>925000</v>
      </c>
      <c r="C520" s="5" t="s">
        <v>151</v>
      </c>
      <c r="D520" s="6" t="s">
        <v>49</v>
      </c>
      <c r="E520" s="4">
        <v>925000</v>
      </c>
      <c r="F520" s="5" t="s">
        <v>151</v>
      </c>
    </row>
    <row r="521" spans="1:6" ht="18" thickTop="1" thickBot="1" x14ac:dyDescent="0.35">
      <c r="A521" s="3" t="s">
        <v>594</v>
      </c>
      <c r="B521" s="4">
        <v>912500</v>
      </c>
      <c r="C521" s="5" t="s">
        <v>138</v>
      </c>
      <c r="D521" s="6" t="s">
        <v>49</v>
      </c>
      <c r="E521" s="4">
        <v>912500</v>
      </c>
      <c r="F521" s="5" t="s">
        <v>138</v>
      </c>
    </row>
    <row r="522" spans="1:6" ht="18" thickTop="1" thickBot="1" x14ac:dyDescent="0.35">
      <c r="A522" s="3" t="s">
        <v>595</v>
      </c>
      <c r="B522" s="4">
        <v>900000</v>
      </c>
      <c r="C522" s="5" t="s">
        <v>39</v>
      </c>
      <c r="D522" s="6" t="s">
        <v>49</v>
      </c>
      <c r="E522" s="4">
        <v>900000</v>
      </c>
      <c r="F522" s="5" t="s">
        <v>39</v>
      </c>
    </row>
    <row r="523" spans="1:6" ht="18" thickTop="1" thickBot="1" x14ac:dyDescent="0.35">
      <c r="A523" s="3" t="s">
        <v>596</v>
      </c>
      <c r="B523" s="4">
        <v>900000</v>
      </c>
      <c r="C523" s="5" t="s">
        <v>120</v>
      </c>
      <c r="D523" s="6" t="s">
        <v>17</v>
      </c>
      <c r="E523" s="4">
        <v>900000</v>
      </c>
      <c r="F523" s="5" t="s">
        <v>120</v>
      </c>
    </row>
    <row r="524" spans="1:6" ht="18" thickTop="1" thickBot="1" x14ac:dyDescent="0.35">
      <c r="A524" s="3" t="s">
        <v>597</v>
      </c>
      <c r="B524" s="4">
        <v>900000</v>
      </c>
      <c r="C524" s="5" t="s">
        <v>87</v>
      </c>
      <c r="D524" s="6" t="s">
        <v>49</v>
      </c>
      <c r="E524" s="4">
        <v>900000</v>
      </c>
      <c r="F524" s="5" t="s">
        <v>87</v>
      </c>
    </row>
    <row r="525" spans="1:6" ht="18" thickTop="1" thickBot="1" x14ac:dyDescent="0.35">
      <c r="A525" s="3" t="s">
        <v>598</v>
      </c>
      <c r="B525" s="4">
        <v>900000</v>
      </c>
      <c r="C525" s="5" t="s">
        <v>77</v>
      </c>
      <c r="D525" s="6" t="s">
        <v>49</v>
      </c>
      <c r="E525" s="4">
        <v>900000</v>
      </c>
      <c r="F525" s="5" t="s">
        <v>77</v>
      </c>
    </row>
    <row r="526" spans="1:6" ht="18" thickTop="1" thickBot="1" x14ac:dyDescent="0.35">
      <c r="A526" s="3" t="s">
        <v>599</v>
      </c>
      <c r="B526" s="7">
        <v>900000</v>
      </c>
      <c r="C526" s="5" t="s">
        <v>138</v>
      </c>
      <c r="D526" s="6" t="s">
        <v>49</v>
      </c>
      <c r="E526" s="7">
        <v>900000</v>
      </c>
      <c r="F526" s="5" t="s">
        <v>138</v>
      </c>
    </row>
    <row r="527" spans="1:6" ht="18" thickTop="1" thickBot="1" x14ac:dyDescent="0.35">
      <c r="A527" s="3" t="s">
        <v>600</v>
      </c>
      <c r="B527" s="4">
        <v>875000</v>
      </c>
      <c r="C527" s="5" t="s">
        <v>85</v>
      </c>
      <c r="D527" s="6" t="s">
        <v>15</v>
      </c>
      <c r="E527" s="4">
        <v>875000</v>
      </c>
      <c r="F527" s="5" t="s">
        <v>85</v>
      </c>
    </row>
    <row r="528" spans="1:6" ht="18" thickTop="1" thickBot="1" x14ac:dyDescent="0.35">
      <c r="A528" s="3" t="s">
        <v>601</v>
      </c>
      <c r="B528" s="4">
        <v>875000</v>
      </c>
      <c r="C528" s="5" t="s">
        <v>105</v>
      </c>
      <c r="D528" s="6" t="s">
        <v>81</v>
      </c>
      <c r="E528" s="4">
        <v>875000</v>
      </c>
      <c r="F528" s="5" t="s">
        <v>105</v>
      </c>
    </row>
    <row r="529" spans="1:6" ht="18" thickTop="1" thickBot="1" x14ac:dyDescent="0.35">
      <c r="A529" s="3" t="s">
        <v>602</v>
      </c>
      <c r="B529" s="4">
        <v>870000</v>
      </c>
      <c r="C529" s="5" t="s">
        <v>69</v>
      </c>
      <c r="D529" s="6" t="s">
        <v>49</v>
      </c>
      <c r="E529" s="4">
        <v>870000</v>
      </c>
      <c r="F529" s="5" t="s">
        <v>69</v>
      </c>
    </row>
    <row r="530" spans="1:6" ht="18" thickTop="1" thickBot="1" x14ac:dyDescent="0.35">
      <c r="A530" s="3" t="s">
        <v>603</v>
      </c>
      <c r="B530" s="4">
        <v>862500</v>
      </c>
      <c r="C530" s="5" t="s">
        <v>107</v>
      </c>
      <c r="D530" s="6" t="s">
        <v>49</v>
      </c>
      <c r="E530" s="4">
        <v>862500</v>
      </c>
      <c r="F530" s="5" t="s">
        <v>107</v>
      </c>
    </row>
    <row r="531" spans="1:6" ht="18" thickTop="1" thickBot="1" x14ac:dyDescent="0.35">
      <c r="A531" s="3" t="s">
        <v>604</v>
      </c>
      <c r="B531" s="4">
        <v>862500</v>
      </c>
      <c r="C531" s="5" t="s">
        <v>39</v>
      </c>
      <c r="D531" s="6" t="s">
        <v>49</v>
      </c>
      <c r="E531" s="4">
        <v>862500</v>
      </c>
      <c r="F531" s="5" t="s">
        <v>39</v>
      </c>
    </row>
    <row r="532" spans="1:6" ht="18" thickTop="1" thickBot="1" x14ac:dyDescent="0.35">
      <c r="A532" s="3" t="s">
        <v>605</v>
      </c>
      <c r="B532" s="4">
        <v>850000</v>
      </c>
      <c r="C532" s="5" t="s">
        <v>62</v>
      </c>
      <c r="D532" s="6" t="s">
        <v>49</v>
      </c>
      <c r="E532" s="4">
        <v>850000</v>
      </c>
      <c r="F532" s="5" t="s">
        <v>62</v>
      </c>
    </row>
    <row r="533" spans="1:6" ht="18" thickTop="1" thickBot="1" x14ac:dyDescent="0.35">
      <c r="A533" s="3" t="s">
        <v>606</v>
      </c>
      <c r="B533" s="4">
        <v>850000</v>
      </c>
      <c r="C533" s="5" t="s">
        <v>43</v>
      </c>
      <c r="D533" s="6" t="s">
        <v>49</v>
      </c>
      <c r="E533" s="4">
        <v>850000</v>
      </c>
      <c r="F533" s="5" t="s">
        <v>43</v>
      </c>
    </row>
    <row r="534" spans="1:6" ht="18" thickTop="1" thickBot="1" x14ac:dyDescent="0.35">
      <c r="A534" s="3" t="s">
        <v>607</v>
      </c>
      <c r="B534" s="4">
        <v>850000</v>
      </c>
      <c r="C534" s="5" t="s">
        <v>87</v>
      </c>
      <c r="D534" s="6" t="s">
        <v>49</v>
      </c>
      <c r="E534" s="4">
        <v>850000</v>
      </c>
      <c r="F534" s="5" t="s">
        <v>87</v>
      </c>
    </row>
    <row r="535" spans="1:6" ht="18" thickTop="1" thickBot="1" x14ac:dyDescent="0.35">
      <c r="A535" s="3" t="s">
        <v>608</v>
      </c>
      <c r="B535" s="4">
        <v>850000</v>
      </c>
      <c r="C535" s="5" t="s">
        <v>151</v>
      </c>
      <c r="D535" s="6" t="s">
        <v>49</v>
      </c>
      <c r="E535" s="4">
        <v>850000</v>
      </c>
      <c r="F535" s="5" t="s">
        <v>151</v>
      </c>
    </row>
    <row r="536" spans="1:6" ht="18" thickTop="1" thickBot="1" x14ac:dyDescent="0.35">
      <c r="A536" s="3" t="s">
        <v>609</v>
      </c>
      <c r="B536" s="4">
        <v>825000</v>
      </c>
      <c r="C536" s="5" t="s">
        <v>85</v>
      </c>
      <c r="D536" s="6" t="s">
        <v>49</v>
      </c>
      <c r="E536" s="4">
        <v>825000</v>
      </c>
      <c r="F536" s="5" t="s">
        <v>85</v>
      </c>
    </row>
    <row r="537" spans="1:6" ht="18" thickTop="1" thickBot="1" x14ac:dyDescent="0.35">
      <c r="A537" s="3" t="s">
        <v>610</v>
      </c>
      <c r="B537" s="4">
        <v>805000</v>
      </c>
      <c r="C537" s="5" t="s">
        <v>89</v>
      </c>
      <c r="D537" s="6" t="s">
        <v>49</v>
      </c>
      <c r="E537" s="4">
        <v>805000</v>
      </c>
      <c r="F537" s="5" t="s">
        <v>89</v>
      </c>
    </row>
    <row r="538" spans="1:6" ht="18" thickTop="1" thickBot="1" x14ac:dyDescent="0.35">
      <c r="A538" s="3" t="s">
        <v>611</v>
      </c>
      <c r="B538" s="4">
        <v>800000</v>
      </c>
      <c r="C538" s="5" t="s">
        <v>89</v>
      </c>
      <c r="D538" s="6" t="s">
        <v>49</v>
      </c>
      <c r="E538" s="4">
        <v>800000</v>
      </c>
      <c r="F538" s="5" t="s">
        <v>89</v>
      </c>
    </row>
    <row r="539" spans="1:6" ht="18" thickTop="1" thickBot="1" x14ac:dyDescent="0.35">
      <c r="A539" s="3" t="s">
        <v>612</v>
      </c>
      <c r="B539" s="4">
        <v>800000</v>
      </c>
      <c r="C539" s="5" t="s">
        <v>87</v>
      </c>
      <c r="D539" s="6" t="s">
        <v>81</v>
      </c>
      <c r="E539" s="4">
        <v>800000</v>
      </c>
      <c r="F539" s="5" t="s">
        <v>87</v>
      </c>
    </row>
    <row r="540" spans="1:6" ht="18" thickTop="1" thickBot="1" x14ac:dyDescent="0.35">
      <c r="A540" s="3" t="s">
        <v>613</v>
      </c>
      <c r="B540" s="4">
        <v>800000</v>
      </c>
      <c r="C540" s="5" t="s">
        <v>85</v>
      </c>
      <c r="D540" s="6" t="s">
        <v>17</v>
      </c>
      <c r="E540" s="4">
        <v>800000</v>
      </c>
      <c r="F540" s="5" t="s">
        <v>85</v>
      </c>
    </row>
    <row r="541" spans="1:6" ht="18" thickTop="1" thickBot="1" x14ac:dyDescent="0.35">
      <c r="A541" s="3" t="s">
        <v>614</v>
      </c>
      <c r="B541" s="4">
        <v>800000</v>
      </c>
      <c r="C541" s="5" t="s">
        <v>87</v>
      </c>
      <c r="D541" s="6" t="s">
        <v>49</v>
      </c>
      <c r="E541" s="4">
        <v>800000</v>
      </c>
      <c r="F541" s="5" t="s">
        <v>87</v>
      </c>
    </row>
    <row r="542" spans="1:6" ht="18" thickTop="1" thickBot="1" x14ac:dyDescent="0.35">
      <c r="A542" s="3" t="s">
        <v>615</v>
      </c>
      <c r="B542" s="4">
        <v>800000</v>
      </c>
      <c r="C542" s="5" t="s">
        <v>69</v>
      </c>
      <c r="D542" s="6" t="s">
        <v>34</v>
      </c>
      <c r="E542" s="4">
        <v>800000</v>
      </c>
      <c r="F542" s="5" t="s">
        <v>69</v>
      </c>
    </row>
    <row r="543" spans="1:6" ht="18" thickTop="1" thickBot="1" x14ac:dyDescent="0.35">
      <c r="A543" s="3" t="s">
        <v>616</v>
      </c>
      <c r="B543" s="4">
        <v>800000</v>
      </c>
      <c r="C543" s="5" t="s">
        <v>170</v>
      </c>
      <c r="D543" s="6" t="s">
        <v>49</v>
      </c>
      <c r="E543" s="4">
        <v>800000</v>
      </c>
      <c r="F543" s="5" t="s">
        <v>170</v>
      </c>
    </row>
    <row r="544" spans="1:6" ht="18" thickTop="1" thickBot="1" x14ac:dyDescent="0.35">
      <c r="A544" s="3" t="s">
        <v>617</v>
      </c>
      <c r="B544" s="4">
        <v>800000</v>
      </c>
      <c r="C544" s="5" t="s">
        <v>62</v>
      </c>
      <c r="D544" s="6" t="s">
        <v>463</v>
      </c>
      <c r="E544" s="4">
        <v>800000</v>
      </c>
      <c r="F544" s="5" t="s">
        <v>62</v>
      </c>
    </row>
    <row r="545" spans="1:6" ht="18" thickTop="1" thickBot="1" x14ac:dyDescent="0.35">
      <c r="A545" s="3" t="s">
        <v>618</v>
      </c>
      <c r="B545" s="4">
        <v>800000</v>
      </c>
      <c r="C545" s="5" t="s">
        <v>105</v>
      </c>
      <c r="D545" s="6" t="s">
        <v>49</v>
      </c>
      <c r="E545" s="4">
        <v>800000</v>
      </c>
      <c r="F545" s="5" t="s">
        <v>105</v>
      </c>
    </row>
    <row r="546" spans="1:6" ht="18" thickTop="1" thickBot="1" x14ac:dyDescent="0.35">
      <c r="A546" s="3" t="s">
        <v>619</v>
      </c>
      <c r="B546" s="4">
        <v>800000</v>
      </c>
      <c r="C546" s="5" t="s">
        <v>105</v>
      </c>
      <c r="D546" s="6" t="s">
        <v>49</v>
      </c>
      <c r="E546" s="4">
        <v>800000</v>
      </c>
      <c r="F546" s="5" t="s">
        <v>105</v>
      </c>
    </row>
    <row r="547" spans="1:6" ht="18" thickTop="1" thickBot="1" x14ac:dyDescent="0.35">
      <c r="A547" s="3" t="s">
        <v>620</v>
      </c>
      <c r="B547" s="4">
        <v>775000</v>
      </c>
      <c r="C547" s="5" t="s">
        <v>166</v>
      </c>
      <c r="D547" s="6" t="s">
        <v>49</v>
      </c>
      <c r="E547" s="4">
        <v>775000</v>
      </c>
      <c r="F547" s="5" t="s">
        <v>166</v>
      </c>
    </row>
    <row r="548" spans="1:6" ht="18" thickTop="1" thickBot="1" x14ac:dyDescent="0.35">
      <c r="A548" s="3" t="s">
        <v>621</v>
      </c>
      <c r="B548" s="4">
        <v>750000</v>
      </c>
      <c r="C548" s="5" t="s">
        <v>166</v>
      </c>
      <c r="D548" s="6" t="s">
        <v>49</v>
      </c>
      <c r="E548" s="4">
        <v>750000</v>
      </c>
      <c r="F548" s="5" t="s">
        <v>166</v>
      </c>
    </row>
    <row r="549" spans="1:6" ht="18" thickTop="1" thickBot="1" x14ac:dyDescent="0.35">
      <c r="A549" s="3" t="s">
        <v>622</v>
      </c>
      <c r="B549" s="4">
        <v>750000</v>
      </c>
      <c r="C549" s="5" t="s">
        <v>41</v>
      </c>
      <c r="D549" s="6" t="s">
        <v>15</v>
      </c>
      <c r="E549" s="4">
        <v>750000</v>
      </c>
      <c r="F549" s="5" t="s">
        <v>41</v>
      </c>
    </row>
    <row r="550" spans="1:6" ht="18" thickTop="1" thickBot="1" x14ac:dyDescent="0.35">
      <c r="A550" s="3" t="s">
        <v>623</v>
      </c>
      <c r="B550" s="4">
        <v>750000</v>
      </c>
      <c r="C550" s="5" t="s">
        <v>87</v>
      </c>
      <c r="D550" s="6" t="s">
        <v>49</v>
      </c>
      <c r="E550" s="4">
        <v>750000</v>
      </c>
      <c r="F550" s="5" t="s">
        <v>87</v>
      </c>
    </row>
    <row r="551" spans="1:6" ht="18" thickTop="1" thickBot="1" x14ac:dyDescent="0.35">
      <c r="A551" s="3" t="s">
        <v>624</v>
      </c>
      <c r="B551" s="4">
        <v>750000</v>
      </c>
      <c r="C551" s="5" t="s">
        <v>33</v>
      </c>
      <c r="D551" s="6" t="s">
        <v>49</v>
      </c>
      <c r="E551" s="4">
        <v>750000</v>
      </c>
      <c r="F551" s="5" t="s">
        <v>33</v>
      </c>
    </row>
    <row r="552" spans="1:6" ht="18" thickTop="1" thickBot="1" x14ac:dyDescent="0.35">
      <c r="A552" s="3" t="s">
        <v>625</v>
      </c>
      <c r="B552" s="4">
        <v>750000</v>
      </c>
      <c r="C552" s="5" t="s">
        <v>59</v>
      </c>
      <c r="D552" s="6" t="s">
        <v>49</v>
      </c>
      <c r="E552" s="4">
        <v>750000</v>
      </c>
      <c r="F552" s="5" t="s">
        <v>59</v>
      </c>
    </row>
    <row r="553" spans="1:6" ht="18" thickTop="1" thickBot="1" x14ac:dyDescent="0.35">
      <c r="A553" s="3" t="s">
        <v>626</v>
      </c>
      <c r="B553" s="7">
        <v>750000</v>
      </c>
      <c r="C553" s="5" t="s">
        <v>83</v>
      </c>
      <c r="D553" s="6" t="s">
        <v>49</v>
      </c>
      <c r="E553" s="7">
        <v>750000</v>
      </c>
      <c r="F553" s="5" t="s">
        <v>83</v>
      </c>
    </row>
    <row r="554" spans="1:6" ht="18" thickTop="1" thickBot="1" x14ac:dyDescent="0.35">
      <c r="A554" s="3" t="s">
        <v>627</v>
      </c>
      <c r="B554" s="7">
        <v>750000</v>
      </c>
      <c r="C554" s="8" t="s">
        <v>41</v>
      </c>
      <c r="D554" s="6" t="s">
        <v>49</v>
      </c>
      <c r="E554" s="7">
        <v>750000</v>
      </c>
      <c r="F554" s="8" t="s">
        <v>41</v>
      </c>
    </row>
    <row r="555" spans="1:6" ht="18" thickTop="1" thickBot="1" x14ac:dyDescent="0.35">
      <c r="A555" s="3" t="s">
        <v>628</v>
      </c>
      <c r="B555" s="4">
        <v>727500</v>
      </c>
      <c r="C555" s="5" t="s">
        <v>62</v>
      </c>
      <c r="D555" s="6" t="s">
        <v>49</v>
      </c>
      <c r="E555" s="4">
        <v>727500</v>
      </c>
      <c r="F555" s="5" t="s">
        <v>62</v>
      </c>
    </row>
    <row r="556" spans="1:6" ht="18" thickTop="1" thickBot="1" x14ac:dyDescent="0.35">
      <c r="A556" s="3" t="s">
        <v>629</v>
      </c>
      <c r="B556" s="4">
        <v>705000</v>
      </c>
      <c r="C556" s="5" t="s">
        <v>138</v>
      </c>
      <c r="D556" s="6" t="s">
        <v>49</v>
      </c>
      <c r="E556" s="4">
        <v>705000</v>
      </c>
      <c r="F556" s="5" t="s">
        <v>138</v>
      </c>
    </row>
    <row r="557" spans="1:6" ht="18" thickTop="1" thickBot="1" x14ac:dyDescent="0.35">
      <c r="A557" s="3" t="s">
        <v>630</v>
      </c>
      <c r="B557" s="4">
        <v>700000</v>
      </c>
      <c r="C557" s="5" t="s">
        <v>83</v>
      </c>
      <c r="D557" s="6" t="s">
        <v>49</v>
      </c>
      <c r="E557" s="4">
        <v>700000</v>
      </c>
      <c r="F557" s="5" t="s">
        <v>83</v>
      </c>
    </row>
    <row r="558" spans="1:6" ht="18" thickTop="1" thickBot="1" x14ac:dyDescent="0.35">
      <c r="A558" s="3" t="s">
        <v>631</v>
      </c>
      <c r="B558" s="4">
        <v>700000</v>
      </c>
      <c r="C558" s="5" t="s">
        <v>85</v>
      </c>
      <c r="D558" s="6" t="s">
        <v>37</v>
      </c>
      <c r="E558" s="4">
        <v>700000</v>
      </c>
      <c r="F558" s="5" t="s">
        <v>85</v>
      </c>
    </row>
    <row r="559" spans="1:6" ht="18" thickTop="1" thickBot="1" x14ac:dyDescent="0.35">
      <c r="A559" s="3" t="s">
        <v>632</v>
      </c>
      <c r="B559" s="4">
        <v>695000</v>
      </c>
      <c r="C559" s="5" t="s">
        <v>80</v>
      </c>
      <c r="D559" s="6" t="s">
        <v>49</v>
      </c>
      <c r="E559" s="4">
        <v>695000</v>
      </c>
      <c r="F559" s="5" t="s">
        <v>80</v>
      </c>
    </row>
    <row r="560" spans="1:6" ht="18" thickTop="1" thickBot="1" x14ac:dyDescent="0.35">
      <c r="A560" s="3" t="s">
        <v>633</v>
      </c>
      <c r="B560" s="4">
        <v>681100</v>
      </c>
      <c r="C560" s="5" t="s">
        <v>120</v>
      </c>
      <c r="D560" s="6" t="s">
        <v>49</v>
      </c>
      <c r="E560" s="4">
        <v>681100</v>
      </c>
      <c r="F560" s="5" t="s">
        <v>120</v>
      </c>
    </row>
    <row r="561" spans="1:6" ht="18" thickTop="1" thickBot="1" x14ac:dyDescent="0.35">
      <c r="A561" s="3" t="s">
        <v>634</v>
      </c>
      <c r="B561" s="4">
        <v>680000</v>
      </c>
      <c r="C561" s="5" t="s">
        <v>122</v>
      </c>
      <c r="D561" s="6" t="s">
        <v>49</v>
      </c>
      <c r="E561" s="4">
        <v>680000</v>
      </c>
      <c r="F561" s="5" t="s">
        <v>122</v>
      </c>
    </row>
    <row r="562" spans="1:6" ht="18" thickTop="1" thickBot="1" x14ac:dyDescent="0.35">
      <c r="A562" s="3" t="s">
        <v>635</v>
      </c>
      <c r="B562" s="4">
        <v>679900</v>
      </c>
      <c r="C562" s="5" t="s">
        <v>192</v>
      </c>
      <c r="D562" s="6" t="s">
        <v>37</v>
      </c>
      <c r="E562" s="4">
        <v>679900</v>
      </c>
      <c r="F562" s="5" t="s">
        <v>192</v>
      </c>
    </row>
    <row r="563" spans="1:6" ht="18" thickTop="1" thickBot="1" x14ac:dyDescent="0.35">
      <c r="A563" s="3" t="s">
        <v>636</v>
      </c>
      <c r="B563" s="4">
        <v>676775</v>
      </c>
      <c r="C563" s="5" t="s">
        <v>59</v>
      </c>
      <c r="D563" s="6" t="s">
        <v>14</v>
      </c>
      <c r="E563" s="4">
        <v>676775</v>
      </c>
      <c r="F563" s="5" t="s">
        <v>59</v>
      </c>
    </row>
    <row r="564" spans="1:6" ht="18" thickTop="1" thickBot="1" x14ac:dyDescent="0.35">
      <c r="A564" s="3" t="s">
        <v>637</v>
      </c>
      <c r="B564" s="4">
        <v>650000</v>
      </c>
      <c r="C564" s="5" t="s">
        <v>83</v>
      </c>
      <c r="D564" s="6" t="s">
        <v>49</v>
      </c>
      <c r="E564" s="4">
        <v>650000</v>
      </c>
      <c r="F564" s="5" t="s">
        <v>83</v>
      </c>
    </row>
    <row r="565" spans="1:6" ht="18" thickTop="1" thickBot="1" x14ac:dyDescent="0.35">
      <c r="A565" s="3" t="s">
        <v>638</v>
      </c>
      <c r="B565" s="4">
        <v>650000</v>
      </c>
      <c r="C565" s="5" t="s">
        <v>130</v>
      </c>
      <c r="D565" s="6" t="s">
        <v>49</v>
      </c>
      <c r="E565" s="4">
        <v>650000</v>
      </c>
      <c r="F565" s="5" t="s">
        <v>130</v>
      </c>
    </row>
    <row r="566" spans="1:6" ht="18" thickTop="1" thickBot="1" x14ac:dyDescent="0.35">
      <c r="A566" s="3" t="s">
        <v>639</v>
      </c>
      <c r="B566" s="4">
        <v>650000</v>
      </c>
      <c r="C566" s="5" t="s">
        <v>170</v>
      </c>
      <c r="D566" s="6" t="s">
        <v>463</v>
      </c>
      <c r="E566" s="4">
        <v>650000</v>
      </c>
      <c r="F566" s="5" t="s">
        <v>170</v>
      </c>
    </row>
    <row r="567" spans="1:6" ht="18" thickTop="1" thickBot="1" x14ac:dyDescent="0.35">
      <c r="A567" s="3" t="s">
        <v>640</v>
      </c>
      <c r="B567" s="4">
        <v>650000</v>
      </c>
      <c r="C567" s="5" t="s">
        <v>170</v>
      </c>
      <c r="D567" s="6" t="s">
        <v>49</v>
      </c>
      <c r="E567" s="4">
        <v>650000</v>
      </c>
      <c r="F567" s="5" t="s">
        <v>170</v>
      </c>
    </row>
    <row r="568" spans="1:6" ht="18" thickTop="1" thickBot="1" x14ac:dyDescent="0.35">
      <c r="A568" s="3" t="s">
        <v>641</v>
      </c>
      <c r="B568" s="4">
        <v>649500</v>
      </c>
      <c r="C568" s="5" t="s">
        <v>69</v>
      </c>
      <c r="D568" s="6" t="s">
        <v>34</v>
      </c>
      <c r="E568" s="4">
        <v>649500</v>
      </c>
      <c r="F568" s="5" t="s">
        <v>69</v>
      </c>
    </row>
    <row r="569" spans="1:6" ht="18" thickTop="1" thickBot="1" x14ac:dyDescent="0.35">
      <c r="A569" s="3" t="s">
        <v>642</v>
      </c>
      <c r="B569" s="4">
        <v>642251</v>
      </c>
      <c r="C569" s="5" t="s">
        <v>59</v>
      </c>
      <c r="D569" s="6" t="s">
        <v>15</v>
      </c>
      <c r="E569" s="4">
        <v>642251</v>
      </c>
      <c r="F569" s="5" t="s">
        <v>59</v>
      </c>
    </row>
    <row r="570" spans="1:6" ht="18" thickTop="1" thickBot="1" x14ac:dyDescent="0.35">
      <c r="A570" s="3" t="s">
        <v>643</v>
      </c>
      <c r="B570" s="4">
        <v>640000</v>
      </c>
      <c r="C570" s="5" t="s">
        <v>65</v>
      </c>
      <c r="D570" s="6" t="s">
        <v>15</v>
      </c>
      <c r="E570" s="4">
        <v>640000</v>
      </c>
      <c r="F570" s="5" t="s">
        <v>65</v>
      </c>
    </row>
    <row r="571" spans="1:6" ht="18" thickTop="1" thickBot="1" x14ac:dyDescent="0.35">
      <c r="A571" s="3" t="s">
        <v>644</v>
      </c>
      <c r="B571" s="4">
        <v>639000</v>
      </c>
      <c r="C571" s="5" t="s">
        <v>36</v>
      </c>
      <c r="D571" s="6" t="s">
        <v>17</v>
      </c>
      <c r="E571" s="4">
        <v>639000</v>
      </c>
      <c r="F571" s="5" t="s">
        <v>36</v>
      </c>
    </row>
    <row r="572" spans="1:6" ht="18" thickTop="1" thickBot="1" x14ac:dyDescent="0.35">
      <c r="A572" s="3" t="s">
        <v>645</v>
      </c>
      <c r="B572" s="4">
        <v>637300</v>
      </c>
      <c r="C572" s="5" t="s">
        <v>45</v>
      </c>
      <c r="D572" s="6" t="s">
        <v>37</v>
      </c>
      <c r="E572" s="4">
        <v>637300</v>
      </c>
      <c r="F572" s="5" t="s">
        <v>45</v>
      </c>
    </row>
    <row r="573" spans="1:6" ht="18" thickTop="1" thickBot="1" x14ac:dyDescent="0.35">
      <c r="A573" s="3" t="s">
        <v>646</v>
      </c>
      <c r="B573" s="4">
        <v>630000</v>
      </c>
      <c r="C573" s="5" t="s">
        <v>151</v>
      </c>
      <c r="D573" s="6" t="s">
        <v>37</v>
      </c>
      <c r="E573" s="4">
        <v>630000</v>
      </c>
      <c r="F573" s="5" t="s">
        <v>151</v>
      </c>
    </row>
    <row r="574" spans="1:6" ht="18" thickTop="1" thickBot="1" x14ac:dyDescent="0.35">
      <c r="A574" s="3" t="s">
        <v>647</v>
      </c>
      <c r="B574" s="4">
        <v>625000</v>
      </c>
      <c r="C574" s="5" t="s">
        <v>105</v>
      </c>
      <c r="D574" s="6" t="s">
        <v>34</v>
      </c>
      <c r="E574" s="4">
        <v>625000</v>
      </c>
      <c r="F574" s="5" t="s">
        <v>105</v>
      </c>
    </row>
    <row r="575" spans="1:6" ht="18" thickTop="1" thickBot="1" x14ac:dyDescent="0.35">
      <c r="A575" s="3" t="s">
        <v>648</v>
      </c>
      <c r="B575" s="4">
        <v>625000</v>
      </c>
      <c r="C575" s="5" t="s">
        <v>105</v>
      </c>
      <c r="D575" s="6" t="s">
        <v>37</v>
      </c>
      <c r="E575" s="4">
        <v>625000</v>
      </c>
      <c r="F575" s="5" t="s">
        <v>105</v>
      </c>
    </row>
    <row r="576" spans="1:6" ht="18" thickTop="1" thickBot="1" x14ac:dyDescent="0.35">
      <c r="A576" s="3" t="s">
        <v>649</v>
      </c>
      <c r="B576" s="4">
        <v>624300</v>
      </c>
      <c r="C576" s="5" t="s">
        <v>45</v>
      </c>
      <c r="D576" s="6" t="s">
        <v>34</v>
      </c>
      <c r="E576" s="4">
        <v>624300</v>
      </c>
      <c r="F576" s="5" t="s">
        <v>45</v>
      </c>
    </row>
    <row r="577" spans="1:6" ht="18" thickTop="1" thickBot="1" x14ac:dyDescent="0.35">
      <c r="A577" s="3" t="s">
        <v>650</v>
      </c>
      <c r="B577" s="4">
        <v>624200</v>
      </c>
      <c r="C577" s="5" t="s">
        <v>36</v>
      </c>
      <c r="D577" s="6" t="s">
        <v>34</v>
      </c>
      <c r="E577" s="4">
        <v>624200</v>
      </c>
      <c r="F577" s="5" t="s">
        <v>36</v>
      </c>
    </row>
    <row r="578" spans="1:6" ht="18" thickTop="1" thickBot="1" x14ac:dyDescent="0.35">
      <c r="A578" s="3" t="s">
        <v>651</v>
      </c>
      <c r="B578" s="4">
        <v>620400</v>
      </c>
      <c r="C578" s="5" t="s">
        <v>45</v>
      </c>
      <c r="D578" s="6" t="s">
        <v>37</v>
      </c>
      <c r="E578" s="4">
        <v>620400</v>
      </c>
      <c r="F578" s="5" t="s">
        <v>45</v>
      </c>
    </row>
    <row r="579" spans="1:6" ht="18" thickTop="1" thickBot="1" x14ac:dyDescent="0.35">
      <c r="A579" s="3" t="s">
        <v>652</v>
      </c>
      <c r="B579" s="4">
        <v>619675</v>
      </c>
      <c r="C579" s="5" t="s">
        <v>36</v>
      </c>
      <c r="D579" s="6" t="s">
        <v>37</v>
      </c>
      <c r="E579" s="4">
        <v>619675</v>
      </c>
      <c r="F579" s="5" t="s">
        <v>36</v>
      </c>
    </row>
    <row r="580" spans="1:6" ht="18" thickTop="1" thickBot="1" x14ac:dyDescent="0.35">
      <c r="A580" s="3" t="s">
        <v>653</v>
      </c>
      <c r="B580" s="4">
        <v>619300</v>
      </c>
      <c r="C580" s="5" t="s">
        <v>113</v>
      </c>
      <c r="D580" s="6" t="s">
        <v>14</v>
      </c>
      <c r="E580" s="4">
        <v>619300</v>
      </c>
      <c r="F580" s="5" t="s">
        <v>113</v>
      </c>
    </row>
    <row r="581" spans="1:6" ht="18" thickTop="1" thickBot="1" x14ac:dyDescent="0.35">
      <c r="A581" s="3" t="s">
        <v>654</v>
      </c>
      <c r="B581" s="4">
        <v>617500</v>
      </c>
      <c r="C581" s="5" t="s">
        <v>45</v>
      </c>
      <c r="D581" s="6" t="s">
        <v>49</v>
      </c>
      <c r="E581" s="4">
        <v>617500</v>
      </c>
      <c r="F581" s="5" t="s">
        <v>45</v>
      </c>
    </row>
    <row r="582" spans="1:6" ht="18" thickTop="1" thickBot="1" x14ac:dyDescent="0.35">
      <c r="A582" s="3" t="s">
        <v>655</v>
      </c>
      <c r="B582" s="4">
        <v>615000</v>
      </c>
      <c r="C582" s="5" t="s">
        <v>151</v>
      </c>
      <c r="D582" s="6" t="s">
        <v>49</v>
      </c>
      <c r="E582" s="4">
        <v>615000</v>
      </c>
      <c r="F582" s="5" t="s">
        <v>151</v>
      </c>
    </row>
    <row r="583" spans="1:6" ht="18" thickTop="1" thickBot="1" x14ac:dyDescent="0.35">
      <c r="A583" s="3" t="s">
        <v>656</v>
      </c>
      <c r="B583" s="4">
        <v>614000</v>
      </c>
      <c r="C583" s="5" t="s">
        <v>41</v>
      </c>
      <c r="D583" s="6" t="s">
        <v>34</v>
      </c>
      <c r="E583" s="4">
        <v>614000</v>
      </c>
      <c r="F583" s="5" t="s">
        <v>41</v>
      </c>
    </row>
    <row r="584" spans="1:6" ht="18" thickTop="1" thickBot="1" x14ac:dyDescent="0.35">
      <c r="A584" s="3" t="s">
        <v>657</v>
      </c>
      <c r="B584" s="4">
        <v>613500</v>
      </c>
      <c r="C584" s="5" t="s">
        <v>69</v>
      </c>
      <c r="D584" s="6" t="s">
        <v>37</v>
      </c>
      <c r="E584" s="4">
        <v>613500</v>
      </c>
      <c r="F584" s="5" t="s">
        <v>69</v>
      </c>
    </row>
    <row r="585" spans="1:6" ht="18" thickTop="1" thickBot="1" x14ac:dyDescent="0.35">
      <c r="A585" s="3" t="s">
        <v>658</v>
      </c>
      <c r="B585" s="4">
        <v>611000</v>
      </c>
      <c r="C585" s="5" t="s">
        <v>83</v>
      </c>
      <c r="D585" s="6" t="s">
        <v>463</v>
      </c>
      <c r="E585" s="4">
        <v>611000</v>
      </c>
      <c r="F585" s="5" t="s">
        <v>83</v>
      </c>
    </row>
    <row r="586" spans="1:6" ht="18" thickTop="1" thickBot="1" x14ac:dyDescent="0.35">
      <c r="A586" s="3" t="s">
        <v>659</v>
      </c>
      <c r="B586" s="4">
        <v>610900</v>
      </c>
      <c r="C586" s="5" t="s">
        <v>43</v>
      </c>
      <c r="D586" s="6" t="s">
        <v>37</v>
      </c>
      <c r="E586" s="4">
        <v>610900</v>
      </c>
      <c r="F586" s="5" t="s">
        <v>43</v>
      </c>
    </row>
    <row r="587" spans="1:6" ht="18" thickTop="1" thickBot="1" x14ac:dyDescent="0.35">
      <c r="A587" s="3" t="s">
        <v>660</v>
      </c>
      <c r="B587" s="4">
        <v>609000</v>
      </c>
      <c r="C587" s="5" t="s">
        <v>45</v>
      </c>
      <c r="D587" s="6" t="s">
        <v>98</v>
      </c>
      <c r="E587" s="4">
        <v>609000</v>
      </c>
      <c r="F587" s="5" t="s">
        <v>45</v>
      </c>
    </row>
    <row r="588" spans="1:6" ht="18" thickTop="1" thickBot="1" x14ac:dyDescent="0.35">
      <c r="A588" s="3" t="s">
        <v>661</v>
      </c>
      <c r="B588" s="4">
        <v>608000</v>
      </c>
      <c r="C588" s="5" t="s">
        <v>120</v>
      </c>
      <c r="D588" s="6" t="s">
        <v>37</v>
      </c>
      <c r="E588" s="4">
        <v>608000</v>
      </c>
      <c r="F588" s="5" t="s">
        <v>120</v>
      </c>
    </row>
    <row r="589" spans="1:6" ht="18" thickTop="1" thickBot="1" x14ac:dyDescent="0.35">
      <c r="A589" s="3" t="s">
        <v>662</v>
      </c>
      <c r="B589" s="4">
        <v>607500</v>
      </c>
      <c r="C589" s="5" t="s">
        <v>151</v>
      </c>
      <c r="D589" s="6" t="s">
        <v>15</v>
      </c>
      <c r="E589" s="4">
        <v>607500</v>
      </c>
      <c r="F589" s="5" t="s">
        <v>151</v>
      </c>
    </row>
    <row r="590" spans="1:6" ht="18" thickTop="1" thickBot="1" x14ac:dyDescent="0.35">
      <c r="A590" s="3" t="s">
        <v>663</v>
      </c>
      <c r="B590" s="4">
        <v>607500</v>
      </c>
      <c r="C590" s="5" t="s">
        <v>113</v>
      </c>
      <c r="D590" s="6" t="s">
        <v>37</v>
      </c>
      <c r="E590" s="4">
        <v>607500</v>
      </c>
      <c r="F590" s="5" t="s">
        <v>113</v>
      </c>
    </row>
    <row r="591" spans="1:6" ht="18" thickTop="1" thickBot="1" x14ac:dyDescent="0.35">
      <c r="A591" s="3" t="s">
        <v>664</v>
      </c>
      <c r="B591" s="4">
        <v>607100</v>
      </c>
      <c r="C591" s="5" t="s">
        <v>59</v>
      </c>
      <c r="D591" s="6" t="s">
        <v>37</v>
      </c>
      <c r="E591" s="4">
        <v>607100</v>
      </c>
      <c r="F591" s="5" t="s">
        <v>59</v>
      </c>
    </row>
    <row r="592" spans="1:6" ht="18" thickTop="1" thickBot="1" x14ac:dyDescent="0.35">
      <c r="A592" s="3" t="s">
        <v>665</v>
      </c>
      <c r="B592" s="4">
        <v>606000</v>
      </c>
      <c r="C592" s="5" t="s">
        <v>122</v>
      </c>
      <c r="D592" s="6" t="s">
        <v>14</v>
      </c>
      <c r="E592" s="4">
        <v>606000</v>
      </c>
      <c r="F592" s="5" t="s">
        <v>122</v>
      </c>
    </row>
    <row r="593" spans="1:6" ht="18" thickTop="1" thickBot="1" x14ac:dyDescent="0.35">
      <c r="A593" s="3" t="s">
        <v>666</v>
      </c>
      <c r="B593" s="4">
        <v>605400</v>
      </c>
      <c r="C593" s="5" t="s">
        <v>72</v>
      </c>
      <c r="D593" s="6" t="s">
        <v>34</v>
      </c>
      <c r="E593" s="4">
        <v>605400</v>
      </c>
      <c r="F593" s="5" t="s">
        <v>72</v>
      </c>
    </row>
    <row r="594" spans="1:6" ht="18" thickTop="1" thickBot="1" x14ac:dyDescent="0.35">
      <c r="A594" s="3" t="s">
        <v>667</v>
      </c>
      <c r="B594" s="4">
        <v>604200</v>
      </c>
      <c r="C594" s="5" t="s">
        <v>45</v>
      </c>
      <c r="D594" s="6" t="s">
        <v>37</v>
      </c>
      <c r="E594" s="4">
        <v>604200</v>
      </c>
      <c r="F594" s="5" t="s">
        <v>45</v>
      </c>
    </row>
    <row r="595" spans="1:6" ht="18" thickTop="1" thickBot="1" x14ac:dyDescent="0.35">
      <c r="A595" s="3" t="s">
        <v>668</v>
      </c>
      <c r="B595" s="4">
        <v>604000</v>
      </c>
      <c r="C595" s="5" t="s">
        <v>130</v>
      </c>
      <c r="D595" s="6" t="s">
        <v>81</v>
      </c>
      <c r="E595" s="4">
        <v>604000</v>
      </c>
      <c r="F595" s="5" t="s">
        <v>130</v>
      </c>
    </row>
    <row r="596" spans="1:6" ht="18" thickTop="1" thickBot="1" x14ac:dyDescent="0.35">
      <c r="A596" s="3" t="s">
        <v>669</v>
      </c>
      <c r="B596" s="4">
        <v>604000</v>
      </c>
      <c r="C596" s="5" t="s">
        <v>72</v>
      </c>
      <c r="D596" s="6" t="s">
        <v>17</v>
      </c>
      <c r="E596" s="4">
        <v>604000</v>
      </c>
      <c r="F596" s="5" t="s">
        <v>72</v>
      </c>
    </row>
    <row r="597" spans="1:6" ht="18" thickTop="1" thickBot="1" x14ac:dyDescent="0.35">
      <c r="A597" s="3" t="s">
        <v>670</v>
      </c>
      <c r="B597" s="4">
        <v>603300</v>
      </c>
      <c r="C597" s="5" t="s">
        <v>36</v>
      </c>
      <c r="D597" s="6" t="s">
        <v>15</v>
      </c>
      <c r="E597" s="4">
        <v>603300</v>
      </c>
      <c r="F597" s="5" t="s">
        <v>36</v>
      </c>
    </row>
    <row r="598" spans="1:6" ht="18" thickTop="1" thickBot="1" x14ac:dyDescent="0.35">
      <c r="A598" s="3" t="s">
        <v>671</v>
      </c>
      <c r="B598" s="4">
        <v>603000</v>
      </c>
      <c r="C598" s="5" t="s">
        <v>113</v>
      </c>
      <c r="D598" s="6" t="s">
        <v>49</v>
      </c>
      <c r="E598" s="4">
        <v>603000</v>
      </c>
      <c r="F598" s="5" t="s">
        <v>113</v>
      </c>
    </row>
    <row r="599" spans="1:6" ht="18" thickTop="1" thickBot="1" x14ac:dyDescent="0.35">
      <c r="A599" s="3" t="s">
        <v>672</v>
      </c>
      <c r="B599" s="4">
        <v>602400</v>
      </c>
      <c r="C599" s="5" t="s">
        <v>192</v>
      </c>
      <c r="D599" s="6" t="s">
        <v>98</v>
      </c>
      <c r="E599" s="4">
        <v>602400</v>
      </c>
      <c r="F599" s="5" t="s">
        <v>192</v>
      </c>
    </row>
    <row r="600" spans="1:6" ht="18" thickTop="1" thickBot="1" x14ac:dyDescent="0.35">
      <c r="A600" s="3" t="s">
        <v>673</v>
      </c>
      <c r="B600" s="4">
        <v>602000</v>
      </c>
      <c r="C600" s="5" t="s">
        <v>45</v>
      </c>
      <c r="D600" s="6" t="s">
        <v>37</v>
      </c>
      <c r="E600" s="4">
        <v>602000</v>
      </c>
      <c r="F600" s="5" t="s">
        <v>45</v>
      </c>
    </row>
    <row r="601" spans="1:6" ht="18" thickTop="1" thickBot="1" x14ac:dyDescent="0.35">
      <c r="A601" s="3" t="s">
        <v>674</v>
      </c>
      <c r="B601" s="4">
        <v>601800</v>
      </c>
      <c r="C601" s="5" t="s">
        <v>113</v>
      </c>
      <c r="D601" s="6" t="s">
        <v>37</v>
      </c>
      <c r="E601" s="4">
        <v>601800</v>
      </c>
      <c r="F601" s="5" t="s">
        <v>113</v>
      </c>
    </row>
    <row r="602" spans="1:6" ht="18" thickTop="1" thickBot="1" x14ac:dyDescent="0.35">
      <c r="A602" s="3" t="s">
        <v>675</v>
      </c>
      <c r="B602" s="4">
        <v>601800</v>
      </c>
      <c r="C602" s="5" t="s">
        <v>72</v>
      </c>
      <c r="D602" s="6" t="s">
        <v>81</v>
      </c>
      <c r="E602" s="4">
        <v>601800</v>
      </c>
      <c r="F602" s="5" t="s">
        <v>72</v>
      </c>
    </row>
    <row r="603" spans="1:6" ht="18" thickTop="1" thickBot="1" x14ac:dyDescent="0.35">
      <c r="A603" s="3" t="s">
        <v>676</v>
      </c>
      <c r="B603" s="4">
        <v>601600</v>
      </c>
      <c r="C603" s="5" t="s">
        <v>45</v>
      </c>
      <c r="D603" s="6" t="s">
        <v>49</v>
      </c>
      <c r="E603" s="4">
        <v>601600</v>
      </c>
      <c r="F603" s="5" t="s">
        <v>45</v>
      </c>
    </row>
    <row r="604" spans="1:6" ht="18" thickTop="1" thickBot="1" x14ac:dyDescent="0.35">
      <c r="A604" s="3" t="s">
        <v>677</v>
      </c>
      <c r="B604" s="4">
        <v>601000</v>
      </c>
      <c r="C604" s="5" t="s">
        <v>170</v>
      </c>
      <c r="D604" s="6" t="s">
        <v>34</v>
      </c>
      <c r="E604" s="4">
        <v>601000</v>
      </c>
      <c r="F604" s="5" t="s">
        <v>170</v>
      </c>
    </row>
    <row r="605" spans="1:6" ht="18" thickTop="1" thickBot="1" x14ac:dyDescent="0.35">
      <c r="A605" s="3" t="s">
        <v>678</v>
      </c>
      <c r="B605" s="4">
        <v>600700</v>
      </c>
      <c r="C605" s="5" t="s">
        <v>41</v>
      </c>
      <c r="D605" s="6" t="s">
        <v>49</v>
      </c>
      <c r="E605" s="4">
        <v>600700</v>
      </c>
      <c r="F605" s="5" t="s">
        <v>41</v>
      </c>
    </row>
    <row r="606" spans="1:6" ht="18" thickTop="1" thickBot="1" x14ac:dyDescent="0.35">
      <c r="A606" s="3" t="s">
        <v>679</v>
      </c>
      <c r="B606" s="4">
        <v>600500</v>
      </c>
      <c r="C606" s="5" t="s">
        <v>33</v>
      </c>
      <c r="D606" s="6" t="s">
        <v>463</v>
      </c>
      <c r="E606" s="4">
        <v>600500</v>
      </c>
      <c r="F606" s="5" t="s">
        <v>33</v>
      </c>
    </row>
    <row r="607" spans="1:6" ht="18" thickTop="1" thickBot="1" x14ac:dyDescent="0.35">
      <c r="A607" s="3" t="s">
        <v>680</v>
      </c>
      <c r="B607" s="4">
        <v>600500</v>
      </c>
      <c r="C607" s="5" t="s">
        <v>48</v>
      </c>
      <c r="D607" s="6" t="s">
        <v>49</v>
      </c>
      <c r="E607" s="4">
        <v>600500</v>
      </c>
      <c r="F607" s="5" t="s">
        <v>48</v>
      </c>
    </row>
    <row r="608" spans="1:6" ht="18" thickTop="1" thickBot="1" x14ac:dyDescent="0.35">
      <c r="A608" s="3" t="s">
        <v>681</v>
      </c>
      <c r="B608" s="4">
        <v>600500</v>
      </c>
      <c r="C608" s="5" t="s">
        <v>77</v>
      </c>
      <c r="D608" s="6" t="s">
        <v>49</v>
      </c>
      <c r="E608" s="4">
        <v>600500</v>
      </c>
      <c r="F608" s="5" t="s">
        <v>77</v>
      </c>
    </row>
    <row r="609" spans="1:6" ht="18" thickTop="1" thickBot="1" x14ac:dyDescent="0.35">
      <c r="A609" s="3" t="s">
        <v>682</v>
      </c>
      <c r="B609" s="4">
        <v>600500</v>
      </c>
      <c r="C609" s="5" t="s">
        <v>77</v>
      </c>
      <c r="D609" s="6" t="s">
        <v>37</v>
      </c>
      <c r="E609" s="4">
        <v>600500</v>
      </c>
      <c r="F609" s="5" t="s">
        <v>77</v>
      </c>
    </row>
    <row r="610" spans="1:6" ht="18" thickTop="1" thickBot="1" x14ac:dyDescent="0.35">
      <c r="A610" s="3" t="s">
        <v>683</v>
      </c>
      <c r="B610" s="4">
        <v>600000</v>
      </c>
      <c r="C610" s="5" t="s">
        <v>87</v>
      </c>
      <c r="D610" s="6" t="s">
        <v>37</v>
      </c>
      <c r="E610" s="4">
        <v>600000</v>
      </c>
      <c r="F610" s="5" t="s">
        <v>87</v>
      </c>
    </row>
    <row r="611" spans="1:6" ht="18" thickTop="1" thickBot="1" x14ac:dyDescent="0.35">
      <c r="A611" s="3" t="s">
        <v>684</v>
      </c>
      <c r="B611" s="4">
        <v>600000</v>
      </c>
      <c r="C611" s="5" t="s">
        <v>107</v>
      </c>
      <c r="D611" s="6" t="s">
        <v>37</v>
      </c>
      <c r="E611" s="4">
        <v>600000</v>
      </c>
      <c r="F611" s="5" t="s">
        <v>107</v>
      </c>
    </row>
    <row r="612" spans="1:6" ht="18" thickTop="1" thickBot="1" x14ac:dyDescent="0.35">
      <c r="A612" s="3" t="s">
        <v>685</v>
      </c>
      <c r="B612" s="4">
        <v>600000</v>
      </c>
      <c r="C612" s="5" t="s">
        <v>36</v>
      </c>
      <c r="D612" s="6" t="s">
        <v>49</v>
      </c>
      <c r="E612" s="4">
        <v>600000</v>
      </c>
      <c r="F612" s="5" t="s">
        <v>36</v>
      </c>
    </row>
    <row r="613" spans="1:6" ht="18" thickTop="1" thickBot="1" x14ac:dyDescent="0.35">
      <c r="A613" s="3" t="s">
        <v>686</v>
      </c>
      <c r="B613" s="4">
        <v>600000</v>
      </c>
      <c r="C613" s="5" t="s">
        <v>80</v>
      </c>
      <c r="D613" s="6" t="s">
        <v>34</v>
      </c>
      <c r="E613" s="4">
        <v>600000</v>
      </c>
      <c r="F613" s="5" t="s">
        <v>80</v>
      </c>
    </row>
    <row r="614" spans="1:6" ht="18" thickTop="1" thickBot="1" x14ac:dyDescent="0.35">
      <c r="A614" s="3" t="s">
        <v>687</v>
      </c>
      <c r="B614" s="4">
        <v>600000</v>
      </c>
      <c r="C614" s="5" t="s">
        <v>72</v>
      </c>
      <c r="D614" s="6" t="s">
        <v>49</v>
      </c>
      <c r="E614" s="4">
        <v>600000</v>
      </c>
      <c r="F614" s="5" t="s">
        <v>72</v>
      </c>
    </row>
    <row r="615" spans="1:6" ht="18" thickTop="1" thickBot="1" x14ac:dyDescent="0.35">
      <c r="A615" s="3" t="s">
        <v>688</v>
      </c>
      <c r="B615" s="9">
        <v>600000</v>
      </c>
      <c r="C615" s="8" t="s">
        <v>77</v>
      </c>
      <c r="D615" s="6" t="s">
        <v>49</v>
      </c>
      <c r="E615" s="9">
        <v>600000</v>
      </c>
      <c r="F615" s="8" t="s">
        <v>77</v>
      </c>
    </row>
    <row r="616" spans="1:6" ht="18" thickTop="1" thickBot="1" x14ac:dyDescent="0.35">
      <c r="A616" s="3" t="s">
        <v>689</v>
      </c>
      <c r="B616" s="4">
        <v>599200</v>
      </c>
      <c r="C616" s="5" t="s">
        <v>41</v>
      </c>
      <c r="D616" s="6" t="s">
        <v>49</v>
      </c>
      <c r="E616" s="4">
        <v>599200</v>
      </c>
      <c r="F616" s="5" t="s">
        <v>41</v>
      </c>
    </row>
    <row r="617" spans="1:6" ht="18" thickTop="1" thickBot="1" x14ac:dyDescent="0.35">
      <c r="A617" s="3" t="s">
        <v>690</v>
      </c>
      <c r="B617" s="4">
        <v>599100</v>
      </c>
      <c r="C617" s="5" t="s">
        <v>45</v>
      </c>
      <c r="D617" s="6" t="s">
        <v>49</v>
      </c>
      <c r="E617" s="4">
        <v>599100</v>
      </c>
      <c r="F617" s="5" t="s">
        <v>45</v>
      </c>
    </row>
    <row r="618" spans="1:6" ht="18" thickTop="1" thickBot="1" x14ac:dyDescent="0.35">
      <c r="A618" s="3" t="s">
        <v>691</v>
      </c>
      <c r="B618" s="4">
        <v>599000</v>
      </c>
      <c r="C618" s="5" t="s">
        <v>45</v>
      </c>
      <c r="D618" s="6" t="s">
        <v>37</v>
      </c>
      <c r="E618" s="4">
        <v>599000</v>
      </c>
      <c r="F618" s="5" t="s">
        <v>45</v>
      </c>
    </row>
    <row r="619" spans="1:6" ht="18" thickTop="1" thickBot="1" x14ac:dyDescent="0.35">
      <c r="A619" s="3" t="s">
        <v>692</v>
      </c>
      <c r="B619" s="4">
        <v>598500</v>
      </c>
      <c r="C619" s="5" t="s">
        <v>65</v>
      </c>
      <c r="D619" s="6" t="s">
        <v>49</v>
      </c>
      <c r="E619" s="4">
        <v>598500</v>
      </c>
      <c r="F619" s="5" t="s">
        <v>65</v>
      </c>
    </row>
    <row r="620" spans="1:6" ht="18" thickTop="1" thickBot="1" x14ac:dyDescent="0.35">
      <c r="A620" s="3" t="s">
        <v>693</v>
      </c>
      <c r="B620" s="4">
        <v>598100</v>
      </c>
      <c r="C620" s="5" t="s">
        <v>72</v>
      </c>
      <c r="D620" s="6" t="s">
        <v>98</v>
      </c>
      <c r="E620" s="4">
        <v>598100</v>
      </c>
      <c r="F620" s="5" t="s">
        <v>72</v>
      </c>
    </row>
    <row r="621" spans="1:6" ht="18" thickTop="1" thickBot="1" x14ac:dyDescent="0.35">
      <c r="A621" s="3" t="s">
        <v>694</v>
      </c>
      <c r="B621" s="4">
        <v>598000</v>
      </c>
      <c r="C621" s="5" t="s">
        <v>170</v>
      </c>
      <c r="D621" s="6" t="s">
        <v>16</v>
      </c>
      <c r="E621" s="4">
        <v>598000</v>
      </c>
      <c r="F621" s="5" t="s">
        <v>170</v>
      </c>
    </row>
    <row r="622" spans="1:6" ht="18" thickTop="1" thickBot="1" x14ac:dyDescent="0.35">
      <c r="A622" s="3" t="s">
        <v>695</v>
      </c>
      <c r="B622" s="4">
        <v>597800</v>
      </c>
      <c r="C622" s="5" t="s">
        <v>113</v>
      </c>
      <c r="D622" s="6" t="s">
        <v>49</v>
      </c>
      <c r="E622" s="4">
        <v>597800</v>
      </c>
      <c r="F622" s="5" t="s">
        <v>113</v>
      </c>
    </row>
    <row r="623" spans="1:6" ht="18" thickTop="1" thickBot="1" x14ac:dyDescent="0.35">
      <c r="A623" s="3" t="s">
        <v>696</v>
      </c>
      <c r="B623" s="4">
        <v>597500</v>
      </c>
      <c r="C623" s="5" t="s">
        <v>130</v>
      </c>
      <c r="D623" s="6" t="s">
        <v>16</v>
      </c>
      <c r="E623" s="4">
        <v>597500</v>
      </c>
      <c r="F623" s="5" t="s">
        <v>130</v>
      </c>
    </row>
    <row r="624" spans="1:6" ht="18" thickTop="1" thickBot="1" x14ac:dyDescent="0.35">
      <c r="A624" s="3" t="s">
        <v>697</v>
      </c>
      <c r="B624" s="4">
        <v>597500</v>
      </c>
      <c r="C624" s="5" t="s">
        <v>83</v>
      </c>
      <c r="D624" s="6" t="s">
        <v>34</v>
      </c>
      <c r="E624" s="4">
        <v>597500</v>
      </c>
      <c r="F624" s="5" t="s">
        <v>83</v>
      </c>
    </row>
    <row r="625" spans="1:6" ht="18" thickTop="1" thickBot="1" x14ac:dyDescent="0.35">
      <c r="A625" s="3" t="s">
        <v>698</v>
      </c>
      <c r="B625" s="4">
        <v>596900</v>
      </c>
      <c r="C625" s="5" t="s">
        <v>45</v>
      </c>
      <c r="D625" s="6" t="s">
        <v>49</v>
      </c>
      <c r="E625" s="4">
        <v>596900</v>
      </c>
      <c r="F625" s="5" t="s">
        <v>45</v>
      </c>
    </row>
    <row r="626" spans="1:6" ht="18" thickTop="1" thickBot="1" x14ac:dyDescent="0.35">
      <c r="A626" s="3" t="s">
        <v>699</v>
      </c>
      <c r="B626" s="4">
        <v>596400</v>
      </c>
      <c r="C626" s="5" t="s">
        <v>113</v>
      </c>
      <c r="D626" s="6" t="s">
        <v>49</v>
      </c>
      <c r="E626" s="4">
        <v>596400</v>
      </c>
      <c r="F626" s="5" t="s">
        <v>113</v>
      </c>
    </row>
    <row r="627" spans="1:6" ht="18" thickTop="1" thickBot="1" x14ac:dyDescent="0.35">
      <c r="A627" s="3" t="s">
        <v>700</v>
      </c>
      <c r="B627" s="4">
        <v>596000</v>
      </c>
      <c r="C627" s="5" t="s">
        <v>170</v>
      </c>
      <c r="D627" s="6" t="s">
        <v>49</v>
      </c>
      <c r="E627" s="4">
        <v>596000</v>
      </c>
      <c r="F627" s="5" t="s">
        <v>170</v>
      </c>
    </row>
    <row r="628" spans="1:6" ht="18" thickTop="1" thickBot="1" x14ac:dyDescent="0.35">
      <c r="A628" s="3" t="s">
        <v>701</v>
      </c>
      <c r="B628" s="4">
        <v>596000</v>
      </c>
      <c r="C628" s="5" t="s">
        <v>43</v>
      </c>
      <c r="D628" s="6" t="s">
        <v>49</v>
      </c>
      <c r="E628" s="4">
        <v>596000</v>
      </c>
      <c r="F628" s="5" t="s">
        <v>43</v>
      </c>
    </row>
    <row r="629" spans="1:6" ht="18" thickTop="1" thickBot="1" x14ac:dyDescent="0.35">
      <c r="A629" s="3" t="s">
        <v>702</v>
      </c>
      <c r="B629" s="4">
        <v>596000</v>
      </c>
      <c r="C629" s="5" t="s">
        <v>39</v>
      </c>
      <c r="D629" s="6" t="s">
        <v>15</v>
      </c>
      <c r="E629" s="4">
        <v>596000</v>
      </c>
      <c r="F629" s="5" t="s">
        <v>39</v>
      </c>
    </row>
    <row r="630" spans="1:6" ht="18" thickTop="1" thickBot="1" x14ac:dyDescent="0.35">
      <c r="A630" s="3" t="s">
        <v>703</v>
      </c>
      <c r="B630" s="4">
        <v>595800</v>
      </c>
      <c r="C630" s="5" t="s">
        <v>36</v>
      </c>
      <c r="D630" s="6" t="s">
        <v>49</v>
      </c>
      <c r="E630" s="4">
        <v>595800</v>
      </c>
      <c r="F630" s="5" t="s">
        <v>36</v>
      </c>
    </row>
    <row r="631" spans="1:6" ht="18" thickTop="1" thickBot="1" x14ac:dyDescent="0.35">
      <c r="A631" s="3" t="s">
        <v>704</v>
      </c>
      <c r="B631" s="4">
        <v>595700</v>
      </c>
      <c r="C631" s="5" t="s">
        <v>39</v>
      </c>
      <c r="D631" s="6" t="s">
        <v>37</v>
      </c>
      <c r="E631" s="4">
        <v>595700</v>
      </c>
      <c r="F631" s="5" t="s">
        <v>39</v>
      </c>
    </row>
    <row r="632" spans="1:6" ht="18" thickTop="1" thickBot="1" x14ac:dyDescent="0.35">
      <c r="A632" s="3" t="s">
        <v>705</v>
      </c>
      <c r="B632" s="4">
        <v>595500</v>
      </c>
      <c r="C632" s="5" t="s">
        <v>138</v>
      </c>
      <c r="D632" s="6" t="s">
        <v>49</v>
      </c>
      <c r="E632" s="4">
        <v>595500</v>
      </c>
      <c r="F632" s="5" t="s">
        <v>138</v>
      </c>
    </row>
    <row r="633" spans="1:6" ht="18" thickTop="1" thickBot="1" x14ac:dyDescent="0.35">
      <c r="A633" s="3" t="s">
        <v>706</v>
      </c>
      <c r="B633" s="4">
        <v>595200</v>
      </c>
      <c r="C633" s="5" t="s">
        <v>72</v>
      </c>
      <c r="D633" s="6" t="s">
        <v>49</v>
      </c>
      <c r="E633" s="4">
        <v>595200</v>
      </c>
      <c r="F633" s="5" t="s">
        <v>72</v>
      </c>
    </row>
    <row r="634" spans="1:6" ht="18" thickTop="1" thickBot="1" x14ac:dyDescent="0.35">
      <c r="A634" s="3" t="s">
        <v>707</v>
      </c>
      <c r="B634" s="4">
        <v>595000</v>
      </c>
      <c r="C634" s="5" t="s">
        <v>151</v>
      </c>
      <c r="D634" s="6" t="s">
        <v>37</v>
      </c>
      <c r="E634" s="4">
        <v>595000</v>
      </c>
      <c r="F634" s="5" t="s">
        <v>151</v>
      </c>
    </row>
    <row r="635" spans="1:6" ht="18" thickTop="1" thickBot="1" x14ac:dyDescent="0.35">
      <c r="A635" s="3" t="s">
        <v>708</v>
      </c>
      <c r="B635" s="4">
        <v>594700</v>
      </c>
      <c r="C635" s="5" t="s">
        <v>39</v>
      </c>
      <c r="D635" s="6" t="s">
        <v>34</v>
      </c>
      <c r="E635" s="4">
        <v>594700</v>
      </c>
      <c r="F635" s="5" t="s">
        <v>39</v>
      </c>
    </row>
    <row r="636" spans="1:6" ht="18" thickTop="1" thickBot="1" x14ac:dyDescent="0.35">
      <c r="A636" s="3" t="s">
        <v>709</v>
      </c>
      <c r="B636" s="4">
        <v>594500</v>
      </c>
      <c r="C636" s="5" t="s">
        <v>39</v>
      </c>
      <c r="D636" s="6" t="s">
        <v>49</v>
      </c>
      <c r="E636" s="4">
        <v>594500</v>
      </c>
      <c r="F636" s="5" t="s">
        <v>39</v>
      </c>
    </row>
    <row r="637" spans="1:6" ht="18" thickTop="1" thickBot="1" x14ac:dyDescent="0.35">
      <c r="A637" s="3" t="s">
        <v>710</v>
      </c>
      <c r="B637" s="4">
        <v>594000</v>
      </c>
      <c r="C637" s="5" t="s">
        <v>36</v>
      </c>
      <c r="D637" s="6" t="s">
        <v>81</v>
      </c>
      <c r="E637" s="4">
        <v>594000</v>
      </c>
      <c r="F637" s="5" t="s">
        <v>36</v>
      </c>
    </row>
    <row r="638" spans="1:6" ht="18" thickTop="1" thickBot="1" x14ac:dyDescent="0.35">
      <c r="A638" s="3" t="s">
        <v>711</v>
      </c>
      <c r="B638" s="4">
        <v>593700</v>
      </c>
      <c r="C638" s="5" t="s">
        <v>130</v>
      </c>
      <c r="D638" s="6" t="s">
        <v>37</v>
      </c>
      <c r="E638" s="4">
        <v>593700</v>
      </c>
      <c r="F638" s="5" t="s">
        <v>130</v>
      </c>
    </row>
    <row r="639" spans="1:6" ht="18" thickTop="1" thickBot="1" x14ac:dyDescent="0.35">
      <c r="A639" s="3" t="s">
        <v>712</v>
      </c>
      <c r="B639" s="4">
        <v>593500</v>
      </c>
      <c r="C639" s="5" t="s">
        <v>85</v>
      </c>
      <c r="D639" s="6" t="s">
        <v>37</v>
      </c>
      <c r="E639" s="4">
        <v>593500</v>
      </c>
      <c r="F639" s="5" t="s">
        <v>85</v>
      </c>
    </row>
    <row r="640" spans="1:6" ht="18" thickTop="1" thickBot="1" x14ac:dyDescent="0.35">
      <c r="A640" s="3" t="s">
        <v>713</v>
      </c>
      <c r="B640" s="4">
        <v>593000</v>
      </c>
      <c r="C640" s="5" t="s">
        <v>87</v>
      </c>
      <c r="D640" s="6" t="s">
        <v>49</v>
      </c>
      <c r="E640" s="4">
        <v>593000</v>
      </c>
      <c r="F640" s="5" t="s">
        <v>87</v>
      </c>
    </row>
    <row r="641" spans="1:6" ht="18" thickTop="1" thickBot="1" x14ac:dyDescent="0.35">
      <c r="A641" s="3" t="s">
        <v>714</v>
      </c>
      <c r="B641" s="4">
        <v>593000</v>
      </c>
      <c r="C641" s="5" t="s">
        <v>39</v>
      </c>
      <c r="D641" s="6" t="s">
        <v>49</v>
      </c>
      <c r="E641" s="4">
        <v>593000</v>
      </c>
      <c r="F641" s="5" t="s">
        <v>39</v>
      </c>
    </row>
    <row r="642" spans="1:6" ht="18" thickTop="1" thickBot="1" x14ac:dyDescent="0.35">
      <c r="A642" s="3" t="s">
        <v>715</v>
      </c>
      <c r="B642" s="4">
        <v>593000</v>
      </c>
      <c r="C642" s="5" t="s">
        <v>122</v>
      </c>
      <c r="D642" s="6" t="s">
        <v>34</v>
      </c>
      <c r="E642" s="4">
        <v>593000</v>
      </c>
      <c r="F642" s="5" t="s">
        <v>122</v>
      </c>
    </row>
    <row r="643" spans="1:6" ht="18" thickTop="1" thickBot="1" x14ac:dyDescent="0.35">
      <c r="A643" s="3" t="s">
        <v>716</v>
      </c>
      <c r="B643" s="4">
        <v>592900</v>
      </c>
      <c r="C643" s="5" t="s">
        <v>72</v>
      </c>
      <c r="D643" s="6" t="s">
        <v>49</v>
      </c>
      <c r="E643" s="4">
        <v>592900</v>
      </c>
      <c r="F643" s="5" t="s">
        <v>72</v>
      </c>
    </row>
    <row r="644" spans="1:6" ht="18" thickTop="1" thickBot="1" x14ac:dyDescent="0.35">
      <c r="A644" s="3" t="s">
        <v>717</v>
      </c>
      <c r="B644" s="4">
        <v>592500</v>
      </c>
      <c r="C644" s="5" t="s">
        <v>87</v>
      </c>
      <c r="D644" s="6" t="s">
        <v>49</v>
      </c>
      <c r="E644" s="4">
        <v>592500</v>
      </c>
      <c r="F644" s="5" t="s">
        <v>87</v>
      </c>
    </row>
    <row r="645" spans="1:6" ht="18" thickTop="1" thickBot="1" x14ac:dyDescent="0.35">
      <c r="A645" s="3" t="s">
        <v>718</v>
      </c>
      <c r="B645" s="4">
        <v>591800</v>
      </c>
      <c r="C645" s="5" t="s">
        <v>105</v>
      </c>
      <c r="D645" s="6" t="s">
        <v>49</v>
      </c>
      <c r="E645" s="4">
        <v>591800</v>
      </c>
      <c r="F645" s="5" t="s">
        <v>105</v>
      </c>
    </row>
    <row r="646" spans="1:6" ht="18" thickTop="1" thickBot="1" x14ac:dyDescent="0.35">
      <c r="A646" s="3" t="s">
        <v>719</v>
      </c>
      <c r="B646" s="4">
        <v>591500</v>
      </c>
      <c r="C646" s="5" t="s">
        <v>170</v>
      </c>
      <c r="D646" s="6" t="s">
        <v>81</v>
      </c>
      <c r="E646" s="4">
        <v>591500</v>
      </c>
      <c r="F646" s="5" t="s">
        <v>170</v>
      </c>
    </row>
    <row r="647" spans="1:6" ht="18" thickTop="1" thickBot="1" x14ac:dyDescent="0.35">
      <c r="A647" s="3" t="s">
        <v>720</v>
      </c>
      <c r="B647" s="4">
        <v>590500</v>
      </c>
      <c r="C647" s="5" t="s">
        <v>170</v>
      </c>
      <c r="D647" s="6" t="s">
        <v>37</v>
      </c>
      <c r="E647" s="4">
        <v>590500</v>
      </c>
      <c r="F647" s="5" t="s">
        <v>170</v>
      </c>
    </row>
    <row r="648" spans="1:6" ht="18" thickTop="1" thickBot="1" x14ac:dyDescent="0.35">
      <c r="A648" s="3" t="s">
        <v>721</v>
      </c>
      <c r="B648" s="4">
        <v>590500</v>
      </c>
      <c r="C648" s="5" t="s">
        <v>77</v>
      </c>
      <c r="D648" s="6" t="s">
        <v>17</v>
      </c>
      <c r="E648" s="4">
        <v>590500</v>
      </c>
      <c r="F648" s="5" t="s">
        <v>77</v>
      </c>
    </row>
    <row r="649" spans="1:6" ht="18" thickTop="1" thickBot="1" x14ac:dyDescent="0.35">
      <c r="A649" s="3" t="s">
        <v>722</v>
      </c>
      <c r="B649" s="4">
        <v>590500</v>
      </c>
      <c r="C649" s="5" t="s">
        <v>77</v>
      </c>
      <c r="D649" s="6" t="s">
        <v>49</v>
      </c>
      <c r="E649" s="4">
        <v>590500</v>
      </c>
      <c r="F649" s="5" t="s">
        <v>77</v>
      </c>
    </row>
    <row r="650" spans="1:6" ht="18" thickTop="1" thickBot="1" x14ac:dyDescent="0.35">
      <c r="A650" s="3" t="s">
        <v>723</v>
      </c>
      <c r="B650" s="4">
        <v>590500</v>
      </c>
      <c r="C650" s="5" t="s">
        <v>33</v>
      </c>
      <c r="D650" s="6" t="s">
        <v>37</v>
      </c>
      <c r="E650" s="4">
        <v>590500</v>
      </c>
      <c r="F650" s="5" t="s">
        <v>33</v>
      </c>
    </row>
    <row r="651" spans="1:6" ht="18" thickTop="1" thickBot="1" x14ac:dyDescent="0.35">
      <c r="A651" s="3" t="s">
        <v>148</v>
      </c>
      <c r="B651" s="4">
        <v>590500</v>
      </c>
      <c r="C651" s="5" t="s">
        <v>48</v>
      </c>
      <c r="D651" s="6" t="s">
        <v>81</v>
      </c>
      <c r="E651" s="4">
        <v>590500</v>
      </c>
      <c r="F651" s="5" t="s">
        <v>48</v>
      </c>
    </row>
    <row r="652" spans="1:6" ht="18" thickTop="1" thickBot="1" x14ac:dyDescent="0.35">
      <c r="A652" s="3" t="s">
        <v>724</v>
      </c>
      <c r="B652" s="4">
        <v>590500</v>
      </c>
      <c r="C652" s="5" t="s">
        <v>33</v>
      </c>
      <c r="D652" s="6" t="s">
        <v>49</v>
      </c>
      <c r="E652" s="4">
        <v>590500</v>
      </c>
      <c r="F652" s="5" t="s">
        <v>33</v>
      </c>
    </row>
    <row r="653" spans="1:6" ht="18" thickTop="1" thickBot="1" x14ac:dyDescent="0.35">
      <c r="A653" s="3" t="s">
        <v>725</v>
      </c>
      <c r="B653" s="4">
        <v>590500</v>
      </c>
      <c r="C653" s="5" t="s">
        <v>33</v>
      </c>
      <c r="D653" s="6" t="s">
        <v>14</v>
      </c>
      <c r="E653" s="4">
        <v>590500</v>
      </c>
      <c r="F653" s="5" t="s">
        <v>33</v>
      </c>
    </row>
    <row r="654" spans="1:6" ht="18" thickTop="1" thickBot="1" x14ac:dyDescent="0.35">
      <c r="A654" s="3" t="s">
        <v>726</v>
      </c>
      <c r="B654" s="4">
        <v>590500</v>
      </c>
      <c r="C654" s="5" t="s">
        <v>48</v>
      </c>
      <c r="D654" s="6" t="s">
        <v>49</v>
      </c>
      <c r="E654" s="4">
        <v>590500</v>
      </c>
      <c r="F654" s="5" t="s">
        <v>48</v>
      </c>
    </row>
    <row r="655" spans="1:6" ht="18" thickTop="1" thickBot="1" x14ac:dyDescent="0.35">
      <c r="A655" s="3" t="s">
        <v>727</v>
      </c>
      <c r="B655" s="4">
        <v>590500</v>
      </c>
      <c r="C655" s="5" t="s">
        <v>48</v>
      </c>
      <c r="D655" s="6" t="s">
        <v>14</v>
      </c>
      <c r="E655" s="4">
        <v>590500</v>
      </c>
      <c r="F655" s="5" t="s">
        <v>48</v>
      </c>
    </row>
    <row r="656" spans="1:6" ht="18" thickTop="1" thickBot="1" x14ac:dyDescent="0.35">
      <c r="A656" s="3" t="s">
        <v>728</v>
      </c>
      <c r="B656" s="4">
        <v>590500</v>
      </c>
      <c r="C656" s="5" t="s">
        <v>48</v>
      </c>
      <c r="D656" s="6" t="s">
        <v>37</v>
      </c>
      <c r="E656" s="4">
        <v>590500</v>
      </c>
      <c r="F656" s="5" t="s">
        <v>48</v>
      </c>
    </row>
    <row r="657" spans="1:6" ht="18" thickTop="1" thickBot="1" x14ac:dyDescent="0.35">
      <c r="A657" s="3" t="s">
        <v>729</v>
      </c>
      <c r="B657" s="4">
        <v>590500</v>
      </c>
      <c r="C657" s="5" t="s">
        <v>48</v>
      </c>
      <c r="D657" s="6" t="s">
        <v>17</v>
      </c>
      <c r="E657" s="4">
        <v>590500</v>
      </c>
      <c r="F657" s="5" t="s">
        <v>48</v>
      </c>
    </row>
    <row r="658" spans="1:6" ht="18" thickTop="1" thickBot="1" x14ac:dyDescent="0.35">
      <c r="A658" s="3" t="s">
        <v>730</v>
      </c>
      <c r="B658" s="4">
        <v>590400</v>
      </c>
      <c r="C658" s="5" t="s">
        <v>45</v>
      </c>
      <c r="D658" s="6" t="s">
        <v>34</v>
      </c>
      <c r="E658" s="4">
        <v>590400</v>
      </c>
      <c r="F658" s="5" t="s">
        <v>45</v>
      </c>
    </row>
    <row r="659" spans="1:6" ht="18" thickTop="1" thickBot="1" x14ac:dyDescent="0.35">
      <c r="A659" s="3" t="s">
        <v>731</v>
      </c>
      <c r="B659" s="4">
        <v>590400</v>
      </c>
      <c r="C659" s="5" t="s">
        <v>105</v>
      </c>
      <c r="D659" s="6" t="s">
        <v>15</v>
      </c>
      <c r="E659" s="4">
        <v>590400</v>
      </c>
      <c r="F659" s="5" t="s">
        <v>105</v>
      </c>
    </row>
    <row r="660" spans="1:6" ht="18" thickTop="1" thickBot="1" x14ac:dyDescent="0.35">
      <c r="A660" s="3" t="s">
        <v>732</v>
      </c>
      <c r="B660" s="4">
        <v>590200</v>
      </c>
      <c r="C660" s="5" t="s">
        <v>192</v>
      </c>
      <c r="D660" s="6" t="s">
        <v>37</v>
      </c>
      <c r="E660" s="4">
        <v>590200</v>
      </c>
      <c r="F660" s="5" t="s">
        <v>192</v>
      </c>
    </row>
    <row r="661" spans="1:6" ht="18" thickTop="1" thickBot="1" x14ac:dyDescent="0.35">
      <c r="A661" s="3" t="s">
        <v>733</v>
      </c>
      <c r="B661" s="4">
        <v>590000</v>
      </c>
      <c r="C661" s="5" t="s">
        <v>166</v>
      </c>
      <c r="D661" s="6" t="s">
        <v>16</v>
      </c>
      <c r="E661" s="4">
        <v>590000</v>
      </c>
      <c r="F661" s="5" t="s">
        <v>166</v>
      </c>
    </row>
    <row r="662" spans="1:6" ht="18" thickTop="1" thickBot="1" x14ac:dyDescent="0.35">
      <c r="A662" s="3" t="s">
        <v>734</v>
      </c>
      <c r="B662" s="4">
        <v>589500</v>
      </c>
      <c r="C662" s="5" t="s">
        <v>122</v>
      </c>
      <c r="D662" s="6" t="s">
        <v>49</v>
      </c>
      <c r="E662" s="4">
        <v>589500</v>
      </c>
      <c r="F662" s="5" t="s">
        <v>122</v>
      </c>
    </row>
    <row r="663" spans="1:6" ht="18" thickTop="1" thickBot="1" x14ac:dyDescent="0.35">
      <c r="A663" s="3" t="s">
        <v>735</v>
      </c>
      <c r="B663" s="4">
        <v>589500</v>
      </c>
      <c r="C663" s="5" t="s">
        <v>170</v>
      </c>
      <c r="D663" s="6" t="s">
        <v>17</v>
      </c>
      <c r="E663" s="4">
        <v>589500</v>
      </c>
      <c r="F663" s="5" t="s">
        <v>170</v>
      </c>
    </row>
    <row r="664" spans="1:6" ht="18" thickTop="1" thickBot="1" x14ac:dyDescent="0.35">
      <c r="A664" s="3" t="s">
        <v>736</v>
      </c>
      <c r="B664" s="4">
        <v>589200</v>
      </c>
      <c r="C664" s="5" t="s">
        <v>43</v>
      </c>
      <c r="D664" s="6" t="s">
        <v>34</v>
      </c>
      <c r="E664" s="4">
        <v>589200</v>
      </c>
      <c r="F664" s="5" t="s">
        <v>43</v>
      </c>
    </row>
    <row r="665" spans="1:6" ht="18" thickTop="1" thickBot="1" x14ac:dyDescent="0.35">
      <c r="A665" s="3" t="s">
        <v>737</v>
      </c>
      <c r="B665" s="4">
        <v>589100</v>
      </c>
      <c r="C665" s="5" t="s">
        <v>113</v>
      </c>
      <c r="D665" s="6" t="s">
        <v>34</v>
      </c>
      <c r="E665" s="4">
        <v>589100</v>
      </c>
      <c r="F665" s="5" t="s">
        <v>113</v>
      </c>
    </row>
    <row r="666" spans="1:6" ht="18" thickTop="1" thickBot="1" x14ac:dyDescent="0.35">
      <c r="A666" s="3" t="s">
        <v>738</v>
      </c>
      <c r="B666" s="4">
        <v>589000</v>
      </c>
      <c r="C666" s="5" t="s">
        <v>41</v>
      </c>
      <c r="D666" s="6" t="s">
        <v>49</v>
      </c>
      <c r="E666" s="4">
        <v>589000</v>
      </c>
      <c r="F666" s="5" t="s">
        <v>41</v>
      </c>
    </row>
    <row r="667" spans="1:6" ht="18" thickTop="1" thickBot="1" x14ac:dyDescent="0.35">
      <c r="A667" s="3" t="s">
        <v>739</v>
      </c>
      <c r="B667" s="4">
        <v>588900</v>
      </c>
      <c r="C667" s="5" t="s">
        <v>166</v>
      </c>
      <c r="D667" s="6" t="s">
        <v>17</v>
      </c>
      <c r="E667" s="4">
        <v>588900</v>
      </c>
      <c r="F667" s="5" t="s">
        <v>166</v>
      </c>
    </row>
    <row r="668" spans="1:6" ht="18" thickTop="1" thickBot="1" x14ac:dyDescent="0.35">
      <c r="A668" s="3" t="s">
        <v>740</v>
      </c>
      <c r="B668" s="4">
        <v>588800</v>
      </c>
      <c r="C668" s="5" t="s">
        <v>166</v>
      </c>
      <c r="D668" s="6" t="s">
        <v>49</v>
      </c>
      <c r="E668" s="4">
        <v>588800</v>
      </c>
      <c r="F668" s="5" t="s">
        <v>166</v>
      </c>
    </row>
    <row r="669" spans="1:6" ht="18" thickTop="1" thickBot="1" x14ac:dyDescent="0.35">
      <c r="A669" s="3" t="s">
        <v>741</v>
      </c>
      <c r="B669" s="4">
        <v>588700</v>
      </c>
      <c r="C669" s="5" t="s">
        <v>130</v>
      </c>
      <c r="D669" s="6" t="s">
        <v>49</v>
      </c>
      <c r="E669" s="4">
        <v>588700</v>
      </c>
      <c r="F669" s="5" t="s">
        <v>130</v>
      </c>
    </row>
    <row r="670" spans="1:6" ht="18" thickTop="1" thickBot="1" x14ac:dyDescent="0.35">
      <c r="A670" s="3" t="s">
        <v>742</v>
      </c>
      <c r="B670" s="4">
        <v>588700</v>
      </c>
      <c r="C670" s="5" t="s">
        <v>130</v>
      </c>
      <c r="D670" s="6" t="s">
        <v>49</v>
      </c>
      <c r="E670" s="4">
        <v>588700</v>
      </c>
      <c r="F670" s="5" t="s">
        <v>130</v>
      </c>
    </row>
    <row r="671" spans="1:6" ht="18" thickTop="1" thickBot="1" x14ac:dyDescent="0.35">
      <c r="A671" s="3" t="s">
        <v>743</v>
      </c>
      <c r="B671" s="4">
        <v>588000</v>
      </c>
      <c r="C671" s="5" t="s">
        <v>170</v>
      </c>
      <c r="D671" s="6" t="s">
        <v>49</v>
      </c>
      <c r="E671" s="4">
        <v>588000</v>
      </c>
      <c r="F671" s="5" t="s">
        <v>170</v>
      </c>
    </row>
    <row r="672" spans="1:6" ht="18" thickTop="1" thickBot="1" x14ac:dyDescent="0.35">
      <c r="A672" s="3" t="s">
        <v>744</v>
      </c>
      <c r="B672" s="4">
        <v>587800</v>
      </c>
      <c r="C672" s="5" t="s">
        <v>105</v>
      </c>
      <c r="D672" s="6" t="s">
        <v>17</v>
      </c>
      <c r="E672" s="4">
        <v>587800</v>
      </c>
      <c r="F672" s="5" t="s">
        <v>105</v>
      </c>
    </row>
    <row r="673" spans="1:6" ht="18" thickTop="1" thickBot="1" x14ac:dyDescent="0.35">
      <c r="A673" s="3" t="s">
        <v>745</v>
      </c>
      <c r="B673" s="4">
        <v>587800</v>
      </c>
      <c r="C673" s="5" t="s">
        <v>166</v>
      </c>
      <c r="D673" s="6" t="s">
        <v>49</v>
      </c>
      <c r="E673" s="4">
        <v>587800</v>
      </c>
      <c r="F673" s="5" t="s">
        <v>166</v>
      </c>
    </row>
    <row r="674" spans="1:6" ht="18" thickTop="1" thickBot="1" x14ac:dyDescent="0.35">
      <c r="A674" s="3" t="s">
        <v>746</v>
      </c>
      <c r="B674" s="4">
        <v>587800</v>
      </c>
      <c r="C674" s="5" t="s">
        <v>72</v>
      </c>
      <c r="D674" s="6" t="s">
        <v>16</v>
      </c>
      <c r="E674" s="4">
        <v>587800</v>
      </c>
      <c r="F674" s="5" t="s">
        <v>72</v>
      </c>
    </row>
    <row r="675" spans="1:6" ht="18" thickTop="1" thickBot="1" x14ac:dyDescent="0.35">
      <c r="A675" s="3" t="s">
        <v>747</v>
      </c>
      <c r="B675" s="4">
        <v>587700</v>
      </c>
      <c r="C675" s="5" t="s">
        <v>41</v>
      </c>
      <c r="D675" s="6" t="s">
        <v>49</v>
      </c>
      <c r="E675" s="4">
        <v>587700</v>
      </c>
      <c r="F675" s="5" t="s">
        <v>41</v>
      </c>
    </row>
    <row r="676" spans="1:6" ht="18" thickTop="1" thickBot="1" x14ac:dyDescent="0.35">
      <c r="A676" s="3" t="s">
        <v>748</v>
      </c>
      <c r="B676" s="4">
        <v>587500</v>
      </c>
      <c r="C676" s="5" t="s">
        <v>122</v>
      </c>
      <c r="D676" s="6" t="s">
        <v>49</v>
      </c>
      <c r="E676" s="4">
        <v>587500</v>
      </c>
      <c r="F676" s="5" t="s">
        <v>122</v>
      </c>
    </row>
    <row r="677" spans="1:6" ht="18" thickTop="1" thickBot="1" x14ac:dyDescent="0.35">
      <c r="A677" s="3" t="s">
        <v>749</v>
      </c>
      <c r="B677" s="4">
        <v>587500</v>
      </c>
      <c r="C677" s="5" t="s">
        <v>151</v>
      </c>
      <c r="D677" s="6" t="s">
        <v>34</v>
      </c>
      <c r="E677" s="4">
        <v>587500</v>
      </c>
      <c r="F677" s="5" t="s">
        <v>151</v>
      </c>
    </row>
    <row r="678" spans="1:6" ht="18" thickTop="1" thickBot="1" x14ac:dyDescent="0.35">
      <c r="A678" s="3" t="s">
        <v>750</v>
      </c>
      <c r="B678" s="4">
        <v>587500</v>
      </c>
      <c r="C678" s="5" t="s">
        <v>65</v>
      </c>
      <c r="D678" s="6" t="s">
        <v>49</v>
      </c>
      <c r="E678" s="4">
        <v>587500</v>
      </c>
      <c r="F678" s="5" t="s">
        <v>65</v>
      </c>
    </row>
    <row r="679" spans="1:6" ht="18" thickTop="1" thickBot="1" x14ac:dyDescent="0.35">
      <c r="A679" s="3" t="s">
        <v>751</v>
      </c>
      <c r="B679" s="4">
        <v>587400</v>
      </c>
      <c r="C679" s="5" t="s">
        <v>192</v>
      </c>
      <c r="D679" s="6" t="s">
        <v>37</v>
      </c>
      <c r="E679" s="4">
        <v>587400</v>
      </c>
      <c r="F679" s="5" t="s">
        <v>192</v>
      </c>
    </row>
    <row r="680" spans="1:6" ht="18" thickTop="1" thickBot="1" x14ac:dyDescent="0.35">
      <c r="A680" s="3" t="s">
        <v>752</v>
      </c>
      <c r="B680" s="4">
        <v>587100</v>
      </c>
      <c r="C680" s="5" t="s">
        <v>54</v>
      </c>
      <c r="D680" s="6" t="s">
        <v>34</v>
      </c>
      <c r="E680" s="4">
        <v>587100</v>
      </c>
      <c r="F680" s="5" t="s">
        <v>54</v>
      </c>
    </row>
    <row r="681" spans="1:6" ht="18" thickTop="1" thickBot="1" x14ac:dyDescent="0.35">
      <c r="A681" s="3" t="s">
        <v>753</v>
      </c>
      <c r="B681" s="4">
        <v>586900</v>
      </c>
      <c r="C681" s="5" t="s">
        <v>54</v>
      </c>
      <c r="D681" s="6" t="s">
        <v>37</v>
      </c>
      <c r="E681" s="4">
        <v>586900</v>
      </c>
      <c r="F681" s="5" t="s">
        <v>54</v>
      </c>
    </row>
    <row r="682" spans="1:6" ht="18" thickTop="1" thickBot="1" x14ac:dyDescent="0.35">
      <c r="A682" s="3" t="s">
        <v>754</v>
      </c>
      <c r="B682" s="4">
        <v>586900</v>
      </c>
      <c r="C682" s="5" t="s">
        <v>105</v>
      </c>
      <c r="D682" s="6" t="s">
        <v>49</v>
      </c>
      <c r="E682" s="4">
        <v>586900</v>
      </c>
      <c r="F682" s="5" t="s">
        <v>105</v>
      </c>
    </row>
    <row r="683" spans="1:6" ht="18" thickTop="1" thickBot="1" x14ac:dyDescent="0.35">
      <c r="A683" s="3" t="s">
        <v>755</v>
      </c>
      <c r="B683" s="4">
        <v>586750</v>
      </c>
      <c r="C683" s="5" t="s">
        <v>85</v>
      </c>
      <c r="D683" s="6" t="s">
        <v>37</v>
      </c>
      <c r="E683" s="4">
        <v>586750</v>
      </c>
      <c r="F683" s="5" t="s">
        <v>85</v>
      </c>
    </row>
    <row r="684" spans="1:6" ht="18" thickTop="1" thickBot="1" x14ac:dyDescent="0.35">
      <c r="A684" s="3" t="s">
        <v>756</v>
      </c>
      <c r="B684" s="4">
        <v>586600</v>
      </c>
      <c r="C684" s="5" t="s">
        <v>113</v>
      </c>
      <c r="D684" s="6" t="s">
        <v>463</v>
      </c>
      <c r="E684" s="4">
        <v>586600</v>
      </c>
      <c r="F684" s="5" t="s">
        <v>113</v>
      </c>
    </row>
    <row r="685" spans="1:6" ht="18" thickTop="1" thickBot="1" x14ac:dyDescent="0.35">
      <c r="A685" s="3" t="s">
        <v>757</v>
      </c>
      <c r="B685" s="4">
        <v>586500</v>
      </c>
      <c r="C685" s="5" t="s">
        <v>36</v>
      </c>
      <c r="D685" s="6" t="s">
        <v>49</v>
      </c>
      <c r="E685" s="4">
        <v>586500</v>
      </c>
      <c r="F685" s="5" t="s">
        <v>36</v>
      </c>
    </row>
    <row r="686" spans="1:6" ht="18" thickTop="1" thickBot="1" x14ac:dyDescent="0.35">
      <c r="A686" s="3" t="s">
        <v>758</v>
      </c>
      <c r="B686" s="4">
        <v>586300</v>
      </c>
      <c r="C686" s="5" t="s">
        <v>166</v>
      </c>
      <c r="D686" s="6" t="s">
        <v>34</v>
      </c>
      <c r="E686" s="4">
        <v>586300</v>
      </c>
      <c r="F686" s="5" t="s">
        <v>166</v>
      </c>
    </row>
    <row r="687" spans="1:6" ht="18" thickTop="1" thickBot="1" x14ac:dyDescent="0.35">
      <c r="A687" s="3" t="s">
        <v>759</v>
      </c>
      <c r="B687" s="4">
        <v>586200</v>
      </c>
      <c r="C687" s="5" t="s">
        <v>192</v>
      </c>
      <c r="D687" s="6" t="s">
        <v>37</v>
      </c>
      <c r="E687" s="4">
        <v>586200</v>
      </c>
      <c r="F687" s="5" t="s">
        <v>192</v>
      </c>
    </row>
    <row r="688" spans="1:6" ht="18" thickTop="1" thickBot="1" x14ac:dyDescent="0.35">
      <c r="A688" s="3" t="s">
        <v>760</v>
      </c>
      <c r="B688" s="4">
        <v>586000</v>
      </c>
      <c r="C688" s="5" t="s">
        <v>122</v>
      </c>
      <c r="D688" s="6" t="s">
        <v>15</v>
      </c>
      <c r="E688" s="4">
        <v>586000</v>
      </c>
      <c r="F688" s="5" t="s">
        <v>122</v>
      </c>
    </row>
    <row r="689" spans="1:6" ht="18" thickTop="1" thickBot="1" x14ac:dyDescent="0.35">
      <c r="A689" s="3" t="s">
        <v>761</v>
      </c>
      <c r="B689" s="4">
        <v>585900</v>
      </c>
      <c r="C689" s="5" t="s">
        <v>113</v>
      </c>
      <c r="D689" s="6" t="s">
        <v>49</v>
      </c>
      <c r="E689" s="4">
        <v>585900</v>
      </c>
      <c r="F689" s="5" t="s">
        <v>113</v>
      </c>
    </row>
    <row r="690" spans="1:6" ht="18" thickTop="1" thickBot="1" x14ac:dyDescent="0.35">
      <c r="A690" s="3" t="s">
        <v>762</v>
      </c>
      <c r="B690" s="4">
        <v>585750</v>
      </c>
      <c r="C690" s="5" t="s">
        <v>59</v>
      </c>
      <c r="D690" s="6" t="s">
        <v>37</v>
      </c>
      <c r="E690" s="4">
        <v>585750</v>
      </c>
      <c r="F690" s="5" t="s">
        <v>59</v>
      </c>
    </row>
    <row r="691" spans="1:6" ht="18" thickTop="1" thickBot="1" x14ac:dyDescent="0.35">
      <c r="A691" s="3" t="s">
        <v>763</v>
      </c>
      <c r="B691" s="4">
        <v>585500</v>
      </c>
      <c r="C691" s="5" t="s">
        <v>65</v>
      </c>
      <c r="D691" s="6" t="s">
        <v>37</v>
      </c>
      <c r="E691" s="4">
        <v>585500</v>
      </c>
      <c r="F691" s="5" t="s">
        <v>65</v>
      </c>
    </row>
    <row r="692" spans="1:6" ht="18" thickTop="1" thickBot="1" x14ac:dyDescent="0.35">
      <c r="A692" s="3" t="s">
        <v>764</v>
      </c>
      <c r="B692" s="4">
        <v>585500</v>
      </c>
      <c r="C692" s="5" t="s">
        <v>39</v>
      </c>
      <c r="D692" s="6" t="s">
        <v>49</v>
      </c>
      <c r="E692" s="4">
        <v>585500</v>
      </c>
      <c r="F692" s="5" t="s">
        <v>39</v>
      </c>
    </row>
    <row r="693" spans="1:6" ht="18" thickTop="1" thickBot="1" x14ac:dyDescent="0.35">
      <c r="A693" s="3" t="s">
        <v>765</v>
      </c>
      <c r="B693" s="4">
        <v>585000</v>
      </c>
      <c r="C693" s="5" t="s">
        <v>166</v>
      </c>
      <c r="D693" s="6" t="s">
        <v>49</v>
      </c>
      <c r="E693" s="4">
        <v>585000</v>
      </c>
      <c r="F693" s="5" t="s">
        <v>166</v>
      </c>
    </row>
    <row r="694" spans="1:6" ht="18" thickTop="1" thickBot="1" x14ac:dyDescent="0.35">
      <c r="A694" s="3" t="s">
        <v>766</v>
      </c>
      <c r="B694" s="4">
        <v>585000</v>
      </c>
      <c r="C694" s="5" t="s">
        <v>43</v>
      </c>
      <c r="D694" s="6" t="s">
        <v>49</v>
      </c>
      <c r="E694" s="4">
        <v>585000</v>
      </c>
      <c r="F694" s="5" t="s">
        <v>43</v>
      </c>
    </row>
    <row r="695" spans="1:6" ht="18" thickTop="1" thickBot="1" x14ac:dyDescent="0.35">
      <c r="A695" s="3" t="s">
        <v>767</v>
      </c>
      <c r="B695" s="4">
        <v>585000</v>
      </c>
      <c r="C695" s="5" t="s">
        <v>192</v>
      </c>
      <c r="D695" s="6" t="s">
        <v>49</v>
      </c>
      <c r="E695" s="4">
        <v>585000</v>
      </c>
      <c r="F695" s="5" t="s">
        <v>192</v>
      </c>
    </row>
    <row r="696" spans="1:6" ht="18" thickTop="1" thickBot="1" x14ac:dyDescent="0.35">
      <c r="A696" s="3" t="s">
        <v>768</v>
      </c>
      <c r="B696" s="4">
        <v>585000</v>
      </c>
      <c r="C696" s="5" t="s">
        <v>107</v>
      </c>
      <c r="D696" s="6" t="s">
        <v>49</v>
      </c>
      <c r="E696" s="4">
        <v>585000</v>
      </c>
      <c r="F696" s="5" t="s">
        <v>107</v>
      </c>
    </row>
    <row r="697" spans="1:6" ht="18" thickTop="1" thickBot="1" x14ac:dyDescent="0.35">
      <c r="A697" s="3" t="s">
        <v>769</v>
      </c>
      <c r="B697" s="4">
        <v>585000</v>
      </c>
      <c r="C697" s="5" t="s">
        <v>107</v>
      </c>
      <c r="D697" s="6" t="s">
        <v>49</v>
      </c>
      <c r="E697" s="4">
        <v>585000</v>
      </c>
      <c r="F697" s="5" t="s">
        <v>107</v>
      </c>
    </row>
    <row r="698" spans="1:6" ht="18" thickTop="1" thickBot="1" x14ac:dyDescent="0.35">
      <c r="A698" s="3" t="s">
        <v>770</v>
      </c>
      <c r="B698" s="4">
        <v>584900</v>
      </c>
      <c r="C698" s="5" t="s">
        <v>43</v>
      </c>
      <c r="D698" s="6" t="s">
        <v>15</v>
      </c>
      <c r="E698" s="4">
        <v>584900</v>
      </c>
      <c r="F698" s="5" t="s">
        <v>43</v>
      </c>
    </row>
    <row r="699" spans="1:6" ht="18" thickTop="1" thickBot="1" x14ac:dyDescent="0.35">
      <c r="A699" s="3" t="s">
        <v>771</v>
      </c>
      <c r="B699" s="4">
        <v>584900</v>
      </c>
      <c r="C699" s="5" t="s">
        <v>105</v>
      </c>
      <c r="D699" s="6" t="s">
        <v>37</v>
      </c>
      <c r="E699" s="4">
        <v>584900</v>
      </c>
      <c r="F699" s="5" t="s">
        <v>105</v>
      </c>
    </row>
    <row r="700" spans="1:6" ht="18" thickTop="1" thickBot="1" x14ac:dyDescent="0.35">
      <c r="A700" s="3" t="s">
        <v>772</v>
      </c>
      <c r="B700" s="4">
        <v>584800</v>
      </c>
      <c r="C700" s="5" t="s">
        <v>72</v>
      </c>
      <c r="D700" s="6" t="s">
        <v>37</v>
      </c>
      <c r="E700" s="4">
        <v>584800</v>
      </c>
      <c r="F700" s="5" t="s">
        <v>72</v>
      </c>
    </row>
    <row r="701" spans="1:6" ht="18" thickTop="1" thickBot="1" x14ac:dyDescent="0.35">
      <c r="A701" s="3" t="s">
        <v>773</v>
      </c>
      <c r="B701" s="4">
        <v>584600</v>
      </c>
      <c r="C701" s="5" t="s">
        <v>120</v>
      </c>
      <c r="D701" s="6" t="s">
        <v>14</v>
      </c>
      <c r="E701" s="4">
        <v>584600</v>
      </c>
      <c r="F701" s="5" t="s">
        <v>120</v>
      </c>
    </row>
    <row r="702" spans="1:6" ht="18" thickTop="1" thickBot="1" x14ac:dyDescent="0.35">
      <c r="A702" s="3" t="s">
        <v>774</v>
      </c>
      <c r="B702" s="4">
        <v>584500</v>
      </c>
      <c r="C702" s="5" t="s">
        <v>170</v>
      </c>
      <c r="D702" s="6" t="s">
        <v>49</v>
      </c>
      <c r="E702" s="4">
        <v>584500</v>
      </c>
      <c r="F702" s="5" t="s">
        <v>170</v>
      </c>
    </row>
    <row r="703" spans="1:6" ht="18" thickTop="1" thickBot="1" x14ac:dyDescent="0.35">
      <c r="A703" s="3" t="s">
        <v>775</v>
      </c>
      <c r="B703" s="4">
        <v>584400</v>
      </c>
      <c r="C703" s="5" t="s">
        <v>166</v>
      </c>
      <c r="D703" s="6" t="s">
        <v>34</v>
      </c>
      <c r="E703" s="4">
        <v>584400</v>
      </c>
      <c r="F703" s="5" t="s">
        <v>166</v>
      </c>
    </row>
    <row r="704" spans="1:6" ht="18" thickTop="1" thickBot="1" x14ac:dyDescent="0.35">
      <c r="A704" s="3" t="s">
        <v>776</v>
      </c>
      <c r="B704" s="4">
        <v>584400</v>
      </c>
      <c r="C704" s="5" t="s">
        <v>192</v>
      </c>
      <c r="D704" s="6" t="s">
        <v>14</v>
      </c>
      <c r="E704" s="4">
        <v>584400</v>
      </c>
      <c r="F704" s="5" t="s">
        <v>192</v>
      </c>
    </row>
    <row r="705" spans="1:6" ht="18" thickTop="1" thickBot="1" x14ac:dyDescent="0.35">
      <c r="A705" s="3" t="s">
        <v>777</v>
      </c>
      <c r="B705" s="4">
        <v>584250</v>
      </c>
      <c r="C705" s="5" t="s">
        <v>122</v>
      </c>
      <c r="D705" s="6" t="s">
        <v>49</v>
      </c>
      <c r="E705" s="4">
        <v>584250</v>
      </c>
      <c r="F705" s="5" t="s">
        <v>122</v>
      </c>
    </row>
    <row r="706" spans="1:6" ht="18" thickTop="1" thickBot="1" x14ac:dyDescent="0.35">
      <c r="A706" s="3" t="s">
        <v>778</v>
      </c>
      <c r="B706" s="4">
        <v>584200</v>
      </c>
      <c r="C706" s="5" t="s">
        <v>85</v>
      </c>
      <c r="D706" s="6" t="s">
        <v>49</v>
      </c>
      <c r="E706" s="4">
        <v>584200</v>
      </c>
      <c r="F706" s="5" t="s">
        <v>85</v>
      </c>
    </row>
    <row r="707" spans="1:6" ht="18" thickTop="1" thickBot="1" x14ac:dyDescent="0.35">
      <c r="A707" s="3" t="s">
        <v>779</v>
      </c>
      <c r="B707" s="4">
        <v>584100</v>
      </c>
      <c r="C707" s="5" t="s">
        <v>120</v>
      </c>
      <c r="D707" s="6" t="s">
        <v>37</v>
      </c>
      <c r="E707" s="4">
        <v>584100</v>
      </c>
      <c r="F707" s="5" t="s">
        <v>120</v>
      </c>
    </row>
    <row r="708" spans="1:6" ht="18" thickTop="1" thickBot="1" x14ac:dyDescent="0.35">
      <c r="A708" s="3" t="s">
        <v>780</v>
      </c>
      <c r="B708" s="4">
        <v>584000</v>
      </c>
      <c r="C708" s="5" t="s">
        <v>107</v>
      </c>
      <c r="D708" s="6" t="s">
        <v>15</v>
      </c>
      <c r="E708" s="4">
        <v>584000</v>
      </c>
      <c r="F708" s="5" t="s">
        <v>107</v>
      </c>
    </row>
    <row r="709" spans="1:6" ht="18" thickTop="1" thickBot="1" x14ac:dyDescent="0.35">
      <c r="A709" s="3" t="s">
        <v>781</v>
      </c>
      <c r="B709" s="4">
        <v>584000</v>
      </c>
      <c r="C709" s="5" t="s">
        <v>72</v>
      </c>
      <c r="D709" s="6" t="s">
        <v>49</v>
      </c>
      <c r="E709" s="4">
        <v>584000</v>
      </c>
      <c r="F709" s="5" t="s">
        <v>72</v>
      </c>
    </row>
    <row r="710" spans="1:6" ht="18" thickTop="1" thickBot="1" x14ac:dyDescent="0.35">
      <c r="A710" s="3" t="s">
        <v>782</v>
      </c>
      <c r="B710" s="4">
        <v>584000</v>
      </c>
      <c r="C710" s="5" t="s">
        <v>122</v>
      </c>
      <c r="D710" s="6" t="s">
        <v>81</v>
      </c>
      <c r="E710" s="4">
        <v>584000</v>
      </c>
      <c r="F710" s="5" t="s">
        <v>122</v>
      </c>
    </row>
    <row r="711" spans="1:6" ht="18" thickTop="1" thickBot="1" x14ac:dyDescent="0.35">
      <c r="A711" s="3" t="s">
        <v>783</v>
      </c>
      <c r="B711" s="4">
        <v>583900</v>
      </c>
      <c r="C711" s="5" t="s">
        <v>130</v>
      </c>
      <c r="D711" s="6" t="s">
        <v>34</v>
      </c>
      <c r="E711" s="4">
        <v>583900</v>
      </c>
      <c r="F711" s="5" t="s">
        <v>130</v>
      </c>
    </row>
    <row r="712" spans="1:6" ht="18" thickTop="1" thickBot="1" x14ac:dyDescent="0.35">
      <c r="A712" s="3" t="s">
        <v>784</v>
      </c>
      <c r="B712" s="4">
        <v>583800</v>
      </c>
      <c r="C712" s="5" t="s">
        <v>166</v>
      </c>
      <c r="D712" s="6" t="s">
        <v>49</v>
      </c>
      <c r="E712" s="4">
        <v>583800</v>
      </c>
      <c r="F712" s="5" t="s">
        <v>166</v>
      </c>
    </row>
    <row r="713" spans="1:6" ht="18" thickTop="1" thickBot="1" x14ac:dyDescent="0.35">
      <c r="A713" s="3" t="s">
        <v>785</v>
      </c>
      <c r="B713" s="4">
        <v>583500</v>
      </c>
      <c r="C713" s="5" t="s">
        <v>48</v>
      </c>
      <c r="D713" s="6" t="s">
        <v>34</v>
      </c>
      <c r="E713" s="4">
        <v>583500</v>
      </c>
      <c r="F713" s="5" t="s">
        <v>48</v>
      </c>
    </row>
    <row r="714" spans="1:6" ht="18" thickTop="1" thickBot="1" x14ac:dyDescent="0.35">
      <c r="A714" s="3" t="s">
        <v>786</v>
      </c>
      <c r="B714" s="4">
        <v>583500</v>
      </c>
      <c r="C714" s="5" t="s">
        <v>65</v>
      </c>
      <c r="D714" s="6" t="s">
        <v>49</v>
      </c>
      <c r="E714" s="4">
        <v>583500</v>
      </c>
      <c r="F714" s="5" t="s">
        <v>65</v>
      </c>
    </row>
    <row r="715" spans="1:6" ht="18" thickTop="1" thickBot="1" x14ac:dyDescent="0.35">
      <c r="A715" s="3" t="s">
        <v>787</v>
      </c>
      <c r="B715" s="4">
        <v>583500</v>
      </c>
      <c r="C715" s="5" t="s">
        <v>85</v>
      </c>
      <c r="D715" s="6" t="s">
        <v>17</v>
      </c>
      <c r="E715" s="4">
        <v>583500</v>
      </c>
      <c r="F715" s="5" t="s">
        <v>85</v>
      </c>
    </row>
    <row r="716" spans="1:6" ht="18" thickTop="1" thickBot="1" x14ac:dyDescent="0.35">
      <c r="A716" s="3" t="s">
        <v>788</v>
      </c>
      <c r="B716" s="4">
        <v>583400</v>
      </c>
      <c r="C716" s="5" t="s">
        <v>113</v>
      </c>
      <c r="D716" s="6" t="s">
        <v>49</v>
      </c>
      <c r="E716" s="4">
        <v>583400</v>
      </c>
      <c r="F716" s="5" t="s">
        <v>113</v>
      </c>
    </row>
    <row r="717" spans="1:6" ht="18" thickTop="1" thickBot="1" x14ac:dyDescent="0.35">
      <c r="A717" s="3" t="s">
        <v>789</v>
      </c>
      <c r="B717" s="4">
        <v>583100</v>
      </c>
      <c r="C717" s="5" t="s">
        <v>54</v>
      </c>
      <c r="D717" s="6" t="s">
        <v>81</v>
      </c>
      <c r="E717" s="4">
        <v>583100</v>
      </c>
      <c r="F717" s="5" t="s">
        <v>54</v>
      </c>
    </row>
    <row r="718" spans="1:6" ht="18" thickTop="1" thickBot="1" x14ac:dyDescent="0.35">
      <c r="A718" s="3" t="s">
        <v>790</v>
      </c>
      <c r="B718" s="4">
        <v>583100</v>
      </c>
      <c r="C718" s="5" t="s">
        <v>39</v>
      </c>
      <c r="D718" s="6" t="s">
        <v>34</v>
      </c>
      <c r="E718" s="4">
        <v>583100</v>
      </c>
      <c r="F718" s="5" t="s">
        <v>39</v>
      </c>
    </row>
    <row r="719" spans="1:6" ht="18" thickTop="1" thickBot="1" x14ac:dyDescent="0.35">
      <c r="A719" s="3" t="s">
        <v>791</v>
      </c>
      <c r="B719" s="4">
        <v>583000</v>
      </c>
      <c r="C719" s="5" t="s">
        <v>80</v>
      </c>
      <c r="D719" s="6" t="s">
        <v>37</v>
      </c>
      <c r="E719" s="4">
        <v>583000</v>
      </c>
      <c r="F719" s="5" t="s">
        <v>80</v>
      </c>
    </row>
    <row r="720" spans="1:6" ht="18" thickTop="1" thickBot="1" x14ac:dyDescent="0.35">
      <c r="A720" s="3" t="s">
        <v>792</v>
      </c>
      <c r="B720" s="4">
        <v>583000</v>
      </c>
      <c r="C720" s="5" t="s">
        <v>80</v>
      </c>
      <c r="D720" s="6" t="s">
        <v>49</v>
      </c>
      <c r="E720" s="4">
        <v>583000</v>
      </c>
      <c r="F720" s="5" t="s">
        <v>80</v>
      </c>
    </row>
    <row r="721" spans="1:6" ht="18" thickTop="1" thickBot="1" x14ac:dyDescent="0.35">
      <c r="A721" s="3" t="s">
        <v>793</v>
      </c>
      <c r="B721" s="4">
        <v>583000</v>
      </c>
      <c r="C721" s="5" t="s">
        <v>80</v>
      </c>
      <c r="D721" s="6" t="s">
        <v>34</v>
      </c>
      <c r="E721" s="4">
        <v>583000</v>
      </c>
      <c r="F721" s="5" t="s">
        <v>80</v>
      </c>
    </row>
    <row r="722" spans="1:6" ht="18" thickTop="1" thickBot="1" x14ac:dyDescent="0.35">
      <c r="A722" s="3" t="s">
        <v>794</v>
      </c>
      <c r="B722" s="4">
        <v>583000</v>
      </c>
      <c r="C722" s="5" t="s">
        <v>80</v>
      </c>
      <c r="D722" s="6" t="s">
        <v>49</v>
      </c>
      <c r="E722" s="4">
        <v>583000</v>
      </c>
      <c r="F722" s="5" t="s">
        <v>80</v>
      </c>
    </row>
    <row r="723" spans="1:6" ht="18" thickTop="1" thickBot="1" x14ac:dyDescent="0.35">
      <c r="A723" s="3" t="s">
        <v>795</v>
      </c>
      <c r="B723" s="4">
        <v>582500</v>
      </c>
      <c r="C723" s="5" t="s">
        <v>122</v>
      </c>
      <c r="D723" s="6" t="s">
        <v>49</v>
      </c>
      <c r="E723" s="4">
        <v>582500</v>
      </c>
      <c r="F723" s="5" t="s">
        <v>122</v>
      </c>
    </row>
    <row r="724" spans="1:6" ht="18" thickTop="1" thickBot="1" x14ac:dyDescent="0.35">
      <c r="A724" s="3" t="s">
        <v>796</v>
      </c>
      <c r="B724" s="4">
        <v>582400</v>
      </c>
      <c r="C724" s="5" t="s">
        <v>41</v>
      </c>
      <c r="D724" s="6" t="s">
        <v>49</v>
      </c>
      <c r="E724" s="4">
        <v>582400</v>
      </c>
      <c r="F724" s="5" t="s">
        <v>41</v>
      </c>
    </row>
    <row r="725" spans="1:6" ht="18" thickTop="1" thickBot="1" x14ac:dyDescent="0.35">
      <c r="A725" s="3" t="s">
        <v>797</v>
      </c>
      <c r="B725" s="4">
        <v>582400</v>
      </c>
      <c r="C725" s="5" t="s">
        <v>113</v>
      </c>
      <c r="D725" s="6" t="s">
        <v>15</v>
      </c>
      <c r="E725" s="4">
        <v>582400</v>
      </c>
      <c r="F725" s="5" t="s">
        <v>113</v>
      </c>
    </row>
    <row r="726" spans="1:6" ht="18" thickTop="1" thickBot="1" x14ac:dyDescent="0.35">
      <c r="A726" s="3" t="s">
        <v>798</v>
      </c>
      <c r="B726" s="4">
        <v>582300</v>
      </c>
      <c r="C726" s="5" t="s">
        <v>113</v>
      </c>
      <c r="D726" s="6" t="s">
        <v>49</v>
      </c>
      <c r="E726" s="4">
        <v>582300</v>
      </c>
      <c r="F726" s="5" t="s">
        <v>113</v>
      </c>
    </row>
    <row r="727" spans="1:6" ht="18" thickTop="1" thickBot="1" x14ac:dyDescent="0.35">
      <c r="A727" s="3" t="s">
        <v>799</v>
      </c>
      <c r="B727" s="4">
        <v>582300</v>
      </c>
      <c r="C727" s="5" t="s">
        <v>39</v>
      </c>
      <c r="D727" s="6" t="s">
        <v>49</v>
      </c>
      <c r="E727" s="4">
        <v>582300</v>
      </c>
      <c r="F727" s="5" t="s">
        <v>39</v>
      </c>
    </row>
    <row r="728" spans="1:6" ht="18" thickTop="1" thickBot="1" x14ac:dyDescent="0.35">
      <c r="A728" s="3" t="s">
        <v>800</v>
      </c>
      <c r="B728" s="4">
        <v>582300</v>
      </c>
      <c r="C728" s="5" t="s">
        <v>166</v>
      </c>
      <c r="D728" s="6" t="s">
        <v>49</v>
      </c>
      <c r="E728" s="4">
        <v>582300</v>
      </c>
      <c r="F728" s="5" t="s">
        <v>166</v>
      </c>
    </row>
    <row r="729" spans="1:6" ht="18" thickTop="1" thickBot="1" x14ac:dyDescent="0.35">
      <c r="A729" s="3" t="s">
        <v>801</v>
      </c>
      <c r="B729" s="4">
        <v>582100</v>
      </c>
      <c r="C729" s="5" t="s">
        <v>120</v>
      </c>
      <c r="D729" s="6" t="s">
        <v>34</v>
      </c>
      <c r="E729" s="4">
        <v>582100</v>
      </c>
      <c r="F729" s="5" t="s">
        <v>120</v>
      </c>
    </row>
    <row r="730" spans="1:6" ht="18" thickTop="1" thickBot="1" x14ac:dyDescent="0.35">
      <c r="A730" s="3" t="s">
        <v>802</v>
      </c>
      <c r="B730" s="4">
        <v>582000</v>
      </c>
      <c r="C730" s="5" t="s">
        <v>170</v>
      </c>
      <c r="D730" s="6" t="s">
        <v>34</v>
      </c>
      <c r="E730" s="4">
        <v>582000</v>
      </c>
      <c r="F730" s="5" t="s">
        <v>170</v>
      </c>
    </row>
    <row r="731" spans="1:6" ht="18" thickTop="1" thickBot="1" x14ac:dyDescent="0.35">
      <c r="A731" s="3" t="s">
        <v>803</v>
      </c>
      <c r="B731" s="4">
        <v>581700</v>
      </c>
      <c r="C731" s="5" t="s">
        <v>54</v>
      </c>
      <c r="D731" s="6" t="s">
        <v>463</v>
      </c>
      <c r="E731" s="4">
        <v>581700</v>
      </c>
      <c r="F731" s="5" t="s">
        <v>54</v>
      </c>
    </row>
    <row r="732" spans="1:6" ht="18" thickTop="1" thickBot="1" x14ac:dyDescent="0.35">
      <c r="A732" s="3" t="s">
        <v>804</v>
      </c>
      <c r="B732" s="4">
        <v>581500</v>
      </c>
      <c r="C732" s="5" t="s">
        <v>192</v>
      </c>
      <c r="D732" s="6" t="s">
        <v>34</v>
      </c>
      <c r="E732" s="4">
        <v>581500</v>
      </c>
      <c r="F732" s="5" t="s">
        <v>192</v>
      </c>
    </row>
    <row r="733" spans="1:6" ht="18" thickTop="1" thickBot="1" x14ac:dyDescent="0.35">
      <c r="A733" s="3" t="s">
        <v>805</v>
      </c>
      <c r="B733" s="4">
        <v>581500</v>
      </c>
      <c r="C733" s="5" t="s">
        <v>69</v>
      </c>
      <c r="D733" s="6" t="s">
        <v>17</v>
      </c>
      <c r="E733" s="4">
        <v>581500</v>
      </c>
      <c r="F733" s="5" t="s">
        <v>69</v>
      </c>
    </row>
    <row r="734" spans="1:6" ht="18" thickTop="1" thickBot="1" x14ac:dyDescent="0.35">
      <c r="A734" s="3" t="s">
        <v>806</v>
      </c>
      <c r="B734" s="4">
        <v>581400</v>
      </c>
      <c r="C734" s="5" t="s">
        <v>166</v>
      </c>
      <c r="D734" s="6" t="s">
        <v>34</v>
      </c>
      <c r="E734" s="4">
        <v>581400</v>
      </c>
      <c r="F734" s="5" t="s">
        <v>166</v>
      </c>
    </row>
    <row r="735" spans="1:6" ht="18" thickTop="1" thickBot="1" x14ac:dyDescent="0.35">
      <c r="A735" s="3" t="s">
        <v>807</v>
      </c>
      <c r="B735" s="4">
        <v>581200</v>
      </c>
      <c r="C735" s="5" t="s">
        <v>166</v>
      </c>
      <c r="D735" s="6" t="s">
        <v>34</v>
      </c>
      <c r="E735" s="4">
        <v>581200</v>
      </c>
      <c r="F735" s="5" t="s">
        <v>166</v>
      </c>
    </row>
    <row r="736" spans="1:6" ht="18" thickTop="1" thickBot="1" x14ac:dyDescent="0.35">
      <c r="A736" s="3" t="s">
        <v>808</v>
      </c>
      <c r="B736" s="4">
        <v>581200</v>
      </c>
      <c r="C736" s="5" t="s">
        <v>166</v>
      </c>
      <c r="D736" s="6" t="s">
        <v>49</v>
      </c>
      <c r="E736" s="4">
        <v>581200</v>
      </c>
      <c r="F736" s="5" t="s">
        <v>166</v>
      </c>
    </row>
    <row r="737" spans="1:6" ht="18" thickTop="1" thickBot="1" x14ac:dyDescent="0.35">
      <c r="A737" s="3" t="s">
        <v>809</v>
      </c>
      <c r="B737" s="4">
        <v>581000</v>
      </c>
      <c r="C737" s="5" t="s">
        <v>85</v>
      </c>
      <c r="D737" s="6" t="s">
        <v>49</v>
      </c>
      <c r="E737" s="4">
        <v>581000</v>
      </c>
      <c r="F737" s="5" t="s">
        <v>85</v>
      </c>
    </row>
    <row r="738" spans="1:6" ht="18" thickTop="1" thickBot="1" x14ac:dyDescent="0.35">
      <c r="A738" s="3" t="s">
        <v>810</v>
      </c>
      <c r="B738" s="4">
        <v>580900</v>
      </c>
      <c r="C738" s="5" t="s">
        <v>39</v>
      </c>
      <c r="D738" s="6" t="s">
        <v>49</v>
      </c>
      <c r="E738" s="4">
        <v>580900</v>
      </c>
      <c r="F738" s="5" t="s">
        <v>39</v>
      </c>
    </row>
    <row r="739" spans="1:6" ht="18" thickTop="1" thickBot="1" x14ac:dyDescent="0.35">
      <c r="A739" s="3" t="s">
        <v>811</v>
      </c>
      <c r="B739" s="4">
        <v>580701</v>
      </c>
      <c r="C739" s="5" t="s">
        <v>59</v>
      </c>
      <c r="D739" s="6" t="s">
        <v>15</v>
      </c>
      <c r="E739" s="4">
        <v>580701</v>
      </c>
      <c r="F739" s="5" t="s">
        <v>59</v>
      </c>
    </row>
    <row r="740" spans="1:6" ht="18" thickTop="1" thickBot="1" x14ac:dyDescent="0.35">
      <c r="A740" s="3" t="s">
        <v>812</v>
      </c>
      <c r="B740" s="4">
        <v>580700</v>
      </c>
      <c r="C740" s="5" t="s">
        <v>105</v>
      </c>
      <c r="D740" s="6" t="s">
        <v>81</v>
      </c>
      <c r="E740" s="4">
        <v>580700</v>
      </c>
      <c r="F740" s="5" t="s">
        <v>105</v>
      </c>
    </row>
    <row r="741" spans="1:6" ht="18" thickTop="1" thickBot="1" x14ac:dyDescent="0.35">
      <c r="A741" s="3" t="s">
        <v>813</v>
      </c>
      <c r="B741" s="4">
        <v>580500</v>
      </c>
      <c r="C741" s="5" t="s">
        <v>166</v>
      </c>
      <c r="D741" s="6" t="s">
        <v>81</v>
      </c>
      <c r="E741" s="4">
        <v>580500</v>
      </c>
      <c r="F741" s="5" t="s">
        <v>166</v>
      </c>
    </row>
    <row r="742" spans="1:6" ht="18" thickTop="1" thickBot="1" x14ac:dyDescent="0.35">
      <c r="A742" s="3" t="s">
        <v>814</v>
      </c>
      <c r="B742" s="4">
        <v>580500</v>
      </c>
      <c r="C742" s="5" t="s">
        <v>170</v>
      </c>
      <c r="D742" s="6" t="s">
        <v>37</v>
      </c>
      <c r="E742" s="4">
        <v>580500</v>
      </c>
      <c r="F742" s="5" t="s">
        <v>170</v>
      </c>
    </row>
    <row r="743" spans="1:6" ht="18" thickTop="1" thickBot="1" x14ac:dyDescent="0.35">
      <c r="A743" s="3" t="s">
        <v>815</v>
      </c>
      <c r="B743" s="4">
        <v>580500</v>
      </c>
      <c r="C743" s="5" t="s">
        <v>138</v>
      </c>
      <c r="D743" s="6" t="s">
        <v>49</v>
      </c>
      <c r="E743" s="4">
        <v>580500</v>
      </c>
      <c r="F743" s="5" t="s">
        <v>138</v>
      </c>
    </row>
    <row r="744" spans="1:6" ht="18" thickTop="1" thickBot="1" x14ac:dyDescent="0.35">
      <c r="A744" s="3" t="s">
        <v>816</v>
      </c>
      <c r="B744" s="4">
        <v>580500</v>
      </c>
      <c r="C744" s="5" t="s">
        <v>105</v>
      </c>
      <c r="D744" s="6" t="s">
        <v>34</v>
      </c>
      <c r="E744" s="4">
        <v>580500</v>
      </c>
      <c r="F744" s="5" t="s">
        <v>105</v>
      </c>
    </row>
    <row r="745" spans="1:6" ht="18" thickTop="1" thickBot="1" x14ac:dyDescent="0.35">
      <c r="A745" s="3" t="s">
        <v>817</v>
      </c>
      <c r="B745" s="4">
        <v>580500</v>
      </c>
      <c r="C745" s="5" t="s">
        <v>138</v>
      </c>
      <c r="D745" s="6" t="s">
        <v>34</v>
      </c>
      <c r="E745" s="4">
        <v>580500</v>
      </c>
      <c r="F745" s="5" t="s">
        <v>138</v>
      </c>
    </row>
    <row r="746" spans="1:6" ht="18" thickTop="1" thickBot="1" x14ac:dyDescent="0.35">
      <c r="A746" s="3" t="s">
        <v>818</v>
      </c>
      <c r="B746" s="4">
        <v>580500</v>
      </c>
      <c r="C746" s="5" t="s">
        <v>48</v>
      </c>
      <c r="D746" s="6" t="s">
        <v>15</v>
      </c>
      <c r="E746" s="4">
        <v>580500</v>
      </c>
      <c r="F746" s="5" t="s">
        <v>48</v>
      </c>
    </row>
    <row r="747" spans="1:6" ht="18" thickTop="1" thickBot="1" x14ac:dyDescent="0.35">
      <c r="A747" s="3" t="s">
        <v>819</v>
      </c>
      <c r="B747" s="4">
        <v>580500</v>
      </c>
      <c r="C747" s="5" t="s">
        <v>48</v>
      </c>
      <c r="D747" s="6" t="s">
        <v>37</v>
      </c>
      <c r="E747" s="4">
        <v>580500</v>
      </c>
      <c r="F747" s="5" t="s">
        <v>48</v>
      </c>
    </row>
    <row r="748" spans="1:6" ht="18" thickTop="1" thickBot="1" x14ac:dyDescent="0.35">
      <c r="A748" s="3" t="s">
        <v>820</v>
      </c>
      <c r="B748" s="4">
        <v>580500</v>
      </c>
      <c r="C748" s="5" t="s">
        <v>48</v>
      </c>
      <c r="D748" s="6" t="s">
        <v>49</v>
      </c>
      <c r="E748" s="4">
        <v>580500</v>
      </c>
      <c r="F748" s="5" t="s">
        <v>48</v>
      </c>
    </row>
    <row r="749" spans="1:6" ht="18" thickTop="1" thickBot="1" x14ac:dyDescent="0.35">
      <c r="A749" s="3" t="s">
        <v>821</v>
      </c>
      <c r="B749" s="4">
        <v>580500</v>
      </c>
      <c r="C749" s="5" t="s">
        <v>45</v>
      </c>
      <c r="D749" s="6" t="s">
        <v>463</v>
      </c>
      <c r="E749" s="4">
        <v>580500</v>
      </c>
      <c r="F749" s="5" t="s">
        <v>45</v>
      </c>
    </row>
    <row r="750" spans="1:6" ht="18" thickTop="1" thickBot="1" x14ac:dyDescent="0.35">
      <c r="A750" s="3" t="s">
        <v>822</v>
      </c>
      <c r="B750" s="4">
        <v>580500</v>
      </c>
      <c r="C750" s="5" t="s">
        <v>77</v>
      </c>
      <c r="D750" s="6" t="s">
        <v>49</v>
      </c>
      <c r="E750" s="4">
        <v>580500</v>
      </c>
      <c r="F750" s="5" t="s">
        <v>77</v>
      </c>
    </row>
    <row r="751" spans="1:6" ht="18" thickTop="1" thickBot="1" x14ac:dyDescent="0.35">
      <c r="A751" s="3" t="s">
        <v>823</v>
      </c>
      <c r="B751" s="4">
        <v>580500</v>
      </c>
      <c r="C751" s="5" t="s">
        <v>77</v>
      </c>
      <c r="D751" s="6" t="s">
        <v>34</v>
      </c>
      <c r="E751" s="4">
        <v>580500</v>
      </c>
      <c r="F751" s="5" t="s">
        <v>77</v>
      </c>
    </row>
    <row r="752" spans="1:6" ht="18" thickTop="1" thickBot="1" x14ac:dyDescent="0.35">
      <c r="A752" s="3" t="s">
        <v>824</v>
      </c>
      <c r="B752" s="4">
        <v>580500</v>
      </c>
      <c r="C752" s="5" t="s">
        <v>77</v>
      </c>
      <c r="D752" s="6" t="s">
        <v>81</v>
      </c>
      <c r="E752" s="4">
        <v>580500</v>
      </c>
      <c r="F752" s="5" t="s">
        <v>77</v>
      </c>
    </row>
    <row r="753" spans="1:6" ht="18" thickTop="1" thickBot="1" x14ac:dyDescent="0.35">
      <c r="A753" s="3" t="s">
        <v>825</v>
      </c>
      <c r="B753" s="4">
        <v>580500</v>
      </c>
      <c r="C753" s="5" t="s">
        <v>85</v>
      </c>
      <c r="D753" s="6" t="s">
        <v>81</v>
      </c>
      <c r="E753" s="4">
        <v>580500</v>
      </c>
      <c r="F753" s="5" t="s">
        <v>85</v>
      </c>
    </row>
    <row r="754" spans="1:6" ht="18" thickTop="1" thickBot="1" x14ac:dyDescent="0.35">
      <c r="A754" s="3" t="s">
        <v>826</v>
      </c>
      <c r="B754" s="4">
        <v>580500</v>
      </c>
      <c r="C754" s="5" t="s">
        <v>69</v>
      </c>
      <c r="D754" s="6" t="s">
        <v>49</v>
      </c>
      <c r="E754" s="4">
        <v>580500</v>
      </c>
      <c r="F754" s="5" t="s">
        <v>69</v>
      </c>
    </row>
    <row r="755" spans="1:6" ht="18" thickTop="1" thickBot="1" x14ac:dyDescent="0.35">
      <c r="A755" s="3" t="s">
        <v>827</v>
      </c>
      <c r="B755" s="4">
        <v>580500</v>
      </c>
      <c r="C755" s="5" t="s">
        <v>65</v>
      </c>
      <c r="D755" s="6" t="s">
        <v>34</v>
      </c>
      <c r="E755" s="4">
        <v>580500</v>
      </c>
      <c r="F755" s="5" t="s">
        <v>65</v>
      </c>
    </row>
    <row r="756" spans="1:6" ht="18" thickTop="1" thickBot="1" x14ac:dyDescent="0.35">
      <c r="A756" s="3" t="s">
        <v>828</v>
      </c>
      <c r="B756" s="4">
        <v>580500</v>
      </c>
      <c r="C756" s="5" t="s">
        <v>65</v>
      </c>
      <c r="D756" s="6" t="s">
        <v>49</v>
      </c>
      <c r="E756" s="4">
        <v>580500</v>
      </c>
      <c r="F756" s="5" t="s">
        <v>65</v>
      </c>
    </row>
    <row r="757" spans="1:6" ht="18" thickTop="1" thickBot="1" x14ac:dyDescent="0.35">
      <c r="A757" s="3" t="s">
        <v>829</v>
      </c>
      <c r="B757" s="4">
        <v>580500</v>
      </c>
      <c r="C757" s="5" t="s">
        <v>89</v>
      </c>
      <c r="D757" s="6" t="s">
        <v>15</v>
      </c>
      <c r="E757" s="4">
        <v>580500</v>
      </c>
      <c r="F757" s="5" t="s">
        <v>89</v>
      </c>
    </row>
    <row r="758" spans="1:6" ht="18" thickTop="1" thickBot="1" x14ac:dyDescent="0.35">
      <c r="A758" s="3" t="s">
        <v>830</v>
      </c>
      <c r="B758" s="4">
        <v>580500</v>
      </c>
      <c r="C758" s="5" t="s">
        <v>89</v>
      </c>
      <c r="D758" s="6" t="s">
        <v>49</v>
      </c>
      <c r="E758" s="4">
        <v>580500</v>
      </c>
      <c r="F758" s="5" t="s">
        <v>89</v>
      </c>
    </row>
    <row r="759" spans="1:6" ht="18" thickTop="1" thickBot="1" x14ac:dyDescent="0.35">
      <c r="A759" s="3" t="s">
        <v>831</v>
      </c>
      <c r="B759" s="4">
        <v>580200</v>
      </c>
      <c r="C759" s="5" t="s">
        <v>43</v>
      </c>
      <c r="D759" s="6" t="s">
        <v>49</v>
      </c>
      <c r="E759" s="4">
        <v>580200</v>
      </c>
      <c r="F759" s="5" t="s">
        <v>43</v>
      </c>
    </row>
    <row r="760" spans="1:6" ht="18" thickTop="1" thickBot="1" x14ac:dyDescent="0.35">
      <c r="A760" s="3" t="s">
        <v>832</v>
      </c>
      <c r="B760" s="4">
        <v>580100</v>
      </c>
      <c r="C760" s="5" t="s">
        <v>45</v>
      </c>
      <c r="D760" s="6" t="s">
        <v>49</v>
      </c>
      <c r="E760" s="4">
        <v>580100</v>
      </c>
      <c r="F760" s="5" t="s">
        <v>45</v>
      </c>
    </row>
    <row r="761" spans="1:6" ht="18" thickTop="1" thickBot="1" x14ac:dyDescent="0.35">
      <c r="A761" s="3" t="s">
        <v>833</v>
      </c>
      <c r="B761" s="4">
        <v>580000</v>
      </c>
      <c r="C761" s="5" t="s">
        <v>85</v>
      </c>
      <c r="D761" s="6" t="s">
        <v>49</v>
      </c>
      <c r="E761" s="4">
        <v>580000</v>
      </c>
      <c r="F761" s="5" t="s">
        <v>85</v>
      </c>
    </row>
    <row r="762" spans="1:6" ht="18" thickTop="1" thickBot="1" x14ac:dyDescent="0.35">
      <c r="A762" s="3" t="s">
        <v>834</v>
      </c>
      <c r="B762" s="4">
        <v>580000</v>
      </c>
      <c r="C762" s="5" t="s">
        <v>72</v>
      </c>
      <c r="D762" s="6" t="s">
        <v>49</v>
      </c>
      <c r="E762" s="4">
        <v>580000</v>
      </c>
      <c r="F762" s="5" t="s">
        <v>72</v>
      </c>
    </row>
    <row r="763" spans="1:6" ht="18" thickTop="1" thickBot="1" x14ac:dyDescent="0.35">
      <c r="A763" s="3" t="s">
        <v>835</v>
      </c>
      <c r="B763" s="4">
        <v>579800</v>
      </c>
      <c r="C763" s="5" t="s">
        <v>72</v>
      </c>
      <c r="D763" s="6" t="s">
        <v>34</v>
      </c>
      <c r="E763" s="4">
        <v>579800</v>
      </c>
      <c r="F763" s="5" t="s">
        <v>72</v>
      </c>
    </row>
    <row r="764" spans="1:6" ht="18" thickTop="1" thickBot="1" x14ac:dyDescent="0.35">
      <c r="A764" s="3" t="s">
        <v>836</v>
      </c>
      <c r="B764" s="4">
        <v>579600</v>
      </c>
      <c r="C764" s="5" t="s">
        <v>54</v>
      </c>
      <c r="D764" s="6" t="s">
        <v>49</v>
      </c>
      <c r="E764" s="4">
        <v>579600</v>
      </c>
      <c r="F764" s="5" t="s">
        <v>54</v>
      </c>
    </row>
    <row r="765" spans="1:6" ht="18" thickTop="1" thickBot="1" x14ac:dyDescent="0.35">
      <c r="A765" s="3" t="s">
        <v>837</v>
      </c>
      <c r="B765" s="4">
        <v>579200</v>
      </c>
      <c r="C765" s="5" t="s">
        <v>39</v>
      </c>
      <c r="D765" s="6" t="s">
        <v>81</v>
      </c>
      <c r="E765" s="4">
        <v>579200</v>
      </c>
      <c r="F765" s="5" t="s">
        <v>39</v>
      </c>
    </row>
    <row r="766" spans="1:6" ht="18" thickTop="1" thickBot="1" x14ac:dyDescent="0.35">
      <c r="A766" s="3" t="s">
        <v>838</v>
      </c>
      <c r="B766" s="4">
        <v>579100</v>
      </c>
      <c r="C766" s="5" t="s">
        <v>41</v>
      </c>
      <c r="D766" s="6" t="s">
        <v>34</v>
      </c>
      <c r="E766" s="4">
        <v>579100</v>
      </c>
      <c r="F766" s="5" t="s">
        <v>41</v>
      </c>
    </row>
    <row r="767" spans="1:6" ht="18" thickTop="1" thickBot="1" x14ac:dyDescent="0.35">
      <c r="A767" s="3" t="s">
        <v>839</v>
      </c>
      <c r="B767" s="4">
        <v>579000</v>
      </c>
      <c r="C767" s="5" t="s">
        <v>170</v>
      </c>
      <c r="D767" s="6" t="s">
        <v>37</v>
      </c>
      <c r="E767" s="4">
        <v>579000</v>
      </c>
      <c r="F767" s="5" t="s">
        <v>170</v>
      </c>
    </row>
    <row r="768" spans="1:6" ht="18" thickTop="1" thickBot="1" x14ac:dyDescent="0.35">
      <c r="A768" s="3" t="s">
        <v>840</v>
      </c>
      <c r="B768" s="4">
        <v>579000</v>
      </c>
      <c r="C768" s="5" t="s">
        <v>170</v>
      </c>
      <c r="D768" s="6" t="s">
        <v>49</v>
      </c>
      <c r="E768" s="4">
        <v>579000</v>
      </c>
      <c r="F768" s="5" t="s">
        <v>170</v>
      </c>
    </row>
    <row r="769" spans="1:6" ht="18" thickTop="1" thickBot="1" x14ac:dyDescent="0.35">
      <c r="A769" s="3" t="s">
        <v>841</v>
      </c>
      <c r="B769" s="4">
        <v>579000</v>
      </c>
      <c r="C769" s="5" t="s">
        <v>170</v>
      </c>
      <c r="D769" s="6" t="s">
        <v>49</v>
      </c>
      <c r="E769" s="4">
        <v>579000</v>
      </c>
      <c r="F769" s="5" t="s">
        <v>170</v>
      </c>
    </row>
    <row r="770" spans="1:6" ht="18" thickTop="1" thickBot="1" x14ac:dyDescent="0.35">
      <c r="A770" s="3" t="s">
        <v>842</v>
      </c>
      <c r="B770" s="4">
        <v>579000</v>
      </c>
      <c r="C770" s="5" t="s">
        <v>65</v>
      </c>
      <c r="D770" s="6" t="s">
        <v>34</v>
      </c>
      <c r="E770" s="4">
        <v>579000</v>
      </c>
      <c r="F770" s="5" t="s">
        <v>65</v>
      </c>
    </row>
    <row r="771" spans="1:6" ht="18" thickTop="1" thickBot="1" x14ac:dyDescent="0.35">
      <c r="A771" s="3" t="s">
        <v>843</v>
      </c>
      <c r="B771" s="4">
        <v>579000</v>
      </c>
      <c r="C771" s="5" t="s">
        <v>151</v>
      </c>
      <c r="D771" s="6" t="s">
        <v>37</v>
      </c>
      <c r="E771" s="4">
        <v>579000</v>
      </c>
      <c r="F771" s="5" t="s">
        <v>151</v>
      </c>
    </row>
    <row r="772" spans="1:6" ht="18" thickTop="1" thickBot="1" x14ac:dyDescent="0.35">
      <c r="A772" s="3" t="s">
        <v>844</v>
      </c>
      <c r="B772" s="4">
        <v>578800</v>
      </c>
      <c r="C772" s="5" t="s">
        <v>54</v>
      </c>
      <c r="D772" s="6" t="s">
        <v>49</v>
      </c>
      <c r="E772" s="4">
        <v>578800</v>
      </c>
      <c r="F772" s="5" t="s">
        <v>54</v>
      </c>
    </row>
    <row r="773" spans="1:6" ht="18" thickTop="1" thickBot="1" x14ac:dyDescent="0.35">
      <c r="A773" s="3" t="s">
        <v>845</v>
      </c>
      <c r="B773" s="4">
        <v>578700</v>
      </c>
      <c r="C773" s="5" t="s">
        <v>105</v>
      </c>
      <c r="D773" s="6" t="s">
        <v>49</v>
      </c>
      <c r="E773" s="4">
        <v>578700</v>
      </c>
      <c r="F773" s="5" t="s">
        <v>105</v>
      </c>
    </row>
    <row r="774" spans="1:6" ht="18" thickTop="1" thickBot="1" x14ac:dyDescent="0.35">
      <c r="A774" s="3" t="s">
        <v>846</v>
      </c>
      <c r="B774" s="4">
        <v>578500</v>
      </c>
      <c r="C774" s="5" t="s">
        <v>62</v>
      </c>
      <c r="D774" s="6" t="s">
        <v>34</v>
      </c>
      <c r="E774" s="4">
        <v>578500</v>
      </c>
      <c r="F774" s="5" t="s">
        <v>62</v>
      </c>
    </row>
    <row r="775" spans="1:6" ht="18" thickTop="1" thickBot="1" x14ac:dyDescent="0.35">
      <c r="A775" s="3" t="s">
        <v>847</v>
      </c>
      <c r="B775" s="4">
        <v>578500</v>
      </c>
      <c r="C775" s="5" t="s">
        <v>54</v>
      </c>
      <c r="D775" s="6" t="s">
        <v>16</v>
      </c>
      <c r="E775" s="4">
        <v>578500</v>
      </c>
      <c r="F775" s="5" t="s">
        <v>54</v>
      </c>
    </row>
    <row r="776" spans="1:6" ht="18" thickTop="1" thickBot="1" x14ac:dyDescent="0.35">
      <c r="A776" s="3" t="s">
        <v>848</v>
      </c>
      <c r="B776" s="4">
        <v>578500</v>
      </c>
      <c r="C776" s="5" t="s">
        <v>69</v>
      </c>
      <c r="D776" s="6" t="s">
        <v>49</v>
      </c>
      <c r="E776" s="4">
        <v>578500</v>
      </c>
      <c r="F776" s="5" t="s">
        <v>69</v>
      </c>
    </row>
    <row r="777" spans="1:6" ht="18" thickTop="1" thickBot="1" x14ac:dyDescent="0.35">
      <c r="A777" s="3" t="s">
        <v>849</v>
      </c>
      <c r="B777" s="4">
        <v>578500</v>
      </c>
      <c r="C777" s="5" t="s">
        <v>69</v>
      </c>
      <c r="D777" s="6" t="s">
        <v>49</v>
      </c>
      <c r="E777" s="4">
        <v>578500</v>
      </c>
      <c r="F777" s="5" t="s">
        <v>69</v>
      </c>
    </row>
    <row r="778" spans="1:6" ht="18" thickTop="1" thickBot="1" x14ac:dyDescent="0.35">
      <c r="A778" s="3" t="s">
        <v>850</v>
      </c>
      <c r="B778" s="4">
        <v>578500</v>
      </c>
      <c r="C778" s="5" t="s">
        <v>85</v>
      </c>
      <c r="D778" s="6" t="s">
        <v>34</v>
      </c>
      <c r="E778" s="4">
        <v>578500</v>
      </c>
      <c r="F778" s="5" t="s">
        <v>85</v>
      </c>
    </row>
    <row r="779" spans="1:6" ht="18" thickTop="1" thickBot="1" x14ac:dyDescent="0.35">
      <c r="A779" s="3" t="s">
        <v>851</v>
      </c>
      <c r="B779" s="4">
        <v>578400</v>
      </c>
      <c r="C779" s="5" t="s">
        <v>72</v>
      </c>
      <c r="D779" s="6" t="s">
        <v>49</v>
      </c>
      <c r="E779" s="4">
        <v>578400</v>
      </c>
      <c r="F779" s="5" t="s">
        <v>72</v>
      </c>
    </row>
    <row r="780" spans="1:6" ht="18" thickTop="1" thickBot="1" x14ac:dyDescent="0.35">
      <c r="A780" s="3" t="s">
        <v>852</v>
      </c>
      <c r="B780" s="4">
        <v>578300</v>
      </c>
      <c r="C780" s="5" t="s">
        <v>39</v>
      </c>
      <c r="D780" s="6" t="s">
        <v>49</v>
      </c>
      <c r="E780" s="4">
        <v>578300</v>
      </c>
      <c r="F780" s="5" t="s">
        <v>39</v>
      </c>
    </row>
    <row r="781" spans="1:6" ht="18" thickTop="1" thickBot="1" x14ac:dyDescent="0.35">
      <c r="A781" s="3" t="s">
        <v>853</v>
      </c>
      <c r="B781" s="4">
        <v>578100</v>
      </c>
      <c r="C781" s="5" t="s">
        <v>120</v>
      </c>
      <c r="D781" s="6" t="s">
        <v>34</v>
      </c>
      <c r="E781" s="4">
        <v>578100</v>
      </c>
      <c r="F781" s="5" t="s">
        <v>120</v>
      </c>
    </row>
    <row r="782" spans="1:6" ht="18" thickTop="1" thickBot="1" x14ac:dyDescent="0.35">
      <c r="A782" s="3" t="s">
        <v>854</v>
      </c>
      <c r="B782" s="4">
        <v>578000</v>
      </c>
      <c r="C782" s="5" t="s">
        <v>62</v>
      </c>
      <c r="D782" s="6" t="s">
        <v>34</v>
      </c>
      <c r="E782" s="4">
        <v>578000</v>
      </c>
      <c r="F782" s="5" t="s">
        <v>62</v>
      </c>
    </row>
    <row r="783" spans="1:6" ht="18" thickTop="1" thickBot="1" x14ac:dyDescent="0.35">
      <c r="A783" s="3" t="s">
        <v>855</v>
      </c>
      <c r="B783" s="4">
        <v>578000</v>
      </c>
      <c r="C783" s="5" t="s">
        <v>72</v>
      </c>
      <c r="D783" s="6" t="s">
        <v>37</v>
      </c>
      <c r="E783" s="4">
        <v>578000</v>
      </c>
      <c r="F783" s="5" t="s">
        <v>72</v>
      </c>
    </row>
    <row r="784" spans="1:6" ht="18" thickTop="1" thickBot="1" x14ac:dyDescent="0.35">
      <c r="A784" s="3" t="s">
        <v>856</v>
      </c>
      <c r="B784" s="4">
        <v>577800</v>
      </c>
      <c r="C784" s="5" t="s">
        <v>166</v>
      </c>
      <c r="D784" s="6" t="s">
        <v>49</v>
      </c>
      <c r="E784" s="4">
        <v>577800</v>
      </c>
      <c r="F784" s="5" t="s">
        <v>166</v>
      </c>
    </row>
    <row r="785" spans="1:6" ht="18" thickTop="1" thickBot="1" x14ac:dyDescent="0.35">
      <c r="A785" s="3" t="s">
        <v>857</v>
      </c>
      <c r="B785" s="4">
        <v>577800</v>
      </c>
      <c r="C785" s="5" t="s">
        <v>120</v>
      </c>
      <c r="D785" s="6" t="s">
        <v>49</v>
      </c>
      <c r="E785" s="4">
        <v>577800</v>
      </c>
      <c r="F785" s="5" t="s">
        <v>120</v>
      </c>
    </row>
    <row r="786" spans="1:6" ht="18" thickTop="1" thickBot="1" x14ac:dyDescent="0.35">
      <c r="A786" s="3" t="s">
        <v>858</v>
      </c>
      <c r="B786" s="4">
        <v>577720</v>
      </c>
      <c r="C786" s="5" t="s">
        <v>59</v>
      </c>
      <c r="D786" s="6" t="s">
        <v>81</v>
      </c>
      <c r="E786" s="4">
        <v>577720</v>
      </c>
      <c r="F786" s="5" t="s">
        <v>59</v>
      </c>
    </row>
    <row r="787" spans="1:6" ht="18" thickTop="1" thickBot="1" x14ac:dyDescent="0.35">
      <c r="A787" s="3" t="s">
        <v>859</v>
      </c>
      <c r="B787" s="4">
        <v>577500</v>
      </c>
      <c r="C787" s="5" t="s">
        <v>192</v>
      </c>
      <c r="D787" s="6" t="s">
        <v>34</v>
      </c>
      <c r="E787" s="4">
        <v>577500</v>
      </c>
      <c r="F787" s="5" t="s">
        <v>192</v>
      </c>
    </row>
    <row r="788" spans="1:6" ht="18" thickTop="1" thickBot="1" x14ac:dyDescent="0.35">
      <c r="A788" s="3" t="s">
        <v>860</v>
      </c>
      <c r="B788" s="4">
        <v>577500</v>
      </c>
      <c r="C788" s="5" t="s">
        <v>192</v>
      </c>
      <c r="D788" s="6" t="s">
        <v>49</v>
      </c>
      <c r="E788" s="4">
        <v>577500</v>
      </c>
      <c r="F788" s="5" t="s">
        <v>192</v>
      </c>
    </row>
    <row r="789" spans="1:6" ht="18" thickTop="1" thickBot="1" x14ac:dyDescent="0.35">
      <c r="A789" s="3" t="s">
        <v>861</v>
      </c>
      <c r="B789" s="4">
        <v>577500</v>
      </c>
      <c r="C789" s="5" t="s">
        <v>72</v>
      </c>
      <c r="D789" s="6" t="s">
        <v>37</v>
      </c>
      <c r="E789" s="4">
        <v>577500</v>
      </c>
      <c r="F789" s="5" t="s">
        <v>72</v>
      </c>
    </row>
    <row r="790" spans="1:6" ht="18" thickTop="1" thickBot="1" x14ac:dyDescent="0.35">
      <c r="A790" s="3" t="s">
        <v>862</v>
      </c>
      <c r="B790" s="4">
        <v>577500</v>
      </c>
      <c r="C790" s="5" t="s">
        <v>43</v>
      </c>
      <c r="D790" s="6" t="s">
        <v>49</v>
      </c>
      <c r="E790" s="4">
        <v>577500</v>
      </c>
      <c r="F790" s="5" t="s">
        <v>43</v>
      </c>
    </row>
    <row r="791" spans="1:6" ht="18" thickTop="1" thickBot="1" x14ac:dyDescent="0.35">
      <c r="A791" s="3" t="s">
        <v>863</v>
      </c>
      <c r="B791" s="4">
        <v>577200</v>
      </c>
      <c r="C791" s="5" t="s">
        <v>166</v>
      </c>
      <c r="D791" s="6" t="s">
        <v>49</v>
      </c>
      <c r="E791" s="4">
        <v>577200</v>
      </c>
      <c r="F791" s="5" t="s">
        <v>166</v>
      </c>
    </row>
    <row r="792" spans="1:6" ht="18" thickTop="1" thickBot="1" x14ac:dyDescent="0.35">
      <c r="A792" s="3" t="s">
        <v>864</v>
      </c>
      <c r="B792" s="4">
        <v>577100</v>
      </c>
      <c r="C792" s="5" t="s">
        <v>39</v>
      </c>
      <c r="D792" s="6" t="s">
        <v>34</v>
      </c>
      <c r="E792" s="4">
        <v>577100</v>
      </c>
      <c r="F792" s="5" t="s">
        <v>39</v>
      </c>
    </row>
    <row r="793" spans="1:6" ht="18" thickTop="1" thickBot="1" x14ac:dyDescent="0.35">
      <c r="A793" s="3" t="s">
        <v>865</v>
      </c>
      <c r="B793" s="4">
        <v>577100</v>
      </c>
      <c r="C793" s="5" t="s">
        <v>192</v>
      </c>
      <c r="D793" s="6" t="s">
        <v>16</v>
      </c>
      <c r="E793" s="4">
        <v>577100</v>
      </c>
      <c r="F793" s="5" t="s">
        <v>192</v>
      </c>
    </row>
    <row r="794" spans="1:6" ht="18" thickTop="1" thickBot="1" x14ac:dyDescent="0.35">
      <c r="A794" s="3" t="s">
        <v>866</v>
      </c>
      <c r="B794" s="4">
        <v>577000</v>
      </c>
      <c r="C794" s="5" t="s">
        <v>69</v>
      </c>
      <c r="D794" s="6" t="s">
        <v>37</v>
      </c>
      <c r="E794" s="4">
        <v>577000</v>
      </c>
      <c r="F794" s="5" t="s">
        <v>69</v>
      </c>
    </row>
    <row r="795" spans="1:6" ht="18" thickTop="1" thickBot="1" x14ac:dyDescent="0.35">
      <c r="A795" s="3" t="s">
        <v>867</v>
      </c>
      <c r="B795" s="4">
        <v>577000</v>
      </c>
      <c r="C795" s="5" t="s">
        <v>85</v>
      </c>
      <c r="D795" s="6" t="s">
        <v>34</v>
      </c>
      <c r="E795" s="4">
        <v>577000</v>
      </c>
      <c r="F795" s="5" t="s">
        <v>85</v>
      </c>
    </row>
    <row r="796" spans="1:6" ht="18" thickTop="1" thickBot="1" x14ac:dyDescent="0.35">
      <c r="A796" s="3" t="s">
        <v>868</v>
      </c>
      <c r="B796" s="4">
        <v>577000</v>
      </c>
      <c r="C796" s="5" t="s">
        <v>85</v>
      </c>
      <c r="D796" s="6" t="s">
        <v>34</v>
      </c>
      <c r="E796" s="4">
        <v>577000</v>
      </c>
      <c r="F796" s="5" t="s">
        <v>85</v>
      </c>
    </row>
    <row r="797" spans="1:6" ht="18" thickTop="1" thickBot="1" x14ac:dyDescent="0.35">
      <c r="A797" s="3" t="s">
        <v>869</v>
      </c>
      <c r="B797" s="4">
        <v>576700</v>
      </c>
      <c r="C797" s="5" t="s">
        <v>120</v>
      </c>
      <c r="D797" s="6" t="s">
        <v>49</v>
      </c>
      <c r="E797" s="4">
        <v>576700</v>
      </c>
      <c r="F797" s="5" t="s">
        <v>120</v>
      </c>
    </row>
    <row r="798" spans="1:6" ht="18" thickTop="1" thickBot="1" x14ac:dyDescent="0.35">
      <c r="A798" s="3" t="s">
        <v>870</v>
      </c>
      <c r="B798" s="4">
        <v>576600</v>
      </c>
      <c r="C798" s="5" t="s">
        <v>54</v>
      </c>
      <c r="D798" s="6" t="s">
        <v>49</v>
      </c>
      <c r="E798" s="4">
        <v>576600</v>
      </c>
      <c r="F798" s="5" t="s">
        <v>54</v>
      </c>
    </row>
    <row r="799" spans="1:6" ht="18" thickTop="1" thickBot="1" x14ac:dyDescent="0.35">
      <c r="A799" s="3" t="s">
        <v>871</v>
      </c>
      <c r="B799" s="4">
        <v>576500</v>
      </c>
      <c r="C799" s="5" t="s">
        <v>85</v>
      </c>
      <c r="D799" s="6" t="s">
        <v>49</v>
      </c>
      <c r="E799" s="4">
        <v>576500</v>
      </c>
      <c r="F799" s="5" t="s">
        <v>85</v>
      </c>
    </row>
    <row r="800" spans="1:6" ht="18" thickTop="1" thickBot="1" x14ac:dyDescent="0.35">
      <c r="A800" s="3" t="s">
        <v>872</v>
      </c>
      <c r="B800" s="4">
        <v>576500</v>
      </c>
      <c r="C800" s="5" t="s">
        <v>87</v>
      </c>
      <c r="D800" s="6"/>
      <c r="E800" s="4">
        <v>576500</v>
      </c>
      <c r="F800" s="5" t="s">
        <v>87</v>
      </c>
    </row>
    <row r="801" spans="1:6" ht="18" thickTop="1" thickBot="1" x14ac:dyDescent="0.35">
      <c r="A801" s="3" t="s">
        <v>873</v>
      </c>
      <c r="B801" s="4">
        <v>576100</v>
      </c>
      <c r="C801" s="5" t="s">
        <v>120</v>
      </c>
      <c r="D801" s="6" t="s">
        <v>15</v>
      </c>
      <c r="E801" s="4">
        <v>576100</v>
      </c>
      <c r="F801" s="5" t="s">
        <v>120</v>
      </c>
    </row>
    <row r="802" spans="1:6" ht="18" thickTop="1" thickBot="1" x14ac:dyDescent="0.35">
      <c r="A802" s="3" t="s">
        <v>874</v>
      </c>
      <c r="B802" s="4">
        <v>576000</v>
      </c>
      <c r="C802" s="5" t="s">
        <v>83</v>
      </c>
      <c r="D802" s="6" t="s">
        <v>49</v>
      </c>
      <c r="E802" s="4">
        <v>576000</v>
      </c>
      <c r="F802" s="5" t="s">
        <v>83</v>
      </c>
    </row>
    <row r="803" spans="1:6" ht="18" thickTop="1" thickBot="1" x14ac:dyDescent="0.35">
      <c r="A803" s="3" t="s">
        <v>875</v>
      </c>
      <c r="B803" s="4">
        <v>575900</v>
      </c>
      <c r="C803" s="5" t="s">
        <v>39</v>
      </c>
      <c r="D803" s="6" t="s">
        <v>463</v>
      </c>
      <c r="E803" s="4">
        <v>575900</v>
      </c>
      <c r="F803" s="5" t="s">
        <v>39</v>
      </c>
    </row>
    <row r="804" spans="1:6" ht="18" thickTop="1" thickBot="1" x14ac:dyDescent="0.35">
      <c r="A804" s="3" t="s">
        <v>876</v>
      </c>
      <c r="B804" s="4">
        <v>575500</v>
      </c>
      <c r="C804" s="5" t="s">
        <v>105</v>
      </c>
      <c r="D804" s="6" t="s">
        <v>463</v>
      </c>
      <c r="E804" s="4">
        <v>575500</v>
      </c>
      <c r="F804" s="5" t="s">
        <v>105</v>
      </c>
    </row>
    <row r="805" spans="1:6" ht="18" thickTop="1" thickBot="1" x14ac:dyDescent="0.35">
      <c r="A805" s="3" t="s">
        <v>877</v>
      </c>
      <c r="B805" s="4">
        <v>575500</v>
      </c>
      <c r="C805" s="5" t="s">
        <v>170</v>
      </c>
      <c r="D805" s="6" t="s">
        <v>34</v>
      </c>
      <c r="E805" s="4">
        <v>575500</v>
      </c>
      <c r="F805" s="5" t="s">
        <v>170</v>
      </c>
    </row>
    <row r="806" spans="1:6" ht="18" thickTop="1" thickBot="1" x14ac:dyDescent="0.35">
      <c r="A806" s="3" t="s">
        <v>878</v>
      </c>
      <c r="B806" s="4">
        <v>575500</v>
      </c>
      <c r="C806" s="5" t="s">
        <v>83</v>
      </c>
      <c r="D806" s="6" t="s">
        <v>81</v>
      </c>
      <c r="E806" s="4">
        <v>575500</v>
      </c>
      <c r="F806" s="5" t="s">
        <v>83</v>
      </c>
    </row>
    <row r="807" spans="1:6" ht="18" thickTop="1" thickBot="1" x14ac:dyDescent="0.35">
      <c r="A807" s="3" t="s">
        <v>879</v>
      </c>
      <c r="B807" s="4">
        <v>575500</v>
      </c>
      <c r="C807" s="5" t="s">
        <v>83</v>
      </c>
      <c r="D807" s="6" t="s">
        <v>49</v>
      </c>
      <c r="E807" s="4">
        <v>575500</v>
      </c>
      <c r="F807" s="5" t="s">
        <v>83</v>
      </c>
    </row>
    <row r="808" spans="1:6" ht="18" thickTop="1" thickBot="1" x14ac:dyDescent="0.35">
      <c r="A808" s="3" t="s">
        <v>880</v>
      </c>
      <c r="B808" s="4">
        <v>575500</v>
      </c>
      <c r="C808" s="5" t="s">
        <v>138</v>
      </c>
      <c r="D808" s="6" t="s">
        <v>37</v>
      </c>
      <c r="E808" s="4">
        <v>575500</v>
      </c>
      <c r="F808" s="5" t="s">
        <v>138</v>
      </c>
    </row>
    <row r="809" spans="1:6" ht="18" thickTop="1" thickBot="1" x14ac:dyDescent="0.35">
      <c r="A809" s="3" t="s">
        <v>881</v>
      </c>
      <c r="B809" s="4">
        <v>575500</v>
      </c>
      <c r="C809" s="5" t="s">
        <v>138</v>
      </c>
      <c r="D809" s="6" t="s">
        <v>81</v>
      </c>
      <c r="E809" s="4">
        <v>575500</v>
      </c>
      <c r="F809" s="5" t="s">
        <v>138</v>
      </c>
    </row>
    <row r="810" spans="1:6" ht="18" thickTop="1" thickBot="1" x14ac:dyDescent="0.35">
      <c r="A810" s="3" t="s">
        <v>882</v>
      </c>
      <c r="B810" s="4">
        <v>575500</v>
      </c>
      <c r="C810" s="5" t="s">
        <v>138</v>
      </c>
      <c r="D810" s="6" t="s">
        <v>81</v>
      </c>
      <c r="E810" s="4">
        <v>575500</v>
      </c>
      <c r="F810" s="5" t="s">
        <v>138</v>
      </c>
    </row>
    <row r="811" spans="1:6" ht="18" thickTop="1" thickBot="1" x14ac:dyDescent="0.35">
      <c r="A811" s="3" t="s">
        <v>883</v>
      </c>
      <c r="B811" s="4">
        <v>575500</v>
      </c>
      <c r="C811" s="5" t="s">
        <v>77</v>
      </c>
      <c r="D811" s="6" t="s">
        <v>37</v>
      </c>
      <c r="E811" s="4">
        <v>575500</v>
      </c>
      <c r="F811" s="5" t="s">
        <v>77</v>
      </c>
    </row>
    <row r="812" spans="1:6" ht="18" thickTop="1" thickBot="1" x14ac:dyDescent="0.35">
      <c r="A812" s="3" t="s">
        <v>884</v>
      </c>
      <c r="B812" s="4">
        <v>575500</v>
      </c>
      <c r="C812" s="5" t="s">
        <v>89</v>
      </c>
      <c r="D812" s="6" t="s">
        <v>49</v>
      </c>
      <c r="E812" s="4">
        <v>575500</v>
      </c>
      <c r="F812" s="5" t="s">
        <v>89</v>
      </c>
    </row>
    <row r="813" spans="1:6" ht="18" thickTop="1" thickBot="1" x14ac:dyDescent="0.35">
      <c r="A813" s="3" t="s">
        <v>885</v>
      </c>
      <c r="B813" s="4">
        <v>575500</v>
      </c>
      <c r="C813" s="5" t="s">
        <v>89</v>
      </c>
      <c r="D813" s="6" t="s">
        <v>49</v>
      </c>
      <c r="E813" s="4">
        <v>575500</v>
      </c>
      <c r="F813" s="5" t="s">
        <v>89</v>
      </c>
    </row>
    <row r="814" spans="1:6" ht="18" thickTop="1" thickBot="1" x14ac:dyDescent="0.35">
      <c r="A814" s="3" t="s">
        <v>886</v>
      </c>
      <c r="B814" s="4">
        <v>575500</v>
      </c>
      <c r="C814" s="5" t="s">
        <v>89</v>
      </c>
      <c r="D814" s="6" t="s">
        <v>34</v>
      </c>
      <c r="E814" s="4">
        <v>575500</v>
      </c>
      <c r="F814" s="5" t="s">
        <v>89</v>
      </c>
    </row>
    <row r="815" spans="1:6" ht="18" thickTop="1" thickBot="1" x14ac:dyDescent="0.35">
      <c r="A815" s="3" t="s">
        <v>887</v>
      </c>
      <c r="B815" s="4">
        <v>575500</v>
      </c>
      <c r="C815" s="5" t="s">
        <v>89</v>
      </c>
      <c r="D815" s="6" t="s">
        <v>15</v>
      </c>
      <c r="E815" s="4">
        <v>575500</v>
      </c>
      <c r="F815" s="5" t="s">
        <v>89</v>
      </c>
    </row>
    <row r="816" spans="1:6" ht="18" thickTop="1" thickBot="1" x14ac:dyDescent="0.35">
      <c r="A816" s="3" t="s">
        <v>888</v>
      </c>
      <c r="B816" s="4">
        <v>575500</v>
      </c>
      <c r="C816" s="5" t="s">
        <v>89</v>
      </c>
      <c r="D816" s="6" t="s">
        <v>37</v>
      </c>
      <c r="E816" s="4">
        <v>575500</v>
      </c>
      <c r="F816" s="5" t="s">
        <v>89</v>
      </c>
    </row>
    <row r="817" spans="1:6" ht="18" thickTop="1" thickBot="1" x14ac:dyDescent="0.35">
      <c r="A817" s="3" t="s">
        <v>889</v>
      </c>
      <c r="B817" s="4">
        <v>575500</v>
      </c>
      <c r="C817" s="5" t="s">
        <v>89</v>
      </c>
      <c r="D817" s="6" t="s">
        <v>14</v>
      </c>
      <c r="E817" s="4">
        <v>575500</v>
      </c>
      <c r="F817" s="5" t="s">
        <v>89</v>
      </c>
    </row>
    <row r="818" spans="1:6" ht="18" thickTop="1" thickBot="1" x14ac:dyDescent="0.35">
      <c r="A818" s="3" t="s">
        <v>890</v>
      </c>
      <c r="B818" s="4">
        <v>575400</v>
      </c>
      <c r="C818" s="5" t="s">
        <v>120</v>
      </c>
      <c r="D818" s="6" t="s">
        <v>81</v>
      </c>
      <c r="E818" s="4">
        <v>575400</v>
      </c>
      <c r="F818" s="5" t="s">
        <v>120</v>
      </c>
    </row>
    <row r="819" spans="1:6" ht="18" thickTop="1" thickBot="1" x14ac:dyDescent="0.35">
      <c r="A819" s="3" t="s">
        <v>891</v>
      </c>
      <c r="B819" s="4">
        <v>575300</v>
      </c>
      <c r="C819" s="5" t="s">
        <v>192</v>
      </c>
      <c r="D819" s="6" t="s">
        <v>37</v>
      </c>
      <c r="E819" s="4">
        <v>575300</v>
      </c>
      <c r="F819" s="5" t="s">
        <v>192</v>
      </c>
    </row>
    <row r="820" spans="1:6" ht="18" thickTop="1" thickBot="1" x14ac:dyDescent="0.35">
      <c r="A820" s="3" t="s">
        <v>892</v>
      </c>
      <c r="B820" s="4">
        <v>575150</v>
      </c>
      <c r="C820" s="5" t="s">
        <v>36</v>
      </c>
      <c r="D820" s="6" t="s">
        <v>49</v>
      </c>
      <c r="E820" s="4">
        <v>575150</v>
      </c>
      <c r="F820" s="5" t="s">
        <v>36</v>
      </c>
    </row>
    <row r="821" spans="1:6" ht="18" thickTop="1" thickBot="1" x14ac:dyDescent="0.35">
      <c r="A821" s="3" t="s">
        <v>893</v>
      </c>
      <c r="B821" s="4">
        <v>575100</v>
      </c>
      <c r="C821" s="5" t="s">
        <v>120</v>
      </c>
      <c r="D821" s="6" t="s">
        <v>16</v>
      </c>
      <c r="E821" s="4">
        <v>575100</v>
      </c>
      <c r="F821" s="5" t="s">
        <v>120</v>
      </c>
    </row>
    <row r="822" spans="1:6" ht="18" thickTop="1" thickBot="1" x14ac:dyDescent="0.35">
      <c r="A822" s="3" t="s">
        <v>894</v>
      </c>
      <c r="B822" s="4">
        <v>575000</v>
      </c>
      <c r="C822" s="5" t="s">
        <v>107</v>
      </c>
      <c r="D822" s="6" t="s">
        <v>49</v>
      </c>
      <c r="E822" s="4">
        <v>575000</v>
      </c>
      <c r="F822" s="5" t="s">
        <v>107</v>
      </c>
    </row>
    <row r="823" spans="1:6" ht="18" thickTop="1" thickBot="1" x14ac:dyDescent="0.35">
      <c r="A823" s="3" t="s">
        <v>895</v>
      </c>
      <c r="B823" s="4">
        <v>575000</v>
      </c>
      <c r="C823" s="5" t="s">
        <v>107</v>
      </c>
      <c r="D823" s="6" t="s">
        <v>81</v>
      </c>
      <c r="E823" s="4">
        <v>575000</v>
      </c>
      <c r="F823" s="5" t="s">
        <v>107</v>
      </c>
    </row>
    <row r="824" spans="1:6" ht="18" thickTop="1" thickBot="1" x14ac:dyDescent="0.35">
      <c r="A824" s="3" t="s">
        <v>896</v>
      </c>
      <c r="B824" s="4">
        <v>575000</v>
      </c>
      <c r="C824" s="5" t="s">
        <v>54</v>
      </c>
      <c r="D824" s="6" t="s">
        <v>49</v>
      </c>
      <c r="E824" s="4">
        <v>575000</v>
      </c>
      <c r="F824" s="5" t="s">
        <v>54</v>
      </c>
    </row>
    <row r="825" spans="1:6" ht="18" thickTop="1" thickBot="1" x14ac:dyDescent="0.35">
      <c r="A825" s="3" t="s">
        <v>897</v>
      </c>
      <c r="B825" s="4">
        <v>575000</v>
      </c>
      <c r="C825" s="5" t="s">
        <v>69</v>
      </c>
      <c r="D825" s="6" t="s">
        <v>14</v>
      </c>
      <c r="E825" s="4">
        <v>575000</v>
      </c>
      <c r="F825" s="5" t="s">
        <v>69</v>
      </c>
    </row>
    <row r="826" spans="1:6" ht="18" thickTop="1" thickBot="1" x14ac:dyDescent="0.35">
      <c r="A826" s="3" t="s">
        <v>898</v>
      </c>
      <c r="B826" s="4">
        <v>575000</v>
      </c>
      <c r="C826" s="5" t="s">
        <v>62</v>
      </c>
      <c r="D826" s="6" t="s">
        <v>17</v>
      </c>
      <c r="E826" s="4">
        <v>575000</v>
      </c>
      <c r="F826" s="5" t="s">
        <v>62</v>
      </c>
    </row>
    <row r="827" spans="1:6" ht="18" thickTop="1" thickBot="1" x14ac:dyDescent="0.35">
      <c r="A827" s="3" t="s">
        <v>899</v>
      </c>
      <c r="B827" s="4">
        <v>575000</v>
      </c>
      <c r="C827" s="5" t="s">
        <v>122</v>
      </c>
      <c r="D827" s="6" t="s">
        <v>14</v>
      </c>
      <c r="E827" s="4">
        <v>575000</v>
      </c>
      <c r="F827" s="5" t="s">
        <v>122</v>
      </c>
    </row>
    <row r="828" spans="1:6" ht="18" thickTop="1" thickBot="1" x14ac:dyDescent="0.35">
      <c r="A828" s="3" t="s">
        <v>900</v>
      </c>
      <c r="B828" s="4">
        <v>575000</v>
      </c>
      <c r="C828" s="5" t="s">
        <v>41</v>
      </c>
      <c r="D828" s="6" t="s">
        <v>49</v>
      </c>
      <c r="E828" s="4">
        <v>575000</v>
      </c>
      <c r="F828" s="5" t="s">
        <v>41</v>
      </c>
    </row>
    <row r="829" spans="1:6" ht="18" thickTop="1" thickBot="1" x14ac:dyDescent="0.35">
      <c r="A829" s="3" t="s">
        <v>901</v>
      </c>
      <c r="B829" s="7">
        <v>575000</v>
      </c>
      <c r="C829" s="5" t="s">
        <v>113</v>
      </c>
      <c r="D829" s="6" t="s">
        <v>902</v>
      </c>
      <c r="E829" s="7">
        <v>575000</v>
      </c>
      <c r="F829" s="5" t="s">
        <v>113</v>
      </c>
    </row>
    <row r="830" spans="1:6" ht="18" thickTop="1" thickBot="1" x14ac:dyDescent="0.35">
      <c r="A830" s="3" t="s">
        <v>903</v>
      </c>
      <c r="B830" s="7">
        <v>575000</v>
      </c>
      <c r="C830" s="5" t="s">
        <v>113</v>
      </c>
      <c r="D830" s="6" t="s">
        <v>49</v>
      </c>
      <c r="E830" s="7">
        <v>575000</v>
      </c>
      <c r="F830" s="5" t="s">
        <v>113</v>
      </c>
    </row>
    <row r="831" spans="1:6" ht="18" thickTop="1" thickBot="1" x14ac:dyDescent="0.35">
      <c r="A831" s="3" t="s">
        <v>904</v>
      </c>
      <c r="B831" s="7">
        <v>575000</v>
      </c>
      <c r="C831" s="8" t="s">
        <v>113</v>
      </c>
      <c r="D831" s="6" t="s">
        <v>49</v>
      </c>
      <c r="E831" s="7">
        <v>575000</v>
      </c>
      <c r="F831" s="8" t="s">
        <v>113</v>
      </c>
    </row>
    <row r="832" spans="1:6" ht="18" thickTop="1" thickBot="1" x14ac:dyDescent="0.35">
      <c r="A832" s="3" t="s">
        <v>905</v>
      </c>
      <c r="B832" s="7">
        <v>575000</v>
      </c>
      <c r="C832" s="8" t="s">
        <v>77</v>
      </c>
      <c r="D832" s="6" t="s">
        <v>49</v>
      </c>
      <c r="E832" s="7">
        <v>575000</v>
      </c>
      <c r="F832" s="8" t="s">
        <v>77</v>
      </c>
    </row>
    <row r="833" spans="1:6" ht="18" thickTop="1" thickBot="1" x14ac:dyDescent="0.35">
      <c r="A833" s="3" t="s">
        <v>906</v>
      </c>
      <c r="B833" s="7">
        <v>575000</v>
      </c>
      <c r="C833" s="5" t="s">
        <v>85</v>
      </c>
      <c r="D833" s="6" t="s">
        <v>907</v>
      </c>
      <c r="E833" s="7">
        <v>575000</v>
      </c>
      <c r="F833" s="5" t="s">
        <v>85</v>
      </c>
    </row>
    <row r="834" spans="1:6" ht="18" thickTop="1" thickBot="1" x14ac:dyDescent="0.35">
      <c r="A834" s="3" t="s">
        <v>908</v>
      </c>
      <c r="B834" s="7">
        <v>575000</v>
      </c>
      <c r="C834" s="8" t="s">
        <v>85</v>
      </c>
      <c r="D834" s="6" t="s">
        <v>49</v>
      </c>
      <c r="E834" s="7">
        <v>575000</v>
      </c>
      <c r="F834" s="8" t="s">
        <v>85</v>
      </c>
    </row>
    <row r="835" spans="1:6" ht="18" thickTop="1" thickBot="1" x14ac:dyDescent="0.35">
      <c r="A835" s="3" t="s">
        <v>909</v>
      </c>
      <c r="B835" s="7">
        <v>575000</v>
      </c>
      <c r="C835" s="5" t="s">
        <v>910</v>
      </c>
      <c r="D835" s="6" t="s">
        <v>17</v>
      </c>
      <c r="E835" s="7">
        <v>575000</v>
      </c>
      <c r="F835" s="5" t="s">
        <v>910</v>
      </c>
    </row>
    <row r="836" spans="1:6" ht="18" thickTop="1" thickBot="1" x14ac:dyDescent="0.35">
      <c r="A836" s="3" t="s">
        <v>911</v>
      </c>
      <c r="B836" s="7">
        <v>575000</v>
      </c>
      <c r="C836" s="5" t="s">
        <v>910</v>
      </c>
      <c r="D836" s="6" t="s">
        <v>21</v>
      </c>
      <c r="E836" s="7">
        <v>575000</v>
      </c>
      <c r="F836" s="5" t="s">
        <v>910</v>
      </c>
    </row>
    <row r="837" spans="1:6" ht="18" thickTop="1" thickBot="1" x14ac:dyDescent="0.35">
      <c r="A837" s="3" t="s">
        <v>912</v>
      </c>
      <c r="B837" s="7">
        <v>575000</v>
      </c>
      <c r="C837" s="8" t="s">
        <v>910</v>
      </c>
      <c r="D837" s="6" t="s">
        <v>49</v>
      </c>
      <c r="E837" s="7">
        <v>575000</v>
      </c>
      <c r="F837" s="8" t="s">
        <v>910</v>
      </c>
    </row>
    <row r="838" spans="1:6" ht="18" thickTop="1" thickBot="1" x14ac:dyDescent="0.35">
      <c r="A838" s="3" t="s">
        <v>913</v>
      </c>
      <c r="B838" s="7">
        <v>575000</v>
      </c>
      <c r="C838" s="5" t="s">
        <v>107</v>
      </c>
      <c r="D838" s="6" t="s">
        <v>49</v>
      </c>
      <c r="E838" s="7">
        <v>575000</v>
      </c>
      <c r="F838" s="5" t="s">
        <v>107</v>
      </c>
    </row>
    <row r="839" spans="1:6" ht="18" thickTop="1" thickBot="1" x14ac:dyDescent="0.35">
      <c r="A839" s="3" t="s">
        <v>914</v>
      </c>
      <c r="B839" s="7">
        <v>575000</v>
      </c>
      <c r="C839" s="5" t="s">
        <v>65</v>
      </c>
      <c r="D839" s="6" t="s">
        <v>37</v>
      </c>
      <c r="E839" s="7">
        <v>575000</v>
      </c>
      <c r="F839" s="5" t="s">
        <v>65</v>
      </c>
    </row>
    <row r="840" spans="1:6" ht="18" thickTop="1" thickBot="1" x14ac:dyDescent="0.35">
      <c r="A840" s="3" t="s">
        <v>915</v>
      </c>
      <c r="B840" s="7">
        <v>575000</v>
      </c>
      <c r="C840" s="8" t="s">
        <v>65</v>
      </c>
      <c r="D840" s="6" t="s">
        <v>49</v>
      </c>
      <c r="E840" s="7">
        <v>575000</v>
      </c>
      <c r="F840" s="8" t="s">
        <v>65</v>
      </c>
    </row>
    <row r="841" spans="1:6" ht="18" thickTop="1" thickBot="1" x14ac:dyDescent="0.35">
      <c r="A841" s="3" t="s">
        <v>916</v>
      </c>
      <c r="B841" s="7">
        <v>575000</v>
      </c>
      <c r="C841" s="8" t="s">
        <v>65</v>
      </c>
      <c r="D841" s="6" t="s">
        <v>49</v>
      </c>
      <c r="E841" s="7">
        <v>575000</v>
      </c>
      <c r="F841" s="8" t="s">
        <v>65</v>
      </c>
    </row>
    <row r="842" spans="1:6" ht="18" thickTop="1" thickBot="1" x14ac:dyDescent="0.35">
      <c r="A842" s="3" t="s">
        <v>917</v>
      </c>
      <c r="B842" s="7">
        <v>575000</v>
      </c>
      <c r="C842" s="5" t="s">
        <v>192</v>
      </c>
      <c r="D842" s="6" t="s">
        <v>49</v>
      </c>
      <c r="E842" s="7">
        <v>575000</v>
      </c>
      <c r="F842" s="5" t="s">
        <v>192</v>
      </c>
    </row>
    <row r="843" spans="1:6" ht="18" thickTop="1" thickBot="1" x14ac:dyDescent="0.35">
      <c r="A843" s="3" t="s">
        <v>918</v>
      </c>
      <c r="B843" s="7">
        <v>575000</v>
      </c>
      <c r="C843" s="8" t="s">
        <v>89</v>
      </c>
      <c r="D843" s="6" t="s">
        <v>49</v>
      </c>
      <c r="E843" s="7">
        <v>575000</v>
      </c>
      <c r="F843" s="8" t="s">
        <v>89</v>
      </c>
    </row>
    <row r="844" spans="1:6" ht="18" thickTop="1" thickBot="1" x14ac:dyDescent="0.35">
      <c r="A844" s="3" t="s">
        <v>919</v>
      </c>
      <c r="B844" s="7">
        <v>575000</v>
      </c>
      <c r="C844" s="5" t="s">
        <v>54</v>
      </c>
      <c r="D844" s="6" t="s">
        <v>81</v>
      </c>
      <c r="E844" s="7">
        <v>575000</v>
      </c>
      <c r="F844" s="5" t="s">
        <v>54</v>
      </c>
    </row>
    <row r="845" spans="1:6" ht="18" thickTop="1" thickBot="1" x14ac:dyDescent="0.35">
      <c r="A845" s="3" t="s">
        <v>920</v>
      </c>
      <c r="B845" s="7">
        <v>575000</v>
      </c>
      <c r="C845" s="8" t="s">
        <v>54</v>
      </c>
      <c r="D845" s="6" t="s">
        <v>49</v>
      </c>
      <c r="E845" s="7">
        <v>575000</v>
      </c>
      <c r="F845" s="8" t="s">
        <v>54</v>
      </c>
    </row>
    <row r="846" spans="1:6" ht="18" thickTop="1" thickBot="1" x14ac:dyDescent="0.35">
      <c r="A846" s="3" t="s">
        <v>921</v>
      </c>
      <c r="B846" s="7">
        <v>575000</v>
      </c>
      <c r="C846" s="8" t="s">
        <v>54</v>
      </c>
      <c r="D846" s="6" t="s">
        <v>49</v>
      </c>
      <c r="E846" s="7">
        <v>575000</v>
      </c>
      <c r="F846" s="8" t="s">
        <v>54</v>
      </c>
    </row>
    <row r="847" spans="1:6" ht="18" thickTop="1" thickBot="1" x14ac:dyDescent="0.35">
      <c r="A847" s="3" t="s">
        <v>922</v>
      </c>
      <c r="B847" s="7">
        <v>575000</v>
      </c>
      <c r="C847" s="5" t="s">
        <v>130</v>
      </c>
      <c r="D847" s="6" t="s">
        <v>37</v>
      </c>
      <c r="E847" s="7">
        <v>575000</v>
      </c>
      <c r="F847" s="5" t="s">
        <v>130</v>
      </c>
    </row>
    <row r="848" spans="1:6" ht="18" thickTop="1" thickBot="1" x14ac:dyDescent="0.35">
      <c r="A848" s="3" t="s">
        <v>923</v>
      </c>
      <c r="B848" s="7">
        <v>575000</v>
      </c>
      <c r="C848" s="5" t="s">
        <v>48</v>
      </c>
      <c r="D848" s="6" t="s">
        <v>49</v>
      </c>
      <c r="E848" s="7">
        <v>575000</v>
      </c>
      <c r="F848" s="5" t="s">
        <v>48</v>
      </c>
    </row>
    <row r="849" spans="1:6" ht="18" thickTop="1" thickBot="1" x14ac:dyDescent="0.35">
      <c r="A849" s="3" t="s">
        <v>924</v>
      </c>
      <c r="B849" s="7">
        <v>575000</v>
      </c>
      <c r="C849" s="8" t="s">
        <v>48</v>
      </c>
      <c r="D849" s="6" t="s">
        <v>49</v>
      </c>
      <c r="E849" s="7">
        <v>575000</v>
      </c>
      <c r="F849" s="8" t="s">
        <v>48</v>
      </c>
    </row>
    <row r="850" spans="1:6" ht="18" thickTop="1" thickBot="1" x14ac:dyDescent="0.35">
      <c r="A850" s="3" t="s">
        <v>925</v>
      </c>
      <c r="B850" s="7">
        <v>575000</v>
      </c>
      <c r="C850" s="5" t="s">
        <v>151</v>
      </c>
      <c r="D850" s="6" t="s">
        <v>49</v>
      </c>
      <c r="E850" s="7">
        <v>575000</v>
      </c>
      <c r="F850" s="5" t="s">
        <v>151</v>
      </c>
    </row>
    <row r="851" spans="1:6" ht="18" thickTop="1" thickBot="1" x14ac:dyDescent="0.35">
      <c r="A851" s="3" t="s">
        <v>926</v>
      </c>
      <c r="B851" s="7">
        <v>575000</v>
      </c>
      <c r="C851" s="8" t="s">
        <v>151</v>
      </c>
      <c r="D851" s="6" t="s">
        <v>49</v>
      </c>
      <c r="E851" s="7">
        <v>575000</v>
      </c>
      <c r="F851" s="8" t="s">
        <v>151</v>
      </c>
    </row>
    <row r="852" spans="1:6" ht="18" thickTop="1" thickBot="1" x14ac:dyDescent="0.35">
      <c r="A852" s="3" t="s">
        <v>927</v>
      </c>
      <c r="B852" s="7">
        <v>575000</v>
      </c>
      <c r="C852" s="8" t="s">
        <v>120</v>
      </c>
      <c r="D852" s="6" t="s">
        <v>49</v>
      </c>
      <c r="E852" s="7">
        <v>575000</v>
      </c>
      <c r="F852" s="8" t="s">
        <v>120</v>
      </c>
    </row>
    <row r="853" spans="1:6" ht="18" thickTop="1" thickBot="1" x14ac:dyDescent="0.35">
      <c r="A853" s="3" t="s">
        <v>928</v>
      </c>
      <c r="B853" s="7">
        <v>575000</v>
      </c>
      <c r="C853" s="5" t="s">
        <v>83</v>
      </c>
      <c r="D853" s="6" t="s">
        <v>907</v>
      </c>
      <c r="E853" s="7">
        <v>575000</v>
      </c>
      <c r="F853" s="5" t="s">
        <v>83</v>
      </c>
    </row>
    <row r="854" spans="1:6" ht="18" thickTop="1" thickBot="1" x14ac:dyDescent="0.35">
      <c r="A854" s="3" t="s">
        <v>929</v>
      </c>
      <c r="B854" s="7">
        <v>575000</v>
      </c>
      <c r="C854" s="5" t="s">
        <v>83</v>
      </c>
      <c r="D854" s="6" t="s">
        <v>37</v>
      </c>
      <c r="E854" s="7">
        <v>575000</v>
      </c>
      <c r="F854" s="5" t="s">
        <v>83</v>
      </c>
    </row>
    <row r="855" spans="1:6" ht="18" thickTop="1" thickBot="1" x14ac:dyDescent="0.35">
      <c r="A855" s="3" t="s">
        <v>930</v>
      </c>
      <c r="B855" s="7">
        <v>575000</v>
      </c>
      <c r="C855" s="5" t="s">
        <v>138</v>
      </c>
      <c r="D855" s="6" t="s">
        <v>22</v>
      </c>
      <c r="E855" s="7">
        <v>575000</v>
      </c>
      <c r="F855" s="5" t="s">
        <v>138</v>
      </c>
    </row>
    <row r="856" spans="1:6" ht="18" thickTop="1" thickBot="1" x14ac:dyDescent="0.35">
      <c r="A856" s="3" t="s">
        <v>931</v>
      </c>
      <c r="B856" s="7">
        <v>575000</v>
      </c>
      <c r="C856" s="5" t="s">
        <v>138</v>
      </c>
      <c r="D856" s="6" t="s">
        <v>37</v>
      </c>
      <c r="E856" s="7">
        <v>575000</v>
      </c>
      <c r="F856" s="5" t="s">
        <v>138</v>
      </c>
    </row>
    <row r="857" spans="1:6" ht="18" thickTop="1" thickBot="1" x14ac:dyDescent="0.35">
      <c r="A857" s="3" t="s">
        <v>932</v>
      </c>
      <c r="B857" s="7">
        <v>575000</v>
      </c>
      <c r="C857" s="5" t="s">
        <v>62</v>
      </c>
      <c r="D857" s="6" t="s">
        <v>49</v>
      </c>
      <c r="E857" s="7">
        <v>575000</v>
      </c>
      <c r="F857" s="5" t="s">
        <v>62</v>
      </c>
    </row>
    <row r="858" spans="1:6" ht="18" thickTop="1" thickBot="1" x14ac:dyDescent="0.35">
      <c r="A858" s="3" t="s">
        <v>933</v>
      </c>
      <c r="B858" s="7">
        <v>575000</v>
      </c>
      <c r="C858" s="8" t="s">
        <v>43</v>
      </c>
      <c r="D858" s="6" t="s">
        <v>49</v>
      </c>
      <c r="E858" s="7">
        <v>575000</v>
      </c>
      <c r="F858" s="8" t="s">
        <v>43</v>
      </c>
    </row>
    <row r="859" spans="1:6" ht="18" thickTop="1" thickBot="1" x14ac:dyDescent="0.35">
      <c r="A859" s="3" t="s">
        <v>934</v>
      </c>
      <c r="B859" s="7">
        <v>575000</v>
      </c>
      <c r="C859" s="5" t="s">
        <v>80</v>
      </c>
      <c r="D859" s="6" t="s">
        <v>907</v>
      </c>
      <c r="E859" s="7">
        <v>575000</v>
      </c>
      <c r="F859" s="5" t="s">
        <v>80</v>
      </c>
    </row>
    <row r="860" spans="1:6" ht="18" thickTop="1" thickBot="1" x14ac:dyDescent="0.35">
      <c r="A860" s="3" t="s">
        <v>935</v>
      </c>
      <c r="B860" s="7">
        <v>575000</v>
      </c>
      <c r="C860" s="5" t="s">
        <v>80</v>
      </c>
      <c r="D860" s="6" t="s">
        <v>49</v>
      </c>
      <c r="E860" s="7">
        <v>575000</v>
      </c>
      <c r="F860" s="5" t="s">
        <v>80</v>
      </c>
    </row>
    <row r="861" spans="1:6" ht="18" thickTop="1" thickBot="1" x14ac:dyDescent="0.35">
      <c r="A861" s="3" t="s">
        <v>936</v>
      </c>
      <c r="B861" s="7">
        <v>575000</v>
      </c>
      <c r="C861" s="5" t="s">
        <v>105</v>
      </c>
      <c r="D861" s="6" t="s">
        <v>21</v>
      </c>
      <c r="E861" s="7">
        <v>575000</v>
      </c>
      <c r="F861" s="5" t="s">
        <v>105</v>
      </c>
    </row>
    <row r="862" spans="1:6" ht="18" thickTop="1" thickBot="1" x14ac:dyDescent="0.35">
      <c r="A862" s="3" t="s">
        <v>937</v>
      </c>
      <c r="B862" s="7">
        <v>575000</v>
      </c>
      <c r="C862" s="5" t="s">
        <v>105</v>
      </c>
      <c r="D862" s="6" t="s">
        <v>37</v>
      </c>
      <c r="E862" s="7">
        <v>575000</v>
      </c>
      <c r="F862" s="5" t="s">
        <v>105</v>
      </c>
    </row>
    <row r="863" spans="1:6" ht="18" thickTop="1" thickBot="1" x14ac:dyDescent="0.35">
      <c r="A863" s="3" t="s">
        <v>938</v>
      </c>
      <c r="B863" s="7">
        <v>575000</v>
      </c>
      <c r="C863" s="5" t="s">
        <v>105</v>
      </c>
      <c r="D863" s="6" t="s">
        <v>49</v>
      </c>
      <c r="E863" s="7">
        <v>575000</v>
      </c>
      <c r="F863" s="5" t="s">
        <v>105</v>
      </c>
    </row>
    <row r="864" spans="1:6" ht="18" thickTop="1" thickBot="1" x14ac:dyDescent="0.35">
      <c r="A864" s="3" t="s">
        <v>939</v>
      </c>
      <c r="B864" s="7">
        <v>575000</v>
      </c>
      <c r="C864" s="5" t="s">
        <v>166</v>
      </c>
      <c r="D864" s="6" t="s">
        <v>16</v>
      </c>
      <c r="E864" s="7">
        <v>575000</v>
      </c>
      <c r="F864" s="5" t="s">
        <v>166</v>
      </c>
    </row>
    <row r="865" spans="1:6" ht="18" thickTop="1" thickBot="1" x14ac:dyDescent="0.35">
      <c r="A865" s="3" t="s">
        <v>940</v>
      </c>
      <c r="B865" s="7">
        <v>575000</v>
      </c>
      <c r="C865" s="5" t="s">
        <v>166</v>
      </c>
      <c r="D865" s="6" t="s">
        <v>49</v>
      </c>
      <c r="E865" s="7">
        <v>575000</v>
      </c>
      <c r="F865" s="5" t="s">
        <v>166</v>
      </c>
    </row>
    <row r="866" spans="1:6" ht="18" thickTop="1" thickBot="1" x14ac:dyDescent="0.35">
      <c r="A866" s="3" t="s">
        <v>941</v>
      </c>
      <c r="B866" s="7">
        <v>575000</v>
      </c>
      <c r="C866" s="5" t="s">
        <v>166</v>
      </c>
      <c r="D866" s="6" t="s">
        <v>49</v>
      </c>
      <c r="E866" s="7">
        <v>575000</v>
      </c>
      <c r="F866" s="5" t="s">
        <v>166</v>
      </c>
    </row>
    <row r="867" spans="1:6" ht="18" thickTop="1" thickBot="1" x14ac:dyDescent="0.35">
      <c r="A867" s="3" t="s">
        <v>942</v>
      </c>
      <c r="B867" s="7">
        <v>575000</v>
      </c>
      <c r="C867" s="8" t="s">
        <v>166</v>
      </c>
      <c r="D867" s="6" t="s">
        <v>49</v>
      </c>
      <c r="E867" s="7">
        <v>575000</v>
      </c>
      <c r="F867" s="8" t="s">
        <v>166</v>
      </c>
    </row>
    <row r="868" spans="1:6" ht="18" thickTop="1" thickBot="1" x14ac:dyDescent="0.35">
      <c r="A868" s="3" t="s">
        <v>943</v>
      </c>
      <c r="B868" s="7">
        <v>575000</v>
      </c>
      <c r="C868" s="5" t="s">
        <v>122</v>
      </c>
      <c r="D868" s="6" t="s">
        <v>506</v>
      </c>
      <c r="E868" s="7">
        <v>575000</v>
      </c>
      <c r="F868" s="5" t="s">
        <v>122</v>
      </c>
    </row>
    <row r="869" spans="1:6" ht="18" thickTop="1" thickBot="1" x14ac:dyDescent="0.35">
      <c r="A869" s="3" t="s">
        <v>944</v>
      </c>
      <c r="B869" s="7">
        <v>575000</v>
      </c>
      <c r="C869" s="5" t="s">
        <v>122</v>
      </c>
      <c r="D869" s="6" t="s">
        <v>49</v>
      </c>
      <c r="E869" s="7">
        <v>575000</v>
      </c>
      <c r="F869" s="5" t="s">
        <v>122</v>
      </c>
    </row>
    <row r="870" spans="1:6" ht="18" thickTop="1" thickBot="1" x14ac:dyDescent="0.35">
      <c r="A870" s="3" t="s">
        <v>945</v>
      </c>
      <c r="B870" s="7">
        <v>575000</v>
      </c>
      <c r="C870" s="5" t="s">
        <v>122</v>
      </c>
      <c r="D870" s="6" t="s">
        <v>49</v>
      </c>
      <c r="E870" s="7">
        <v>575000</v>
      </c>
      <c r="F870" s="5" t="s">
        <v>122</v>
      </c>
    </row>
    <row r="871" spans="1:6" ht="18" thickTop="1" thickBot="1" x14ac:dyDescent="0.35">
      <c r="A871" s="3" t="s">
        <v>946</v>
      </c>
      <c r="B871" s="7">
        <v>575000</v>
      </c>
      <c r="C871" s="5" t="s">
        <v>72</v>
      </c>
      <c r="D871" s="6" t="s">
        <v>37</v>
      </c>
      <c r="E871" s="7">
        <v>575000</v>
      </c>
      <c r="F871" s="5" t="s">
        <v>72</v>
      </c>
    </row>
    <row r="872" spans="1:6" ht="18" thickTop="1" thickBot="1" x14ac:dyDescent="0.35">
      <c r="A872" s="3" t="s">
        <v>947</v>
      </c>
      <c r="B872" s="7">
        <v>575000</v>
      </c>
      <c r="C872" s="5" t="s">
        <v>72</v>
      </c>
      <c r="D872" s="6" t="s">
        <v>37</v>
      </c>
      <c r="E872" s="7">
        <v>575000</v>
      </c>
      <c r="F872" s="5" t="s">
        <v>72</v>
      </c>
    </row>
    <row r="873" spans="1:6" ht="18" thickTop="1" thickBot="1" x14ac:dyDescent="0.35">
      <c r="A873" s="3" t="s">
        <v>948</v>
      </c>
      <c r="B873" s="7">
        <v>575000</v>
      </c>
      <c r="C873" s="8" t="s">
        <v>41</v>
      </c>
      <c r="D873" s="6" t="s">
        <v>49</v>
      </c>
      <c r="E873" s="7">
        <v>575000</v>
      </c>
      <c r="F873" s="8" t="s">
        <v>41</v>
      </c>
    </row>
    <row r="874" spans="1:6" ht="18" thickTop="1" thickBot="1" x14ac:dyDescent="0.35">
      <c r="A874" s="3" t="s">
        <v>949</v>
      </c>
      <c r="B874" s="7">
        <v>575000</v>
      </c>
      <c r="C874" s="8" t="s">
        <v>41</v>
      </c>
      <c r="D874" s="6" t="s">
        <v>49</v>
      </c>
      <c r="E874" s="7">
        <v>575000</v>
      </c>
      <c r="F874" s="8" t="s">
        <v>41</v>
      </c>
    </row>
    <row r="875" spans="1:6" ht="18" thickTop="1" thickBot="1" x14ac:dyDescent="0.35">
      <c r="A875" s="3" t="s">
        <v>950</v>
      </c>
      <c r="B875" s="7">
        <v>575000</v>
      </c>
      <c r="C875" s="8" t="s">
        <v>105</v>
      </c>
      <c r="D875" s="6" t="s">
        <v>160</v>
      </c>
      <c r="E875" s="7">
        <v>575000</v>
      </c>
      <c r="F875" s="8" t="s">
        <v>105</v>
      </c>
    </row>
    <row r="876" spans="1:6" ht="18" thickTop="1" thickBot="1" x14ac:dyDescent="0.35">
      <c r="A876" s="3" t="s">
        <v>951</v>
      </c>
      <c r="B876" s="7">
        <v>575000</v>
      </c>
      <c r="C876" s="8" t="s">
        <v>130</v>
      </c>
      <c r="D876" s="6" t="s">
        <v>49</v>
      </c>
      <c r="E876" s="7">
        <v>575000</v>
      </c>
      <c r="F876" s="8" t="s">
        <v>130</v>
      </c>
    </row>
    <row r="877" spans="1:6" ht="18" thickTop="1" thickBot="1" x14ac:dyDescent="0.35">
      <c r="A877" s="3" t="s">
        <v>952</v>
      </c>
      <c r="B877" s="7">
        <v>575000</v>
      </c>
      <c r="C877" s="8" t="s">
        <v>48</v>
      </c>
      <c r="D877" s="6" t="s">
        <v>49</v>
      </c>
      <c r="E877" s="7">
        <v>575000</v>
      </c>
      <c r="F877" s="8" t="s">
        <v>48</v>
      </c>
    </row>
    <row r="878" spans="1:6" ht="18" thickTop="1" thickBot="1" x14ac:dyDescent="0.35">
      <c r="A878" s="3" t="s">
        <v>953</v>
      </c>
      <c r="B878" s="7">
        <v>575000</v>
      </c>
      <c r="C878" s="8" t="s">
        <v>166</v>
      </c>
      <c r="D878" s="6" t="s">
        <v>49</v>
      </c>
      <c r="E878" s="7">
        <v>575000</v>
      </c>
      <c r="F878" s="8" t="s">
        <v>166</v>
      </c>
    </row>
    <row r="879" spans="1:6" ht="18" thickTop="1" thickBot="1" x14ac:dyDescent="0.35">
      <c r="A879" s="3" t="s">
        <v>954</v>
      </c>
      <c r="B879" s="7">
        <v>575000</v>
      </c>
      <c r="C879" s="5" t="s">
        <v>122</v>
      </c>
      <c r="D879" s="6" t="s">
        <v>49</v>
      </c>
      <c r="E879" s="7">
        <v>575000</v>
      </c>
      <c r="F879" s="5" t="s">
        <v>122</v>
      </c>
    </row>
    <row r="880" spans="1:6" ht="18" thickTop="1" thickBot="1" x14ac:dyDescent="0.35">
      <c r="A880" s="3" t="s">
        <v>955</v>
      </c>
      <c r="B880" s="7">
        <v>575000</v>
      </c>
      <c r="C880" s="8" t="s">
        <v>89</v>
      </c>
      <c r="D880" s="6" t="s">
        <v>49</v>
      </c>
      <c r="E880" s="7">
        <v>575000</v>
      </c>
      <c r="F880" s="8" t="s">
        <v>89</v>
      </c>
    </row>
    <row r="881" spans="1:6" ht="18" thickTop="1" thickBot="1" x14ac:dyDescent="0.35">
      <c r="A881" s="3" t="s">
        <v>956</v>
      </c>
      <c r="B881" s="7">
        <v>575000</v>
      </c>
      <c r="C881" s="8" t="s">
        <v>170</v>
      </c>
      <c r="D881" s="6" t="s">
        <v>49</v>
      </c>
      <c r="E881" s="7">
        <v>575000</v>
      </c>
      <c r="F881" s="8" t="s">
        <v>170</v>
      </c>
    </row>
    <row r="882" spans="1:6" ht="18" thickTop="1" thickBot="1" x14ac:dyDescent="0.35">
      <c r="A882" s="3" t="s">
        <v>957</v>
      </c>
      <c r="B882" s="7">
        <v>575000</v>
      </c>
      <c r="C882" s="8" t="s">
        <v>83</v>
      </c>
      <c r="D882" s="6" t="s">
        <v>49</v>
      </c>
      <c r="E882" s="7">
        <v>575000</v>
      </c>
      <c r="F882" s="8" t="s">
        <v>83</v>
      </c>
    </row>
    <row r="883" spans="1:6" ht="18" thickTop="1" thickBot="1" x14ac:dyDescent="0.35">
      <c r="A883" s="3" t="s">
        <v>958</v>
      </c>
      <c r="B883" s="7">
        <v>575000</v>
      </c>
      <c r="C883" s="8" t="s">
        <v>170</v>
      </c>
      <c r="D883" s="6" t="s">
        <v>49</v>
      </c>
      <c r="E883" s="7">
        <v>575000</v>
      </c>
      <c r="F883" s="8" t="s">
        <v>170</v>
      </c>
    </row>
    <row r="884" spans="1:6" ht="18" thickTop="1" thickBot="1" x14ac:dyDescent="0.35">
      <c r="A884" s="3" t="s">
        <v>959</v>
      </c>
      <c r="B884" s="7">
        <v>575000</v>
      </c>
      <c r="C884" s="8" t="s">
        <v>36</v>
      </c>
      <c r="D884" s="6" t="s">
        <v>49</v>
      </c>
      <c r="E884" s="7">
        <v>575000</v>
      </c>
      <c r="F884" s="8" t="s">
        <v>36</v>
      </c>
    </row>
    <row r="885" spans="1:6" ht="18" thickTop="1" thickBot="1" x14ac:dyDescent="0.35">
      <c r="A885" s="3" t="s">
        <v>960</v>
      </c>
      <c r="B885" s="7">
        <v>575000</v>
      </c>
      <c r="C885" s="8" t="s">
        <v>170</v>
      </c>
      <c r="D885" s="6" t="s">
        <v>49</v>
      </c>
      <c r="E885" s="7">
        <v>575000</v>
      </c>
      <c r="F885" s="8" t="s">
        <v>170</v>
      </c>
    </row>
    <row r="886" spans="1:6" ht="18" thickTop="1" thickBot="1" x14ac:dyDescent="0.35">
      <c r="A886" s="3" t="s">
        <v>961</v>
      </c>
      <c r="B886" s="9">
        <v>575000</v>
      </c>
      <c r="C886" s="8" t="s">
        <v>62</v>
      </c>
      <c r="D886" s="6" t="s">
        <v>49</v>
      </c>
      <c r="E886" s="9">
        <v>575000</v>
      </c>
      <c r="F886" s="8" t="s">
        <v>62</v>
      </c>
    </row>
    <row r="887" spans="1:6" ht="18" thickTop="1" thickBot="1" x14ac:dyDescent="0.35">
      <c r="A887" s="3" t="s">
        <v>962</v>
      </c>
      <c r="B887" s="9">
        <v>575000</v>
      </c>
      <c r="C887" s="8" t="s">
        <v>80</v>
      </c>
      <c r="D887" s="6" t="s">
        <v>49</v>
      </c>
      <c r="E887" s="9">
        <v>575000</v>
      </c>
      <c r="F887" s="8" t="s">
        <v>80</v>
      </c>
    </row>
    <row r="888" spans="1:6" ht="18" thickTop="1" thickBot="1" x14ac:dyDescent="0.35">
      <c r="A888" s="3" t="s">
        <v>963</v>
      </c>
      <c r="B888" s="4">
        <v>574800</v>
      </c>
      <c r="C888" s="5" t="s">
        <v>166</v>
      </c>
      <c r="D888" s="6" t="s">
        <v>49</v>
      </c>
      <c r="E888" s="4">
        <v>574800</v>
      </c>
      <c r="F888" s="5" t="s">
        <v>166</v>
      </c>
    </row>
    <row r="889" spans="1:6" ht="18" thickTop="1" thickBot="1" x14ac:dyDescent="0.35">
      <c r="A889" s="3" t="s">
        <v>964</v>
      </c>
      <c r="B889" s="4">
        <v>574750</v>
      </c>
      <c r="C889" s="5" t="s">
        <v>151</v>
      </c>
      <c r="D889" s="6" t="s">
        <v>37</v>
      </c>
      <c r="E889" s="4">
        <v>574750</v>
      </c>
      <c r="F889" s="5" t="s">
        <v>151</v>
      </c>
    </row>
    <row r="890" spans="1:6" ht="18" thickTop="1" thickBot="1" x14ac:dyDescent="0.35">
      <c r="A890" s="3" t="s">
        <v>965</v>
      </c>
      <c r="B890" s="4">
        <v>574600</v>
      </c>
      <c r="C890" s="5" t="s">
        <v>113</v>
      </c>
      <c r="D890" s="6" t="s">
        <v>34</v>
      </c>
      <c r="E890" s="4">
        <v>574600</v>
      </c>
      <c r="F890" s="5" t="s">
        <v>113</v>
      </c>
    </row>
    <row r="891" spans="1:6" ht="18" thickTop="1" thickBot="1" x14ac:dyDescent="0.35">
      <c r="A891" s="3" t="s">
        <v>966</v>
      </c>
      <c r="B891" s="4">
        <v>574500</v>
      </c>
      <c r="C891" s="5" t="s">
        <v>85</v>
      </c>
      <c r="D891" s="6" t="s">
        <v>49</v>
      </c>
      <c r="E891" s="4">
        <v>574500</v>
      </c>
      <c r="F891" s="5" t="s">
        <v>85</v>
      </c>
    </row>
    <row r="892" spans="1:6" ht="18" thickTop="1" thickBot="1" x14ac:dyDescent="0.35">
      <c r="A892" s="3" t="s">
        <v>967</v>
      </c>
      <c r="B892" s="4">
        <v>574500</v>
      </c>
      <c r="C892" s="5" t="s">
        <v>85</v>
      </c>
      <c r="D892" s="6" t="s">
        <v>49</v>
      </c>
      <c r="E892" s="4">
        <v>574500</v>
      </c>
      <c r="F892" s="5" t="s">
        <v>85</v>
      </c>
    </row>
    <row r="893" spans="1:6" ht="18" thickTop="1" thickBot="1" x14ac:dyDescent="0.35">
      <c r="A893" s="3" t="s">
        <v>968</v>
      </c>
      <c r="B893" s="4">
        <v>574500</v>
      </c>
      <c r="C893" s="5" t="s">
        <v>85</v>
      </c>
      <c r="D893" s="6" t="s">
        <v>14</v>
      </c>
      <c r="E893" s="4">
        <v>574500</v>
      </c>
      <c r="F893" s="5" t="s">
        <v>85</v>
      </c>
    </row>
    <row r="894" spans="1:6" ht="18" thickTop="1" thickBot="1" x14ac:dyDescent="0.35">
      <c r="A894" s="3" t="s">
        <v>969</v>
      </c>
      <c r="B894" s="4">
        <v>574500</v>
      </c>
      <c r="C894" s="5" t="s">
        <v>59</v>
      </c>
      <c r="D894" s="6" t="s">
        <v>49</v>
      </c>
      <c r="E894" s="4">
        <v>574500</v>
      </c>
      <c r="F894" s="5" t="s">
        <v>59</v>
      </c>
    </row>
    <row r="895" spans="1:6" ht="18" thickTop="1" thickBot="1" x14ac:dyDescent="0.35">
      <c r="A895" s="3" t="s">
        <v>970</v>
      </c>
      <c r="B895" s="4">
        <v>574500</v>
      </c>
      <c r="C895" s="5" t="s">
        <v>122</v>
      </c>
      <c r="D895" s="6" t="s">
        <v>49</v>
      </c>
      <c r="E895" s="4">
        <v>574500</v>
      </c>
      <c r="F895" s="5" t="s">
        <v>122</v>
      </c>
    </row>
    <row r="896" spans="1:6" ht="18" thickTop="1" thickBot="1" x14ac:dyDescent="0.35">
      <c r="A896" s="3" t="s">
        <v>971</v>
      </c>
      <c r="B896" s="4">
        <v>574300</v>
      </c>
      <c r="C896" s="5" t="s">
        <v>105</v>
      </c>
      <c r="D896" s="6" t="s">
        <v>34</v>
      </c>
      <c r="E896" s="4">
        <v>574300</v>
      </c>
      <c r="F896" s="5" t="s">
        <v>105</v>
      </c>
    </row>
    <row r="897" spans="1:6" ht="18" thickTop="1" thickBot="1" x14ac:dyDescent="0.35">
      <c r="A897" s="3" t="s">
        <v>972</v>
      </c>
      <c r="B897" s="4">
        <v>574300</v>
      </c>
      <c r="C897" s="5" t="s">
        <v>54</v>
      </c>
      <c r="D897" s="6" t="s">
        <v>37</v>
      </c>
      <c r="E897" s="4">
        <v>574300</v>
      </c>
      <c r="F897" s="5" t="s">
        <v>54</v>
      </c>
    </row>
    <row r="898" spans="1:6" ht="18" thickTop="1" thickBot="1" x14ac:dyDescent="0.35">
      <c r="A898" s="3" t="s">
        <v>973</v>
      </c>
      <c r="B898" s="4">
        <v>574200</v>
      </c>
      <c r="C898" s="5" t="s">
        <v>130</v>
      </c>
      <c r="D898" s="6" t="s">
        <v>49</v>
      </c>
      <c r="E898" s="4">
        <v>574200</v>
      </c>
      <c r="F898" s="5" t="s">
        <v>130</v>
      </c>
    </row>
    <row r="899" spans="1:6" ht="17.25" thickTop="1" x14ac:dyDescent="0.3">
      <c r="A899" s="3" t="s">
        <v>974</v>
      </c>
      <c r="B899" s="4">
        <v>574200</v>
      </c>
      <c r="C899" s="5" t="s">
        <v>43</v>
      </c>
      <c r="D899" s="6" t="s">
        <v>49</v>
      </c>
      <c r="E899" s="4">
        <v>574200</v>
      </c>
      <c r="F899" s="5" t="s">
        <v>43</v>
      </c>
    </row>
    <row r="900" spans="1:6" x14ac:dyDescent="0.3">
      <c r="A900" s="3" t="s">
        <v>975</v>
      </c>
      <c r="B900" s="10">
        <v>574100</v>
      </c>
      <c r="C900" s="11" t="s">
        <v>45</v>
      </c>
      <c r="D900" s="12" t="s">
        <v>49</v>
      </c>
      <c r="E900" s="10">
        <v>574100</v>
      </c>
      <c r="F900" s="11" t="s">
        <v>45</v>
      </c>
    </row>
    <row r="901" spans="1:6" x14ac:dyDescent="0.3">
      <c r="A901" s="3" t="s">
        <v>976</v>
      </c>
      <c r="B901" s="10">
        <v>574100</v>
      </c>
      <c r="C901" s="11" t="s">
        <v>54</v>
      </c>
      <c r="D901" s="12" t="s">
        <v>37</v>
      </c>
      <c r="E901" s="10">
        <v>574100</v>
      </c>
      <c r="F901" s="11" t="s">
        <v>54</v>
      </c>
    </row>
    <row r="902" spans="1:6" x14ac:dyDescent="0.3">
      <c r="A902" s="3" t="s">
        <v>977</v>
      </c>
      <c r="B902" s="10">
        <v>574000</v>
      </c>
      <c r="C902" s="11" t="s">
        <v>85</v>
      </c>
      <c r="D902" s="12" t="s">
        <v>49</v>
      </c>
      <c r="E902" s="10">
        <v>574000</v>
      </c>
      <c r="F902" s="11" t="s">
        <v>85</v>
      </c>
    </row>
    <row r="903" spans="1:6" x14ac:dyDescent="0.3">
      <c r="A903" s="3" t="s">
        <v>978</v>
      </c>
      <c r="B903" s="10">
        <v>574000</v>
      </c>
      <c r="C903" s="11" t="s">
        <v>170</v>
      </c>
      <c r="D903" s="12" t="s">
        <v>37</v>
      </c>
      <c r="E903" s="10">
        <v>574000</v>
      </c>
      <c r="F903" s="11" t="s">
        <v>170</v>
      </c>
    </row>
    <row r="904" spans="1:6" x14ac:dyDescent="0.3">
      <c r="A904" s="3" t="s">
        <v>979</v>
      </c>
      <c r="B904" s="10">
        <v>574000</v>
      </c>
      <c r="C904" s="11" t="s">
        <v>122</v>
      </c>
      <c r="D904" s="12" t="s">
        <v>81</v>
      </c>
      <c r="E904" s="10">
        <v>574000</v>
      </c>
      <c r="F904" s="11" t="s">
        <v>122</v>
      </c>
    </row>
    <row r="905" spans="1:6" x14ac:dyDescent="0.3">
      <c r="A905" s="3" t="s">
        <v>980</v>
      </c>
      <c r="B905" s="10">
        <v>574000</v>
      </c>
      <c r="C905" s="11" t="s">
        <v>122</v>
      </c>
      <c r="D905" s="12" t="s">
        <v>34</v>
      </c>
      <c r="E905" s="10">
        <v>574000</v>
      </c>
      <c r="F905" s="11" t="s">
        <v>122</v>
      </c>
    </row>
    <row r="906" spans="1:6" x14ac:dyDescent="0.3">
      <c r="A906" s="3" t="s">
        <v>981</v>
      </c>
      <c r="B906" s="10">
        <v>573600</v>
      </c>
      <c r="C906" s="11" t="s">
        <v>113</v>
      </c>
      <c r="D906" s="12" t="s">
        <v>463</v>
      </c>
      <c r="E906" s="10">
        <v>573600</v>
      </c>
      <c r="F906" s="11" t="s">
        <v>113</v>
      </c>
    </row>
    <row r="907" spans="1:6" x14ac:dyDescent="0.3">
      <c r="A907" s="3" t="s">
        <v>982</v>
      </c>
      <c r="B907" s="10">
        <v>573500</v>
      </c>
      <c r="C907" s="11" t="s">
        <v>65</v>
      </c>
      <c r="D907" s="12" t="s">
        <v>37</v>
      </c>
      <c r="E907" s="10">
        <v>573500</v>
      </c>
      <c r="F907" s="11" t="s">
        <v>65</v>
      </c>
    </row>
    <row r="908" spans="1:6" x14ac:dyDescent="0.3">
      <c r="A908" s="3" t="s">
        <v>983</v>
      </c>
      <c r="B908" s="10">
        <v>573500</v>
      </c>
      <c r="C908" s="11" t="s">
        <v>83</v>
      </c>
      <c r="D908" s="12" t="s">
        <v>81</v>
      </c>
      <c r="E908" s="10">
        <v>573500</v>
      </c>
      <c r="F908" s="11" t="s">
        <v>83</v>
      </c>
    </row>
    <row r="909" spans="1:6" x14ac:dyDescent="0.3">
      <c r="A909" s="3" t="s">
        <v>984</v>
      </c>
      <c r="B909" s="10">
        <v>573500</v>
      </c>
      <c r="C909" s="11" t="s">
        <v>122</v>
      </c>
      <c r="D909" s="12" t="s">
        <v>49</v>
      </c>
      <c r="E909" s="10">
        <v>573500</v>
      </c>
      <c r="F909" s="11" t="s">
        <v>122</v>
      </c>
    </row>
    <row r="910" spans="1:6" ht="17.25" thickBot="1" x14ac:dyDescent="0.35">
      <c r="A910" s="3" t="s">
        <v>985</v>
      </c>
      <c r="B910" s="10">
        <v>573500</v>
      </c>
      <c r="C910" s="11" t="s">
        <v>72</v>
      </c>
      <c r="D910" s="12" t="s">
        <v>81</v>
      </c>
      <c r="E910" s="10">
        <v>573500</v>
      </c>
      <c r="F910" s="11" t="s">
        <v>72</v>
      </c>
    </row>
    <row r="911" spans="1:6" ht="17.25" thickTop="1" x14ac:dyDescent="0.3">
      <c r="A911" s="3" t="s">
        <v>986</v>
      </c>
      <c r="B911" s="10">
        <v>573500</v>
      </c>
      <c r="C911" s="5" t="s">
        <v>122</v>
      </c>
      <c r="D911" s="12" t="s">
        <v>49</v>
      </c>
      <c r="E911" s="10">
        <v>573500</v>
      </c>
      <c r="F911" s="5" t="s">
        <v>122</v>
      </c>
    </row>
    <row r="912" spans="1:6" x14ac:dyDescent="0.3">
      <c r="A912" s="3" t="s">
        <v>987</v>
      </c>
      <c r="B912" s="10">
        <v>573100</v>
      </c>
      <c r="C912" s="11" t="s">
        <v>43</v>
      </c>
      <c r="D912" s="12" t="s">
        <v>49</v>
      </c>
      <c r="E912" s="10">
        <v>573100</v>
      </c>
      <c r="F912" s="11" t="s">
        <v>43</v>
      </c>
    </row>
    <row r="913" spans="1:6" x14ac:dyDescent="0.3">
      <c r="A913" s="3" t="s">
        <v>988</v>
      </c>
      <c r="B913" s="10">
        <v>573000</v>
      </c>
      <c r="C913" s="11" t="s">
        <v>62</v>
      </c>
      <c r="D913" s="12" t="s">
        <v>49</v>
      </c>
      <c r="E913" s="10">
        <v>573000</v>
      </c>
      <c r="F913" s="11" t="s">
        <v>62</v>
      </c>
    </row>
    <row r="914" spans="1:6" x14ac:dyDescent="0.3">
      <c r="A914" s="3" t="s">
        <v>989</v>
      </c>
      <c r="B914" s="10">
        <v>573000</v>
      </c>
      <c r="C914" s="11" t="s">
        <v>120</v>
      </c>
      <c r="D914" s="12" t="s">
        <v>49</v>
      </c>
      <c r="E914" s="10">
        <v>573000</v>
      </c>
      <c r="F914" s="11" t="s">
        <v>120</v>
      </c>
    </row>
    <row r="915" spans="1:6" x14ac:dyDescent="0.3">
      <c r="A915" s="3" t="s">
        <v>990</v>
      </c>
      <c r="B915" s="10">
        <v>573000</v>
      </c>
      <c r="C915" s="11" t="s">
        <v>120</v>
      </c>
      <c r="D915" s="12" t="s">
        <v>49</v>
      </c>
      <c r="E915" s="10">
        <v>573000</v>
      </c>
      <c r="F915" s="11" t="s">
        <v>120</v>
      </c>
    </row>
    <row r="916" spans="1:6" x14ac:dyDescent="0.3">
      <c r="A916" s="3" t="s">
        <v>991</v>
      </c>
      <c r="B916" s="10">
        <v>573000</v>
      </c>
      <c r="C916" s="11" t="s">
        <v>138</v>
      </c>
      <c r="D916" s="12" t="s">
        <v>49</v>
      </c>
      <c r="E916" s="10">
        <v>573000</v>
      </c>
      <c r="F916" s="11" t="s">
        <v>138</v>
      </c>
    </row>
    <row r="917" spans="1:6" x14ac:dyDescent="0.3">
      <c r="A917" s="3" t="s">
        <v>992</v>
      </c>
      <c r="B917" s="10">
        <v>573000</v>
      </c>
      <c r="C917" s="11" t="s">
        <v>48</v>
      </c>
      <c r="D917" s="12" t="s">
        <v>15</v>
      </c>
      <c r="E917" s="10">
        <v>573000</v>
      </c>
      <c r="F917" s="11" t="s">
        <v>48</v>
      </c>
    </row>
    <row r="918" spans="1:6" x14ac:dyDescent="0.3">
      <c r="A918" s="3" t="s">
        <v>993</v>
      </c>
      <c r="B918" s="10">
        <v>573000</v>
      </c>
      <c r="C918" s="11" t="s">
        <v>65</v>
      </c>
      <c r="D918" s="12" t="s">
        <v>463</v>
      </c>
      <c r="E918" s="10">
        <v>573000</v>
      </c>
      <c r="F918" s="11" t="s">
        <v>65</v>
      </c>
    </row>
    <row r="919" spans="1:6" x14ac:dyDescent="0.3">
      <c r="A919" s="3" t="s">
        <v>994</v>
      </c>
      <c r="B919" s="10">
        <v>573000</v>
      </c>
      <c r="C919" s="11" t="s">
        <v>87</v>
      </c>
      <c r="D919" s="12" t="s">
        <v>37</v>
      </c>
      <c r="E919" s="10">
        <v>573000</v>
      </c>
      <c r="F919" s="11" t="s">
        <v>87</v>
      </c>
    </row>
    <row r="920" spans="1:6" x14ac:dyDescent="0.3">
      <c r="A920" s="3" t="s">
        <v>995</v>
      </c>
      <c r="B920" s="10">
        <v>572900</v>
      </c>
      <c r="C920" s="11" t="s">
        <v>43</v>
      </c>
      <c r="D920" s="12" t="s">
        <v>37</v>
      </c>
      <c r="E920" s="10">
        <v>572900</v>
      </c>
      <c r="F920" s="11" t="s">
        <v>43</v>
      </c>
    </row>
    <row r="921" spans="1:6" x14ac:dyDescent="0.3">
      <c r="A921" s="3" t="s">
        <v>996</v>
      </c>
      <c r="B921" s="10">
        <v>572600</v>
      </c>
      <c r="C921" s="11" t="s">
        <v>41</v>
      </c>
      <c r="D921" s="12" t="s">
        <v>34</v>
      </c>
      <c r="E921" s="10">
        <v>572600</v>
      </c>
      <c r="F921" s="11" t="s">
        <v>41</v>
      </c>
    </row>
    <row r="922" spans="1:6" x14ac:dyDescent="0.3">
      <c r="A922" s="3" t="s">
        <v>997</v>
      </c>
      <c r="B922" s="10">
        <v>572500</v>
      </c>
      <c r="C922" s="11" t="s">
        <v>122</v>
      </c>
      <c r="D922" s="12" t="s">
        <v>37</v>
      </c>
      <c r="E922" s="10">
        <v>572500</v>
      </c>
      <c r="F922" s="11" t="s">
        <v>122</v>
      </c>
    </row>
    <row r="923" spans="1:6" x14ac:dyDescent="0.3">
      <c r="A923" s="3" t="s">
        <v>998</v>
      </c>
      <c r="B923" s="10">
        <v>572500</v>
      </c>
      <c r="C923" s="11" t="s">
        <v>122</v>
      </c>
      <c r="D923" s="12" t="s">
        <v>37</v>
      </c>
      <c r="E923" s="10">
        <v>572500</v>
      </c>
      <c r="F923" s="11" t="s">
        <v>122</v>
      </c>
    </row>
    <row r="924" spans="1:6" x14ac:dyDescent="0.3">
      <c r="A924" s="3" t="s">
        <v>999</v>
      </c>
      <c r="B924" s="10">
        <v>572500</v>
      </c>
      <c r="C924" s="11" t="s">
        <v>122</v>
      </c>
      <c r="D924" s="12" t="s">
        <v>49</v>
      </c>
      <c r="E924" s="10">
        <v>572500</v>
      </c>
      <c r="F924" s="11" t="s">
        <v>122</v>
      </c>
    </row>
    <row r="925" spans="1:6" x14ac:dyDescent="0.3">
      <c r="A925" s="3" t="s">
        <v>1000</v>
      </c>
      <c r="B925" s="10">
        <v>572500</v>
      </c>
      <c r="C925" s="11" t="s">
        <v>122</v>
      </c>
      <c r="D925" s="12" t="s">
        <v>34</v>
      </c>
      <c r="E925" s="10">
        <v>572500</v>
      </c>
      <c r="F925" s="11" t="s">
        <v>122</v>
      </c>
    </row>
    <row r="926" spans="1:6" x14ac:dyDescent="0.3">
      <c r="A926" s="3" t="s">
        <v>1001</v>
      </c>
      <c r="B926" s="10">
        <v>572500</v>
      </c>
      <c r="C926" s="11" t="s">
        <v>85</v>
      </c>
      <c r="D926" s="12" t="s">
        <v>37</v>
      </c>
      <c r="E926" s="10">
        <v>572500</v>
      </c>
      <c r="F926" s="11" t="s">
        <v>85</v>
      </c>
    </row>
    <row r="927" spans="1:6" x14ac:dyDescent="0.3">
      <c r="A927" s="3" t="s">
        <v>1002</v>
      </c>
      <c r="B927" s="10">
        <v>572500</v>
      </c>
      <c r="C927" s="11" t="s">
        <v>65</v>
      </c>
      <c r="D927" s="12" t="s">
        <v>49</v>
      </c>
      <c r="E927" s="10">
        <v>572500</v>
      </c>
      <c r="F927" s="11" t="s">
        <v>65</v>
      </c>
    </row>
    <row r="928" spans="1:6" x14ac:dyDescent="0.3">
      <c r="A928" s="3" t="s">
        <v>1003</v>
      </c>
      <c r="B928" s="10">
        <v>572500</v>
      </c>
      <c r="C928" s="11" t="s">
        <v>89</v>
      </c>
      <c r="D928" s="12" t="s">
        <v>34</v>
      </c>
      <c r="E928" s="10">
        <v>572500</v>
      </c>
      <c r="F928" s="11" t="s">
        <v>89</v>
      </c>
    </row>
    <row r="929" spans="1:6" x14ac:dyDescent="0.3">
      <c r="A929" s="3" t="s">
        <v>1004</v>
      </c>
      <c r="B929" s="10">
        <v>572500</v>
      </c>
      <c r="C929" s="11" t="s">
        <v>89</v>
      </c>
      <c r="D929" s="12" t="s">
        <v>81</v>
      </c>
      <c r="E929" s="10">
        <v>572500</v>
      </c>
      <c r="F929" s="11" t="s">
        <v>89</v>
      </c>
    </row>
    <row r="930" spans="1:6" x14ac:dyDescent="0.3">
      <c r="A930" s="3" t="s">
        <v>1005</v>
      </c>
      <c r="B930" s="10">
        <v>572400</v>
      </c>
      <c r="C930" s="11" t="s">
        <v>120</v>
      </c>
      <c r="D930" s="12" t="s">
        <v>49</v>
      </c>
      <c r="E930" s="10">
        <v>572400</v>
      </c>
      <c r="F930" s="11" t="s">
        <v>120</v>
      </c>
    </row>
    <row r="931" spans="1:6" x14ac:dyDescent="0.3">
      <c r="A931" s="3" t="s">
        <v>1006</v>
      </c>
      <c r="B931" s="10">
        <v>572100</v>
      </c>
      <c r="C931" s="11" t="s">
        <v>105</v>
      </c>
      <c r="D931" s="12" t="s">
        <v>34</v>
      </c>
      <c r="E931" s="10">
        <v>572100</v>
      </c>
      <c r="F931" s="11" t="s">
        <v>105</v>
      </c>
    </row>
    <row r="932" spans="1:6" x14ac:dyDescent="0.3">
      <c r="A932" s="3" t="s">
        <v>1007</v>
      </c>
      <c r="B932" s="10">
        <v>572000</v>
      </c>
      <c r="C932" s="11" t="s">
        <v>122</v>
      </c>
      <c r="D932" s="12" t="s">
        <v>81</v>
      </c>
      <c r="E932" s="10">
        <v>572000</v>
      </c>
      <c r="F932" s="11" t="s">
        <v>122</v>
      </c>
    </row>
    <row r="933" spans="1:6" x14ac:dyDescent="0.3">
      <c r="A933" s="3" t="s">
        <v>1008</v>
      </c>
      <c r="B933" s="10">
        <v>572000</v>
      </c>
      <c r="C933" s="11" t="s">
        <v>39</v>
      </c>
      <c r="D933" s="12" t="s">
        <v>34</v>
      </c>
      <c r="E933" s="10">
        <v>572000</v>
      </c>
      <c r="F933" s="11" t="s">
        <v>39</v>
      </c>
    </row>
    <row r="934" spans="1:6" x14ac:dyDescent="0.3">
      <c r="A934" s="3" t="s">
        <v>1009</v>
      </c>
      <c r="B934" s="10">
        <v>572000</v>
      </c>
      <c r="C934" s="11" t="s">
        <v>120</v>
      </c>
      <c r="D934" s="12" t="s">
        <v>463</v>
      </c>
      <c r="E934" s="10">
        <v>572000</v>
      </c>
      <c r="F934" s="11" t="s">
        <v>120</v>
      </c>
    </row>
    <row r="935" spans="1:6" x14ac:dyDescent="0.3">
      <c r="A935" s="3" t="s">
        <v>1010</v>
      </c>
      <c r="B935" s="10">
        <v>572000</v>
      </c>
      <c r="C935" s="11" t="s">
        <v>107</v>
      </c>
      <c r="D935" s="12" t="s">
        <v>49</v>
      </c>
      <c r="E935" s="10">
        <v>572000</v>
      </c>
      <c r="F935" s="11" t="s">
        <v>107</v>
      </c>
    </row>
    <row r="936" spans="1:6" x14ac:dyDescent="0.3">
      <c r="A936" s="3" t="s">
        <v>1011</v>
      </c>
      <c r="B936" s="10">
        <v>571925</v>
      </c>
      <c r="C936" s="11" t="s">
        <v>36</v>
      </c>
      <c r="D936" s="12" t="s">
        <v>49</v>
      </c>
      <c r="E936" s="10">
        <v>571925</v>
      </c>
      <c r="F936" s="11" t="s">
        <v>36</v>
      </c>
    </row>
    <row r="937" spans="1:6" x14ac:dyDescent="0.3">
      <c r="A937" s="3" t="s">
        <v>1012</v>
      </c>
      <c r="B937" s="10">
        <v>571800</v>
      </c>
      <c r="C937" s="11" t="s">
        <v>192</v>
      </c>
      <c r="D937" s="12" t="s">
        <v>49</v>
      </c>
      <c r="E937" s="10">
        <v>571800</v>
      </c>
      <c r="F937" s="11" t="s">
        <v>192</v>
      </c>
    </row>
    <row r="938" spans="1:6" x14ac:dyDescent="0.3">
      <c r="A938" s="3" t="s">
        <v>1013</v>
      </c>
      <c r="B938" s="10">
        <v>571800</v>
      </c>
      <c r="C938" s="11" t="s">
        <v>43</v>
      </c>
      <c r="D938" s="12" t="s">
        <v>34</v>
      </c>
      <c r="E938" s="10">
        <v>571800</v>
      </c>
      <c r="F938" s="11" t="s">
        <v>43</v>
      </c>
    </row>
    <row r="939" spans="1:6" x14ac:dyDescent="0.3">
      <c r="A939" s="3" t="s">
        <v>1014</v>
      </c>
      <c r="B939" s="10">
        <v>571750</v>
      </c>
      <c r="C939" s="11" t="s">
        <v>151</v>
      </c>
      <c r="D939" s="12" t="s">
        <v>15</v>
      </c>
      <c r="E939" s="10">
        <v>571750</v>
      </c>
      <c r="F939" s="11" t="s">
        <v>151</v>
      </c>
    </row>
    <row r="940" spans="1:6" x14ac:dyDescent="0.3">
      <c r="A940" s="3" t="s">
        <v>1015</v>
      </c>
      <c r="B940" s="10">
        <v>571500</v>
      </c>
      <c r="C940" s="11" t="s">
        <v>192</v>
      </c>
      <c r="D940" s="12" t="s">
        <v>49</v>
      </c>
      <c r="E940" s="10">
        <v>571500</v>
      </c>
      <c r="F940" s="11" t="s">
        <v>192</v>
      </c>
    </row>
    <row r="941" spans="1:6" x14ac:dyDescent="0.3">
      <c r="A941" s="3" t="s">
        <v>1016</v>
      </c>
      <c r="B941" s="10">
        <v>571500</v>
      </c>
      <c r="C941" s="11" t="s">
        <v>85</v>
      </c>
      <c r="D941" s="12" t="s">
        <v>15</v>
      </c>
      <c r="E941" s="10">
        <v>571500</v>
      </c>
      <c r="F941" s="11" t="s">
        <v>85</v>
      </c>
    </row>
    <row r="942" spans="1:6" x14ac:dyDescent="0.3">
      <c r="A942" s="3" t="s">
        <v>1017</v>
      </c>
      <c r="B942" s="10">
        <v>571500</v>
      </c>
      <c r="C942" s="11" t="s">
        <v>85</v>
      </c>
      <c r="D942" s="12" t="s">
        <v>37</v>
      </c>
      <c r="E942" s="10">
        <v>571500</v>
      </c>
      <c r="F942" s="11" t="s">
        <v>85</v>
      </c>
    </row>
    <row r="943" spans="1:6" x14ac:dyDescent="0.3">
      <c r="A943" s="3" t="s">
        <v>1018</v>
      </c>
      <c r="B943" s="10">
        <v>571500</v>
      </c>
      <c r="C943" s="11" t="s">
        <v>43</v>
      </c>
      <c r="D943" s="12" t="s">
        <v>81</v>
      </c>
      <c r="E943" s="10">
        <v>571500</v>
      </c>
      <c r="F943" s="11" t="s">
        <v>43</v>
      </c>
    </row>
    <row r="944" spans="1:6" x14ac:dyDescent="0.3">
      <c r="A944" s="3" t="s">
        <v>1019</v>
      </c>
      <c r="B944" s="10">
        <v>571500</v>
      </c>
      <c r="C944" s="11" t="s">
        <v>62</v>
      </c>
      <c r="D944" s="12" t="s">
        <v>49</v>
      </c>
      <c r="E944" s="10">
        <v>571500</v>
      </c>
      <c r="F944" s="11" t="s">
        <v>62</v>
      </c>
    </row>
    <row r="945" spans="1:6" x14ac:dyDescent="0.3">
      <c r="A945" s="3" t="s">
        <v>1020</v>
      </c>
      <c r="B945" s="10">
        <v>571500</v>
      </c>
      <c r="C945" s="11" t="s">
        <v>122</v>
      </c>
      <c r="D945" s="12" t="s">
        <v>49</v>
      </c>
      <c r="E945" s="10">
        <v>571500</v>
      </c>
      <c r="F945" s="11" t="s">
        <v>122</v>
      </c>
    </row>
    <row r="946" spans="1:6" x14ac:dyDescent="0.3">
      <c r="A946" s="3" t="s">
        <v>1021</v>
      </c>
      <c r="B946" s="10">
        <v>571500</v>
      </c>
      <c r="C946" s="11" t="s">
        <v>41</v>
      </c>
      <c r="D946" s="12" t="s">
        <v>81</v>
      </c>
      <c r="E946" s="10">
        <v>571500</v>
      </c>
      <c r="F946" s="11" t="s">
        <v>41</v>
      </c>
    </row>
    <row r="947" spans="1:6" x14ac:dyDescent="0.3">
      <c r="A947" s="3" t="s">
        <v>1022</v>
      </c>
      <c r="B947" s="10">
        <v>571375</v>
      </c>
      <c r="C947" s="11" t="s">
        <v>151</v>
      </c>
      <c r="D947" s="12" t="s">
        <v>34</v>
      </c>
      <c r="E947" s="10">
        <v>571375</v>
      </c>
      <c r="F947" s="11" t="s">
        <v>151</v>
      </c>
    </row>
    <row r="948" spans="1:6" x14ac:dyDescent="0.3">
      <c r="A948" s="3" t="s">
        <v>1023</v>
      </c>
      <c r="B948" s="10">
        <v>571375</v>
      </c>
      <c r="C948" s="11" t="s">
        <v>151</v>
      </c>
      <c r="D948" s="12" t="s">
        <v>81</v>
      </c>
      <c r="E948" s="10">
        <v>571375</v>
      </c>
      <c r="F948" s="11" t="s">
        <v>151</v>
      </c>
    </row>
    <row r="949" spans="1:6" x14ac:dyDescent="0.3">
      <c r="A949" s="3" t="s">
        <v>1024</v>
      </c>
      <c r="B949" s="10">
        <v>571300</v>
      </c>
      <c r="C949" s="11" t="s">
        <v>39</v>
      </c>
      <c r="D949" s="12" t="s">
        <v>14</v>
      </c>
      <c r="E949" s="10">
        <v>571300</v>
      </c>
      <c r="F949" s="11" t="s">
        <v>39</v>
      </c>
    </row>
    <row r="950" spans="1:6" x14ac:dyDescent="0.3">
      <c r="A950" s="3" t="s">
        <v>1025</v>
      </c>
      <c r="B950" s="10">
        <v>571100</v>
      </c>
      <c r="C950" s="11" t="s">
        <v>43</v>
      </c>
      <c r="D950" s="12" t="s">
        <v>81</v>
      </c>
      <c r="E950" s="10">
        <v>571100</v>
      </c>
      <c r="F950" s="11" t="s">
        <v>43</v>
      </c>
    </row>
    <row r="951" spans="1:6" x14ac:dyDescent="0.3">
      <c r="A951" s="3" t="s">
        <v>1026</v>
      </c>
      <c r="B951" s="10">
        <v>571100</v>
      </c>
      <c r="C951" s="11" t="s">
        <v>43</v>
      </c>
      <c r="D951" s="12" t="s">
        <v>34</v>
      </c>
      <c r="E951" s="10">
        <v>571100</v>
      </c>
      <c r="F951" s="11" t="s">
        <v>43</v>
      </c>
    </row>
    <row r="952" spans="1:6" x14ac:dyDescent="0.3">
      <c r="A952" s="3" t="s">
        <v>1027</v>
      </c>
      <c r="B952" s="10">
        <v>571100</v>
      </c>
      <c r="C952" s="11" t="s">
        <v>192</v>
      </c>
      <c r="D952" s="12" t="s">
        <v>463</v>
      </c>
      <c r="E952" s="10">
        <v>571100</v>
      </c>
      <c r="F952" s="11" t="s">
        <v>192</v>
      </c>
    </row>
    <row r="953" spans="1:6" x14ac:dyDescent="0.3">
      <c r="A953" s="3" t="s">
        <v>1028</v>
      </c>
      <c r="B953" s="10">
        <v>571000</v>
      </c>
      <c r="C953" s="11" t="s">
        <v>151</v>
      </c>
      <c r="D953" s="12" t="s">
        <v>34</v>
      </c>
      <c r="E953" s="10">
        <v>571000</v>
      </c>
      <c r="F953" s="11" t="s">
        <v>151</v>
      </c>
    </row>
    <row r="954" spans="1:6" x14ac:dyDescent="0.3">
      <c r="A954" s="3" t="s">
        <v>1029</v>
      </c>
      <c r="B954" s="10">
        <v>570750</v>
      </c>
      <c r="C954" s="11" t="s">
        <v>151</v>
      </c>
      <c r="D954" s="12" t="s">
        <v>49</v>
      </c>
      <c r="E954" s="10">
        <v>570750</v>
      </c>
      <c r="F954" s="11" t="s">
        <v>151</v>
      </c>
    </row>
    <row r="955" spans="1:6" x14ac:dyDescent="0.3">
      <c r="A955" s="3" t="s">
        <v>1030</v>
      </c>
      <c r="B955" s="10">
        <v>570750</v>
      </c>
      <c r="C955" s="11" t="s">
        <v>151</v>
      </c>
      <c r="D955" s="12" t="s">
        <v>49</v>
      </c>
      <c r="E955" s="10">
        <v>570750</v>
      </c>
      <c r="F955" s="11" t="s">
        <v>151</v>
      </c>
    </row>
    <row r="956" spans="1:6" x14ac:dyDescent="0.3">
      <c r="A956" s="3" t="s">
        <v>1031</v>
      </c>
      <c r="B956" s="10">
        <v>570700</v>
      </c>
      <c r="C956" s="11" t="s">
        <v>43</v>
      </c>
      <c r="D956" s="12" t="s">
        <v>49</v>
      </c>
      <c r="E956" s="10">
        <v>570700</v>
      </c>
      <c r="F956" s="11" t="s">
        <v>43</v>
      </c>
    </row>
    <row r="957" spans="1:6" x14ac:dyDescent="0.3">
      <c r="A957" s="3" t="s">
        <v>1032</v>
      </c>
      <c r="B957" s="10">
        <v>570500</v>
      </c>
      <c r="C957" s="11" t="s">
        <v>43</v>
      </c>
      <c r="D957" s="12" t="s">
        <v>34</v>
      </c>
      <c r="E957" s="10">
        <v>570500</v>
      </c>
      <c r="F957" s="11" t="s">
        <v>43</v>
      </c>
    </row>
    <row r="958" spans="1:6" x14ac:dyDescent="0.3">
      <c r="A958" s="3" t="s">
        <v>1033</v>
      </c>
      <c r="B958" s="10">
        <v>570500</v>
      </c>
      <c r="C958" s="11" t="s">
        <v>170</v>
      </c>
      <c r="D958" s="12" t="s">
        <v>37</v>
      </c>
      <c r="E958" s="10">
        <v>570500</v>
      </c>
      <c r="F958" s="11" t="s">
        <v>170</v>
      </c>
    </row>
    <row r="959" spans="1:6" x14ac:dyDescent="0.3">
      <c r="A959" s="3" t="s">
        <v>1034</v>
      </c>
      <c r="B959" s="10">
        <v>570500</v>
      </c>
      <c r="C959" s="11" t="s">
        <v>170</v>
      </c>
      <c r="D959" s="12" t="s">
        <v>49</v>
      </c>
      <c r="E959" s="10">
        <v>570500</v>
      </c>
      <c r="F959" s="11" t="s">
        <v>170</v>
      </c>
    </row>
    <row r="960" spans="1:6" x14ac:dyDescent="0.3">
      <c r="A960" s="3" t="s">
        <v>1035</v>
      </c>
      <c r="B960" s="10">
        <v>570500</v>
      </c>
      <c r="C960" s="11" t="s">
        <v>138</v>
      </c>
      <c r="D960" s="12" t="s">
        <v>34</v>
      </c>
      <c r="E960" s="10">
        <v>570500</v>
      </c>
      <c r="F960" s="11" t="s">
        <v>138</v>
      </c>
    </row>
    <row r="961" spans="1:6" x14ac:dyDescent="0.3">
      <c r="A961" s="3" t="s">
        <v>1036</v>
      </c>
      <c r="B961" s="10">
        <v>570500</v>
      </c>
      <c r="C961" s="11" t="s">
        <v>105</v>
      </c>
      <c r="D961" s="12" t="s">
        <v>34</v>
      </c>
      <c r="E961" s="10">
        <v>570500</v>
      </c>
      <c r="F961" s="11" t="s">
        <v>105</v>
      </c>
    </row>
    <row r="962" spans="1:6" x14ac:dyDescent="0.3">
      <c r="A962" s="3" t="s">
        <v>1037</v>
      </c>
      <c r="B962" s="10">
        <v>570500</v>
      </c>
      <c r="C962" s="11" t="s">
        <v>105</v>
      </c>
      <c r="D962" s="12" t="s">
        <v>49</v>
      </c>
      <c r="E962" s="10">
        <v>570500</v>
      </c>
      <c r="F962" s="11" t="s">
        <v>105</v>
      </c>
    </row>
    <row r="963" spans="1:6" x14ac:dyDescent="0.3">
      <c r="A963" s="3" t="s">
        <v>1038</v>
      </c>
      <c r="B963" s="10">
        <v>570500</v>
      </c>
      <c r="C963" s="11" t="s">
        <v>122</v>
      </c>
      <c r="D963" s="12" t="s">
        <v>49</v>
      </c>
      <c r="E963" s="10">
        <v>570500</v>
      </c>
      <c r="F963" s="11" t="s">
        <v>122</v>
      </c>
    </row>
    <row r="964" spans="1:6" x14ac:dyDescent="0.3">
      <c r="A964" s="3" t="s">
        <v>1039</v>
      </c>
      <c r="B964" s="10">
        <v>570500</v>
      </c>
      <c r="C964" s="11" t="s">
        <v>151</v>
      </c>
      <c r="D964" s="12" t="s">
        <v>49</v>
      </c>
      <c r="E964" s="10">
        <v>570500</v>
      </c>
      <c r="F964" s="11" t="s">
        <v>151</v>
      </c>
    </row>
    <row r="965" spans="1:6" x14ac:dyDescent="0.3">
      <c r="A965" s="3" t="s">
        <v>1040</v>
      </c>
      <c r="B965" s="10">
        <v>570500</v>
      </c>
      <c r="C965" s="11" t="s">
        <v>151</v>
      </c>
      <c r="D965" s="12" t="s">
        <v>49</v>
      </c>
      <c r="E965" s="10">
        <v>570500</v>
      </c>
      <c r="F965" s="11" t="s">
        <v>151</v>
      </c>
    </row>
    <row r="966" spans="1:6" x14ac:dyDescent="0.3">
      <c r="A966" s="3" t="s">
        <v>1041</v>
      </c>
      <c r="B966" s="10">
        <v>570500</v>
      </c>
      <c r="C966" s="11" t="s">
        <v>33</v>
      </c>
      <c r="D966" s="12" t="s">
        <v>49</v>
      </c>
      <c r="E966" s="10">
        <v>570500</v>
      </c>
      <c r="F966" s="11" t="s">
        <v>33</v>
      </c>
    </row>
    <row r="967" spans="1:6" x14ac:dyDescent="0.3">
      <c r="A967" s="3" t="s">
        <v>1042</v>
      </c>
      <c r="B967" s="10">
        <v>570500</v>
      </c>
      <c r="C967" s="11" t="s">
        <v>33</v>
      </c>
      <c r="D967" s="12" t="s">
        <v>17</v>
      </c>
      <c r="E967" s="10">
        <v>570500</v>
      </c>
      <c r="F967" s="11" t="s">
        <v>33</v>
      </c>
    </row>
    <row r="968" spans="1:6" x14ac:dyDescent="0.3">
      <c r="A968" s="3" t="s">
        <v>1043</v>
      </c>
      <c r="B968" s="10">
        <v>570500</v>
      </c>
      <c r="C968" s="11" t="s">
        <v>130</v>
      </c>
      <c r="D968" s="12" t="s">
        <v>34</v>
      </c>
      <c r="E968" s="10">
        <v>570500</v>
      </c>
      <c r="F968" s="11" t="s">
        <v>130</v>
      </c>
    </row>
    <row r="969" spans="1:6" x14ac:dyDescent="0.3">
      <c r="A969" s="3" t="s">
        <v>1044</v>
      </c>
      <c r="B969" s="10">
        <v>570500</v>
      </c>
      <c r="C969" s="11" t="s">
        <v>45</v>
      </c>
      <c r="D969" s="12" t="s">
        <v>49</v>
      </c>
      <c r="E969" s="10">
        <v>570500</v>
      </c>
      <c r="F969" s="11" t="s">
        <v>45</v>
      </c>
    </row>
    <row r="970" spans="1:6" x14ac:dyDescent="0.3">
      <c r="A970" s="3" t="s">
        <v>1045</v>
      </c>
      <c r="B970" s="10">
        <v>570500</v>
      </c>
      <c r="C970" s="11" t="s">
        <v>45</v>
      </c>
      <c r="D970" s="12" t="s">
        <v>34</v>
      </c>
      <c r="E970" s="10">
        <v>570500</v>
      </c>
      <c r="F970" s="11" t="s">
        <v>45</v>
      </c>
    </row>
    <row r="971" spans="1:6" x14ac:dyDescent="0.3">
      <c r="A971" s="3" t="s">
        <v>1046</v>
      </c>
      <c r="B971" s="10">
        <v>570500</v>
      </c>
      <c r="C971" s="11" t="s">
        <v>130</v>
      </c>
      <c r="D971" s="12" t="s">
        <v>49</v>
      </c>
      <c r="E971" s="10">
        <v>570500</v>
      </c>
      <c r="F971" s="11" t="s">
        <v>130</v>
      </c>
    </row>
    <row r="972" spans="1:6" x14ac:dyDescent="0.3">
      <c r="A972" s="3" t="s">
        <v>1047</v>
      </c>
      <c r="B972" s="10">
        <v>570500</v>
      </c>
      <c r="C972" s="11" t="s">
        <v>83</v>
      </c>
      <c r="D972" s="12" t="s">
        <v>49</v>
      </c>
      <c r="E972" s="10">
        <v>570500</v>
      </c>
      <c r="F972" s="11" t="s">
        <v>83</v>
      </c>
    </row>
    <row r="973" spans="1:6" x14ac:dyDescent="0.3">
      <c r="A973" s="3" t="s">
        <v>1048</v>
      </c>
      <c r="B973" s="10">
        <v>570500</v>
      </c>
      <c r="C973" s="11" t="s">
        <v>83</v>
      </c>
      <c r="D973" s="12" t="s">
        <v>34</v>
      </c>
      <c r="E973" s="10">
        <v>570500</v>
      </c>
      <c r="F973" s="11" t="s">
        <v>83</v>
      </c>
    </row>
    <row r="974" spans="1:6" x14ac:dyDescent="0.3">
      <c r="A974" s="3" t="s">
        <v>1049</v>
      </c>
      <c r="B974" s="10">
        <v>570500</v>
      </c>
      <c r="C974" s="11" t="s">
        <v>138</v>
      </c>
      <c r="D974" s="12" t="s">
        <v>49</v>
      </c>
      <c r="E974" s="10">
        <v>570500</v>
      </c>
      <c r="F974" s="11" t="s">
        <v>138</v>
      </c>
    </row>
    <row r="975" spans="1:6" x14ac:dyDescent="0.3">
      <c r="A975" s="3" t="s">
        <v>1050</v>
      </c>
      <c r="B975" s="10">
        <v>570500</v>
      </c>
      <c r="C975" s="11" t="s">
        <v>65</v>
      </c>
      <c r="D975" s="12" t="s">
        <v>81</v>
      </c>
      <c r="E975" s="10">
        <v>570500</v>
      </c>
      <c r="F975" s="11" t="s">
        <v>65</v>
      </c>
    </row>
    <row r="976" spans="1:6" x14ac:dyDescent="0.3">
      <c r="A976" s="3" t="s">
        <v>1051</v>
      </c>
      <c r="B976" s="10">
        <v>570500</v>
      </c>
      <c r="C976" s="11" t="s">
        <v>65</v>
      </c>
      <c r="D976" s="12" t="s">
        <v>15</v>
      </c>
      <c r="E976" s="10">
        <v>570500</v>
      </c>
      <c r="F976" s="11" t="s">
        <v>65</v>
      </c>
    </row>
    <row r="977" spans="1:6" x14ac:dyDescent="0.3">
      <c r="A977" s="3" t="s">
        <v>1052</v>
      </c>
      <c r="B977" s="10">
        <v>570500</v>
      </c>
      <c r="C977" s="11" t="s">
        <v>107</v>
      </c>
      <c r="D977" s="12" t="s">
        <v>34</v>
      </c>
      <c r="E977" s="10">
        <v>570500</v>
      </c>
      <c r="F977" s="11" t="s">
        <v>107</v>
      </c>
    </row>
    <row r="978" spans="1:6" x14ac:dyDescent="0.3">
      <c r="A978" s="3" t="s">
        <v>1053</v>
      </c>
      <c r="B978" s="10">
        <v>570500</v>
      </c>
      <c r="C978" s="11" t="s">
        <v>107</v>
      </c>
      <c r="D978" s="12" t="s">
        <v>81</v>
      </c>
      <c r="E978" s="10">
        <v>570500</v>
      </c>
      <c r="F978" s="11" t="s">
        <v>107</v>
      </c>
    </row>
    <row r="979" spans="1:6" x14ac:dyDescent="0.3">
      <c r="A979" s="3" t="s">
        <v>1054</v>
      </c>
      <c r="B979" s="10">
        <v>570500</v>
      </c>
      <c r="C979" s="11" t="s">
        <v>107</v>
      </c>
      <c r="D979" s="12" t="s">
        <v>49</v>
      </c>
      <c r="E979" s="10">
        <v>570500</v>
      </c>
      <c r="F979" s="11" t="s">
        <v>107</v>
      </c>
    </row>
    <row r="980" spans="1:6" x14ac:dyDescent="0.3">
      <c r="A980" s="3" t="s">
        <v>1055</v>
      </c>
      <c r="B980" s="10">
        <v>570500</v>
      </c>
      <c r="C980" s="11" t="s">
        <v>192</v>
      </c>
      <c r="D980" s="12" t="s">
        <v>49</v>
      </c>
      <c r="E980" s="10">
        <v>570500</v>
      </c>
      <c r="F980" s="11" t="s">
        <v>192</v>
      </c>
    </row>
    <row r="981" spans="1:6" x14ac:dyDescent="0.3">
      <c r="A981" s="3" t="s">
        <v>1056</v>
      </c>
      <c r="B981" s="10">
        <v>570500</v>
      </c>
      <c r="C981" s="11" t="s">
        <v>89</v>
      </c>
      <c r="D981" s="12" t="s">
        <v>49</v>
      </c>
      <c r="E981" s="10">
        <v>570500</v>
      </c>
      <c r="F981" s="11" t="s">
        <v>89</v>
      </c>
    </row>
    <row r="982" spans="1:6" x14ac:dyDescent="0.3">
      <c r="A982" s="3" t="s">
        <v>1057</v>
      </c>
      <c r="B982" s="10">
        <v>570500</v>
      </c>
      <c r="C982" s="11" t="s">
        <v>54</v>
      </c>
      <c r="D982" s="12" t="s">
        <v>34</v>
      </c>
      <c r="E982" s="10">
        <v>570500</v>
      </c>
      <c r="F982" s="11" t="s">
        <v>54</v>
      </c>
    </row>
    <row r="983" spans="1:6" x14ac:dyDescent="0.3">
      <c r="A983" s="3" t="s">
        <v>1058</v>
      </c>
      <c r="B983" s="10">
        <v>570500</v>
      </c>
      <c r="C983" s="11" t="s">
        <v>89</v>
      </c>
      <c r="D983" s="12" t="s">
        <v>49</v>
      </c>
      <c r="E983" s="10">
        <v>570500</v>
      </c>
      <c r="F983" s="11" t="s">
        <v>89</v>
      </c>
    </row>
    <row r="984" spans="1:6" x14ac:dyDescent="0.3">
      <c r="A984" s="3" t="s">
        <v>1059</v>
      </c>
      <c r="B984" s="10">
        <v>570500</v>
      </c>
      <c r="C984" s="11" t="s">
        <v>85</v>
      </c>
      <c r="D984" s="12" t="s">
        <v>49</v>
      </c>
      <c r="E984" s="10">
        <v>570500</v>
      </c>
      <c r="F984" s="11" t="s">
        <v>85</v>
      </c>
    </row>
    <row r="985" spans="1:6" x14ac:dyDescent="0.3">
      <c r="A985" s="3" t="s">
        <v>1060</v>
      </c>
      <c r="B985" s="10">
        <v>570500</v>
      </c>
      <c r="C985" s="11" t="s">
        <v>85</v>
      </c>
      <c r="D985" s="12" t="s">
        <v>49</v>
      </c>
      <c r="E985" s="10">
        <v>570500</v>
      </c>
      <c r="F985" s="11" t="s">
        <v>85</v>
      </c>
    </row>
    <row r="986" spans="1:6" x14ac:dyDescent="0.3">
      <c r="A986" s="3" t="s">
        <v>1061</v>
      </c>
      <c r="B986" s="10">
        <v>570500</v>
      </c>
      <c r="C986" s="11" t="s">
        <v>69</v>
      </c>
      <c r="D986" s="12" t="s">
        <v>49</v>
      </c>
      <c r="E986" s="10">
        <v>570500</v>
      </c>
      <c r="F986" s="11" t="s">
        <v>69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Roster</vt:lpstr>
      <vt:lpstr>Batting</vt:lpstr>
      <vt:lpstr>Pitching_SP</vt:lpstr>
      <vt:lpstr>Pitching_RP</vt:lpstr>
      <vt:lpstr>Salary</vt:lpstr>
      <vt:lpstr>Batting!Extract</vt:lpstr>
      <vt:lpstr>Roster!Extract</vt:lpstr>
    </vt:vector>
  </TitlesOfParts>
  <Company>Washington Nationals Baseball Club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WNLP-XXX</dc:creator>
  <cp:lastModifiedBy>Sunpil Howang</cp:lastModifiedBy>
  <dcterms:created xsi:type="dcterms:W3CDTF">2014-11-18T17:49:37Z</dcterms:created>
  <dcterms:modified xsi:type="dcterms:W3CDTF">2021-11-29T03:05:47Z</dcterms:modified>
</cp:coreProperties>
</file>