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中期期货工作文件\月度报告\报告代码\黄金期货研究201901\"/>
    </mc:Choice>
  </mc:AlternateContent>
  <bookViews>
    <workbookView xWindow="0" yWindow="0" windowWidth="25800" windowHeight="10590" activeTab="3"/>
  </bookViews>
  <sheets>
    <sheet name="预测结果" sheetId="1" r:id="rId1"/>
    <sheet name="手工回测" sheetId="2" r:id="rId2"/>
    <sheet name="回测评判" sheetId="3" r:id="rId3"/>
    <sheet name="单模型手工回测" sheetId="4" r:id="rId4"/>
    <sheet name="Sheet3" sheetId="6" r:id="rId5"/>
    <sheet name="复合模型2" sheetId="5" r:id="rId6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2" l="1"/>
  <c r="L38" i="2"/>
  <c r="H64" i="4"/>
  <c r="V7" i="5"/>
  <c r="V6" i="5"/>
  <c r="V5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2" i="5"/>
  <c r="Q3" i="5"/>
  <c r="V3" i="5"/>
  <c r="T3" i="5"/>
  <c r="S3" i="5"/>
  <c r="P6" i="5"/>
  <c r="S6" i="5" s="1"/>
  <c r="P7" i="5"/>
  <c r="S7" i="5" s="1"/>
  <c r="P9" i="5"/>
  <c r="T9" i="5" s="1"/>
  <c r="P10" i="5"/>
  <c r="T10" i="5" s="1"/>
  <c r="P14" i="5"/>
  <c r="S14" i="5" s="1"/>
  <c r="P22" i="5"/>
  <c r="S22" i="5" s="1"/>
  <c r="P23" i="5"/>
  <c r="S23" i="5" s="1"/>
  <c r="P25" i="5"/>
  <c r="T25" i="5" s="1"/>
  <c r="P26" i="5"/>
  <c r="T26" i="5" s="1"/>
  <c r="P30" i="5"/>
  <c r="S30" i="5" s="1"/>
  <c r="P31" i="5"/>
  <c r="S31" i="5" s="1"/>
  <c r="P38" i="5"/>
  <c r="S38" i="5" s="1"/>
  <c r="P39" i="5"/>
  <c r="S39" i="5" s="1"/>
  <c r="P46" i="5"/>
  <c r="S46" i="5" s="1"/>
  <c r="P47" i="5"/>
  <c r="S47" i="5" s="1"/>
  <c r="P49" i="5"/>
  <c r="T49" i="5" s="1"/>
  <c r="P50" i="5"/>
  <c r="T50" i="5" s="1"/>
  <c r="P3" i="5"/>
  <c r="O4" i="5"/>
  <c r="P4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V4" i="5" s="1"/>
  <c r="O5" i="5"/>
  <c r="P5" i="5" s="1"/>
  <c r="O6" i="5"/>
  <c r="O7" i="5"/>
  <c r="O8" i="5"/>
  <c r="P8" i="5" s="1"/>
  <c r="O9" i="5"/>
  <c r="O10" i="5"/>
  <c r="O11" i="5"/>
  <c r="P11" i="5" s="1"/>
  <c r="O12" i="5"/>
  <c r="P12" i="5" s="1"/>
  <c r="O13" i="5"/>
  <c r="P13" i="5" s="1"/>
  <c r="O14" i="5"/>
  <c r="O15" i="5"/>
  <c r="P15" i="5" s="1"/>
  <c r="S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O23" i="5"/>
  <c r="O24" i="5"/>
  <c r="P24" i="5" s="1"/>
  <c r="O25" i="5"/>
  <c r="O26" i="5"/>
  <c r="O27" i="5"/>
  <c r="P27" i="5" s="1"/>
  <c r="O28" i="5"/>
  <c r="P28" i="5" s="1"/>
  <c r="O29" i="5"/>
  <c r="P29" i="5" s="1"/>
  <c r="O30" i="5"/>
  <c r="O31" i="5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O39" i="5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O47" i="5"/>
  <c r="O48" i="5"/>
  <c r="P48" i="5" s="1"/>
  <c r="O49" i="5"/>
  <c r="O50" i="5"/>
  <c r="O51" i="5"/>
  <c r="P51" i="5" s="1"/>
  <c r="O52" i="5"/>
  <c r="P52" i="5" s="1"/>
  <c r="O53" i="5"/>
  <c r="P53" i="5" s="1"/>
  <c r="O54" i="5"/>
  <c r="P54" i="5" s="1"/>
  <c r="S54" i="5" s="1"/>
  <c r="O55" i="5"/>
  <c r="P55" i="5" s="1"/>
  <c r="S55" i="5" s="1"/>
  <c r="O56" i="5"/>
  <c r="P56" i="5" s="1"/>
  <c r="O57" i="5"/>
  <c r="P57" i="5" s="1"/>
  <c r="O58" i="5"/>
  <c r="P58" i="5" s="1"/>
  <c r="O59" i="5"/>
  <c r="P59" i="5" s="1"/>
  <c r="O60" i="5"/>
  <c r="P60" i="5" s="1"/>
  <c r="O61" i="5"/>
  <c r="P61" i="5" s="1"/>
  <c r="O3" i="5"/>
  <c r="L31" i="4"/>
  <c r="L4" i="4"/>
  <c r="H15" i="4"/>
  <c r="K15" i="4" s="1"/>
  <c r="H16" i="4"/>
  <c r="K16" i="4" s="1"/>
  <c r="H17" i="4"/>
  <c r="L17" i="4" s="1"/>
  <c r="H18" i="4"/>
  <c r="L18" i="4" s="1"/>
  <c r="H31" i="4"/>
  <c r="K31" i="4" s="1"/>
  <c r="H32" i="4"/>
  <c r="K32" i="4" s="1"/>
  <c r="H33" i="4"/>
  <c r="L33" i="4" s="1"/>
  <c r="H34" i="4"/>
  <c r="K34" i="4" s="1"/>
  <c r="H47" i="4"/>
  <c r="K47" i="4" s="1"/>
  <c r="H48" i="4"/>
  <c r="K48" i="4" s="1"/>
  <c r="H49" i="4"/>
  <c r="L49" i="4" s="1"/>
  <c r="H50" i="4"/>
  <c r="K50" i="4" s="1"/>
  <c r="H63" i="4"/>
  <c r="H4" i="4"/>
  <c r="K4" i="4" s="1"/>
  <c r="G5" i="4"/>
  <c r="H5" i="4" s="1"/>
  <c r="G6" i="4"/>
  <c r="H6" i="4" s="1"/>
  <c r="G7" i="4"/>
  <c r="H7" i="4" s="1"/>
  <c r="G8" i="4"/>
  <c r="H8" i="4" s="1"/>
  <c r="G9" i="4"/>
  <c r="H9" i="4" s="1"/>
  <c r="L9" i="4" s="1"/>
  <c r="G10" i="4"/>
  <c r="H10" i="4" s="1"/>
  <c r="K10" i="4" s="1"/>
  <c r="G11" i="4"/>
  <c r="H11" i="4" s="1"/>
  <c r="G12" i="4"/>
  <c r="H12" i="4" s="1"/>
  <c r="G13" i="4"/>
  <c r="H13" i="4" s="1"/>
  <c r="G14" i="4"/>
  <c r="H14" i="4" s="1"/>
  <c r="G15" i="4"/>
  <c r="G16" i="4"/>
  <c r="G17" i="4"/>
  <c r="G18" i="4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L25" i="4" s="1"/>
  <c r="G26" i="4"/>
  <c r="H26" i="4" s="1"/>
  <c r="L26" i="4" s="1"/>
  <c r="G27" i="4"/>
  <c r="H27" i="4" s="1"/>
  <c r="G28" i="4"/>
  <c r="H28" i="4" s="1"/>
  <c r="G29" i="4"/>
  <c r="H29" i="4" s="1"/>
  <c r="G30" i="4"/>
  <c r="H30" i="4" s="1"/>
  <c r="G31" i="4"/>
  <c r="G32" i="4"/>
  <c r="G33" i="4"/>
  <c r="G34" i="4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L41" i="4" s="1"/>
  <c r="G42" i="4"/>
  <c r="H42" i="4" s="1"/>
  <c r="L42" i="4" s="1"/>
  <c r="G43" i="4"/>
  <c r="H43" i="4" s="1"/>
  <c r="G44" i="4"/>
  <c r="H44" i="4" s="1"/>
  <c r="G45" i="4"/>
  <c r="H45" i="4" s="1"/>
  <c r="G46" i="4"/>
  <c r="H46" i="4" s="1"/>
  <c r="G47" i="4"/>
  <c r="G48" i="4"/>
  <c r="G49" i="4"/>
  <c r="G50" i="4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L57" i="4" s="1"/>
  <c r="G58" i="4"/>
  <c r="H58" i="4" s="1"/>
  <c r="L58" i="4" s="1"/>
  <c r="G59" i="4"/>
  <c r="H59" i="4" s="1"/>
  <c r="G60" i="4"/>
  <c r="H60" i="4" s="1"/>
  <c r="G61" i="4"/>
  <c r="H61" i="4" s="1"/>
  <c r="G62" i="4"/>
  <c r="H62" i="4" s="1"/>
  <c r="G4" i="4"/>
  <c r="H43" i="2"/>
  <c r="L63" i="2"/>
  <c r="H3" i="3"/>
  <c r="F3" i="2"/>
  <c r="E3" i="2"/>
  <c r="H3" i="2"/>
  <c r="F5" i="2"/>
  <c r="Q1" i="2"/>
  <c r="H4" i="3"/>
  <c r="H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3" i="3"/>
  <c r="T42" i="5" l="1"/>
  <c r="S42" i="5"/>
  <c r="T18" i="5"/>
  <c r="S18" i="5"/>
  <c r="S61" i="5"/>
  <c r="T61" i="5"/>
  <c r="S53" i="5"/>
  <c r="T53" i="5"/>
  <c r="T45" i="5"/>
  <c r="S45" i="5"/>
  <c r="T37" i="5"/>
  <c r="S37" i="5"/>
  <c r="S29" i="5"/>
  <c r="T29" i="5"/>
  <c r="S21" i="5"/>
  <c r="T21" i="5"/>
  <c r="S13" i="5"/>
  <c r="T13" i="5"/>
  <c r="T5" i="5"/>
  <c r="S5" i="5"/>
  <c r="T58" i="5"/>
  <c r="S58" i="5"/>
  <c r="T34" i="5"/>
  <c r="S34" i="5"/>
  <c r="T57" i="5"/>
  <c r="S57" i="5"/>
  <c r="T41" i="5"/>
  <c r="S41" i="5"/>
  <c r="T33" i="5"/>
  <c r="S33" i="5"/>
  <c r="T17" i="5"/>
  <c r="S17" i="5"/>
  <c r="S10" i="5"/>
  <c r="S50" i="5"/>
  <c r="S9" i="5"/>
  <c r="S49" i="5"/>
  <c r="S26" i="5"/>
  <c r="S25" i="5"/>
  <c r="T60" i="5"/>
  <c r="S60" i="5"/>
  <c r="T52" i="5"/>
  <c r="S52" i="5"/>
  <c r="T44" i="5"/>
  <c r="S44" i="5"/>
  <c r="T28" i="5"/>
  <c r="S28" i="5"/>
  <c r="T20" i="5"/>
  <c r="S20" i="5"/>
  <c r="T12" i="5"/>
  <c r="S12" i="5"/>
  <c r="T4" i="5"/>
  <c r="S4" i="5"/>
  <c r="P62" i="5"/>
  <c r="T59" i="5"/>
  <c r="S59" i="5"/>
  <c r="T51" i="5"/>
  <c r="S51" i="5"/>
  <c r="T43" i="5"/>
  <c r="S43" i="5"/>
  <c r="T35" i="5"/>
  <c r="S35" i="5"/>
  <c r="T27" i="5"/>
  <c r="S27" i="5"/>
  <c r="T19" i="5"/>
  <c r="S19" i="5"/>
  <c r="T11" i="5"/>
  <c r="S11" i="5"/>
  <c r="T36" i="5"/>
  <c r="S36" i="5"/>
  <c r="S56" i="5"/>
  <c r="T56" i="5"/>
  <c r="S48" i="5"/>
  <c r="T48" i="5"/>
  <c r="S40" i="5"/>
  <c r="T40" i="5"/>
  <c r="S32" i="5"/>
  <c r="T32" i="5"/>
  <c r="S24" i="5"/>
  <c r="T24" i="5"/>
  <c r="S16" i="5"/>
  <c r="T16" i="5"/>
  <c r="S8" i="5"/>
  <c r="T8" i="5"/>
  <c r="T55" i="5"/>
  <c r="T47" i="5"/>
  <c r="T39" i="5"/>
  <c r="T31" i="5"/>
  <c r="T23" i="5"/>
  <c r="T15" i="5"/>
  <c r="T7" i="5"/>
  <c r="T54" i="5"/>
  <c r="T46" i="5"/>
  <c r="T38" i="5"/>
  <c r="T30" i="5"/>
  <c r="T22" i="5"/>
  <c r="T14" i="5"/>
  <c r="T6" i="5"/>
  <c r="K39" i="4"/>
  <c r="L39" i="4"/>
  <c r="K56" i="4"/>
  <c r="L56" i="4"/>
  <c r="K40" i="4"/>
  <c r="L40" i="4"/>
  <c r="K24" i="4"/>
  <c r="L24" i="4"/>
  <c r="K8" i="4"/>
  <c r="L8" i="4"/>
  <c r="K55" i="4"/>
  <c r="L55" i="4"/>
  <c r="K7" i="4"/>
  <c r="L7" i="4"/>
  <c r="K23" i="4"/>
  <c r="L23" i="4"/>
  <c r="L48" i="4"/>
  <c r="L16" i="4"/>
  <c r="L47" i="4"/>
  <c r="L15" i="4"/>
  <c r="L32" i="4"/>
  <c r="K54" i="4"/>
  <c r="L54" i="4"/>
  <c r="K30" i="4"/>
  <c r="L30" i="4"/>
  <c r="K14" i="4"/>
  <c r="L14" i="4"/>
  <c r="L45" i="4"/>
  <c r="K45" i="4"/>
  <c r="K29" i="4"/>
  <c r="L29" i="4"/>
  <c r="L5" i="4"/>
  <c r="K5" i="4"/>
  <c r="L60" i="4"/>
  <c r="K60" i="4"/>
  <c r="L36" i="4"/>
  <c r="K36" i="4"/>
  <c r="K20" i="4"/>
  <c r="L20" i="4"/>
  <c r="L51" i="4"/>
  <c r="K51" i="4"/>
  <c r="L43" i="4"/>
  <c r="K43" i="4"/>
  <c r="L35" i="4"/>
  <c r="K35" i="4"/>
  <c r="K27" i="4"/>
  <c r="L27" i="4"/>
  <c r="K62" i="4"/>
  <c r="L62" i="4"/>
  <c r="K46" i="4"/>
  <c r="L46" i="4"/>
  <c r="K22" i="4"/>
  <c r="L22" i="4"/>
  <c r="K6" i="4"/>
  <c r="L6" i="4"/>
  <c r="K61" i="4"/>
  <c r="L61" i="4"/>
  <c r="L37" i="4"/>
  <c r="K37" i="4"/>
  <c r="L21" i="4"/>
  <c r="K21" i="4"/>
  <c r="L44" i="4"/>
  <c r="K44" i="4"/>
  <c r="L28" i="4"/>
  <c r="K28" i="4"/>
  <c r="L12" i="4"/>
  <c r="K12" i="4"/>
  <c r="L59" i="4"/>
  <c r="K59" i="4"/>
  <c r="L11" i="4"/>
  <c r="K11" i="4"/>
  <c r="K38" i="4"/>
  <c r="L38" i="4"/>
  <c r="L53" i="4"/>
  <c r="K53" i="4"/>
  <c r="K13" i="4"/>
  <c r="L13" i="4"/>
  <c r="L52" i="4"/>
  <c r="K52" i="4"/>
  <c r="K19" i="4"/>
  <c r="L19" i="4"/>
  <c r="K58" i="4"/>
  <c r="K42" i="4"/>
  <c r="K18" i="4"/>
  <c r="K57" i="4"/>
  <c r="K41" i="4"/>
  <c r="K9" i="4"/>
  <c r="I4" i="4"/>
  <c r="K26" i="4"/>
  <c r="L50" i="4"/>
  <c r="L34" i="4"/>
  <c r="L10" i="4"/>
  <c r="K49" i="4"/>
  <c r="K33" i="4"/>
  <c r="K25" i="4"/>
  <c r="K17" i="4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J2" i="3"/>
  <c r="L5" i="2"/>
  <c r="L7" i="2"/>
  <c r="L9" i="2"/>
  <c r="L10" i="2"/>
  <c r="L11" i="2"/>
  <c r="L14" i="2"/>
  <c r="L15" i="2"/>
  <c r="L16" i="2"/>
  <c r="L18" i="2"/>
  <c r="L19" i="2"/>
  <c r="L20" i="2"/>
  <c r="L21" i="2"/>
  <c r="L22" i="2"/>
  <c r="L23" i="2"/>
  <c r="L25" i="2"/>
  <c r="L26" i="2"/>
  <c r="L27" i="2"/>
  <c r="L28" i="2"/>
  <c r="L29" i="2"/>
  <c r="L31" i="2"/>
  <c r="L32" i="2"/>
  <c r="L33" i="2"/>
  <c r="L34" i="2"/>
  <c r="L35" i="2"/>
  <c r="L37" i="2"/>
  <c r="L39" i="2"/>
  <c r="L40" i="2"/>
  <c r="L42" i="2"/>
  <c r="L43" i="2"/>
  <c r="L45" i="2"/>
  <c r="L46" i="2"/>
  <c r="L50" i="2"/>
  <c r="L51" i="2"/>
  <c r="L52" i="2"/>
  <c r="L54" i="2"/>
  <c r="L55" i="2"/>
  <c r="L58" i="2"/>
  <c r="L60" i="2"/>
  <c r="L62" i="2"/>
  <c r="L3" i="2"/>
  <c r="H61" i="2"/>
  <c r="H59" i="2"/>
  <c r="H58" i="2"/>
  <c r="I58" i="2" s="1"/>
  <c r="H57" i="2"/>
  <c r="I57" i="2" s="1"/>
  <c r="H56" i="2"/>
  <c r="H54" i="2"/>
  <c r="H53" i="2"/>
  <c r="I53" i="2" s="1"/>
  <c r="H51" i="2"/>
  <c r="I51" i="2" s="1"/>
  <c r="H49" i="2"/>
  <c r="H48" i="2"/>
  <c r="H47" i="2"/>
  <c r="H44" i="2"/>
  <c r="I44" i="2" s="1"/>
  <c r="H41" i="2"/>
  <c r="I41" i="2" s="1"/>
  <c r="H38" i="2"/>
  <c r="H36" i="2"/>
  <c r="I36" i="2" s="1"/>
  <c r="H35" i="2"/>
  <c r="H30" i="2"/>
  <c r="H24" i="2"/>
  <c r="I24" i="2" s="1"/>
  <c r="H22" i="2"/>
  <c r="H17" i="2"/>
  <c r="H15" i="2"/>
  <c r="H13" i="2"/>
  <c r="I13" i="2" s="1"/>
  <c r="H12" i="2"/>
  <c r="I12" i="2" s="1"/>
  <c r="H8" i="2"/>
  <c r="H6" i="2"/>
  <c r="H4" i="2"/>
  <c r="I4" i="2" s="1"/>
  <c r="I63" i="2" s="1"/>
  <c r="I62" i="2"/>
  <c r="K61" i="2"/>
  <c r="L61" i="2" s="1"/>
  <c r="K59" i="2"/>
  <c r="L59" i="2" s="1"/>
  <c r="K57" i="2"/>
  <c r="L57" i="2" s="1"/>
  <c r="K58" i="2"/>
  <c r="K56" i="2"/>
  <c r="L56" i="2" s="1"/>
  <c r="K54" i="2"/>
  <c r="K53" i="2"/>
  <c r="L53" i="2" s="1"/>
  <c r="K51" i="2"/>
  <c r="K49" i="2"/>
  <c r="L49" i="2" s="1"/>
  <c r="K48" i="2"/>
  <c r="L48" i="2" s="1"/>
  <c r="K47" i="2"/>
  <c r="L47" i="2" s="1"/>
  <c r="K44" i="2"/>
  <c r="L44" i="2" s="1"/>
  <c r="K43" i="2"/>
  <c r="K41" i="2"/>
  <c r="L41" i="2" s="1"/>
  <c r="K36" i="2"/>
  <c r="L36" i="2" s="1"/>
  <c r="K35" i="2"/>
  <c r="K30" i="2"/>
  <c r="L30" i="2" s="1"/>
  <c r="K24" i="2"/>
  <c r="L24" i="2" s="1"/>
  <c r="K22" i="2"/>
  <c r="K17" i="2"/>
  <c r="L17" i="2" s="1"/>
  <c r="K15" i="2"/>
  <c r="K13" i="2"/>
  <c r="L13" i="2" s="1"/>
  <c r="K12" i="2"/>
  <c r="L12" i="2" s="1"/>
  <c r="K8" i="2"/>
  <c r="L8" i="2" s="1"/>
  <c r="K6" i="2"/>
  <c r="L6" i="2" s="1"/>
  <c r="K4" i="2"/>
  <c r="L4" i="2" s="1"/>
  <c r="K3" i="2"/>
  <c r="I5" i="2"/>
  <c r="I6" i="2"/>
  <c r="I7" i="2"/>
  <c r="I8" i="2"/>
  <c r="I9" i="2"/>
  <c r="I10" i="2"/>
  <c r="I11" i="2"/>
  <c r="I14" i="2"/>
  <c r="I15" i="2"/>
  <c r="I16" i="2"/>
  <c r="I17" i="2"/>
  <c r="I18" i="2"/>
  <c r="I19" i="2"/>
  <c r="I20" i="2"/>
  <c r="I21" i="2"/>
  <c r="I22" i="2"/>
  <c r="I23" i="2"/>
  <c r="I25" i="2"/>
  <c r="I26" i="2"/>
  <c r="I27" i="2"/>
  <c r="I28" i="2"/>
  <c r="I29" i="2"/>
  <c r="I30" i="2"/>
  <c r="I31" i="2"/>
  <c r="I32" i="2"/>
  <c r="I33" i="2"/>
  <c r="I34" i="2"/>
  <c r="I35" i="2"/>
  <c r="I37" i="2"/>
  <c r="I38" i="2"/>
  <c r="I39" i="2"/>
  <c r="I40" i="2"/>
  <c r="I42" i="2"/>
  <c r="I43" i="2"/>
  <c r="I45" i="2"/>
  <c r="I46" i="2"/>
  <c r="I47" i="2"/>
  <c r="I48" i="2"/>
  <c r="I49" i="2"/>
  <c r="I50" i="2"/>
  <c r="I52" i="2"/>
  <c r="I54" i="2"/>
  <c r="I55" i="2"/>
  <c r="I56" i="2"/>
  <c r="I59" i="2"/>
  <c r="I60" i="2"/>
  <c r="I61" i="2"/>
  <c r="I3" i="2"/>
  <c r="G7" i="2"/>
  <c r="G15" i="2"/>
  <c r="G16" i="2"/>
  <c r="G23" i="2"/>
  <c r="G24" i="2"/>
  <c r="G31" i="2"/>
  <c r="G32" i="2"/>
  <c r="G39" i="2"/>
  <c r="G40" i="2"/>
  <c r="G47" i="2"/>
  <c r="G48" i="2"/>
  <c r="G55" i="2"/>
  <c r="G56" i="2"/>
  <c r="E4" i="2"/>
  <c r="G4" i="2" s="1"/>
  <c r="E5" i="2"/>
  <c r="G5" i="2" s="1"/>
  <c r="E6" i="2"/>
  <c r="E7" i="2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E15" i="2"/>
  <c r="E16" i="2"/>
  <c r="E17" i="2"/>
  <c r="G17" i="2" s="1"/>
  <c r="E18" i="2"/>
  <c r="G18" i="2" s="1"/>
  <c r="E19" i="2"/>
  <c r="G19" i="2" s="1"/>
  <c r="E20" i="2"/>
  <c r="G20" i="2" s="1"/>
  <c r="E21" i="2"/>
  <c r="G21" i="2" s="1"/>
  <c r="E22" i="2"/>
  <c r="E23" i="2"/>
  <c r="E24" i="2"/>
  <c r="E25" i="2"/>
  <c r="G25" i="2" s="1"/>
  <c r="E26" i="2"/>
  <c r="G26" i="2" s="1"/>
  <c r="E27" i="2"/>
  <c r="G27" i="2" s="1"/>
  <c r="E28" i="2"/>
  <c r="G28" i="2" s="1"/>
  <c r="E29" i="2"/>
  <c r="G29" i="2" s="1"/>
  <c r="E30" i="2"/>
  <c r="E31" i="2"/>
  <c r="E32" i="2"/>
  <c r="E33" i="2"/>
  <c r="G33" i="2" s="1"/>
  <c r="E34" i="2"/>
  <c r="G34" i="2" s="1"/>
  <c r="E35" i="2"/>
  <c r="G35" i="2" s="1"/>
  <c r="E36" i="2"/>
  <c r="G36" i="2" s="1"/>
  <c r="E37" i="2"/>
  <c r="G37" i="2" s="1"/>
  <c r="E38" i="2"/>
  <c r="E39" i="2"/>
  <c r="E40" i="2"/>
  <c r="E41" i="2"/>
  <c r="G41" i="2" s="1"/>
  <c r="E42" i="2"/>
  <c r="G42" i="2" s="1"/>
  <c r="E43" i="2"/>
  <c r="G43" i="2" s="1"/>
  <c r="E44" i="2"/>
  <c r="G44" i="2" s="1"/>
  <c r="E45" i="2"/>
  <c r="G45" i="2" s="1"/>
  <c r="E46" i="2"/>
  <c r="E47" i="2"/>
  <c r="E48" i="2"/>
  <c r="E49" i="2"/>
  <c r="G49" i="2" s="1"/>
  <c r="E50" i="2"/>
  <c r="G50" i="2" s="1"/>
  <c r="E51" i="2"/>
  <c r="G51" i="2" s="1"/>
  <c r="E52" i="2"/>
  <c r="G52" i="2" s="1"/>
  <c r="E53" i="2"/>
  <c r="G53" i="2" s="1"/>
  <c r="E54" i="2"/>
  <c r="E55" i="2"/>
  <c r="E56" i="2"/>
  <c r="E57" i="2"/>
  <c r="G57" i="2" s="1"/>
  <c r="E58" i="2"/>
  <c r="G58" i="2" s="1"/>
  <c r="E59" i="2"/>
  <c r="G59" i="2" s="1"/>
  <c r="E60" i="2"/>
  <c r="G60" i="2" s="1"/>
  <c r="E61" i="2"/>
  <c r="G61" i="2" s="1"/>
  <c r="E62" i="2"/>
  <c r="F11" i="2"/>
  <c r="F4" i="2"/>
  <c r="F6" i="2"/>
  <c r="F7" i="2"/>
  <c r="F8" i="2"/>
  <c r="F9" i="2"/>
  <c r="F10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D64" i="1"/>
  <c r="D63" i="1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65" i="1"/>
  <c r="D66" i="1"/>
  <c r="D67" i="1"/>
  <c r="D68" i="1"/>
  <c r="D69" i="1"/>
  <c r="D70" i="1"/>
  <c r="D71" i="1"/>
  <c r="D7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" i="1"/>
  <c r="D5" i="1"/>
  <c r="V1" i="5" l="1"/>
  <c r="V2" i="5"/>
  <c r="I5" i="4"/>
  <c r="I6" i="4" s="1"/>
  <c r="J3" i="4"/>
  <c r="R3" i="4"/>
  <c r="R2" i="4"/>
  <c r="K1" i="4"/>
  <c r="L1" i="4"/>
  <c r="G62" i="2"/>
  <c r="G54" i="2"/>
  <c r="G46" i="2"/>
  <c r="G38" i="2"/>
  <c r="G30" i="2"/>
  <c r="G22" i="2"/>
  <c r="G14" i="2"/>
  <c r="O1" i="2"/>
  <c r="G6" i="2"/>
  <c r="J4" i="4" l="1"/>
  <c r="I7" i="4"/>
  <c r="J5" i="4"/>
  <c r="I8" i="4" l="1"/>
  <c r="J6" i="4"/>
  <c r="I9" i="4" l="1"/>
  <c r="J7" i="4"/>
  <c r="I10" i="4" l="1"/>
  <c r="J8" i="4"/>
  <c r="I11" i="4" l="1"/>
  <c r="J9" i="4"/>
  <c r="I12" i="4" l="1"/>
  <c r="J10" i="4"/>
  <c r="I13" i="4" l="1"/>
  <c r="J11" i="4"/>
  <c r="I14" i="4" l="1"/>
  <c r="J12" i="4"/>
  <c r="I15" i="4" l="1"/>
  <c r="J13" i="4"/>
  <c r="I16" i="4" l="1"/>
  <c r="J14" i="4"/>
  <c r="I17" i="4" l="1"/>
  <c r="J15" i="4"/>
  <c r="I18" i="4" l="1"/>
  <c r="J16" i="4"/>
  <c r="I19" i="4" l="1"/>
  <c r="J17" i="4"/>
  <c r="I20" i="4" l="1"/>
  <c r="J18" i="4"/>
  <c r="I21" i="4" l="1"/>
  <c r="J19" i="4"/>
  <c r="I22" i="4" l="1"/>
  <c r="J20" i="4"/>
  <c r="I23" i="4" l="1"/>
  <c r="J21" i="4"/>
  <c r="I24" i="4" l="1"/>
  <c r="J22" i="4"/>
  <c r="I25" i="4" l="1"/>
  <c r="J23" i="4"/>
  <c r="I26" i="4" l="1"/>
  <c r="J24" i="4"/>
  <c r="I27" i="4" l="1"/>
  <c r="J25" i="4"/>
  <c r="I28" i="4" l="1"/>
  <c r="J26" i="4"/>
  <c r="I29" i="4" l="1"/>
  <c r="J27" i="4"/>
  <c r="I30" i="4" l="1"/>
  <c r="J28" i="4"/>
  <c r="I31" i="4" l="1"/>
  <c r="J29" i="4"/>
  <c r="I32" i="4" l="1"/>
  <c r="J30" i="4"/>
  <c r="I33" i="4" l="1"/>
  <c r="J31" i="4"/>
  <c r="I34" i="4" l="1"/>
  <c r="J32" i="4"/>
  <c r="I35" i="4" l="1"/>
  <c r="J33" i="4"/>
  <c r="I36" i="4" l="1"/>
  <c r="J34" i="4"/>
  <c r="I37" i="4" l="1"/>
  <c r="J35" i="4"/>
  <c r="I38" i="4" l="1"/>
  <c r="J36" i="4"/>
  <c r="I39" i="4" l="1"/>
  <c r="J37" i="4"/>
  <c r="I40" i="4" l="1"/>
  <c r="J38" i="4"/>
  <c r="I41" i="4" l="1"/>
  <c r="J39" i="4"/>
  <c r="I42" i="4" l="1"/>
  <c r="J40" i="4"/>
  <c r="I43" i="4" l="1"/>
  <c r="J41" i="4"/>
  <c r="I44" i="4" l="1"/>
  <c r="J42" i="4"/>
  <c r="I45" i="4" l="1"/>
  <c r="J43" i="4"/>
  <c r="I46" i="4" l="1"/>
  <c r="J44" i="4"/>
  <c r="I47" i="4" l="1"/>
  <c r="J45" i="4"/>
  <c r="I48" i="4" l="1"/>
  <c r="J46" i="4"/>
  <c r="I49" i="4" l="1"/>
  <c r="J47" i="4"/>
  <c r="I50" i="4" l="1"/>
  <c r="J48" i="4"/>
  <c r="I51" i="4" l="1"/>
  <c r="J49" i="4"/>
  <c r="I52" i="4" l="1"/>
  <c r="J50" i="4"/>
  <c r="I53" i="4" l="1"/>
  <c r="J51" i="4"/>
  <c r="I54" i="4" l="1"/>
  <c r="J52" i="4"/>
  <c r="I55" i="4" l="1"/>
  <c r="J53" i="4"/>
  <c r="I56" i="4" l="1"/>
  <c r="J54" i="4"/>
  <c r="I57" i="4" l="1"/>
  <c r="J55" i="4"/>
  <c r="I58" i="4" l="1"/>
  <c r="J56" i="4"/>
  <c r="I59" i="4" l="1"/>
  <c r="J57" i="4"/>
  <c r="I60" i="4" l="1"/>
  <c r="J58" i="4"/>
  <c r="I61" i="4" l="1"/>
  <c r="J59" i="4"/>
  <c r="I62" i="4" l="1"/>
  <c r="J60" i="4"/>
  <c r="I63" i="4" l="1"/>
  <c r="J62" i="4" s="1"/>
  <c r="R4" i="4" s="1"/>
  <c r="R5" i="4" s="1"/>
  <c r="J61" i="4"/>
</calcChain>
</file>

<file path=xl/sharedStrings.xml><?xml version="1.0" encoding="utf-8"?>
<sst xmlns="http://schemas.openxmlformats.org/spreadsheetml/2006/main" count="81" uniqueCount="45">
  <si>
    <t>实际值</t>
    <phoneticPr fontId="2" type="noConversion"/>
  </si>
  <si>
    <t>日期</t>
    <phoneticPr fontId="2" type="noConversion"/>
  </si>
  <si>
    <t>预测值</t>
    <phoneticPr fontId="2" type="noConversion"/>
  </si>
  <si>
    <t>胜率</t>
    <phoneticPr fontId="2" type="noConversion"/>
  </si>
  <si>
    <t>总次数</t>
    <phoneticPr fontId="2" type="noConversion"/>
  </si>
  <si>
    <t>正确次数</t>
    <phoneticPr fontId="2" type="noConversion"/>
  </si>
  <si>
    <t>正确判断</t>
    <phoneticPr fontId="2" type="noConversion"/>
  </si>
  <si>
    <t>买卖判断</t>
    <phoneticPr fontId="2" type="noConversion"/>
  </si>
  <si>
    <t>第一手操作</t>
    <phoneticPr fontId="2" type="noConversion"/>
  </si>
  <si>
    <t>持仓状态</t>
    <phoneticPr fontId="2" type="noConversion"/>
  </si>
  <si>
    <t>第二手操作</t>
    <phoneticPr fontId="2" type="noConversion"/>
  </si>
  <si>
    <t>单手总盈利</t>
    <phoneticPr fontId="2" type="noConversion"/>
  </si>
  <si>
    <t>ma5拐头开仓价</t>
    <phoneticPr fontId="2" type="noConversion"/>
  </si>
  <si>
    <t>模型滚动预测</t>
    <phoneticPr fontId="2" type="noConversion"/>
  </si>
  <si>
    <t>SHFE指数</t>
    <phoneticPr fontId="2" type="noConversion"/>
  </si>
  <si>
    <t>静态权益</t>
    <phoneticPr fontId="2" type="noConversion"/>
  </si>
  <si>
    <t>黄金保证金：</t>
    <phoneticPr fontId="2" type="noConversion"/>
  </si>
  <si>
    <t>初始资金</t>
    <phoneticPr fontId="2" type="noConversion"/>
  </si>
  <si>
    <t>盈利</t>
    <phoneticPr fontId="2" type="noConversion"/>
  </si>
  <si>
    <t>交易次数</t>
    <phoneticPr fontId="2" type="noConversion"/>
  </si>
  <si>
    <t>盈利次数</t>
    <phoneticPr fontId="2" type="noConversion"/>
  </si>
  <si>
    <t>胜率</t>
    <phoneticPr fontId="2" type="noConversion"/>
  </si>
  <si>
    <t>DateTime</t>
  </si>
  <si>
    <t>open</t>
  </si>
  <si>
    <t>持仓状态</t>
  </si>
  <si>
    <t>开仓价格</t>
    <phoneticPr fontId="2" type="noConversion"/>
  </si>
  <si>
    <t>平仓价格</t>
    <phoneticPr fontId="2" type="noConversion"/>
  </si>
  <si>
    <t>换月开仓</t>
    <phoneticPr fontId="2" type="noConversion"/>
  </si>
  <si>
    <t>换月平仓</t>
    <phoneticPr fontId="2" type="noConversion"/>
  </si>
  <si>
    <t>盈利</t>
    <phoneticPr fontId="2" type="noConversion"/>
  </si>
  <si>
    <t>二手盈利操作</t>
    <phoneticPr fontId="2" type="noConversion"/>
  </si>
  <si>
    <t>总盈利</t>
    <phoneticPr fontId="2" type="noConversion"/>
  </si>
  <si>
    <t>5日进场，模型出场</t>
    <phoneticPr fontId="2" type="noConversion"/>
  </si>
  <si>
    <t>复合模型2开仓价</t>
    <phoneticPr fontId="2" type="noConversion"/>
  </si>
  <si>
    <t>复合模型2平仓价</t>
    <phoneticPr fontId="2" type="noConversion"/>
  </si>
  <si>
    <t>二手盈利</t>
    <phoneticPr fontId="2" type="noConversion"/>
  </si>
  <si>
    <t>资金曲线</t>
    <phoneticPr fontId="2" type="noConversion"/>
  </si>
  <si>
    <t>年化收益率</t>
    <phoneticPr fontId="2" type="noConversion"/>
  </si>
  <si>
    <t>实际收益率</t>
    <phoneticPr fontId="2" type="noConversion"/>
  </si>
  <si>
    <t>收益率标准差</t>
    <phoneticPr fontId="2" type="noConversion"/>
  </si>
  <si>
    <t>日收益率</t>
    <phoneticPr fontId="2" type="noConversion"/>
  </si>
  <si>
    <t>夏普比率</t>
    <phoneticPr fontId="2" type="noConversion"/>
  </si>
  <si>
    <t>收益率</t>
    <phoneticPr fontId="2" type="noConversion"/>
  </si>
  <si>
    <t>5日盈利</t>
    <phoneticPr fontId="2" type="noConversion"/>
  </si>
  <si>
    <t>var盈利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</si>
</sst>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DFED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22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F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实际值和预测值拟合情况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手工回测!$B$1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手工回测!$A$2:$A$62</c:f>
              <c:numCache>
                <c:formatCode>m/d/yyyy</c:formatCode>
                <c:ptCount val="61"/>
                <c:pt idx="0">
                  <c:v>43371</c:v>
                </c:pt>
                <c:pt idx="1">
                  <c:v>43381</c:v>
                </c:pt>
                <c:pt idx="2">
                  <c:v>43382</c:v>
                </c:pt>
                <c:pt idx="3">
                  <c:v>43383</c:v>
                </c:pt>
                <c:pt idx="4">
                  <c:v>43384</c:v>
                </c:pt>
                <c:pt idx="5">
                  <c:v>43385</c:v>
                </c:pt>
                <c:pt idx="6">
                  <c:v>43388</c:v>
                </c:pt>
                <c:pt idx="7">
                  <c:v>43389</c:v>
                </c:pt>
                <c:pt idx="8">
                  <c:v>43390</c:v>
                </c:pt>
                <c:pt idx="9">
                  <c:v>43391</c:v>
                </c:pt>
                <c:pt idx="10">
                  <c:v>43392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43402</c:v>
                </c:pt>
                <c:pt idx="17">
                  <c:v>43403</c:v>
                </c:pt>
                <c:pt idx="18">
                  <c:v>43404</c:v>
                </c:pt>
                <c:pt idx="19">
                  <c:v>43405</c:v>
                </c:pt>
                <c:pt idx="20">
                  <c:v>43406</c:v>
                </c:pt>
                <c:pt idx="21">
                  <c:v>43409</c:v>
                </c:pt>
                <c:pt idx="22">
                  <c:v>43410</c:v>
                </c:pt>
                <c:pt idx="23">
                  <c:v>43411</c:v>
                </c:pt>
                <c:pt idx="24">
                  <c:v>43412</c:v>
                </c:pt>
                <c:pt idx="25">
                  <c:v>43413</c:v>
                </c:pt>
                <c:pt idx="26">
                  <c:v>43416</c:v>
                </c:pt>
                <c:pt idx="27">
                  <c:v>43417</c:v>
                </c:pt>
                <c:pt idx="28">
                  <c:v>43418</c:v>
                </c:pt>
                <c:pt idx="29">
                  <c:v>43419</c:v>
                </c:pt>
                <c:pt idx="30">
                  <c:v>43420</c:v>
                </c:pt>
                <c:pt idx="31">
                  <c:v>43423</c:v>
                </c:pt>
                <c:pt idx="32">
                  <c:v>43424</c:v>
                </c:pt>
                <c:pt idx="33">
                  <c:v>43425</c:v>
                </c:pt>
                <c:pt idx="34">
                  <c:v>43426</c:v>
                </c:pt>
                <c:pt idx="35">
                  <c:v>43427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43459</c:v>
                </c:pt>
                <c:pt idx="58">
                  <c:v>43460</c:v>
                </c:pt>
                <c:pt idx="59">
                  <c:v>43461</c:v>
                </c:pt>
                <c:pt idx="60">
                  <c:v>43462</c:v>
                </c:pt>
              </c:numCache>
            </c:numRef>
          </c:cat>
          <c:val>
            <c:numRef>
              <c:f>手工回测!$B$2:$B$62</c:f>
              <c:numCache>
                <c:formatCode>General</c:formatCode>
                <c:ptCount val="61"/>
                <c:pt idx="0">
                  <c:v>264.89999999999998</c:v>
                </c:pt>
                <c:pt idx="1">
                  <c:v>268.64999999999998</c:v>
                </c:pt>
                <c:pt idx="2">
                  <c:v>267.89999999999998</c:v>
                </c:pt>
                <c:pt idx="3">
                  <c:v>267.89999999999998</c:v>
                </c:pt>
                <c:pt idx="4">
                  <c:v>269.45</c:v>
                </c:pt>
                <c:pt idx="5">
                  <c:v>272.85000000000002</c:v>
                </c:pt>
                <c:pt idx="6">
                  <c:v>275.35000000000002</c:v>
                </c:pt>
                <c:pt idx="7">
                  <c:v>275.25</c:v>
                </c:pt>
                <c:pt idx="8">
                  <c:v>274.5</c:v>
                </c:pt>
                <c:pt idx="9">
                  <c:v>274.75</c:v>
                </c:pt>
                <c:pt idx="10">
                  <c:v>276.05</c:v>
                </c:pt>
                <c:pt idx="11">
                  <c:v>275.85000000000002</c:v>
                </c:pt>
                <c:pt idx="12">
                  <c:v>276.95</c:v>
                </c:pt>
                <c:pt idx="13">
                  <c:v>277.14999999999998</c:v>
                </c:pt>
                <c:pt idx="14">
                  <c:v>278.5</c:v>
                </c:pt>
                <c:pt idx="15">
                  <c:v>278.3</c:v>
                </c:pt>
                <c:pt idx="16">
                  <c:v>277.85000000000002</c:v>
                </c:pt>
                <c:pt idx="17">
                  <c:v>277.25</c:v>
                </c:pt>
                <c:pt idx="18">
                  <c:v>274.89999999999998</c:v>
                </c:pt>
                <c:pt idx="19">
                  <c:v>276.76</c:v>
                </c:pt>
                <c:pt idx="20">
                  <c:v>277.08999999999997</c:v>
                </c:pt>
                <c:pt idx="21">
                  <c:v>277.27999999999997</c:v>
                </c:pt>
                <c:pt idx="22">
                  <c:v>277.45</c:v>
                </c:pt>
                <c:pt idx="23">
                  <c:v>277.79000000000002</c:v>
                </c:pt>
                <c:pt idx="24">
                  <c:v>277.02</c:v>
                </c:pt>
                <c:pt idx="25">
                  <c:v>276.41000000000003</c:v>
                </c:pt>
                <c:pt idx="26">
                  <c:v>274.77999999999997</c:v>
                </c:pt>
                <c:pt idx="27">
                  <c:v>274.23</c:v>
                </c:pt>
                <c:pt idx="28">
                  <c:v>274.45999999999998</c:v>
                </c:pt>
                <c:pt idx="29">
                  <c:v>276.08999999999997</c:v>
                </c:pt>
                <c:pt idx="30">
                  <c:v>276.82</c:v>
                </c:pt>
                <c:pt idx="31">
                  <c:v>277.52</c:v>
                </c:pt>
                <c:pt idx="32">
                  <c:v>278.51</c:v>
                </c:pt>
                <c:pt idx="33">
                  <c:v>278.48</c:v>
                </c:pt>
                <c:pt idx="34">
                  <c:v>279.08</c:v>
                </c:pt>
                <c:pt idx="35">
                  <c:v>279.02999999999997</c:v>
                </c:pt>
                <c:pt idx="36">
                  <c:v>279.02999999999997</c:v>
                </c:pt>
                <c:pt idx="37">
                  <c:v>278.45999999999998</c:v>
                </c:pt>
                <c:pt idx="38">
                  <c:v>277.26</c:v>
                </c:pt>
                <c:pt idx="39">
                  <c:v>279.37</c:v>
                </c:pt>
                <c:pt idx="40">
                  <c:v>279.20999999999998</c:v>
                </c:pt>
                <c:pt idx="41">
                  <c:v>278.35000000000002</c:v>
                </c:pt>
                <c:pt idx="42">
                  <c:v>278.35000000000002</c:v>
                </c:pt>
                <c:pt idx="43">
                  <c:v>278.89999999999998</c:v>
                </c:pt>
                <c:pt idx="44">
                  <c:v>279.89999999999998</c:v>
                </c:pt>
                <c:pt idx="45">
                  <c:v>280.25</c:v>
                </c:pt>
                <c:pt idx="46">
                  <c:v>283.10000000000002</c:v>
                </c:pt>
                <c:pt idx="47">
                  <c:v>282.64999999999998</c:v>
                </c:pt>
                <c:pt idx="48">
                  <c:v>281.2</c:v>
                </c:pt>
                <c:pt idx="49">
                  <c:v>280.8</c:v>
                </c:pt>
                <c:pt idx="50">
                  <c:v>280.35000000000002</c:v>
                </c:pt>
                <c:pt idx="51">
                  <c:v>280.2</c:v>
                </c:pt>
                <c:pt idx="52">
                  <c:v>281.89999999999998</c:v>
                </c:pt>
                <c:pt idx="53">
                  <c:v>282.55</c:v>
                </c:pt>
                <c:pt idx="54">
                  <c:v>282.14999999999998</c:v>
                </c:pt>
                <c:pt idx="55">
                  <c:v>284.8</c:v>
                </c:pt>
                <c:pt idx="56">
                  <c:v>285.45</c:v>
                </c:pt>
                <c:pt idx="57">
                  <c:v>287.10000000000002</c:v>
                </c:pt>
                <c:pt idx="58">
                  <c:v>287.5</c:v>
                </c:pt>
                <c:pt idx="59">
                  <c:v>286.3</c:v>
                </c:pt>
                <c:pt idx="60">
                  <c:v>287.85000000000002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手工回测!$C$1</c:f>
              <c:strCache>
                <c:ptCount val="1"/>
                <c:pt idx="0">
                  <c:v>预测值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手工回测!$A$2:$A$62</c:f>
              <c:numCache>
                <c:formatCode>m/d/yyyy</c:formatCode>
                <c:ptCount val="61"/>
                <c:pt idx="0">
                  <c:v>43371</c:v>
                </c:pt>
                <c:pt idx="1">
                  <c:v>43381</c:v>
                </c:pt>
                <c:pt idx="2">
                  <c:v>43382</c:v>
                </c:pt>
                <c:pt idx="3">
                  <c:v>43383</c:v>
                </c:pt>
                <c:pt idx="4">
                  <c:v>43384</c:v>
                </c:pt>
                <c:pt idx="5">
                  <c:v>43385</c:v>
                </c:pt>
                <c:pt idx="6">
                  <c:v>43388</c:v>
                </c:pt>
                <c:pt idx="7">
                  <c:v>43389</c:v>
                </c:pt>
                <c:pt idx="8">
                  <c:v>43390</c:v>
                </c:pt>
                <c:pt idx="9">
                  <c:v>43391</c:v>
                </c:pt>
                <c:pt idx="10">
                  <c:v>43392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43402</c:v>
                </c:pt>
                <c:pt idx="17">
                  <c:v>43403</c:v>
                </c:pt>
                <c:pt idx="18">
                  <c:v>43404</c:v>
                </c:pt>
                <c:pt idx="19">
                  <c:v>43405</c:v>
                </c:pt>
                <c:pt idx="20">
                  <c:v>43406</c:v>
                </c:pt>
                <c:pt idx="21">
                  <c:v>43409</c:v>
                </c:pt>
                <c:pt idx="22">
                  <c:v>43410</c:v>
                </c:pt>
                <c:pt idx="23">
                  <c:v>43411</c:v>
                </c:pt>
                <c:pt idx="24">
                  <c:v>43412</c:v>
                </c:pt>
                <c:pt idx="25">
                  <c:v>43413</c:v>
                </c:pt>
                <c:pt idx="26">
                  <c:v>43416</c:v>
                </c:pt>
                <c:pt idx="27">
                  <c:v>43417</c:v>
                </c:pt>
                <c:pt idx="28">
                  <c:v>43418</c:v>
                </c:pt>
                <c:pt idx="29">
                  <c:v>43419</c:v>
                </c:pt>
                <c:pt idx="30">
                  <c:v>43420</c:v>
                </c:pt>
                <c:pt idx="31">
                  <c:v>43423</c:v>
                </c:pt>
                <c:pt idx="32">
                  <c:v>43424</c:v>
                </c:pt>
                <c:pt idx="33">
                  <c:v>43425</c:v>
                </c:pt>
                <c:pt idx="34">
                  <c:v>43426</c:v>
                </c:pt>
                <c:pt idx="35">
                  <c:v>43427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43459</c:v>
                </c:pt>
                <c:pt idx="58">
                  <c:v>43460</c:v>
                </c:pt>
                <c:pt idx="59">
                  <c:v>43461</c:v>
                </c:pt>
                <c:pt idx="60">
                  <c:v>43462</c:v>
                </c:pt>
              </c:numCache>
            </c:numRef>
          </c:cat>
          <c:val>
            <c:numRef>
              <c:f>手工回测!$C$2:$C$62</c:f>
              <c:numCache>
                <c:formatCode>General</c:formatCode>
                <c:ptCount val="61"/>
                <c:pt idx="0">
                  <c:v>264.89999999999998</c:v>
                </c:pt>
                <c:pt idx="1">
                  <c:v>265.80219285874756</c:v>
                </c:pt>
                <c:pt idx="2">
                  <c:v>268.56941708804112</c:v>
                </c:pt>
                <c:pt idx="3">
                  <c:v>267.44495689622772</c:v>
                </c:pt>
                <c:pt idx="4">
                  <c:v>268.57058788559249</c:v>
                </c:pt>
                <c:pt idx="5">
                  <c:v>272.4848031740317</c:v>
                </c:pt>
                <c:pt idx="6">
                  <c:v>272.46827726826029</c:v>
                </c:pt>
                <c:pt idx="7">
                  <c:v>275.04728152568498</c:v>
                </c:pt>
                <c:pt idx="8">
                  <c:v>274.91989810075177</c:v>
                </c:pt>
                <c:pt idx="9">
                  <c:v>274.30791723681051</c:v>
                </c:pt>
                <c:pt idx="10">
                  <c:v>275.07989789915172</c:v>
                </c:pt>
                <c:pt idx="11">
                  <c:v>275.9396020810558</c:v>
                </c:pt>
                <c:pt idx="12">
                  <c:v>275.38145337747079</c:v>
                </c:pt>
                <c:pt idx="13">
                  <c:v>277.44895892831659</c:v>
                </c:pt>
                <c:pt idx="14">
                  <c:v>277.62155570878616</c:v>
                </c:pt>
                <c:pt idx="15">
                  <c:v>278.16600043981606</c:v>
                </c:pt>
                <c:pt idx="16">
                  <c:v>278.1608847817028</c:v>
                </c:pt>
                <c:pt idx="17">
                  <c:v>277.57228887870326</c:v>
                </c:pt>
                <c:pt idx="18">
                  <c:v>276.66838590853916</c:v>
                </c:pt>
                <c:pt idx="19">
                  <c:v>274.32331573041449</c:v>
                </c:pt>
                <c:pt idx="20">
                  <c:v>278.45339560566299</c:v>
                </c:pt>
                <c:pt idx="21">
                  <c:v>277.3117606924497</c:v>
                </c:pt>
                <c:pt idx="22">
                  <c:v>277.05826470594349</c:v>
                </c:pt>
                <c:pt idx="23">
                  <c:v>276.86796634923064</c:v>
                </c:pt>
                <c:pt idx="24">
                  <c:v>277.51234884871326</c:v>
                </c:pt>
                <c:pt idx="25">
                  <c:v>276.77079415944962</c:v>
                </c:pt>
                <c:pt idx="26">
                  <c:v>275.05890388878953</c:v>
                </c:pt>
                <c:pt idx="27">
                  <c:v>273.71044498793412</c:v>
                </c:pt>
                <c:pt idx="28">
                  <c:v>274.42202820202959</c:v>
                </c:pt>
                <c:pt idx="29">
                  <c:v>275.44983663692312</c:v>
                </c:pt>
                <c:pt idx="30">
                  <c:v>276.39386609571278</c:v>
                </c:pt>
                <c:pt idx="31">
                  <c:v>277.3464579767018</c:v>
                </c:pt>
                <c:pt idx="32">
                  <c:v>277.8532238943497</c:v>
                </c:pt>
                <c:pt idx="33">
                  <c:v>278.06474030274654</c:v>
                </c:pt>
                <c:pt idx="34">
                  <c:v>278.67500424352261</c:v>
                </c:pt>
                <c:pt idx="35">
                  <c:v>279.27542439055685</c:v>
                </c:pt>
                <c:pt idx="36">
                  <c:v>278.556051969968</c:v>
                </c:pt>
                <c:pt idx="37">
                  <c:v>278.80686526579416</c:v>
                </c:pt>
                <c:pt idx="38">
                  <c:v>277.76471946279673</c:v>
                </c:pt>
                <c:pt idx="39">
                  <c:v>277.89843191526052</c:v>
                </c:pt>
                <c:pt idx="40">
                  <c:v>279.81734978439289</c:v>
                </c:pt>
                <c:pt idx="41">
                  <c:v>278.79149895425326</c:v>
                </c:pt>
                <c:pt idx="42">
                  <c:v>279.298000687929</c:v>
                </c:pt>
                <c:pt idx="43">
                  <c:v>279.57743838417861</c:v>
                </c:pt>
                <c:pt idx="44">
                  <c:v>278.95578557837189</c:v>
                </c:pt>
                <c:pt idx="45">
                  <c:v>279.67616954411994</c:v>
                </c:pt>
                <c:pt idx="46">
                  <c:v>281.14823641176389</c:v>
                </c:pt>
                <c:pt idx="47">
                  <c:v>282.5908783469506</c:v>
                </c:pt>
                <c:pt idx="48">
                  <c:v>281.94425754564207</c:v>
                </c:pt>
                <c:pt idx="49">
                  <c:v>281.70661581744946</c:v>
                </c:pt>
                <c:pt idx="50">
                  <c:v>280.82808140404683</c:v>
                </c:pt>
                <c:pt idx="51">
                  <c:v>280.04178454957616</c:v>
                </c:pt>
                <c:pt idx="52">
                  <c:v>280.90137635514378</c:v>
                </c:pt>
                <c:pt idx="53">
                  <c:v>282.29493639096739</c:v>
                </c:pt>
                <c:pt idx="54">
                  <c:v>281.64728511413398</c:v>
                </c:pt>
                <c:pt idx="55">
                  <c:v>283.59264060662468</c:v>
                </c:pt>
                <c:pt idx="56">
                  <c:v>284.68610278096247</c:v>
                </c:pt>
                <c:pt idx="57">
                  <c:v>286.13590275407154</c:v>
                </c:pt>
                <c:pt idx="58">
                  <c:v>287.30104035591546</c:v>
                </c:pt>
                <c:pt idx="59">
                  <c:v>286.89688349397659</c:v>
                </c:pt>
                <c:pt idx="60">
                  <c:v>287.18890709412955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300728"/>
        <c:axId val="1087301120"/>
      </c:lineChart>
      <c:dateAx>
        <c:axId val="1087300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301120"/>
        <c:crosses val="autoZero"/>
        <c:auto val="1"/>
        <c:lblOffset val="100"/>
        <c:baseTimeUnit val="days"/>
      </c:dateAx>
      <c:valAx>
        <c:axId val="1087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3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静态权益曲线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单模型手工回测!$I$2</c:f>
              <c:strCache>
                <c:ptCount val="1"/>
                <c:pt idx="0">
                  <c:v>资金曲线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单模型手工回测!$A$3:$A$63</c:f>
              <c:numCache>
                <c:formatCode>m/d/yyyy</c:formatCode>
                <c:ptCount val="61"/>
                <c:pt idx="0">
                  <c:v>43371</c:v>
                </c:pt>
                <c:pt idx="1">
                  <c:v>43381</c:v>
                </c:pt>
                <c:pt idx="2">
                  <c:v>43382</c:v>
                </c:pt>
                <c:pt idx="3">
                  <c:v>43383</c:v>
                </c:pt>
                <c:pt idx="4">
                  <c:v>43384</c:v>
                </c:pt>
                <c:pt idx="5">
                  <c:v>43385</c:v>
                </c:pt>
                <c:pt idx="6">
                  <c:v>43388</c:v>
                </c:pt>
                <c:pt idx="7">
                  <c:v>43389</c:v>
                </c:pt>
                <c:pt idx="8">
                  <c:v>43390</c:v>
                </c:pt>
                <c:pt idx="9">
                  <c:v>43391</c:v>
                </c:pt>
                <c:pt idx="10">
                  <c:v>43392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43402</c:v>
                </c:pt>
                <c:pt idx="17">
                  <c:v>43403</c:v>
                </c:pt>
                <c:pt idx="18">
                  <c:v>43404</c:v>
                </c:pt>
                <c:pt idx="19">
                  <c:v>43405</c:v>
                </c:pt>
                <c:pt idx="20">
                  <c:v>43406</c:v>
                </c:pt>
                <c:pt idx="21">
                  <c:v>43409</c:v>
                </c:pt>
                <c:pt idx="22">
                  <c:v>43410</c:v>
                </c:pt>
                <c:pt idx="23">
                  <c:v>43411</c:v>
                </c:pt>
                <c:pt idx="24">
                  <c:v>43412</c:v>
                </c:pt>
                <c:pt idx="25">
                  <c:v>43413</c:v>
                </c:pt>
                <c:pt idx="26">
                  <c:v>43416</c:v>
                </c:pt>
                <c:pt idx="27">
                  <c:v>43417</c:v>
                </c:pt>
                <c:pt idx="28">
                  <c:v>43418</c:v>
                </c:pt>
                <c:pt idx="29">
                  <c:v>43419</c:v>
                </c:pt>
                <c:pt idx="30">
                  <c:v>43420</c:v>
                </c:pt>
                <c:pt idx="31">
                  <c:v>43423</c:v>
                </c:pt>
                <c:pt idx="32">
                  <c:v>43424</c:v>
                </c:pt>
                <c:pt idx="33">
                  <c:v>43425</c:v>
                </c:pt>
                <c:pt idx="34">
                  <c:v>43426</c:v>
                </c:pt>
                <c:pt idx="35">
                  <c:v>43427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43459</c:v>
                </c:pt>
                <c:pt idx="58">
                  <c:v>43460</c:v>
                </c:pt>
                <c:pt idx="59">
                  <c:v>43461</c:v>
                </c:pt>
                <c:pt idx="60">
                  <c:v>43462</c:v>
                </c:pt>
              </c:numCache>
            </c:numRef>
          </c:cat>
          <c:val>
            <c:numRef>
              <c:f>单模型手工回测!$I$3:$I$63</c:f>
              <c:numCache>
                <c:formatCode>General</c:formatCode>
                <c:ptCount val="61"/>
                <c:pt idx="0">
                  <c:v>120000</c:v>
                </c:pt>
                <c:pt idx="1">
                  <c:v>117699.99999999999</c:v>
                </c:pt>
                <c:pt idx="2">
                  <c:v>117199.99999999999</c:v>
                </c:pt>
                <c:pt idx="3">
                  <c:v>117199.99999999999</c:v>
                </c:pt>
                <c:pt idx="4">
                  <c:v>122750</c:v>
                </c:pt>
                <c:pt idx="5">
                  <c:v>122750</c:v>
                </c:pt>
                <c:pt idx="6">
                  <c:v>120800.00000000001</c:v>
                </c:pt>
                <c:pt idx="7">
                  <c:v>120800.00000000001</c:v>
                </c:pt>
                <c:pt idx="8">
                  <c:v>120800.00000000001</c:v>
                </c:pt>
                <c:pt idx="9">
                  <c:v>120800.00000000001</c:v>
                </c:pt>
                <c:pt idx="10">
                  <c:v>121600.00000000003</c:v>
                </c:pt>
                <c:pt idx="11">
                  <c:v>119250</c:v>
                </c:pt>
                <c:pt idx="12">
                  <c:v>119250</c:v>
                </c:pt>
                <c:pt idx="13">
                  <c:v>118699.99999999999</c:v>
                </c:pt>
                <c:pt idx="14">
                  <c:v>118699.99999999999</c:v>
                </c:pt>
                <c:pt idx="15">
                  <c:v>120699.99999999999</c:v>
                </c:pt>
                <c:pt idx="16">
                  <c:v>120699.99999999999</c:v>
                </c:pt>
                <c:pt idx="17">
                  <c:v>120699.99999999999</c:v>
                </c:pt>
                <c:pt idx="18">
                  <c:v>120699.99999999999</c:v>
                </c:pt>
                <c:pt idx="19">
                  <c:v>120699.99999999999</c:v>
                </c:pt>
                <c:pt idx="20">
                  <c:v>120050.00000000001</c:v>
                </c:pt>
                <c:pt idx="21">
                  <c:v>120050.00000000001</c:v>
                </c:pt>
                <c:pt idx="22">
                  <c:v>124400.00000000004</c:v>
                </c:pt>
                <c:pt idx="23">
                  <c:v>124400.00000000004</c:v>
                </c:pt>
                <c:pt idx="24">
                  <c:v>124400.00000000004</c:v>
                </c:pt>
                <c:pt idx="25">
                  <c:v>124400.00000000004</c:v>
                </c:pt>
                <c:pt idx="26">
                  <c:v>124400.00000000004</c:v>
                </c:pt>
                <c:pt idx="27">
                  <c:v>124400.00000000004</c:v>
                </c:pt>
                <c:pt idx="28">
                  <c:v>128700.00000000006</c:v>
                </c:pt>
                <c:pt idx="29">
                  <c:v>128700.00000000006</c:v>
                </c:pt>
                <c:pt idx="30">
                  <c:v>128700.00000000006</c:v>
                </c:pt>
                <c:pt idx="31">
                  <c:v>128700.00000000006</c:v>
                </c:pt>
                <c:pt idx="32">
                  <c:v>128700.00000000006</c:v>
                </c:pt>
                <c:pt idx="33">
                  <c:v>128950.00000000006</c:v>
                </c:pt>
                <c:pt idx="34">
                  <c:v>129450.00000000006</c:v>
                </c:pt>
                <c:pt idx="35">
                  <c:v>129450.00000000006</c:v>
                </c:pt>
                <c:pt idx="36">
                  <c:v>131500.00000000006</c:v>
                </c:pt>
                <c:pt idx="37">
                  <c:v>131500.00000000006</c:v>
                </c:pt>
                <c:pt idx="38">
                  <c:v>131500.00000000006</c:v>
                </c:pt>
                <c:pt idx="39">
                  <c:v>132300.00000000006</c:v>
                </c:pt>
                <c:pt idx="40">
                  <c:v>132300.00000000006</c:v>
                </c:pt>
                <c:pt idx="41">
                  <c:v>132700.00000000003</c:v>
                </c:pt>
                <c:pt idx="42">
                  <c:v>134050</c:v>
                </c:pt>
                <c:pt idx="43">
                  <c:v>134050</c:v>
                </c:pt>
                <c:pt idx="44">
                  <c:v>134050</c:v>
                </c:pt>
                <c:pt idx="45">
                  <c:v>133199.99999999997</c:v>
                </c:pt>
                <c:pt idx="46">
                  <c:v>135049.99999999994</c:v>
                </c:pt>
                <c:pt idx="47">
                  <c:v>136299.99999999994</c:v>
                </c:pt>
                <c:pt idx="48">
                  <c:v>136299.99999999994</c:v>
                </c:pt>
                <c:pt idx="49">
                  <c:v>135149.99999999997</c:v>
                </c:pt>
                <c:pt idx="50">
                  <c:v>135149.99999999997</c:v>
                </c:pt>
                <c:pt idx="51">
                  <c:v>134799.99999999994</c:v>
                </c:pt>
                <c:pt idx="52">
                  <c:v>136499.99999999994</c:v>
                </c:pt>
                <c:pt idx="53">
                  <c:v>136499.99999999994</c:v>
                </c:pt>
                <c:pt idx="54">
                  <c:v>135399.99999999997</c:v>
                </c:pt>
                <c:pt idx="55">
                  <c:v>137050</c:v>
                </c:pt>
                <c:pt idx="56">
                  <c:v>136500</c:v>
                </c:pt>
                <c:pt idx="57">
                  <c:v>137899.99999999997</c:v>
                </c:pt>
                <c:pt idx="58">
                  <c:v>137899.99999999997</c:v>
                </c:pt>
                <c:pt idx="59">
                  <c:v>137849.99999999997</c:v>
                </c:pt>
                <c:pt idx="60">
                  <c:v>137849.99999999997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856832"/>
        <c:axId val="1090856048"/>
      </c:lineChart>
      <c:dateAx>
        <c:axId val="1090856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856048"/>
        <c:crosses val="autoZero"/>
        <c:auto val="1"/>
        <c:lblOffset val="100"/>
        <c:baseTimeUnit val="days"/>
      </c:dateAx>
      <c:valAx>
        <c:axId val="10908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8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静态权益曲线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复合模型2!$Q$1</c:f>
              <c:strCache>
                <c:ptCount val="1"/>
                <c:pt idx="0">
                  <c:v>资金曲线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复合模型2!$D$2:$D$61</c:f>
              <c:numCache>
                <c:formatCode>m/d/yyyy</c:formatCode>
                <c:ptCount val="60"/>
                <c:pt idx="0">
                  <c:v>43371</c:v>
                </c:pt>
                <c:pt idx="1">
                  <c:v>43381</c:v>
                </c:pt>
                <c:pt idx="2">
                  <c:v>43382</c:v>
                </c:pt>
                <c:pt idx="3">
                  <c:v>43383</c:v>
                </c:pt>
                <c:pt idx="4">
                  <c:v>43384</c:v>
                </c:pt>
                <c:pt idx="5">
                  <c:v>43385</c:v>
                </c:pt>
                <c:pt idx="6">
                  <c:v>43388</c:v>
                </c:pt>
                <c:pt idx="7">
                  <c:v>43389</c:v>
                </c:pt>
                <c:pt idx="8">
                  <c:v>43390</c:v>
                </c:pt>
                <c:pt idx="9">
                  <c:v>43391</c:v>
                </c:pt>
                <c:pt idx="10">
                  <c:v>43392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43402</c:v>
                </c:pt>
                <c:pt idx="17">
                  <c:v>43403</c:v>
                </c:pt>
                <c:pt idx="18">
                  <c:v>43404</c:v>
                </c:pt>
                <c:pt idx="19">
                  <c:v>43405</c:v>
                </c:pt>
                <c:pt idx="20">
                  <c:v>43406</c:v>
                </c:pt>
                <c:pt idx="21">
                  <c:v>43409</c:v>
                </c:pt>
                <c:pt idx="22">
                  <c:v>43410</c:v>
                </c:pt>
                <c:pt idx="23">
                  <c:v>43411</c:v>
                </c:pt>
                <c:pt idx="24">
                  <c:v>43412</c:v>
                </c:pt>
                <c:pt idx="25">
                  <c:v>43413</c:v>
                </c:pt>
                <c:pt idx="26">
                  <c:v>43416</c:v>
                </c:pt>
                <c:pt idx="27">
                  <c:v>43417</c:v>
                </c:pt>
                <c:pt idx="28">
                  <c:v>43418</c:v>
                </c:pt>
                <c:pt idx="29">
                  <c:v>43419</c:v>
                </c:pt>
                <c:pt idx="30">
                  <c:v>43420</c:v>
                </c:pt>
                <c:pt idx="31">
                  <c:v>43423</c:v>
                </c:pt>
                <c:pt idx="32">
                  <c:v>43424</c:v>
                </c:pt>
                <c:pt idx="33">
                  <c:v>43425</c:v>
                </c:pt>
                <c:pt idx="34">
                  <c:v>43426</c:v>
                </c:pt>
                <c:pt idx="35">
                  <c:v>43427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43459</c:v>
                </c:pt>
                <c:pt idx="58">
                  <c:v>43460</c:v>
                </c:pt>
                <c:pt idx="59">
                  <c:v>43461</c:v>
                </c:pt>
              </c:numCache>
            </c:numRef>
          </c:cat>
          <c:val>
            <c:numRef>
              <c:f>复合模型2!$Q$2:$Q$61</c:f>
              <c:numCache>
                <c:formatCode>General</c:formatCode>
                <c:ptCount val="60"/>
                <c:pt idx="0">
                  <c:v>120000</c:v>
                </c:pt>
                <c:pt idx="1">
                  <c:v>118899.99999999997</c:v>
                </c:pt>
                <c:pt idx="2">
                  <c:v>118649.99999999997</c:v>
                </c:pt>
                <c:pt idx="3">
                  <c:v>118649.99999999997</c:v>
                </c:pt>
                <c:pt idx="4">
                  <c:v>124199.99999999999</c:v>
                </c:pt>
                <c:pt idx="5">
                  <c:v>124199.99999999999</c:v>
                </c:pt>
                <c:pt idx="6">
                  <c:v>122199.99999999999</c:v>
                </c:pt>
                <c:pt idx="7">
                  <c:v>122199.99999999999</c:v>
                </c:pt>
                <c:pt idx="8">
                  <c:v>122199.99999999999</c:v>
                </c:pt>
                <c:pt idx="9">
                  <c:v>122199.99999999999</c:v>
                </c:pt>
                <c:pt idx="10">
                  <c:v>122000</c:v>
                </c:pt>
                <c:pt idx="11">
                  <c:v>119250</c:v>
                </c:pt>
                <c:pt idx="12">
                  <c:v>119250</c:v>
                </c:pt>
                <c:pt idx="13">
                  <c:v>119199.99999999999</c:v>
                </c:pt>
                <c:pt idx="14">
                  <c:v>119199.99999999999</c:v>
                </c:pt>
                <c:pt idx="15">
                  <c:v>120500</c:v>
                </c:pt>
                <c:pt idx="16">
                  <c:v>120500</c:v>
                </c:pt>
                <c:pt idx="17">
                  <c:v>120500</c:v>
                </c:pt>
                <c:pt idx="18">
                  <c:v>120500</c:v>
                </c:pt>
                <c:pt idx="19">
                  <c:v>120500</c:v>
                </c:pt>
                <c:pt idx="20">
                  <c:v>119950.00000000004</c:v>
                </c:pt>
                <c:pt idx="21">
                  <c:v>119950.00000000004</c:v>
                </c:pt>
                <c:pt idx="22">
                  <c:v>124800.00000000007</c:v>
                </c:pt>
                <c:pt idx="23">
                  <c:v>124800.00000000007</c:v>
                </c:pt>
                <c:pt idx="24">
                  <c:v>124800.00000000007</c:v>
                </c:pt>
                <c:pt idx="25">
                  <c:v>124800.00000000007</c:v>
                </c:pt>
                <c:pt idx="26">
                  <c:v>124800.00000000007</c:v>
                </c:pt>
                <c:pt idx="27">
                  <c:v>124800.00000000007</c:v>
                </c:pt>
                <c:pt idx="28">
                  <c:v>128650.0000000001</c:v>
                </c:pt>
                <c:pt idx="29">
                  <c:v>128650.0000000001</c:v>
                </c:pt>
                <c:pt idx="30">
                  <c:v>128650.0000000001</c:v>
                </c:pt>
                <c:pt idx="31">
                  <c:v>128650.0000000001</c:v>
                </c:pt>
                <c:pt idx="32">
                  <c:v>128650.0000000001</c:v>
                </c:pt>
                <c:pt idx="33">
                  <c:v>129150.0000000001</c:v>
                </c:pt>
                <c:pt idx="34">
                  <c:v>128850.00000000009</c:v>
                </c:pt>
                <c:pt idx="35">
                  <c:v>128850.00000000009</c:v>
                </c:pt>
                <c:pt idx="36">
                  <c:v>130650.0000000001</c:v>
                </c:pt>
                <c:pt idx="37">
                  <c:v>130650.0000000001</c:v>
                </c:pt>
                <c:pt idx="38">
                  <c:v>130650.0000000001</c:v>
                </c:pt>
                <c:pt idx="39">
                  <c:v>131400.00000000012</c:v>
                </c:pt>
                <c:pt idx="40">
                  <c:v>131400.00000000012</c:v>
                </c:pt>
                <c:pt idx="41">
                  <c:v>131150.00000000012</c:v>
                </c:pt>
                <c:pt idx="42">
                  <c:v>131750.00000000009</c:v>
                </c:pt>
                <c:pt idx="43">
                  <c:v>131750.00000000009</c:v>
                </c:pt>
                <c:pt idx="44">
                  <c:v>131750.00000000009</c:v>
                </c:pt>
                <c:pt idx="45">
                  <c:v>132150.00000000006</c:v>
                </c:pt>
                <c:pt idx="46">
                  <c:v>133000.00000000003</c:v>
                </c:pt>
                <c:pt idx="47">
                  <c:v>134150.00000000006</c:v>
                </c:pt>
                <c:pt idx="48">
                  <c:v>134150.00000000006</c:v>
                </c:pt>
                <c:pt idx="49">
                  <c:v>133550.00000000003</c:v>
                </c:pt>
                <c:pt idx="50">
                  <c:v>133550.00000000003</c:v>
                </c:pt>
                <c:pt idx="51">
                  <c:v>132900</c:v>
                </c:pt>
                <c:pt idx="52">
                  <c:v>133350</c:v>
                </c:pt>
                <c:pt idx="53">
                  <c:v>133350</c:v>
                </c:pt>
                <c:pt idx="54">
                  <c:v>133800.00000000006</c:v>
                </c:pt>
                <c:pt idx="55">
                  <c:v>134150.00000000009</c:v>
                </c:pt>
                <c:pt idx="56">
                  <c:v>133350.00000000009</c:v>
                </c:pt>
                <c:pt idx="57">
                  <c:v>134700.00000000012</c:v>
                </c:pt>
                <c:pt idx="58">
                  <c:v>134700.00000000012</c:v>
                </c:pt>
                <c:pt idx="59">
                  <c:v>134950.00000000012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024616"/>
        <c:axId val="1087025008"/>
      </c:lineChart>
      <c:dateAx>
        <c:axId val="1087024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025008"/>
        <c:crosses val="autoZero"/>
        <c:auto val="1"/>
        <c:lblOffset val="100"/>
        <c:baseTimeUnit val="days"/>
      </c:dateAx>
      <c:valAx>
        <c:axId val="10870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02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166687</xdr:colOff>
      <xdr:row>3</xdr:row>
      <xdr:rowOff>66675</xdr:rowOff>
    </xdr:from>
    <xdr:to>
      <xdr:col>20</xdr:col>
      <xdr:colOff>46087</xdr:colOff>
      <xdr:row>16</xdr:row>
      <xdr:rowOff>54000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1333500</xdr:colOff>
      <xdr:row>22</xdr:row>
      <xdr:rowOff>19050</xdr:rowOff>
    </xdr:from>
    <xdr:to>
      <xdr:col>21</xdr:col>
      <xdr:colOff>193725</xdr:colOff>
      <xdr:row>35</xdr:row>
      <xdr:rowOff>130200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25</xdr:row>
      <xdr:rowOff>47625</xdr:rowOff>
    </xdr:from>
    <xdr:to>
      <xdr:col>23</xdr:col>
      <xdr:colOff>622350</xdr:colOff>
      <xdr:row>38</xdr:row>
      <xdr:rowOff>34950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D2" sqref="D2"/>
    </sheetView>
  </sheetViews>
  <sheetFormatPr defaultRowHeight="13.5" x14ac:dyDescent="0.15"/>
  <cols>
    <col min="1" max="1" width="11.625" bestFit="1" customWidth="1"/>
    <col min="3" max="3" width="13" bestFit="1" customWidth="1"/>
  </cols>
  <sheetData>
    <row r="1" spans="1:4" x14ac:dyDescent="0.15">
      <c r="A1" t="s">
        <v>1</v>
      </c>
      <c r="B1" t="s">
        <v>14</v>
      </c>
      <c r="C1" t="s">
        <v>13</v>
      </c>
      <c r="D1" t="s">
        <v>2</v>
      </c>
    </row>
    <row r="2" spans="1:4" x14ac:dyDescent="0.15">
      <c r="A2" s="2">
        <v>43369</v>
      </c>
      <c r="B2">
        <v>268.35000000000002</v>
      </c>
    </row>
    <row r="3" spans="1:4" x14ac:dyDescent="0.15">
      <c r="A3" s="2">
        <v>43370</v>
      </c>
      <c r="B3">
        <v>267.39999999999998</v>
      </c>
    </row>
    <row r="4" spans="1:4" ht="14.25" x14ac:dyDescent="0.15">
      <c r="A4" s="2">
        <v>43371</v>
      </c>
      <c r="B4">
        <v>264.89999999999998</v>
      </c>
      <c r="C4" s="1">
        <v>3.3999999999999998E-3</v>
      </c>
      <c r="D4">
        <v>264.89999999999998</v>
      </c>
    </row>
    <row r="5" spans="1:4" ht="14.25" x14ac:dyDescent="0.15">
      <c r="A5" s="2">
        <v>43381</v>
      </c>
      <c r="B5">
        <v>268.64999999999998</v>
      </c>
      <c r="C5" s="1">
        <v>-2.9999999999999997E-4</v>
      </c>
      <c r="D5">
        <f>EXP(C4)*B4</f>
        <v>265.80219285874756</v>
      </c>
    </row>
    <row r="6" spans="1:4" ht="14.25" x14ac:dyDescent="0.15">
      <c r="A6" s="2">
        <v>43382</v>
      </c>
      <c r="B6">
        <v>267.89999999999998</v>
      </c>
      <c r="C6" s="1">
        <v>-1.6999999999999999E-3</v>
      </c>
      <c r="D6">
        <f>EXP(C5)*B5</f>
        <v>268.56941708804112</v>
      </c>
    </row>
    <row r="7" spans="1:4" ht="14.25" x14ac:dyDescent="0.15">
      <c r="A7" s="2">
        <v>43383</v>
      </c>
      <c r="B7">
        <v>267.89999999999998</v>
      </c>
      <c r="C7" s="1">
        <v>2.5000000000000001E-3</v>
      </c>
      <c r="D7">
        <f t="shared" ref="D7:D70" si="0">EXP(C6)*B6</f>
        <v>267.44495689622772</v>
      </c>
    </row>
    <row r="8" spans="1:4" ht="14.25" x14ac:dyDescent="0.15">
      <c r="A8" s="2">
        <v>43384</v>
      </c>
      <c r="B8">
        <v>269.45</v>
      </c>
      <c r="C8" s="1">
        <v>1.12E-2</v>
      </c>
      <c r="D8">
        <f t="shared" si="0"/>
        <v>268.57058788559249</v>
      </c>
    </row>
    <row r="9" spans="1:4" ht="14.25" x14ac:dyDescent="0.15">
      <c r="A9" s="2">
        <v>43385</v>
      </c>
      <c r="B9">
        <v>272.85000000000002</v>
      </c>
      <c r="C9" s="1">
        <v>-1.4E-3</v>
      </c>
      <c r="D9">
        <f t="shared" si="0"/>
        <v>272.4848031740317</v>
      </c>
    </row>
    <row r="10" spans="1:4" ht="14.25" x14ac:dyDescent="0.15">
      <c r="A10" s="2">
        <v>43388</v>
      </c>
      <c r="B10">
        <v>275.35000000000002</v>
      </c>
      <c r="C10" s="1">
        <v>-1.1000000000000001E-3</v>
      </c>
      <c r="D10">
        <f t="shared" si="0"/>
        <v>272.46827726826029</v>
      </c>
    </row>
    <row r="11" spans="1:4" ht="14.25" x14ac:dyDescent="0.15">
      <c r="A11" s="2">
        <v>43389</v>
      </c>
      <c r="B11">
        <v>275.25</v>
      </c>
      <c r="C11" s="1">
        <v>-1.1999999999999999E-3</v>
      </c>
      <c r="D11">
        <f t="shared" si="0"/>
        <v>275.04728152568498</v>
      </c>
    </row>
    <row r="12" spans="1:4" ht="14.25" x14ac:dyDescent="0.15">
      <c r="A12" s="2">
        <v>43390</v>
      </c>
      <c r="B12">
        <v>274.5</v>
      </c>
      <c r="C12" s="1">
        <v>-6.9999999999999999E-4</v>
      </c>
      <c r="D12">
        <f t="shared" si="0"/>
        <v>274.91989810075177</v>
      </c>
    </row>
    <row r="13" spans="1:4" ht="14.25" x14ac:dyDescent="0.15">
      <c r="A13" s="2">
        <v>43391</v>
      </c>
      <c r="B13">
        <v>274.75</v>
      </c>
      <c r="C13" s="1">
        <v>1.1999999999999999E-3</v>
      </c>
      <c r="D13">
        <f t="shared" si="0"/>
        <v>274.30791723681051</v>
      </c>
    </row>
    <row r="14" spans="1:4" ht="14.25" x14ac:dyDescent="0.15">
      <c r="A14" s="2">
        <v>43392</v>
      </c>
      <c r="B14">
        <v>276.05</v>
      </c>
      <c r="C14" s="1">
        <v>-4.0000000000000002E-4</v>
      </c>
      <c r="D14">
        <f t="shared" si="0"/>
        <v>275.07989789915172</v>
      </c>
    </row>
    <row r="15" spans="1:4" ht="14.25" x14ac:dyDescent="0.15">
      <c r="A15" s="2">
        <v>43395</v>
      </c>
      <c r="B15">
        <v>275.85000000000002</v>
      </c>
      <c r="C15" s="1">
        <v>-1.6999999999999999E-3</v>
      </c>
      <c r="D15">
        <f t="shared" si="0"/>
        <v>275.9396020810558</v>
      </c>
    </row>
    <row r="16" spans="1:4" ht="14.25" x14ac:dyDescent="0.15">
      <c r="A16" s="2">
        <v>43396</v>
      </c>
      <c r="B16">
        <v>276.95</v>
      </c>
      <c r="C16" s="1">
        <v>1.8E-3</v>
      </c>
      <c r="D16">
        <f t="shared" si="0"/>
        <v>275.38145337747079</v>
      </c>
    </row>
    <row r="17" spans="1:4" ht="14.25" x14ac:dyDescent="0.15">
      <c r="A17" s="2">
        <v>43397</v>
      </c>
      <c r="B17">
        <v>277.14999999999998</v>
      </c>
      <c r="C17" s="1">
        <v>1.6999999999999999E-3</v>
      </c>
      <c r="D17">
        <f t="shared" si="0"/>
        <v>277.44895892831659</v>
      </c>
    </row>
    <row r="18" spans="1:4" ht="14.25" x14ac:dyDescent="0.15">
      <c r="A18" s="2">
        <v>43398</v>
      </c>
      <c r="B18">
        <v>278.5</v>
      </c>
      <c r="C18" s="1">
        <v>-1.1999999999999999E-3</v>
      </c>
      <c r="D18">
        <f t="shared" si="0"/>
        <v>277.62155570878616</v>
      </c>
    </row>
    <row r="19" spans="1:4" ht="14.25" x14ac:dyDescent="0.15">
      <c r="A19" s="2">
        <v>43399</v>
      </c>
      <c r="B19">
        <v>278.3</v>
      </c>
      <c r="C19" s="1">
        <v>-5.0000000000000001E-4</v>
      </c>
      <c r="D19">
        <f t="shared" si="0"/>
        <v>278.16600043981606</v>
      </c>
    </row>
    <row r="20" spans="1:4" ht="14.25" x14ac:dyDescent="0.15">
      <c r="A20" s="2">
        <v>43402</v>
      </c>
      <c r="B20">
        <v>277.85000000000002</v>
      </c>
      <c r="C20" s="1">
        <v>-1E-3</v>
      </c>
      <c r="D20">
        <f t="shared" si="0"/>
        <v>278.1608847817028</v>
      </c>
    </row>
    <row r="21" spans="1:4" ht="14.25" x14ac:dyDescent="0.15">
      <c r="A21" s="2">
        <v>43403</v>
      </c>
      <c r="B21">
        <v>277.25</v>
      </c>
      <c r="C21" s="1">
        <v>-2.0999999999999999E-3</v>
      </c>
      <c r="D21">
        <f t="shared" si="0"/>
        <v>277.57228887870326</v>
      </c>
    </row>
    <row r="22" spans="1:4" ht="14.25" x14ac:dyDescent="0.15">
      <c r="A22" s="2">
        <v>43404</v>
      </c>
      <c r="B22">
        <v>274.89999999999998</v>
      </c>
      <c r="C22" s="1">
        <v>-2.0999999999999999E-3</v>
      </c>
      <c r="D22">
        <f t="shared" si="0"/>
        <v>276.66838590853916</v>
      </c>
    </row>
    <row r="23" spans="1:4" ht="14.25" x14ac:dyDescent="0.15">
      <c r="A23" s="2">
        <v>43405</v>
      </c>
      <c r="B23">
        <v>276.76</v>
      </c>
      <c r="C23" s="1">
        <v>6.1000000000000004E-3</v>
      </c>
      <c r="D23">
        <f t="shared" si="0"/>
        <v>274.32331573041449</v>
      </c>
    </row>
    <row r="24" spans="1:4" ht="14.25" x14ac:dyDescent="0.15">
      <c r="A24" s="2">
        <v>43406</v>
      </c>
      <c r="B24">
        <v>277.08999999999997</v>
      </c>
      <c r="C24" s="1">
        <v>8.0000000000000004E-4</v>
      </c>
      <c r="D24">
        <f t="shared" si="0"/>
        <v>278.45339560566299</v>
      </c>
    </row>
    <row r="25" spans="1:4" ht="14.25" x14ac:dyDescent="0.15">
      <c r="A25" s="2">
        <v>43409</v>
      </c>
      <c r="B25">
        <v>277.27999999999997</v>
      </c>
      <c r="C25" s="1">
        <v>-8.0000000000000004E-4</v>
      </c>
      <c r="D25">
        <f t="shared" si="0"/>
        <v>277.3117606924497</v>
      </c>
    </row>
    <row r="26" spans="1:4" ht="14.25" x14ac:dyDescent="0.15">
      <c r="A26" s="2">
        <v>43410</v>
      </c>
      <c r="B26">
        <v>277.45</v>
      </c>
      <c r="C26" s="1">
        <v>-2.0999999999999999E-3</v>
      </c>
      <c r="D26">
        <f t="shared" si="0"/>
        <v>277.05826470594349</v>
      </c>
    </row>
    <row r="27" spans="1:4" ht="14.25" x14ac:dyDescent="0.15">
      <c r="A27" s="2">
        <v>43411</v>
      </c>
      <c r="B27">
        <v>277.79000000000002</v>
      </c>
      <c r="C27" s="1">
        <v>-1E-3</v>
      </c>
      <c r="D27">
        <f t="shared" si="0"/>
        <v>276.86796634923064</v>
      </c>
    </row>
    <row r="28" spans="1:4" ht="14.25" x14ac:dyDescent="0.15">
      <c r="A28" s="2">
        <v>43412</v>
      </c>
      <c r="B28">
        <v>277.02</v>
      </c>
      <c r="C28" s="1">
        <v>-8.9999999999999998E-4</v>
      </c>
      <c r="D28">
        <f t="shared" si="0"/>
        <v>277.51234884871326</v>
      </c>
    </row>
    <row r="29" spans="1:4" ht="14.25" x14ac:dyDescent="0.15">
      <c r="A29" s="2">
        <v>43413</v>
      </c>
      <c r="B29">
        <v>276.41000000000003</v>
      </c>
      <c r="C29" s="1">
        <v>-4.8999999999999998E-3</v>
      </c>
      <c r="D29">
        <f t="shared" si="0"/>
        <v>276.77079415944962</v>
      </c>
    </row>
    <row r="30" spans="1:4" ht="14.25" x14ac:dyDescent="0.15">
      <c r="A30" s="2">
        <v>43416</v>
      </c>
      <c r="B30">
        <v>274.77999999999997</v>
      </c>
      <c r="C30" s="1">
        <v>-3.8999999999999998E-3</v>
      </c>
      <c r="D30">
        <f t="shared" si="0"/>
        <v>275.05890388878953</v>
      </c>
    </row>
    <row r="31" spans="1:4" ht="14.25" x14ac:dyDescent="0.15">
      <c r="A31" s="2">
        <v>43417</v>
      </c>
      <c r="B31">
        <v>274.23</v>
      </c>
      <c r="C31" s="1">
        <v>6.9999999999999999E-4</v>
      </c>
      <c r="D31">
        <f t="shared" si="0"/>
        <v>273.71044498793412</v>
      </c>
    </row>
    <row r="32" spans="1:4" ht="14.25" x14ac:dyDescent="0.15">
      <c r="A32" s="2">
        <v>43418</v>
      </c>
      <c r="B32">
        <v>274.45999999999998</v>
      </c>
      <c r="C32" s="1">
        <v>3.5999999999999999E-3</v>
      </c>
      <c r="D32">
        <f t="shared" si="0"/>
        <v>274.42202820202959</v>
      </c>
    </row>
    <row r="33" spans="1:4" ht="14.25" x14ac:dyDescent="0.15">
      <c r="A33" s="2">
        <v>43419</v>
      </c>
      <c r="B33">
        <v>276.08999999999997</v>
      </c>
      <c r="C33" s="1">
        <v>1.1000000000000001E-3</v>
      </c>
      <c r="D33">
        <f t="shared" si="0"/>
        <v>275.44983663692312</v>
      </c>
    </row>
    <row r="34" spans="1:4" ht="14.25" x14ac:dyDescent="0.15">
      <c r="A34" s="2">
        <v>43420</v>
      </c>
      <c r="B34">
        <v>276.82</v>
      </c>
      <c r="C34" s="1">
        <v>1.9E-3</v>
      </c>
      <c r="D34">
        <f t="shared" si="0"/>
        <v>276.39386609571278</v>
      </c>
    </row>
    <row r="35" spans="1:4" ht="14.25" x14ac:dyDescent="0.15">
      <c r="A35" s="2">
        <v>43423</v>
      </c>
      <c r="B35">
        <v>277.52</v>
      </c>
      <c r="C35" s="1">
        <v>1.1999999999999999E-3</v>
      </c>
      <c r="D35">
        <f t="shared" si="0"/>
        <v>277.3464579767018</v>
      </c>
    </row>
    <row r="36" spans="1:4" ht="14.25" x14ac:dyDescent="0.15">
      <c r="A36" s="2">
        <v>43424</v>
      </c>
      <c r="B36">
        <v>278.51</v>
      </c>
      <c r="C36" s="1">
        <v>-1.6000000000000001E-3</v>
      </c>
      <c r="D36">
        <f t="shared" si="0"/>
        <v>277.8532238943497</v>
      </c>
    </row>
    <row r="37" spans="1:4" ht="14.25" x14ac:dyDescent="0.15">
      <c r="A37" s="2">
        <v>43425</v>
      </c>
      <c r="B37">
        <v>278.48</v>
      </c>
      <c r="C37" s="1">
        <v>6.9999999999999999E-4</v>
      </c>
      <c r="D37">
        <f t="shared" si="0"/>
        <v>278.06474030274654</v>
      </c>
    </row>
    <row r="38" spans="1:4" ht="14.25" x14ac:dyDescent="0.15">
      <c r="A38" s="2">
        <v>43426</v>
      </c>
      <c r="B38">
        <v>279.08</v>
      </c>
      <c r="C38" s="1">
        <v>6.9999999999999999E-4</v>
      </c>
      <c r="D38">
        <f t="shared" si="0"/>
        <v>278.67500424352261</v>
      </c>
    </row>
    <row r="39" spans="1:4" ht="14.25" x14ac:dyDescent="0.15">
      <c r="A39" s="2">
        <v>43427</v>
      </c>
      <c r="B39">
        <v>279.02999999999997</v>
      </c>
      <c r="C39" s="1">
        <v>-1.6999999999999999E-3</v>
      </c>
      <c r="D39">
        <f t="shared" si="0"/>
        <v>279.27542439055685</v>
      </c>
    </row>
    <row r="40" spans="1:4" ht="14.25" x14ac:dyDescent="0.15">
      <c r="A40" s="2">
        <v>43430</v>
      </c>
      <c r="B40">
        <v>279.02999999999997</v>
      </c>
      <c r="C40" s="1">
        <v>-8.0000000000000004E-4</v>
      </c>
      <c r="D40">
        <f t="shared" si="0"/>
        <v>278.556051969968</v>
      </c>
    </row>
    <row r="41" spans="1:4" ht="14.25" x14ac:dyDescent="0.15">
      <c r="A41" s="2">
        <v>43431</v>
      </c>
      <c r="B41">
        <v>278.45999999999998</v>
      </c>
      <c r="C41" s="1">
        <v>-2.5000000000000001E-3</v>
      </c>
      <c r="D41">
        <f t="shared" si="0"/>
        <v>278.80686526579416</v>
      </c>
    </row>
    <row r="42" spans="1:4" ht="14.25" x14ac:dyDescent="0.15">
      <c r="A42" s="2">
        <v>43432</v>
      </c>
      <c r="B42">
        <v>277.26</v>
      </c>
      <c r="C42" s="1">
        <v>2.3E-3</v>
      </c>
      <c r="D42">
        <f t="shared" si="0"/>
        <v>277.76471946279673</v>
      </c>
    </row>
    <row r="43" spans="1:4" ht="14.25" x14ac:dyDescent="0.15">
      <c r="A43" s="2">
        <v>43433</v>
      </c>
      <c r="B43">
        <v>279.37</v>
      </c>
      <c r="C43" s="1">
        <v>1.6000000000000001E-3</v>
      </c>
      <c r="D43">
        <f t="shared" si="0"/>
        <v>277.89843191526052</v>
      </c>
    </row>
    <row r="44" spans="1:4" ht="14.25" x14ac:dyDescent="0.15">
      <c r="A44" s="2">
        <v>43434</v>
      </c>
      <c r="B44">
        <v>279.20999999999998</v>
      </c>
      <c r="C44" s="1">
        <v>-1.5E-3</v>
      </c>
      <c r="D44">
        <f t="shared" si="0"/>
        <v>279.81734978439289</v>
      </c>
    </row>
    <row r="45" spans="1:4" ht="14.25" x14ac:dyDescent="0.15">
      <c r="A45" s="2">
        <v>43437</v>
      </c>
      <c r="B45">
        <v>278.35000000000002</v>
      </c>
      <c r="C45" s="1">
        <v>3.3999999999999998E-3</v>
      </c>
      <c r="D45">
        <f t="shared" si="0"/>
        <v>278.79149895425326</v>
      </c>
    </row>
    <row r="46" spans="1:4" ht="14.25" x14ac:dyDescent="0.15">
      <c r="A46" s="2">
        <v>43438</v>
      </c>
      <c r="B46">
        <v>278.35000000000002</v>
      </c>
      <c r="C46" s="1">
        <v>4.4000000000000003E-3</v>
      </c>
      <c r="D46">
        <f t="shared" si="0"/>
        <v>279.298000687929</v>
      </c>
    </row>
    <row r="47" spans="1:4" ht="14.25" x14ac:dyDescent="0.15">
      <c r="A47" s="2">
        <v>43439</v>
      </c>
      <c r="B47">
        <v>278.89999999999998</v>
      </c>
      <c r="C47" s="1">
        <v>2.0000000000000001E-4</v>
      </c>
      <c r="D47">
        <f t="shared" si="0"/>
        <v>279.57743838417861</v>
      </c>
    </row>
    <row r="48" spans="1:4" ht="14.25" x14ac:dyDescent="0.15">
      <c r="A48" s="2">
        <v>43440</v>
      </c>
      <c r="B48">
        <v>279.89999999999998</v>
      </c>
      <c r="C48" s="1">
        <v>-8.0000000000000004E-4</v>
      </c>
      <c r="D48">
        <f t="shared" si="0"/>
        <v>278.95578557837189</v>
      </c>
    </row>
    <row r="49" spans="1:4" ht="14.25" x14ac:dyDescent="0.15">
      <c r="A49" s="2">
        <v>43441</v>
      </c>
      <c r="B49">
        <v>280.25</v>
      </c>
      <c r="C49" s="1">
        <v>3.2000000000000002E-3</v>
      </c>
      <c r="D49">
        <f t="shared" si="0"/>
        <v>279.67616954411994</v>
      </c>
    </row>
    <row r="50" spans="1:4" ht="14.25" x14ac:dyDescent="0.15">
      <c r="A50" s="2">
        <v>43444</v>
      </c>
      <c r="B50">
        <v>283.10000000000002</v>
      </c>
      <c r="C50" s="1">
        <v>-1.8E-3</v>
      </c>
      <c r="D50">
        <f t="shared" si="0"/>
        <v>281.14823641176389</v>
      </c>
    </row>
    <row r="51" spans="1:4" ht="14.25" x14ac:dyDescent="0.15">
      <c r="A51" s="2">
        <v>43445</v>
      </c>
      <c r="B51">
        <v>282.64999999999998</v>
      </c>
      <c r="C51" s="1">
        <v>-2.5000000000000001E-3</v>
      </c>
      <c r="D51">
        <f t="shared" si="0"/>
        <v>282.5908783469506</v>
      </c>
    </row>
    <row r="52" spans="1:4" ht="14.25" x14ac:dyDescent="0.15">
      <c r="A52" s="2">
        <v>43446</v>
      </c>
      <c r="B52">
        <v>281.2</v>
      </c>
      <c r="C52" s="1">
        <v>1.8E-3</v>
      </c>
      <c r="D52">
        <f t="shared" si="0"/>
        <v>281.94425754564207</v>
      </c>
    </row>
    <row r="53" spans="1:4" ht="14.25" x14ac:dyDescent="0.15">
      <c r="A53" s="2">
        <v>43447</v>
      </c>
      <c r="B53">
        <v>280.8</v>
      </c>
      <c r="C53" s="1">
        <v>1E-4</v>
      </c>
      <c r="D53">
        <f t="shared" si="0"/>
        <v>281.70661581744946</v>
      </c>
    </row>
    <row r="54" spans="1:4" ht="14.25" x14ac:dyDescent="0.15">
      <c r="A54" s="2">
        <v>43448</v>
      </c>
      <c r="B54">
        <v>280.35000000000002</v>
      </c>
      <c r="C54" s="1">
        <v>-1.1000000000000001E-3</v>
      </c>
      <c r="D54">
        <f t="shared" si="0"/>
        <v>280.82808140404683</v>
      </c>
    </row>
    <row r="55" spans="1:4" ht="14.25" x14ac:dyDescent="0.15">
      <c r="A55" s="2">
        <v>43451</v>
      </c>
      <c r="B55">
        <v>280.2</v>
      </c>
      <c r="C55" s="1">
        <v>2.5000000000000001E-3</v>
      </c>
      <c r="D55">
        <f t="shared" si="0"/>
        <v>280.04178454957616</v>
      </c>
    </row>
    <row r="56" spans="1:4" ht="14.25" x14ac:dyDescent="0.15">
      <c r="A56" s="2">
        <v>43452</v>
      </c>
      <c r="B56">
        <v>281.89999999999998</v>
      </c>
      <c r="C56" s="1">
        <v>1.4E-3</v>
      </c>
      <c r="D56">
        <f t="shared" si="0"/>
        <v>280.90137635514378</v>
      </c>
    </row>
    <row r="57" spans="1:4" ht="14.25" x14ac:dyDescent="0.15">
      <c r="A57" s="2">
        <v>43453</v>
      </c>
      <c r="B57">
        <v>282.55</v>
      </c>
      <c r="C57" s="1">
        <v>-3.2000000000000002E-3</v>
      </c>
      <c r="D57">
        <f t="shared" si="0"/>
        <v>282.29493639096739</v>
      </c>
    </row>
    <row r="58" spans="1:4" ht="14.25" x14ac:dyDescent="0.15">
      <c r="A58" s="2">
        <v>43454</v>
      </c>
      <c r="B58">
        <v>282.14999999999998</v>
      </c>
      <c r="C58" s="1">
        <v>5.1000000000000004E-3</v>
      </c>
      <c r="D58">
        <f t="shared" si="0"/>
        <v>281.64728511413398</v>
      </c>
    </row>
    <row r="59" spans="1:4" ht="14.25" x14ac:dyDescent="0.15">
      <c r="A59" s="2">
        <v>43455</v>
      </c>
      <c r="B59">
        <v>284.8</v>
      </c>
      <c r="C59" s="1">
        <v>-4.0000000000000002E-4</v>
      </c>
      <c r="D59">
        <f t="shared" si="0"/>
        <v>283.59264060662468</v>
      </c>
    </row>
    <row r="60" spans="1:4" ht="14.25" x14ac:dyDescent="0.15">
      <c r="A60" s="2">
        <v>43458</v>
      </c>
      <c r="B60">
        <v>285.45</v>
      </c>
      <c r="C60" s="1">
        <v>2.3999999999999998E-3</v>
      </c>
      <c r="D60">
        <f t="shared" si="0"/>
        <v>284.68610278096247</v>
      </c>
    </row>
    <row r="61" spans="1:4" ht="14.25" x14ac:dyDescent="0.15">
      <c r="A61" s="2">
        <v>43459</v>
      </c>
      <c r="B61">
        <v>287.10000000000002</v>
      </c>
      <c r="C61" s="1">
        <v>6.9999999999999999E-4</v>
      </c>
      <c r="D61">
        <f t="shared" si="0"/>
        <v>286.13590275407154</v>
      </c>
    </row>
    <row r="62" spans="1:4" ht="14.25" x14ac:dyDescent="0.15">
      <c r="A62" s="2">
        <v>43460</v>
      </c>
      <c r="B62">
        <v>287.5</v>
      </c>
      <c r="C62" s="1">
        <v>-2.0999999999999999E-3</v>
      </c>
      <c r="D62">
        <f t="shared" si="0"/>
        <v>287.30104035591546</v>
      </c>
    </row>
    <row r="63" spans="1:4" ht="14.25" x14ac:dyDescent="0.15">
      <c r="A63" s="2">
        <v>43461</v>
      </c>
      <c r="B63">
        <v>286.3</v>
      </c>
      <c r="C63" s="1">
        <v>3.0999999999999999E-3</v>
      </c>
      <c r="D63">
        <f>EXP(C62)*B62</f>
        <v>286.89688349397659</v>
      </c>
    </row>
    <row r="64" spans="1:4" x14ac:dyDescent="0.15">
      <c r="A64" s="2">
        <v>43462</v>
      </c>
      <c r="B64">
        <v>287.85000000000002</v>
      </c>
      <c r="D64">
        <f>EXP(C63)*B63</f>
        <v>287.18890709412955</v>
      </c>
    </row>
    <row r="65" spans="1:4" x14ac:dyDescent="0.15">
      <c r="A65" s="2">
        <v>43467</v>
      </c>
      <c r="B65">
        <v>288.3</v>
      </c>
      <c r="D65">
        <f>EXP(C64)*B64</f>
        <v>287.85000000000002</v>
      </c>
    </row>
    <row r="66" spans="1:4" x14ac:dyDescent="0.15">
      <c r="A66" s="2">
        <v>43468</v>
      </c>
      <c r="B66">
        <v>290.7</v>
      </c>
      <c r="D66">
        <f t="shared" si="0"/>
        <v>288.3</v>
      </c>
    </row>
    <row r="67" spans="1:4" x14ac:dyDescent="0.15">
      <c r="A67" s="2">
        <v>43469</v>
      </c>
      <c r="B67">
        <v>290.55</v>
      </c>
      <c r="D67">
        <f t="shared" si="0"/>
        <v>290.7</v>
      </c>
    </row>
    <row r="68" spans="1:4" x14ac:dyDescent="0.15">
      <c r="A68" s="2">
        <v>43472</v>
      </c>
      <c r="B68">
        <v>288.64999999999998</v>
      </c>
      <c r="D68">
        <f t="shared" si="0"/>
        <v>290.55</v>
      </c>
    </row>
    <row r="69" spans="1:4" x14ac:dyDescent="0.15">
      <c r="A69" s="2">
        <v>43473</v>
      </c>
      <c r="B69">
        <v>287.25</v>
      </c>
      <c r="D69">
        <f t="shared" si="0"/>
        <v>288.64999999999998</v>
      </c>
    </row>
    <row r="70" spans="1:4" x14ac:dyDescent="0.15">
      <c r="A70" s="2">
        <v>43474</v>
      </c>
      <c r="B70">
        <v>286.2</v>
      </c>
      <c r="D70">
        <f t="shared" si="0"/>
        <v>287.25</v>
      </c>
    </row>
    <row r="71" spans="1:4" x14ac:dyDescent="0.15">
      <c r="A71" s="2">
        <v>43475</v>
      </c>
      <c r="B71">
        <v>286.89999999999998</v>
      </c>
      <c r="D71">
        <f t="shared" ref="D71:D72" si="1">EXP(C70)*B70</f>
        <v>286.2</v>
      </c>
    </row>
    <row r="72" spans="1:4" x14ac:dyDescent="0.15">
      <c r="A72" s="2">
        <v>43476</v>
      </c>
      <c r="B72">
        <v>284.95</v>
      </c>
      <c r="D72">
        <f t="shared" si="1"/>
        <v>286.89999999999998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L1" sqref="L1:L1048576"/>
    </sheetView>
  </sheetViews>
  <sheetFormatPr defaultRowHeight="13.5" x14ac:dyDescent="0.15"/>
  <cols>
    <col min="1" max="1" width="11.625" bestFit="1" customWidth="1"/>
    <col min="5" max="6" width="9" style="4"/>
    <col min="7" max="7" width="9" style="6"/>
    <col min="8" max="9" width="11" bestFit="1" customWidth="1"/>
    <col min="10" max="10" width="14.25" bestFit="1" customWidth="1"/>
    <col min="11" max="12" width="11" bestFit="1" customWidth="1"/>
  </cols>
  <sheetData>
    <row r="1" spans="1:17" x14ac:dyDescent="0.15">
      <c r="A1" t="s">
        <v>1</v>
      </c>
      <c r="B1" t="s">
        <v>0</v>
      </c>
      <c r="C1" t="s">
        <v>2</v>
      </c>
      <c r="E1" s="4" t="s">
        <v>7</v>
      </c>
      <c r="F1" s="4" t="s">
        <v>6</v>
      </c>
      <c r="G1" s="6" t="s">
        <v>9</v>
      </c>
      <c r="H1" t="s">
        <v>8</v>
      </c>
      <c r="I1" t="s">
        <v>10</v>
      </c>
      <c r="J1" t="s">
        <v>12</v>
      </c>
      <c r="K1" t="s">
        <v>8</v>
      </c>
      <c r="L1" t="s">
        <v>10</v>
      </c>
      <c r="N1" t="s">
        <v>4</v>
      </c>
      <c r="O1">
        <f>COUNT(F3:F62)</f>
        <v>60</v>
      </c>
      <c r="P1" t="s">
        <v>5</v>
      </c>
      <c r="Q1">
        <f>COUNTIF(F3:F62,F3)</f>
        <v>45</v>
      </c>
    </row>
    <row r="2" spans="1:17" x14ac:dyDescent="0.15">
      <c r="A2" s="2">
        <v>43371</v>
      </c>
      <c r="B2">
        <v>264.89999999999998</v>
      </c>
      <c r="C2">
        <v>264.89999999999998</v>
      </c>
      <c r="P2" t="s">
        <v>3</v>
      </c>
      <c r="Q2" s="3">
        <v>0.75</v>
      </c>
    </row>
    <row r="3" spans="1:17" ht="14.25" x14ac:dyDescent="0.15">
      <c r="A3" s="2">
        <v>43381</v>
      </c>
      <c r="B3">
        <v>268.64999999999998</v>
      </c>
      <c r="C3">
        <f t="shared" ref="C3:C34" si="0">EXP(D3)*B2</f>
        <v>265.80219285874756</v>
      </c>
      <c r="D3" s="1">
        <v>3.3999999999999998E-3</v>
      </c>
      <c r="E3" s="5">
        <f>IF(D3&gt;0,1,-1)</f>
        <v>1</v>
      </c>
      <c r="F3" s="4">
        <f>IF(D3&gt;0,IF(B3&gt;B2,1,-1),IF(B3&lt;B2,1,-1))</f>
        <v>1</v>
      </c>
      <c r="G3" s="6">
        <v>1</v>
      </c>
      <c r="H3">
        <f>B4-B3</f>
        <v>-0.75</v>
      </c>
      <c r="I3">
        <f>H3*1000</f>
        <v>-750</v>
      </c>
      <c r="J3" s="1">
        <v>268.5</v>
      </c>
      <c r="K3">
        <f>J4-J3</f>
        <v>-0.85000000000002274</v>
      </c>
      <c r="L3">
        <f>K3*1000</f>
        <v>-850.00000000002274</v>
      </c>
    </row>
    <row r="4" spans="1:17" ht="14.25" x14ac:dyDescent="0.15">
      <c r="A4" s="2">
        <v>43382</v>
      </c>
      <c r="B4">
        <v>267.89999999999998</v>
      </c>
      <c r="C4">
        <f t="shared" si="0"/>
        <v>268.56941708804112</v>
      </c>
      <c r="D4" s="1">
        <v>-2.9999999999999997E-4</v>
      </c>
      <c r="E4" s="5">
        <f t="shared" ref="E4:E62" si="1">IF(D4&gt;0,1,-1)</f>
        <v>-1</v>
      </c>
      <c r="F4" s="4">
        <f t="shared" ref="F3:F34" si="2">IF(D4&gt;0,IF(B4&gt;B3,1,-1),IF(B4&lt;B3,1,-1))</f>
        <v>1</v>
      </c>
      <c r="G4" s="6">
        <f>IF(E4&lt;0,IF(E3&gt;0,-1,0),IF(E3&lt;0,1,0))</f>
        <v>-1</v>
      </c>
      <c r="H4">
        <f>B4-B6</f>
        <v>-1.5500000000000114</v>
      </c>
      <c r="I4">
        <f t="shared" ref="I4:I61" si="3">H4*1000</f>
        <v>-1550.0000000000114</v>
      </c>
      <c r="J4" s="1">
        <v>267.64999999999998</v>
      </c>
      <c r="K4">
        <f>J4-J6</f>
        <v>-0.25</v>
      </c>
      <c r="L4">
        <f t="shared" ref="L4:L62" si="4">K4*1000</f>
        <v>-250</v>
      </c>
    </row>
    <row r="5" spans="1:17" ht="14.25" x14ac:dyDescent="0.15">
      <c r="A5" s="2">
        <v>43383</v>
      </c>
      <c r="B5">
        <v>267.89999999999998</v>
      </c>
      <c r="C5">
        <f t="shared" si="0"/>
        <v>267.44495689622772</v>
      </c>
      <c r="D5" s="1">
        <v>-1.6999999999999999E-3</v>
      </c>
      <c r="E5" s="5">
        <f t="shared" si="1"/>
        <v>-1</v>
      </c>
      <c r="F5" s="4">
        <f>IF(D5&gt;0,IF(B5&gt;B4,1,-1),IF(B5&lt;B4,1,-1))</f>
        <v>-1</v>
      </c>
      <c r="G5" s="6">
        <f>IF(E5&lt;0,IF(E4&gt;0,-1,0),IF(E4&lt;0,1,0))</f>
        <v>0</v>
      </c>
      <c r="I5">
        <f t="shared" si="3"/>
        <v>0</v>
      </c>
      <c r="J5" s="1">
        <v>0</v>
      </c>
      <c r="L5">
        <f t="shared" si="4"/>
        <v>0</v>
      </c>
    </row>
    <row r="6" spans="1:17" ht="14.25" x14ac:dyDescent="0.15">
      <c r="A6" s="2">
        <v>43384</v>
      </c>
      <c r="B6">
        <v>269.45</v>
      </c>
      <c r="C6">
        <f t="shared" si="0"/>
        <v>268.57058788559249</v>
      </c>
      <c r="D6" s="1">
        <v>2.5000000000000001E-3</v>
      </c>
      <c r="E6" s="5">
        <f t="shared" si="1"/>
        <v>1</v>
      </c>
      <c r="F6" s="4">
        <f t="shared" si="2"/>
        <v>1</v>
      </c>
      <c r="G6" s="6">
        <f t="shared" ref="G6:G62" si="5">IF(E6&lt;0,IF(E5&gt;0,-1,0),IF(E5&lt;0,1,0))</f>
        <v>1</v>
      </c>
      <c r="H6">
        <f>B8-B6</f>
        <v>5.9000000000000341</v>
      </c>
      <c r="I6">
        <f t="shared" si="3"/>
        <v>5900.0000000000346</v>
      </c>
      <c r="J6" s="1">
        <v>267.89999999999998</v>
      </c>
      <c r="K6">
        <f>J8-J6</f>
        <v>5.5</v>
      </c>
      <c r="L6">
        <f t="shared" si="4"/>
        <v>5500</v>
      </c>
    </row>
    <row r="7" spans="1:17" ht="14.25" x14ac:dyDescent="0.15">
      <c r="A7" s="2">
        <v>43385</v>
      </c>
      <c r="B7">
        <v>272.85000000000002</v>
      </c>
      <c r="C7">
        <f t="shared" si="0"/>
        <v>272.4848031740317</v>
      </c>
      <c r="D7" s="1">
        <v>1.12E-2</v>
      </c>
      <c r="E7" s="5">
        <f t="shared" si="1"/>
        <v>1</v>
      </c>
      <c r="F7" s="4">
        <f t="shared" si="2"/>
        <v>1</v>
      </c>
      <c r="G7" s="6">
        <f t="shared" si="5"/>
        <v>0</v>
      </c>
      <c r="I7">
        <f t="shared" si="3"/>
        <v>0</v>
      </c>
      <c r="J7" s="1">
        <v>0</v>
      </c>
      <c r="L7">
        <f t="shared" si="4"/>
        <v>0</v>
      </c>
    </row>
    <row r="8" spans="1:17" ht="14.25" x14ac:dyDescent="0.15">
      <c r="A8" s="2">
        <v>43388</v>
      </c>
      <c r="B8">
        <v>275.35000000000002</v>
      </c>
      <c r="C8">
        <f t="shared" si="0"/>
        <v>272.46827726826029</v>
      </c>
      <c r="D8" s="1">
        <v>-1.4E-3</v>
      </c>
      <c r="E8" s="5">
        <f t="shared" si="1"/>
        <v>-1</v>
      </c>
      <c r="F8" s="4">
        <f t="shared" si="2"/>
        <v>-1</v>
      </c>
      <c r="G8" s="6">
        <f>IF(E8&lt;0,IF(E7&gt;0,-1,0),IF(E7&lt;0,1,0))</f>
        <v>-1</v>
      </c>
      <c r="H8">
        <f>B8-B12</f>
        <v>-0.69999999999998863</v>
      </c>
      <c r="I8">
        <f t="shared" si="3"/>
        <v>-699.99999999998863</v>
      </c>
      <c r="J8" s="1">
        <v>273.39999999999998</v>
      </c>
      <c r="K8">
        <f>J8-J12</f>
        <v>-3</v>
      </c>
      <c r="L8">
        <f t="shared" si="4"/>
        <v>-3000</v>
      </c>
    </row>
    <row r="9" spans="1:17" ht="14.25" x14ac:dyDescent="0.15">
      <c r="A9" s="2">
        <v>43389</v>
      </c>
      <c r="B9">
        <v>275.25</v>
      </c>
      <c r="C9">
        <f t="shared" si="0"/>
        <v>275.04728152568498</v>
      </c>
      <c r="D9" s="1">
        <v>-1.1000000000000001E-3</v>
      </c>
      <c r="E9" s="5">
        <f t="shared" si="1"/>
        <v>-1</v>
      </c>
      <c r="F9" s="4">
        <f t="shared" si="2"/>
        <v>1</v>
      </c>
      <c r="G9" s="6">
        <f t="shared" si="5"/>
        <v>0</v>
      </c>
      <c r="I9">
        <f t="shared" si="3"/>
        <v>0</v>
      </c>
      <c r="J9" s="1">
        <v>0</v>
      </c>
      <c r="L9">
        <f t="shared" si="4"/>
        <v>0</v>
      </c>
    </row>
    <row r="10" spans="1:17" ht="14.25" x14ac:dyDescent="0.15">
      <c r="A10" s="2">
        <v>43390</v>
      </c>
      <c r="B10">
        <v>274.5</v>
      </c>
      <c r="C10">
        <f t="shared" si="0"/>
        <v>274.91989810075177</v>
      </c>
      <c r="D10" s="1">
        <v>-1.1999999999999999E-3</v>
      </c>
      <c r="E10" s="5">
        <f t="shared" si="1"/>
        <v>-1</v>
      </c>
      <c r="F10" s="4">
        <f t="shared" si="2"/>
        <v>1</v>
      </c>
      <c r="G10" s="6">
        <f t="shared" si="5"/>
        <v>0</v>
      </c>
      <c r="I10">
        <f t="shared" si="3"/>
        <v>0</v>
      </c>
      <c r="J10" s="1">
        <v>0</v>
      </c>
      <c r="L10">
        <f t="shared" si="4"/>
        <v>0</v>
      </c>
    </row>
    <row r="11" spans="1:17" ht="14.25" x14ac:dyDescent="0.15">
      <c r="A11" s="2">
        <v>43391</v>
      </c>
      <c r="B11">
        <v>274.75</v>
      </c>
      <c r="C11">
        <f t="shared" si="0"/>
        <v>274.30791723681051</v>
      </c>
      <c r="D11" s="1">
        <v>-6.9999999999999999E-4</v>
      </c>
      <c r="E11" s="5">
        <f t="shared" si="1"/>
        <v>-1</v>
      </c>
      <c r="F11" s="4">
        <f t="shared" si="2"/>
        <v>-1</v>
      </c>
      <c r="G11" s="6">
        <f t="shared" si="5"/>
        <v>0</v>
      </c>
      <c r="I11">
        <f t="shared" si="3"/>
        <v>0</v>
      </c>
      <c r="J11" s="1">
        <v>0</v>
      </c>
      <c r="L11">
        <f t="shared" si="4"/>
        <v>0</v>
      </c>
    </row>
    <row r="12" spans="1:17" ht="14.25" x14ac:dyDescent="0.15">
      <c r="A12" s="2">
        <v>43392</v>
      </c>
      <c r="B12">
        <v>276.05</v>
      </c>
      <c r="C12">
        <f t="shared" si="0"/>
        <v>275.07989789915172</v>
      </c>
      <c r="D12" s="1">
        <v>1.1999999999999999E-3</v>
      </c>
      <c r="E12" s="5">
        <f t="shared" si="1"/>
        <v>1</v>
      </c>
      <c r="F12" s="4">
        <f t="shared" si="2"/>
        <v>1</v>
      </c>
      <c r="G12" s="6">
        <f t="shared" si="5"/>
        <v>1</v>
      </c>
      <c r="H12">
        <f>B13-B12</f>
        <v>-0.19999999999998863</v>
      </c>
      <c r="I12">
        <f t="shared" si="3"/>
        <v>-199.99999999998863</v>
      </c>
      <c r="J12" s="1">
        <v>276.39999999999998</v>
      </c>
      <c r="K12">
        <f>J13-J12</f>
        <v>-0.59999999999996589</v>
      </c>
      <c r="L12">
        <f t="shared" si="4"/>
        <v>-599.99999999996589</v>
      </c>
    </row>
    <row r="13" spans="1:17" ht="14.25" x14ac:dyDescent="0.15">
      <c r="A13" s="2">
        <v>43395</v>
      </c>
      <c r="B13">
        <v>275.85000000000002</v>
      </c>
      <c r="C13">
        <f t="shared" si="0"/>
        <v>275.9396020810558</v>
      </c>
      <c r="D13" s="1">
        <v>-4.0000000000000002E-4</v>
      </c>
      <c r="E13" s="5">
        <f t="shared" si="1"/>
        <v>-1</v>
      </c>
      <c r="F13" s="4">
        <f t="shared" si="2"/>
        <v>1</v>
      </c>
      <c r="G13" s="6">
        <f t="shared" si="5"/>
        <v>-1</v>
      </c>
      <c r="H13">
        <f>B13-B15</f>
        <v>-1.2999999999999545</v>
      </c>
      <c r="I13">
        <f t="shared" si="3"/>
        <v>-1299.9999999999545</v>
      </c>
      <c r="J13" s="1">
        <v>275.8</v>
      </c>
      <c r="K13">
        <f>J13-J15</f>
        <v>-2.25</v>
      </c>
      <c r="L13">
        <f t="shared" si="4"/>
        <v>-2250</v>
      </c>
    </row>
    <row r="14" spans="1:17" ht="14.25" x14ac:dyDescent="0.15">
      <c r="A14" s="2">
        <v>43396</v>
      </c>
      <c r="B14">
        <v>276.95</v>
      </c>
      <c r="C14">
        <f t="shared" si="0"/>
        <v>275.38145337747079</v>
      </c>
      <c r="D14" s="1">
        <v>-1.6999999999999999E-3</v>
      </c>
      <c r="E14" s="5">
        <f t="shared" si="1"/>
        <v>-1</v>
      </c>
      <c r="F14" s="4">
        <f t="shared" si="2"/>
        <v>-1</v>
      </c>
      <c r="G14" s="6">
        <f t="shared" si="5"/>
        <v>0</v>
      </c>
      <c r="I14">
        <f t="shared" si="3"/>
        <v>0</v>
      </c>
      <c r="J14" s="1">
        <v>0</v>
      </c>
      <c r="L14">
        <f t="shared" si="4"/>
        <v>0</v>
      </c>
    </row>
    <row r="15" spans="1:17" ht="14.25" x14ac:dyDescent="0.15">
      <c r="A15" s="2">
        <v>43397</v>
      </c>
      <c r="B15">
        <v>277.14999999999998</v>
      </c>
      <c r="C15">
        <f t="shared" si="0"/>
        <v>277.44895892831659</v>
      </c>
      <c r="D15" s="1">
        <v>1.8E-3</v>
      </c>
      <c r="E15" s="5">
        <f t="shared" si="1"/>
        <v>1</v>
      </c>
      <c r="F15" s="4">
        <f t="shared" si="2"/>
        <v>1</v>
      </c>
      <c r="G15" s="6">
        <f t="shared" si="5"/>
        <v>1</v>
      </c>
      <c r="H15">
        <f>B17-B15</f>
        <v>1.1500000000000341</v>
      </c>
      <c r="I15">
        <f t="shared" si="3"/>
        <v>1150.0000000000341</v>
      </c>
      <c r="J15" s="1">
        <v>278.05</v>
      </c>
      <c r="K15">
        <f>J17-J15</f>
        <v>-0.75</v>
      </c>
      <c r="L15">
        <f t="shared" si="4"/>
        <v>-750</v>
      </c>
    </row>
    <row r="16" spans="1:17" ht="14.25" x14ac:dyDescent="0.15">
      <c r="A16" s="2">
        <v>43398</v>
      </c>
      <c r="B16">
        <v>278.5</v>
      </c>
      <c r="C16">
        <f t="shared" si="0"/>
        <v>277.62155570878616</v>
      </c>
      <c r="D16" s="1">
        <v>1.6999999999999999E-3</v>
      </c>
      <c r="E16" s="5">
        <f t="shared" si="1"/>
        <v>1</v>
      </c>
      <c r="F16" s="4">
        <f t="shared" si="2"/>
        <v>1</v>
      </c>
      <c r="G16" s="6">
        <f t="shared" si="5"/>
        <v>0</v>
      </c>
      <c r="I16">
        <f t="shared" si="3"/>
        <v>0</v>
      </c>
      <c r="J16" s="1">
        <v>0</v>
      </c>
      <c r="L16">
        <f t="shared" si="4"/>
        <v>0</v>
      </c>
    </row>
    <row r="17" spans="1:12" ht="14.25" x14ac:dyDescent="0.15">
      <c r="A17" s="2">
        <v>43399</v>
      </c>
      <c r="B17">
        <v>278.3</v>
      </c>
      <c r="C17">
        <f t="shared" si="0"/>
        <v>278.16600043981606</v>
      </c>
      <c r="D17" s="1">
        <v>-1.1999999999999999E-3</v>
      </c>
      <c r="E17" s="5">
        <f t="shared" si="1"/>
        <v>-1</v>
      </c>
      <c r="F17" s="4">
        <f t="shared" si="2"/>
        <v>1</v>
      </c>
      <c r="G17" s="6">
        <f t="shared" si="5"/>
        <v>-1</v>
      </c>
      <c r="H17">
        <f>B17-B22</f>
        <v>1.2100000000000364</v>
      </c>
      <c r="I17">
        <f t="shared" si="3"/>
        <v>1210.0000000000364</v>
      </c>
      <c r="J17" s="1">
        <v>277.3</v>
      </c>
      <c r="K17">
        <f>J17-J22</f>
        <v>1.4000000000000341</v>
      </c>
      <c r="L17">
        <f t="shared" si="4"/>
        <v>1400.0000000000341</v>
      </c>
    </row>
    <row r="18" spans="1:12" ht="14.25" x14ac:dyDescent="0.15">
      <c r="A18" s="2">
        <v>43402</v>
      </c>
      <c r="B18">
        <v>277.85000000000002</v>
      </c>
      <c r="C18">
        <f t="shared" si="0"/>
        <v>278.1608847817028</v>
      </c>
      <c r="D18" s="1">
        <v>-5.0000000000000001E-4</v>
      </c>
      <c r="E18" s="5">
        <f t="shared" si="1"/>
        <v>-1</v>
      </c>
      <c r="F18" s="4">
        <f t="shared" si="2"/>
        <v>1</v>
      </c>
      <c r="G18" s="6">
        <f t="shared" si="5"/>
        <v>0</v>
      </c>
      <c r="I18">
        <f t="shared" si="3"/>
        <v>0</v>
      </c>
      <c r="J18" s="1">
        <v>0</v>
      </c>
      <c r="L18">
        <f t="shared" si="4"/>
        <v>0</v>
      </c>
    </row>
    <row r="19" spans="1:12" ht="14.25" x14ac:dyDescent="0.15">
      <c r="A19" s="2">
        <v>43403</v>
      </c>
      <c r="B19">
        <v>277.25</v>
      </c>
      <c r="C19">
        <f t="shared" si="0"/>
        <v>277.57228887870326</v>
      </c>
      <c r="D19" s="1">
        <v>-1E-3</v>
      </c>
      <c r="E19" s="5">
        <f t="shared" si="1"/>
        <v>-1</v>
      </c>
      <c r="F19" s="4">
        <f t="shared" si="2"/>
        <v>1</v>
      </c>
      <c r="G19" s="6">
        <f t="shared" si="5"/>
        <v>0</v>
      </c>
      <c r="I19">
        <f t="shared" si="3"/>
        <v>0</v>
      </c>
      <c r="J19" s="1">
        <v>0</v>
      </c>
      <c r="L19">
        <f t="shared" si="4"/>
        <v>0</v>
      </c>
    </row>
    <row r="20" spans="1:12" ht="14.25" x14ac:dyDescent="0.15">
      <c r="A20" s="2">
        <v>43404</v>
      </c>
      <c r="B20">
        <v>274.89999999999998</v>
      </c>
      <c r="C20">
        <f t="shared" si="0"/>
        <v>276.66838590853916</v>
      </c>
      <c r="D20" s="1">
        <v>-2.0999999999999999E-3</v>
      </c>
      <c r="E20" s="5">
        <f t="shared" si="1"/>
        <v>-1</v>
      </c>
      <c r="F20" s="4">
        <f t="shared" si="2"/>
        <v>1</v>
      </c>
      <c r="G20" s="6">
        <f t="shared" si="5"/>
        <v>0</v>
      </c>
      <c r="I20">
        <f t="shared" si="3"/>
        <v>0</v>
      </c>
      <c r="J20" s="1">
        <v>0</v>
      </c>
      <c r="L20">
        <f t="shared" si="4"/>
        <v>0</v>
      </c>
    </row>
    <row r="21" spans="1:12" ht="14.25" x14ac:dyDescent="0.15">
      <c r="A21" s="2">
        <v>43405</v>
      </c>
      <c r="B21">
        <v>276.76</v>
      </c>
      <c r="C21">
        <f t="shared" si="0"/>
        <v>274.32331573041449</v>
      </c>
      <c r="D21" s="1">
        <v>-2.0999999999999999E-3</v>
      </c>
      <c r="E21" s="5">
        <f t="shared" si="1"/>
        <v>-1</v>
      </c>
      <c r="F21" s="4">
        <f t="shared" si="2"/>
        <v>-1</v>
      </c>
      <c r="G21" s="6">
        <f t="shared" si="5"/>
        <v>0</v>
      </c>
      <c r="I21">
        <f t="shared" si="3"/>
        <v>0</v>
      </c>
      <c r="J21" s="1">
        <v>0</v>
      </c>
      <c r="L21">
        <f t="shared" si="4"/>
        <v>0</v>
      </c>
    </row>
    <row r="22" spans="1:12" ht="14.25" x14ac:dyDescent="0.15">
      <c r="A22" s="2">
        <v>43406</v>
      </c>
      <c r="B22">
        <v>277.08999999999997</v>
      </c>
      <c r="C22">
        <f t="shared" si="0"/>
        <v>278.45339560566299</v>
      </c>
      <c r="D22" s="1">
        <v>6.1000000000000004E-3</v>
      </c>
      <c r="E22" s="5">
        <f t="shared" si="1"/>
        <v>1</v>
      </c>
      <c r="F22" s="4">
        <f t="shared" si="2"/>
        <v>1</v>
      </c>
      <c r="G22" s="6">
        <f t="shared" si="5"/>
        <v>1</v>
      </c>
      <c r="H22">
        <f>B24-B22</f>
        <v>0.36000000000001364</v>
      </c>
      <c r="I22">
        <f t="shared" si="3"/>
        <v>360.00000000001364</v>
      </c>
      <c r="J22" s="1">
        <v>275.89999999999998</v>
      </c>
      <c r="K22">
        <f>J24-J22</f>
        <v>-4.9999999999954525E-2</v>
      </c>
      <c r="L22">
        <f t="shared" si="4"/>
        <v>-49.999999999954525</v>
      </c>
    </row>
    <row r="23" spans="1:12" ht="14.25" x14ac:dyDescent="0.15">
      <c r="A23" s="2">
        <v>43409</v>
      </c>
      <c r="B23">
        <v>277.27999999999997</v>
      </c>
      <c r="C23">
        <f t="shared" si="0"/>
        <v>277.3117606924497</v>
      </c>
      <c r="D23" s="1">
        <v>8.0000000000000004E-4</v>
      </c>
      <c r="E23" s="5">
        <f t="shared" si="1"/>
        <v>1</v>
      </c>
      <c r="F23" s="4">
        <f t="shared" si="2"/>
        <v>1</v>
      </c>
      <c r="G23" s="6">
        <f t="shared" si="5"/>
        <v>0</v>
      </c>
      <c r="I23">
        <f t="shared" si="3"/>
        <v>0</v>
      </c>
      <c r="J23" s="1">
        <v>0</v>
      </c>
      <c r="L23">
        <f t="shared" si="4"/>
        <v>0</v>
      </c>
    </row>
    <row r="24" spans="1:12" ht="14.25" x14ac:dyDescent="0.15">
      <c r="A24" s="2">
        <v>43410</v>
      </c>
      <c r="B24">
        <v>277.45</v>
      </c>
      <c r="C24">
        <f t="shared" si="0"/>
        <v>277.05826470594349</v>
      </c>
      <c r="D24" s="1">
        <v>-8.0000000000000004E-4</v>
      </c>
      <c r="E24" s="5">
        <f t="shared" si="1"/>
        <v>-1</v>
      </c>
      <c r="F24" s="4">
        <f t="shared" si="2"/>
        <v>-1</v>
      </c>
      <c r="G24" s="6">
        <f t="shared" si="5"/>
        <v>-1</v>
      </c>
      <c r="H24">
        <f>B24-B30</f>
        <v>2.9900000000000091</v>
      </c>
      <c r="I24">
        <f t="shared" si="3"/>
        <v>2990.0000000000091</v>
      </c>
      <c r="J24" s="1">
        <v>275.85000000000002</v>
      </c>
      <c r="K24">
        <f>J24-J30</f>
        <v>4.4000000000000341</v>
      </c>
      <c r="L24">
        <f t="shared" si="4"/>
        <v>4400.0000000000346</v>
      </c>
    </row>
    <row r="25" spans="1:12" ht="14.25" x14ac:dyDescent="0.15">
      <c r="A25" s="2">
        <v>43411</v>
      </c>
      <c r="B25">
        <v>277.79000000000002</v>
      </c>
      <c r="C25">
        <f t="shared" si="0"/>
        <v>276.86796634923064</v>
      </c>
      <c r="D25" s="1">
        <v>-2.0999999999999999E-3</v>
      </c>
      <c r="E25" s="5">
        <f t="shared" si="1"/>
        <v>-1</v>
      </c>
      <c r="F25" s="4">
        <f t="shared" si="2"/>
        <v>-1</v>
      </c>
      <c r="G25" s="6">
        <f t="shared" si="5"/>
        <v>0</v>
      </c>
      <c r="I25">
        <f t="shared" si="3"/>
        <v>0</v>
      </c>
      <c r="J25" s="1">
        <v>0</v>
      </c>
      <c r="L25">
        <f t="shared" si="4"/>
        <v>0</v>
      </c>
    </row>
    <row r="26" spans="1:12" ht="14.25" x14ac:dyDescent="0.15">
      <c r="A26" s="2">
        <v>43412</v>
      </c>
      <c r="B26">
        <v>277.02</v>
      </c>
      <c r="C26">
        <f t="shared" si="0"/>
        <v>277.51234884871326</v>
      </c>
      <c r="D26" s="1">
        <v>-1E-3</v>
      </c>
      <c r="E26" s="5">
        <f t="shared" si="1"/>
        <v>-1</v>
      </c>
      <c r="F26" s="4">
        <f t="shared" si="2"/>
        <v>1</v>
      </c>
      <c r="G26" s="6">
        <f t="shared" si="5"/>
        <v>0</v>
      </c>
      <c r="I26">
        <f t="shared" si="3"/>
        <v>0</v>
      </c>
      <c r="J26" s="1">
        <v>0</v>
      </c>
      <c r="L26">
        <f t="shared" si="4"/>
        <v>0</v>
      </c>
    </row>
    <row r="27" spans="1:12" ht="14.25" x14ac:dyDescent="0.15">
      <c r="A27" s="2">
        <v>43413</v>
      </c>
      <c r="B27">
        <v>276.41000000000003</v>
      </c>
      <c r="C27">
        <f t="shared" si="0"/>
        <v>276.77079415944962</v>
      </c>
      <c r="D27" s="1">
        <v>-8.9999999999999998E-4</v>
      </c>
      <c r="E27" s="5">
        <f t="shared" si="1"/>
        <v>-1</v>
      </c>
      <c r="F27" s="4">
        <f t="shared" si="2"/>
        <v>1</v>
      </c>
      <c r="G27" s="6">
        <f t="shared" si="5"/>
        <v>0</v>
      </c>
      <c r="I27">
        <f t="shared" si="3"/>
        <v>0</v>
      </c>
      <c r="J27" s="1">
        <v>0</v>
      </c>
      <c r="L27">
        <f t="shared" si="4"/>
        <v>0</v>
      </c>
    </row>
    <row r="28" spans="1:12" ht="14.25" x14ac:dyDescent="0.15">
      <c r="A28" s="2">
        <v>43416</v>
      </c>
      <c r="B28">
        <v>274.77999999999997</v>
      </c>
      <c r="C28">
        <f t="shared" si="0"/>
        <v>275.05890388878953</v>
      </c>
      <c r="D28" s="1">
        <v>-4.8999999999999998E-3</v>
      </c>
      <c r="E28" s="5">
        <f t="shared" si="1"/>
        <v>-1</v>
      </c>
      <c r="F28" s="4">
        <f t="shared" si="2"/>
        <v>1</v>
      </c>
      <c r="G28" s="6">
        <f t="shared" si="5"/>
        <v>0</v>
      </c>
      <c r="I28">
        <f t="shared" si="3"/>
        <v>0</v>
      </c>
      <c r="J28" s="1">
        <v>0</v>
      </c>
      <c r="L28">
        <f t="shared" si="4"/>
        <v>0</v>
      </c>
    </row>
    <row r="29" spans="1:12" ht="14.25" x14ac:dyDescent="0.15">
      <c r="A29" s="2">
        <v>43417</v>
      </c>
      <c r="B29">
        <v>274.23</v>
      </c>
      <c r="C29">
        <f t="shared" si="0"/>
        <v>273.71044498793412</v>
      </c>
      <c r="D29" s="1">
        <v>-3.8999999999999998E-3</v>
      </c>
      <c r="E29" s="5">
        <f t="shared" si="1"/>
        <v>-1</v>
      </c>
      <c r="F29" s="4">
        <f t="shared" si="2"/>
        <v>1</v>
      </c>
      <c r="G29" s="6">
        <f t="shared" si="5"/>
        <v>0</v>
      </c>
      <c r="I29">
        <f t="shared" si="3"/>
        <v>0</v>
      </c>
      <c r="J29" s="1">
        <v>0</v>
      </c>
      <c r="L29">
        <f t="shared" si="4"/>
        <v>0</v>
      </c>
    </row>
    <row r="30" spans="1:12" ht="14.25" x14ac:dyDescent="0.15">
      <c r="A30" s="2">
        <v>43418</v>
      </c>
      <c r="B30">
        <v>274.45999999999998</v>
      </c>
      <c r="C30">
        <f t="shared" si="0"/>
        <v>274.42202820202959</v>
      </c>
      <c r="D30" s="1">
        <v>6.9999999999999999E-4</v>
      </c>
      <c r="E30" s="5">
        <f t="shared" si="1"/>
        <v>1</v>
      </c>
      <c r="F30" s="4">
        <f t="shared" si="2"/>
        <v>1</v>
      </c>
      <c r="G30" s="6">
        <f t="shared" si="5"/>
        <v>1</v>
      </c>
      <c r="H30">
        <f>B35-B30</f>
        <v>4.0200000000000387</v>
      </c>
      <c r="I30">
        <f t="shared" si="3"/>
        <v>4020.0000000000387</v>
      </c>
      <c r="J30" s="1">
        <v>271.45</v>
      </c>
      <c r="K30">
        <f>J35-J30</f>
        <v>4.1000000000000227</v>
      </c>
      <c r="L30">
        <f t="shared" si="4"/>
        <v>4100.0000000000227</v>
      </c>
    </row>
    <row r="31" spans="1:12" ht="14.25" x14ac:dyDescent="0.15">
      <c r="A31" s="2">
        <v>43419</v>
      </c>
      <c r="B31">
        <v>276.08999999999997</v>
      </c>
      <c r="C31">
        <f t="shared" si="0"/>
        <v>275.44983663692312</v>
      </c>
      <c r="D31" s="1">
        <v>3.5999999999999999E-3</v>
      </c>
      <c r="E31" s="5">
        <f t="shared" si="1"/>
        <v>1</v>
      </c>
      <c r="F31" s="4">
        <f t="shared" si="2"/>
        <v>1</v>
      </c>
      <c r="G31" s="6">
        <f t="shared" si="5"/>
        <v>0</v>
      </c>
      <c r="I31">
        <f t="shared" si="3"/>
        <v>0</v>
      </c>
      <c r="J31" s="1">
        <v>0</v>
      </c>
      <c r="L31">
        <f t="shared" si="4"/>
        <v>0</v>
      </c>
    </row>
    <row r="32" spans="1:12" ht="14.25" x14ac:dyDescent="0.15">
      <c r="A32" s="2">
        <v>43420</v>
      </c>
      <c r="B32">
        <v>276.82</v>
      </c>
      <c r="C32">
        <f t="shared" si="0"/>
        <v>276.39386609571278</v>
      </c>
      <c r="D32" s="1">
        <v>1.1000000000000001E-3</v>
      </c>
      <c r="E32" s="5">
        <f t="shared" si="1"/>
        <v>1</v>
      </c>
      <c r="F32" s="4">
        <f t="shared" si="2"/>
        <v>1</v>
      </c>
      <c r="G32" s="6">
        <f t="shared" si="5"/>
        <v>0</v>
      </c>
      <c r="I32">
        <f t="shared" si="3"/>
        <v>0</v>
      </c>
      <c r="J32" s="1">
        <v>0</v>
      </c>
      <c r="L32">
        <f t="shared" si="4"/>
        <v>0</v>
      </c>
    </row>
    <row r="33" spans="1:12" ht="14.25" x14ac:dyDescent="0.15">
      <c r="A33" s="2">
        <v>43423</v>
      </c>
      <c r="B33">
        <v>277.52</v>
      </c>
      <c r="C33">
        <f t="shared" si="0"/>
        <v>277.3464579767018</v>
      </c>
      <c r="D33" s="1">
        <v>1.9E-3</v>
      </c>
      <c r="E33" s="5">
        <f t="shared" si="1"/>
        <v>1</v>
      </c>
      <c r="F33" s="4">
        <f t="shared" si="2"/>
        <v>1</v>
      </c>
      <c r="G33" s="6">
        <f t="shared" si="5"/>
        <v>0</v>
      </c>
      <c r="I33">
        <f t="shared" si="3"/>
        <v>0</v>
      </c>
      <c r="J33" s="1">
        <v>0</v>
      </c>
      <c r="L33">
        <f t="shared" si="4"/>
        <v>0</v>
      </c>
    </row>
    <row r="34" spans="1:12" ht="14.25" x14ac:dyDescent="0.15">
      <c r="A34" s="2">
        <v>43424</v>
      </c>
      <c r="B34">
        <v>278.51</v>
      </c>
      <c r="C34">
        <f t="shared" si="0"/>
        <v>277.8532238943497</v>
      </c>
      <c r="D34" s="1">
        <v>1.1999999999999999E-3</v>
      </c>
      <c r="E34" s="5">
        <f t="shared" si="1"/>
        <v>1</v>
      </c>
      <c r="F34" s="4">
        <f t="shared" si="2"/>
        <v>1</v>
      </c>
      <c r="G34" s="6">
        <f t="shared" si="5"/>
        <v>0</v>
      </c>
      <c r="I34">
        <f t="shared" si="3"/>
        <v>0</v>
      </c>
      <c r="J34" s="1">
        <v>0</v>
      </c>
      <c r="L34">
        <f t="shared" si="4"/>
        <v>0</v>
      </c>
    </row>
    <row r="35" spans="1:12" ht="14.25" x14ac:dyDescent="0.15">
      <c r="A35" s="2">
        <v>43425</v>
      </c>
      <c r="B35">
        <v>278.48</v>
      </c>
      <c r="C35">
        <f t="shared" ref="C35:C66" si="6">EXP(D35)*B34</f>
        <v>278.06474030274654</v>
      </c>
      <c r="D35" s="1">
        <v>-1.6000000000000001E-3</v>
      </c>
      <c r="E35" s="5">
        <f t="shared" si="1"/>
        <v>-1</v>
      </c>
      <c r="F35" s="4">
        <f t="shared" ref="F35:F62" si="7">IF(D35&gt;0,IF(B35&gt;B34,1,-1),IF(B35&lt;B34,1,-1))</f>
        <v>1</v>
      </c>
      <c r="G35" s="6">
        <f t="shared" si="5"/>
        <v>-1</v>
      </c>
      <c r="H35">
        <f>B35-B36</f>
        <v>-0.59999999999996589</v>
      </c>
      <c r="I35">
        <f t="shared" si="3"/>
        <v>-599.99999999996589</v>
      </c>
      <c r="J35" s="1">
        <v>275.55</v>
      </c>
      <c r="K35">
        <f>J35-J36</f>
        <v>-0.30000000000001137</v>
      </c>
      <c r="L35">
        <f t="shared" si="4"/>
        <v>-300.00000000001137</v>
      </c>
    </row>
    <row r="36" spans="1:12" ht="14.25" x14ac:dyDescent="0.15">
      <c r="A36" s="2">
        <v>43426</v>
      </c>
      <c r="B36">
        <v>279.08</v>
      </c>
      <c r="C36">
        <f t="shared" si="6"/>
        <v>278.67500424352261</v>
      </c>
      <c r="D36" s="1">
        <v>6.9999999999999999E-4</v>
      </c>
      <c r="E36" s="5">
        <f t="shared" si="1"/>
        <v>1</v>
      </c>
      <c r="F36" s="4">
        <f t="shared" si="7"/>
        <v>1</v>
      </c>
      <c r="G36" s="6">
        <f t="shared" si="5"/>
        <v>1</v>
      </c>
      <c r="H36">
        <f>B38-B36</f>
        <v>-5.0000000000011369E-2</v>
      </c>
      <c r="I36">
        <f t="shared" si="3"/>
        <v>-50.000000000011369</v>
      </c>
      <c r="J36" s="1">
        <v>275.85000000000002</v>
      </c>
      <c r="K36">
        <f>J38-J36</f>
        <v>-0.55000000000001137</v>
      </c>
      <c r="L36">
        <f t="shared" si="4"/>
        <v>-550.00000000001137</v>
      </c>
    </row>
    <row r="37" spans="1:12" ht="14.25" x14ac:dyDescent="0.15">
      <c r="A37" s="2">
        <v>43427</v>
      </c>
      <c r="B37">
        <v>279.02999999999997</v>
      </c>
      <c r="C37">
        <f t="shared" si="6"/>
        <v>279.27542439055685</v>
      </c>
      <c r="D37" s="1">
        <v>6.9999999999999999E-4</v>
      </c>
      <c r="E37" s="5">
        <f t="shared" si="1"/>
        <v>1</v>
      </c>
      <c r="F37" s="4">
        <f t="shared" si="7"/>
        <v>-1</v>
      </c>
      <c r="G37" s="6">
        <f t="shared" si="5"/>
        <v>0</v>
      </c>
      <c r="I37">
        <f t="shared" si="3"/>
        <v>0</v>
      </c>
      <c r="J37" s="1">
        <v>0</v>
      </c>
      <c r="L37">
        <f t="shared" si="4"/>
        <v>0</v>
      </c>
    </row>
    <row r="38" spans="1:12" ht="14.25" x14ac:dyDescent="0.15">
      <c r="A38" s="2">
        <v>43430</v>
      </c>
      <c r="B38">
        <v>279.02999999999997</v>
      </c>
      <c r="C38">
        <f t="shared" si="6"/>
        <v>278.556051969968</v>
      </c>
      <c r="D38" s="1">
        <v>-1.6999999999999999E-3</v>
      </c>
      <c r="E38" s="5">
        <f t="shared" si="1"/>
        <v>-1</v>
      </c>
      <c r="F38" s="4">
        <f t="shared" si="7"/>
        <v>-1</v>
      </c>
      <c r="G38" s="6">
        <f t="shared" si="5"/>
        <v>-1</v>
      </c>
      <c r="H38">
        <f>B38-B41</f>
        <v>-0.34000000000003183</v>
      </c>
      <c r="I38">
        <f t="shared" si="3"/>
        <v>-340.00000000003183</v>
      </c>
      <c r="J38" s="1">
        <v>275.3</v>
      </c>
      <c r="K38">
        <f>J38-J41</f>
        <v>1.75</v>
      </c>
      <c r="L38">
        <f>K38*1000</f>
        <v>1750</v>
      </c>
    </row>
    <row r="39" spans="1:12" ht="14.25" x14ac:dyDescent="0.15">
      <c r="A39" s="2">
        <v>43431</v>
      </c>
      <c r="B39">
        <v>278.45999999999998</v>
      </c>
      <c r="C39">
        <f t="shared" si="6"/>
        <v>278.80686526579416</v>
      </c>
      <c r="D39" s="1">
        <v>-8.0000000000000004E-4</v>
      </c>
      <c r="E39" s="5">
        <f t="shared" si="1"/>
        <v>-1</v>
      </c>
      <c r="F39" s="4">
        <f t="shared" si="7"/>
        <v>1</v>
      </c>
      <c r="G39" s="6">
        <f t="shared" si="5"/>
        <v>0</v>
      </c>
      <c r="I39">
        <f t="shared" si="3"/>
        <v>0</v>
      </c>
      <c r="J39" s="1">
        <v>0</v>
      </c>
      <c r="L39">
        <f t="shared" si="4"/>
        <v>0</v>
      </c>
    </row>
    <row r="40" spans="1:12" ht="14.25" x14ac:dyDescent="0.15">
      <c r="A40" s="2">
        <v>43432</v>
      </c>
      <c r="B40">
        <v>277.26</v>
      </c>
      <c r="C40">
        <f t="shared" si="6"/>
        <v>277.76471946279673</v>
      </c>
      <c r="D40" s="1">
        <v>-2.5000000000000001E-3</v>
      </c>
      <c r="E40" s="5">
        <f t="shared" si="1"/>
        <v>-1</v>
      </c>
      <c r="F40" s="4">
        <f t="shared" si="7"/>
        <v>1</v>
      </c>
      <c r="G40" s="6">
        <f t="shared" si="5"/>
        <v>0</v>
      </c>
      <c r="I40">
        <f t="shared" si="3"/>
        <v>0</v>
      </c>
      <c r="J40" s="1">
        <v>0</v>
      </c>
      <c r="L40">
        <f t="shared" si="4"/>
        <v>0</v>
      </c>
    </row>
    <row r="41" spans="1:12" ht="14.25" x14ac:dyDescent="0.15">
      <c r="A41" s="2">
        <v>43433</v>
      </c>
      <c r="B41">
        <v>279.37</v>
      </c>
      <c r="C41">
        <f t="shared" si="6"/>
        <v>277.89843191526052</v>
      </c>
      <c r="D41" s="1">
        <v>2.3E-3</v>
      </c>
      <c r="E41" s="5">
        <f t="shared" si="1"/>
        <v>1</v>
      </c>
      <c r="F41" s="4">
        <f t="shared" si="7"/>
        <v>1</v>
      </c>
      <c r="G41" s="6">
        <f t="shared" si="5"/>
        <v>1</v>
      </c>
      <c r="H41">
        <f>B43-B41</f>
        <v>-1.0199999999999818</v>
      </c>
      <c r="I41">
        <f t="shared" si="3"/>
        <v>-1019.9999999999818</v>
      </c>
      <c r="J41" s="1">
        <v>273.55</v>
      </c>
      <c r="K41">
        <f>275.1-J41+(278.35-279.5)</f>
        <v>0.40000000000003411</v>
      </c>
      <c r="L41">
        <f t="shared" si="4"/>
        <v>400.00000000003411</v>
      </c>
    </row>
    <row r="42" spans="1:12" ht="14.25" x14ac:dyDescent="0.15">
      <c r="A42" s="2">
        <v>43434</v>
      </c>
      <c r="B42">
        <v>279.20999999999998</v>
      </c>
      <c r="C42">
        <f t="shared" si="6"/>
        <v>279.81734978439289</v>
      </c>
      <c r="D42" s="1">
        <v>1.6000000000000001E-3</v>
      </c>
      <c r="E42" s="5">
        <f t="shared" si="1"/>
        <v>1</v>
      </c>
      <c r="F42" s="4">
        <f t="shared" si="7"/>
        <v>-1</v>
      </c>
      <c r="G42" s="6">
        <f t="shared" si="5"/>
        <v>0</v>
      </c>
      <c r="I42">
        <f t="shared" si="3"/>
        <v>0</v>
      </c>
      <c r="J42" s="1">
        <v>0</v>
      </c>
      <c r="L42">
        <f t="shared" si="4"/>
        <v>0</v>
      </c>
    </row>
    <row r="43" spans="1:12" ht="14.25" x14ac:dyDescent="0.15">
      <c r="A43" s="2">
        <v>43437</v>
      </c>
      <c r="B43">
        <v>278.35000000000002</v>
      </c>
      <c r="C43">
        <f t="shared" si="6"/>
        <v>278.79149895425326</v>
      </c>
      <c r="D43" s="1">
        <v>-1.5E-3</v>
      </c>
      <c r="E43" s="5">
        <f t="shared" si="1"/>
        <v>-1</v>
      </c>
      <c r="F43" s="4">
        <f t="shared" si="7"/>
        <v>1</v>
      </c>
      <c r="G43" s="6">
        <f t="shared" si="5"/>
        <v>-1</v>
      </c>
      <c r="H43">
        <f>B43-B44</f>
        <v>0</v>
      </c>
      <c r="I43">
        <f t="shared" si="3"/>
        <v>0</v>
      </c>
      <c r="J43" s="1">
        <v>278.35000000000002</v>
      </c>
      <c r="K43">
        <f>J43-J44</f>
        <v>-1</v>
      </c>
      <c r="L43">
        <f t="shared" si="4"/>
        <v>-1000</v>
      </c>
    </row>
    <row r="44" spans="1:12" ht="14.25" x14ac:dyDescent="0.15">
      <c r="A44" s="2">
        <v>43438</v>
      </c>
      <c r="B44">
        <v>278.35000000000002</v>
      </c>
      <c r="C44">
        <f t="shared" si="6"/>
        <v>279.298000687929</v>
      </c>
      <c r="D44" s="1">
        <v>3.3999999999999998E-3</v>
      </c>
      <c r="E44" s="5">
        <f t="shared" si="1"/>
        <v>1</v>
      </c>
      <c r="F44" s="4">
        <f t="shared" si="7"/>
        <v>-1</v>
      </c>
      <c r="G44" s="6">
        <f t="shared" si="5"/>
        <v>1</v>
      </c>
      <c r="H44">
        <f>B47-B44</f>
        <v>1.8999999999999773</v>
      </c>
      <c r="I44">
        <f t="shared" si="3"/>
        <v>1899.9999999999773</v>
      </c>
      <c r="J44" s="1">
        <v>279.35000000000002</v>
      </c>
      <c r="K44">
        <f>J47-J44</f>
        <v>1.8499999999999659</v>
      </c>
      <c r="L44">
        <f t="shared" si="4"/>
        <v>1849.9999999999659</v>
      </c>
    </row>
    <row r="45" spans="1:12" ht="14.25" x14ac:dyDescent="0.15">
      <c r="A45" s="2">
        <v>43439</v>
      </c>
      <c r="B45">
        <v>278.89999999999998</v>
      </c>
      <c r="C45">
        <f t="shared" si="6"/>
        <v>279.57743838417861</v>
      </c>
      <c r="D45" s="1">
        <v>4.4000000000000003E-3</v>
      </c>
      <c r="E45" s="5">
        <f t="shared" si="1"/>
        <v>1</v>
      </c>
      <c r="F45" s="4">
        <f t="shared" si="7"/>
        <v>1</v>
      </c>
      <c r="G45" s="6">
        <f t="shared" si="5"/>
        <v>0</v>
      </c>
      <c r="I45">
        <f t="shared" si="3"/>
        <v>0</v>
      </c>
      <c r="J45" s="1">
        <v>0</v>
      </c>
      <c r="L45">
        <f t="shared" si="4"/>
        <v>0</v>
      </c>
    </row>
    <row r="46" spans="1:12" ht="14.25" x14ac:dyDescent="0.15">
      <c r="A46" s="2">
        <v>43440</v>
      </c>
      <c r="B46">
        <v>279.89999999999998</v>
      </c>
      <c r="C46">
        <f t="shared" si="6"/>
        <v>278.95578557837189</v>
      </c>
      <c r="D46" s="1">
        <v>2.0000000000000001E-4</v>
      </c>
      <c r="E46" s="5">
        <f t="shared" si="1"/>
        <v>1</v>
      </c>
      <c r="F46" s="4">
        <f t="shared" si="7"/>
        <v>1</v>
      </c>
      <c r="G46" s="6">
        <f t="shared" si="5"/>
        <v>0</v>
      </c>
      <c r="I46">
        <f t="shared" si="3"/>
        <v>0</v>
      </c>
      <c r="J46" s="1">
        <v>0</v>
      </c>
      <c r="L46">
        <f t="shared" si="4"/>
        <v>0</v>
      </c>
    </row>
    <row r="47" spans="1:12" ht="14.25" x14ac:dyDescent="0.15">
      <c r="A47" s="2">
        <v>43441</v>
      </c>
      <c r="B47">
        <v>280.25</v>
      </c>
      <c r="C47">
        <f t="shared" si="6"/>
        <v>279.67616954411994</v>
      </c>
      <c r="D47" s="1">
        <v>-8.0000000000000004E-4</v>
      </c>
      <c r="E47" s="5">
        <f t="shared" si="1"/>
        <v>-1</v>
      </c>
      <c r="F47" s="4">
        <f t="shared" si="7"/>
        <v>-1</v>
      </c>
      <c r="G47" s="6">
        <f t="shared" si="5"/>
        <v>-1</v>
      </c>
      <c r="H47">
        <f>B47-B48</f>
        <v>-2.8500000000000227</v>
      </c>
      <c r="I47">
        <f t="shared" si="3"/>
        <v>-2850.0000000000227</v>
      </c>
      <c r="J47" s="1">
        <v>281.2</v>
      </c>
      <c r="K47">
        <f>J47-J48</f>
        <v>-0.60000000000002274</v>
      </c>
      <c r="L47">
        <f t="shared" si="4"/>
        <v>-600.00000000002274</v>
      </c>
    </row>
    <row r="48" spans="1:12" ht="14.25" x14ac:dyDescent="0.15">
      <c r="A48" s="2">
        <v>43444</v>
      </c>
      <c r="B48">
        <v>283.10000000000002</v>
      </c>
      <c r="C48">
        <f t="shared" si="6"/>
        <v>281.14823641176389</v>
      </c>
      <c r="D48" s="1">
        <v>3.2000000000000002E-3</v>
      </c>
      <c r="E48" s="5">
        <f t="shared" si="1"/>
        <v>1</v>
      </c>
      <c r="F48" s="4">
        <f t="shared" si="7"/>
        <v>1</v>
      </c>
      <c r="G48" s="6">
        <f t="shared" si="5"/>
        <v>1</v>
      </c>
      <c r="H48">
        <f>B49-B48</f>
        <v>-0.45000000000004547</v>
      </c>
      <c r="I48">
        <f t="shared" si="3"/>
        <v>-450.00000000004547</v>
      </c>
      <c r="J48" s="1">
        <v>281.8</v>
      </c>
      <c r="K48">
        <f>J49-J48</f>
        <v>0.75</v>
      </c>
      <c r="L48">
        <f t="shared" si="4"/>
        <v>750</v>
      </c>
    </row>
    <row r="49" spans="1:12" ht="14.25" x14ac:dyDescent="0.15">
      <c r="A49" s="2">
        <v>43445</v>
      </c>
      <c r="B49">
        <v>282.64999999999998</v>
      </c>
      <c r="C49">
        <f t="shared" si="6"/>
        <v>282.5908783469506</v>
      </c>
      <c r="D49" s="1">
        <v>-1.8E-3</v>
      </c>
      <c r="E49" s="5">
        <f t="shared" si="1"/>
        <v>-1</v>
      </c>
      <c r="F49" s="4">
        <f t="shared" si="7"/>
        <v>1</v>
      </c>
      <c r="G49" s="6">
        <f t="shared" si="5"/>
        <v>-1</v>
      </c>
      <c r="H49">
        <f>B49-B51</f>
        <v>1.8499999999999659</v>
      </c>
      <c r="I49">
        <f t="shared" si="3"/>
        <v>1849.9999999999659</v>
      </c>
      <c r="J49" s="1">
        <v>282.55</v>
      </c>
      <c r="K49">
        <f>J49-J51</f>
        <v>1.6999999999999886</v>
      </c>
      <c r="L49">
        <f t="shared" si="4"/>
        <v>1699.9999999999886</v>
      </c>
    </row>
    <row r="50" spans="1:12" ht="14.25" x14ac:dyDescent="0.15">
      <c r="A50" s="2">
        <v>43446</v>
      </c>
      <c r="B50">
        <v>281.2</v>
      </c>
      <c r="C50">
        <f t="shared" si="6"/>
        <v>281.94425754564207</v>
      </c>
      <c r="D50" s="1">
        <v>-2.5000000000000001E-3</v>
      </c>
      <c r="E50" s="5">
        <f t="shared" si="1"/>
        <v>-1</v>
      </c>
      <c r="F50" s="4">
        <f t="shared" si="7"/>
        <v>1</v>
      </c>
      <c r="G50" s="6">
        <f t="shared" si="5"/>
        <v>0</v>
      </c>
      <c r="I50">
        <f t="shared" si="3"/>
        <v>0</v>
      </c>
      <c r="J50" s="1">
        <v>0</v>
      </c>
      <c r="L50">
        <f t="shared" si="4"/>
        <v>0</v>
      </c>
    </row>
    <row r="51" spans="1:12" ht="14.25" x14ac:dyDescent="0.15">
      <c r="A51" s="2">
        <v>43447</v>
      </c>
      <c r="B51">
        <v>280.8</v>
      </c>
      <c r="C51">
        <f t="shared" si="6"/>
        <v>281.70661581744946</v>
      </c>
      <c r="D51" s="1">
        <v>1.8E-3</v>
      </c>
      <c r="E51" s="5">
        <f t="shared" si="1"/>
        <v>1</v>
      </c>
      <c r="F51" s="4">
        <f t="shared" si="7"/>
        <v>-1</v>
      </c>
      <c r="G51" s="6">
        <f t="shared" si="5"/>
        <v>1</v>
      </c>
      <c r="H51">
        <f>B53-B51</f>
        <v>-0.60000000000002274</v>
      </c>
      <c r="I51">
        <f t="shared" si="3"/>
        <v>-600.00000000002274</v>
      </c>
      <c r="J51" s="1">
        <v>280.85000000000002</v>
      </c>
      <c r="K51">
        <f>J53-J51</f>
        <v>-0.90000000000003411</v>
      </c>
      <c r="L51">
        <f t="shared" si="4"/>
        <v>-900.00000000003411</v>
      </c>
    </row>
    <row r="52" spans="1:12" ht="14.25" x14ac:dyDescent="0.15">
      <c r="A52" s="2">
        <v>43448</v>
      </c>
      <c r="B52">
        <v>280.35000000000002</v>
      </c>
      <c r="C52">
        <f t="shared" si="6"/>
        <v>280.82808140404683</v>
      </c>
      <c r="D52" s="1">
        <v>1E-4</v>
      </c>
      <c r="E52" s="5">
        <f t="shared" si="1"/>
        <v>1</v>
      </c>
      <c r="F52" s="4">
        <f t="shared" si="7"/>
        <v>-1</v>
      </c>
      <c r="G52" s="6">
        <f t="shared" si="5"/>
        <v>0</v>
      </c>
      <c r="I52">
        <f t="shared" si="3"/>
        <v>0</v>
      </c>
      <c r="J52" s="1">
        <v>0</v>
      </c>
      <c r="L52">
        <f t="shared" si="4"/>
        <v>0</v>
      </c>
    </row>
    <row r="53" spans="1:12" ht="14.25" x14ac:dyDescent="0.15">
      <c r="A53" s="2">
        <v>43451</v>
      </c>
      <c r="B53">
        <v>280.2</v>
      </c>
      <c r="C53">
        <f t="shared" si="6"/>
        <v>280.04178454957616</v>
      </c>
      <c r="D53" s="1">
        <v>-1.1000000000000001E-3</v>
      </c>
      <c r="E53" s="5">
        <f t="shared" si="1"/>
        <v>-1</v>
      </c>
      <c r="F53" s="4">
        <f t="shared" si="7"/>
        <v>1</v>
      </c>
      <c r="G53" s="6">
        <f t="shared" si="5"/>
        <v>-1</v>
      </c>
      <c r="H53">
        <f>B53-B54</f>
        <v>-1.6999999999999886</v>
      </c>
      <c r="I53">
        <f t="shared" si="3"/>
        <v>-1699.9999999999886</v>
      </c>
      <c r="J53" s="1">
        <v>279.95</v>
      </c>
      <c r="K53">
        <f>J54-J53</f>
        <v>1.9000000000000341</v>
      </c>
      <c r="L53">
        <f t="shared" si="4"/>
        <v>1900.0000000000341</v>
      </c>
    </row>
    <row r="54" spans="1:12" ht="14.25" x14ac:dyDescent="0.15">
      <c r="A54" s="2">
        <v>43452</v>
      </c>
      <c r="B54">
        <v>281.89999999999998</v>
      </c>
      <c r="C54">
        <f t="shared" si="6"/>
        <v>280.90137635514378</v>
      </c>
      <c r="D54" s="1">
        <v>2.5000000000000001E-3</v>
      </c>
      <c r="E54" s="5">
        <f t="shared" si="1"/>
        <v>1</v>
      </c>
      <c r="F54" s="4">
        <f t="shared" si="7"/>
        <v>1</v>
      </c>
      <c r="G54" s="6">
        <f t="shared" si="5"/>
        <v>1</v>
      </c>
      <c r="H54">
        <f>B56-B54</f>
        <v>0.25</v>
      </c>
      <c r="I54">
        <f t="shared" si="3"/>
        <v>250</v>
      </c>
      <c r="J54" s="1">
        <v>281.85000000000002</v>
      </c>
      <c r="K54">
        <f>J56-J54</f>
        <v>2</v>
      </c>
      <c r="L54">
        <f t="shared" si="4"/>
        <v>2000</v>
      </c>
    </row>
    <row r="55" spans="1:12" ht="14.25" x14ac:dyDescent="0.15">
      <c r="A55" s="2">
        <v>43453</v>
      </c>
      <c r="B55">
        <v>282.55</v>
      </c>
      <c r="C55">
        <f t="shared" si="6"/>
        <v>282.29493639096739</v>
      </c>
      <c r="D55" s="1">
        <v>1.4E-3</v>
      </c>
      <c r="E55" s="5">
        <f t="shared" si="1"/>
        <v>1</v>
      </c>
      <c r="F55" s="4">
        <f t="shared" si="7"/>
        <v>1</v>
      </c>
      <c r="G55" s="6">
        <f t="shared" si="5"/>
        <v>0</v>
      </c>
      <c r="I55">
        <f t="shared" si="3"/>
        <v>0</v>
      </c>
      <c r="J55" s="1">
        <v>0</v>
      </c>
      <c r="L55">
        <f t="shared" si="4"/>
        <v>0</v>
      </c>
    </row>
    <row r="56" spans="1:12" ht="14.25" x14ac:dyDescent="0.15">
      <c r="A56" s="2">
        <v>43454</v>
      </c>
      <c r="B56">
        <v>282.14999999999998</v>
      </c>
      <c r="C56">
        <f t="shared" si="6"/>
        <v>281.64728511413398</v>
      </c>
      <c r="D56" s="1">
        <v>-3.2000000000000002E-3</v>
      </c>
      <c r="E56" s="5">
        <f t="shared" si="1"/>
        <v>-1</v>
      </c>
      <c r="F56" s="4">
        <f t="shared" si="7"/>
        <v>1</v>
      </c>
      <c r="G56" s="6">
        <f t="shared" si="5"/>
        <v>-1</v>
      </c>
      <c r="H56">
        <f>B56-B57</f>
        <v>-2.6500000000000341</v>
      </c>
      <c r="I56">
        <f t="shared" si="3"/>
        <v>-2650.0000000000341</v>
      </c>
      <c r="J56" s="1">
        <v>283.85000000000002</v>
      </c>
      <c r="K56">
        <f>J56-J57</f>
        <v>-0.84999999999996589</v>
      </c>
      <c r="L56">
        <f t="shared" si="4"/>
        <v>-849.99999999996589</v>
      </c>
    </row>
    <row r="57" spans="1:12" ht="14.25" x14ac:dyDescent="0.15">
      <c r="A57" s="2">
        <v>43455</v>
      </c>
      <c r="B57">
        <v>284.8</v>
      </c>
      <c r="C57">
        <f t="shared" si="6"/>
        <v>283.59264060662468</v>
      </c>
      <c r="D57" s="1">
        <v>5.1000000000000004E-3</v>
      </c>
      <c r="E57" s="5">
        <f t="shared" si="1"/>
        <v>1</v>
      </c>
      <c r="F57" s="4">
        <f t="shared" si="7"/>
        <v>1</v>
      </c>
      <c r="G57" s="6">
        <f t="shared" si="5"/>
        <v>1</v>
      </c>
      <c r="H57">
        <f>B58-B57</f>
        <v>0.64999999999997726</v>
      </c>
      <c r="I57">
        <f t="shared" si="3"/>
        <v>649.99999999997726</v>
      </c>
      <c r="J57" s="1">
        <v>284.7</v>
      </c>
      <c r="K57">
        <f>J58-J57</f>
        <v>0.10000000000002274</v>
      </c>
      <c r="L57">
        <f t="shared" si="4"/>
        <v>100.00000000002274</v>
      </c>
    </row>
    <row r="58" spans="1:12" ht="14.25" x14ac:dyDescent="0.15">
      <c r="A58" s="2">
        <v>43458</v>
      </c>
      <c r="B58">
        <v>285.45</v>
      </c>
      <c r="C58">
        <f t="shared" si="6"/>
        <v>284.68610278096247</v>
      </c>
      <c r="D58" s="1">
        <v>-4.0000000000000002E-4</v>
      </c>
      <c r="E58" s="5">
        <f t="shared" si="1"/>
        <v>-1</v>
      </c>
      <c r="F58" s="4">
        <f t="shared" si="7"/>
        <v>-1</v>
      </c>
      <c r="G58" s="6">
        <f t="shared" si="5"/>
        <v>-1</v>
      </c>
      <c r="H58">
        <f>B58-B59</f>
        <v>-1.6500000000000341</v>
      </c>
      <c r="I58">
        <f t="shared" si="3"/>
        <v>-1650.0000000000341</v>
      </c>
      <c r="J58" s="1">
        <v>284.8</v>
      </c>
      <c r="K58">
        <f>J58-J59</f>
        <v>-0.84999999999996589</v>
      </c>
      <c r="L58">
        <f t="shared" si="4"/>
        <v>-849.99999999996589</v>
      </c>
    </row>
    <row r="59" spans="1:12" ht="14.25" x14ac:dyDescent="0.15">
      <c r="A59" s="2">
        <v>43459</v>
      </c>
      <c r="B59">
        <v>287.10000000000002</v>
      </c>
      <c r="C59">
        <f t="shared" si="6"/>
        <v>286.13590275407154</v>
      </c>
      <c r="D59" s="1">
        <v>2.3999999999999998E-3</v>
      </c>
      <c r="E59" s="5">
        <f t="shared" si="1"/>
        <v>1</v>
      </c>
      <c r="F59" s="4">
        <f t="shared" si="7"/>
        <v>1</v>
      </c>
      <c r="G59" s="6">
        <f t="shared" si="5"/>
        <v>1</v>
      </c>
      <c r="H59">
        <f>B61-B59</f>
        <v>-0.80000000000001137</v>
      </c>
      <c r="I59">
        <f t="shared" si="3"/>
        <v>-800.00000000001137</v>
      </c>
      <c r="J59" s="1">
        <v>285.64999999999998</v>
      </c>
      <c r="K59">
        <f>J61-J59</f>
        <v>1.6500000000000341</v>
      </c>
      <c r="L59">
        <f t="shared" si="4"/>
        <v>1650.0000000000341</v>
      </c>
    </row>
    <row r="60" spans="1:12" ht="14.25" x14ac:dyDescent="0.15">
      <c r="A60" s="2">
        <v>43460</v>
      </c>
      <c r="B60">
        <v>287.5</v>
      </c>
      <c r="C60">
        <f t="shared" si="6"/>
        <v>287.30104035591546</v>
      </c>
      <c r="D60" s="1">
        <v>6.9999999999999999E-4</v>
      </c>
      <c r="E60" s="5">
        <f t="shared" si="1"/>
        <v>1</v>
      </c>
      <c r="F60" s="4">
        <f t="shared" si="7"/>
        <v>1</v>
      </c>
      <c r="G60" s="6">
        <f t="shared" si="5"/>
        <v>0</v>
      </c>
      <c r="I60">
        <f t="shared" si="3"/>
        <v>0</v>
      </c>
      <c r="J60" s="1">
        <v>0</v>
      </c>
      <c r="L60">
        <f t="shared" si="4"/>
        <v>0</v>
      </c>
    </row>
    <row r="61" spans="1:12" ht="14.25" x14ac:dyDescent="0.15">
      <c r="A61" s="2">
        <v>43461</v>
      </c>
      <c r="B61">
        <v>286.3</v>
      </c>
      <c r="C61">
        <f t="shared" si="6"/>
        <v>286.89688349397659</v>
      </c>
      <c r="D61" s="1">
        <v>-2.0999999999999999E-3</v>
      </c>
      <c r="E61" s="5">
        <f t="shared" si="1"/>
        <v>-1</v>
      </c>
      <c r="F61" s="4">
        <f t="shared" si="7"/>
        <v>1</v>
      </c>
      <c r="G61" s="6">
        <f t="shared" si="5"/>
        <v>-1</v>
      </c>
      <c r="H61">
        <f>B62-B61</f>
        <v>1.5500000000000114</v>
      </c>
      <c r="I61">
        <f t="shared" si="3"/>
        <v>1550.0000000000114</v>
      </c>
      <c r="J61" s="1">
        <v>287.3</v>
      </c>
      <c r="K61">
        <f>J61-J62</f>
        <v>0.40000000000003411</v>
      </c>
      <c r="L61">
        <f t="shared" si="4"/>
        <v>400.00000000003411</v>
      </c>
    </row>
    <row r="62" spans="1:12" ht="14.25" x14ac:dyDescent="0.15">
      <c r="A62" s="2">
        <v>43462</v>
      </c>
      <c r="B62">
        <v>287.85000000000002</v>
      </c>
      <c r="C62">
        <f t="shared" si="6"/>
        <v>287.18890709412955</v>
      </c>
      <c r="D62" s="1">
        <v>3.0999999999999999E-3</v>
      </c>
      <c r="E62" s="5">
        <f t="shared" si="1"/>
        <v>1</v>
      </c>
      <c r="F62" s="4">
        <f t="shared" si="7"/>
        <v>1</v>
      </c>
      <c r="G62" s="6">
        <f t="shared" si="5"/>
        <v>1</v>
      </c>
      <c r="I62">
        <f>H62*1000</f>
        <v>0</v>
      </c>
      <c r="J62" s="1">
        <v>286.89999999999998</v>
      </c>
      <c r="L62">
        <f t="shared" si="4"/>
        <v>0</v>
      </c>
    </row>
    <row r="63" spans="1:12" x14ac:dyDescent="0.15">
      <c r="H63" t="s">
        <v>11</v>
      </c>
      <c r="I63">
        <f>SUM(I3:I62)</f>
        <v>4620.0000000000073</v>
      </c>
      <c r="K63" t="s">
        <v>11</v>
      </c>
      <c r="L63">
        <f>SUM(L3:L62)</f>
        <v>15100.000000000253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workbookViewId="0">
      <selection activeCell="D63" sqref="D63"/>
    </sheetView>
  </sheetViews>
  <sheetFormatPr defaultRowHeight="13.5" x14ac:dyDescent="0.15"/>
  <cols>
    <col min="2" max="2" width="11.625" bestFit="1" customWidth="1"/>
    <col min="3" max="3" width="11" bestFit="1" customWidth="1"/>
    <col min="7" max="7" width="13" bestFit="1" customWidth="1"/>
  </cols>
  <sheetData>
    <row r="1" spans="2:10" x14ac:dyDescent="0.15">
      <c r="B1" t="s">
        <v>1</v>
      </c>
      <c r="C1" t="s">
        <v>10</v>
      </c>
      <c r="D1" t="s">
        <v>15</v>
      </c>
      <c r="E1" t="s">
        <v>18</v>
      </c>
      <c r="F1" t="s">
        <v>19</v>
      </c>
      <c r="G1" t="s">
        <v>16</v>
      </c>
      <c r="H1">
        <v>0.15</v>
      </c>
      <c r="I1" t="s">
        <v>17</v>
      </c>
      <c r="J1">
        <v>120000</v>
      </c>
    </row>
    <row r="2" spans="2:10" x14ac:dyDescent="0.15">
      <c r="B2" s="2">
        <v>43371</v>
      </c>
      <c r="D2">
        <v>120000</v>
      </c>
      <c r="J2">
        <f>264.95*1000*0.15*3</f>
        <v>119227.5</v>
      </c>
    </row>
    <row r="3" spans="2:10" x14ac:dyDescent="0.15">
      <c r="B3" s="2">
        <v>43381</v>
      </c>
      <c r="C3">
        <v>-850.00000000002274</v>
      </c>
      <c r="D3">
        <f>D2+C3</f>
        <v>119149.99999999997</v>
      </c>
      <c r="E3">
        <f>IF(C3&gt;0,1,0)</f>
        <v>0</v>
      </c>
      <c r="F3">
        <f>IF(C3&lt;&gt;0,1,0)</f>
        <v>1</v>
      </c>
      <c r="G3" t="s">
        <v>19</v>
      </c>
      <c r="H3">
        <f>SUM(F3:F62)</f>
        <v>28</v>
      </c>
    </row>
    <row r="4" spans="2:10" x14ac:dyDescent="0.15">
      <c r="B4" s="2">
        <v>43382</v>
      </c>
      <c r="C4">
        <v>-250</v>
      </c>
      <c r="D4">
        <f>D3+C4</f>
        <v>118899.99999999997</v>
      </c>
      <c r="E4">
        <f t="shared" ref="E4:E62" si="0">IF(C4&gt;0,1,0)</f>
        <v>0</v>
      </c>
      <c r="F4">
        <f t="shared" ref="F4:F62" si="1">IF(C4&lt;&gt;0,1,0)</f>
        <v>1</v>
      </c>
      <c r="G4" t="s">
        <v>20</v>
      </c>
      <c r="H4">
        <f>SUM(E3:E62)</f>
        <v>14</v>
      </c>
    </row>
    <row r="5" spans="2:10" x14ac:dyDescent="0.15">
      <c r="B5" s="2">
        <v>43383</v>
      </c>
      <c r="C5">
        <v>0</v>
      </c>
      <c r="D5">
        <f t="shared" ref="D5:D62" si="2">D4+C5</f>
        <v>118899.99999999997</v>
      </c>
      <c r="E5">
        <f t="shared" si="0"/>
        <v>0</v>
      </c>
      <c r="F5">
        <f t="shared" si="1"/>
        <v>0</v>
      </c>
      <c r="G5" t="s">
        <v>21</v>
      </c>
      <c r="H5">
        <f>14/28</f>
        <v>0.5</v>
      </c>
    </row>
    <row r="6" spans="2:10" x14ac:dyDescent="0.15">
      <c r="B6" s="2">
        <v>43384</v>
      </c>
      <c r="C6">
        <v>5500</v>
      </c>
      <c r="D6">
        <f t="shared" si="2"/>
        <v>124399.99999999997</v>
      </c>
      <c r="E6">
        <f t="shared" si="0"/>
        <v>1</v>
      </c>
      <c r="F6">
        <f t="shared" si="1"/>
        <v>1</v>
      </c>
    </row>
    <row r="7" spans="2:10" x14ac:dyDescent="0.15">
      <c r="B7" s="2">
        <v>43385</v>
      </c>
      <c r="C7">
        <v>0</v>
      </c>
      <c r="D7">
        <f t="shared" si="2"/>
        <v>124399.99999999997</v>
      </c>
      <c r="E7">
        <f t="shared" si="0"/>
        <v>0</v>
      </c>
      <c r="F7">
        <f t="shared" si="1"/>
        <v>0</v>
      </c>
    </row>
    <row r="8" spans="2:10" x14ac:dyDescent="0.15">
      <c r="B8" s="2">
        <v>43388</v>
      </c>
      <c r="C8">
        <v>-3000</v>
      </c>
      <c r="D8">
        <f t="shared" si="2"/>
        <v>121399.99999999997</v>
      </c>
      <c r="E8">
        <f t="shared" si="0"/>
        <v>0</v>
      </c>
      <c r="F8">
        <f t="shared" si="1"/>
        <v>1</v>
      </c>
    </row>
    <row r="9" spans="2:10" x14ac:dyDescent="0.15">
      <c r="B9" s="2">
        <v>43389</v>
      </c>
      <c r="C9">
        <v>0</v>
      </c>
      <c r="D9">
        <f t="shared" si="2"/>
        <v>121399.99999999997</v>
      </c>
      <c r="E9">
        <f t="shared" si="0"/>
        <v>0</v>
      </c>
      <c r="F9">
        <f t="shared" si="1"/>
        <v>0</v>
      </c>
    </row>
    <row r="10" spans="2:10" x14ac:dyDescent="0.15">
      <c r="B10" s="2">
        <v>43390</v>
      </c>
      <c r="C10">
        <v>0</v>
      </c>
      <c r="D10">
        <f t="shared" si="2"/>
        <v>121399.99999999997</v>
      </c>
      <c r="E10">
        <f t="shared" si="0"/>
        <v>0</v>
      </c>
      <c r="F10">
        <f t="shared" si="1"/>
        <v>0</v>
      </c>
    </row>
    <row r="11" spans="2:10" x14ac:dyDescent="0.15">
      <c r="B11" s="2">
        <v>43391</v>
      </c>
      <c r="C11">
        <v>0</v>
      </c>
      <c r="D11">
        <f t="shared" si="2"/>
        <v>121399.99999999997</v>
      </c>
      <c r="E11">
        <f t="shared" si="0"/>
        <v>0</v>
      </c>
      <c r="F11">
        <f t="shared" si="1"/>
        <v>0</v>
      </c>
    </row>
    <row r="12" spans="2:10" x14ac:dyDescent="0.15">
      <c r="B12" s="2">
        <v>43392</v>
      </c>
      <c r="C12">
        <v>-599.99999999996589</v>
      </c>
      <c r="D12">
        <f t="shared" si="2"/>
        <v>120800</v>
      </c>
      <c r="E12">
        <f t="shared" si="0"/>
        <v>0</v>
      </c>
      <c r="F12">
        <f t="shared" si="1"/>
        <v>1</v>
      </c>
    </row>
    <row r="13" spans="2:10" x14ac:dyDescent="0.15">
      <c r="B13" s="2">
        <v>43395</v>
      </c>
      <c r="C13">
        <v>-2250</v>
      </c>
      <c r="D13">
        <f t="shared" si="2"/>
        <v>118550</v>
      </c>
      <c r="E13">
        <f t="shared" si="0"/>
        <v>0</v>
      </c>
      <c r="F13">
        <f t="shared" si="1"/>
        <v>1</v>
      </c>
    </row>
    <row r="14" spans="2:10" x14ac:dyDescent="0.15">
      <c r="B14" s="2">
        <v>43396</v>
      </c>
      <c r="C14">
        <v>0</v>
      </c>
      <c r="D14">
        <f t="shared" si="2"/>
        <v>118550</v>
      </c>
      <c r="E14">
        <f t="shared" si="0"/>
        <v>0</v>
      </c>
      <c r="F14">
        <f t="shared" si="1"/>
        <v>0</v>
      </c>
    </row>
    <row r="15" spans="2:10" x14ac:dyDescent="0.15">
      <c r="B15" s="2">
        <v>43397</v>
      </c>
      <c r="C15">
        <v>-750</v>
      </c>
      <c r="D15">
        <f t="shared" si="2"/>
        <v>117800</v>
      </c>
      <c r="E15">
        <f t="shared" si="0"/>
        <v>0</v>
      </c>
      <c r="F15">
        <f t="shared" si="1"/>
        <v>1</v>
      </c>
    </row>
    <row r="16" spans="2:10" x14ac:dyDescent="0.15">
      <c r="B16" s="2">
        <v>43398</v>
      </c>
      <c r="C16">
        <v>0</v>
      </c>
      <c r="D16">
        <f t="shared" si="2"/>
        <v>117800</v>
      </c>
      <c r="E16">
        <f t="shared" si="0"/>
        <v>0</v>
      </c>
      <c r="F16">
        <f t="shared" si="1"/>
        <v>0</v>
      </c>
    </row>
    <row r="17" spans="2:6" x14ac:dyDescent="0.15">
      <c r="B17" s="2">
        <v>43399</v>
      </c>
      <c r="C17">
        <v>1400.0000000000341</v>
      </c>
      <c r="D17">
        <f t="shared" si="2"/>
        <v>119200.00000000003</v>
      </c>
      <c r="E17">
        <f t="shared" si="0"/>
        <v>1</v>
      </c>
      <c r="F17">
        <f t="shared" si="1"/>
        <v>1</v>
      </c>
    </row>
    <row r="18" spans="2:6" x14ac:dyDescent="0.15">
      <c r="B18" s="2">
        <v>43402</v>
      </c>
      <c r="C18">
        <v>0</v>
      </c>
      <c r="D18">
        <f t="shared" si="2"/>
        <v>119200.00000000003</v>
      </c>
      <c r="E18">
        <f t="shared" si="0"/>
        <v>0</v>
      </c>
      <c r="F18">
        <f t="shared" si="1"/>
        <v>0</v>
      </c>
    </row>
    <row r="19" spans="2:6" x14ac:dyDescent="0.15">
      <c r="B19" s="2">
        <v>43403</v>
      </c>
      <c r="C19">
        <v>0</v>
      </c>
      <c r="D19">
        <f t="shared" si="2"/>
        <v>119200.00000000003</v>
      </c>
      <c r="E19">
        <f t="shared" si="0"/>
        <v>0</v>
      </c>
      <c r="F19">
        <f t="shared" si="1"/>
        <v>0</v>
      </c>
    </row>
    <row r="20" spans="2:6" x14ac:dyDescent="0.15">
      <c r="B20" s="2">
        <v>43404</v>
      </c>
      <c r="C20">
        <v>0</v>
      </c>
      <c r="D20">
        <f t="shared" si="2"/>
        <v>119200.00000000003</v>
      </c>
      <c r="E20">
        <f t="shared" si="0"/>
        <v>0</v>
      </c>
      <c r="F20">
        <f t="shared" si="1"/>
        <v>0</v>
      </c>
    </row>
    <row r="21" spans="2:6" x14ac:dyDescent="0.15">
      <c r="B21" s="2">
        <v>43405</v>
      </c>
      <c r="C21">
        <v>0</v>
      </c>
      <c r="D21">
        <f t="shared" si="2"/>
        <v>119200.00000000003</v>
      </c>
      <c r="E21">
        <f t="shared" si="0"/>
        <v>0</v>
      </c>
      <c r="F21">
        <f t="shared" si="1"/>
        <v>0</v>
      </c>
    </row>
    <row r="22" spans="2:6" x14ac:dyDescent="0.15">
      <c r="B22" s="2">
        <v>43406</v>
      </c>
      <c r="C22">
        <v>-49.999999999954525</v>
      </c>
      <c r="D22">
        <f t="shared" si="2"/>
        <v>119150.00000000007</v>
      </c>
      <c r="E22">
        <f t="shared" si="0"/>
        <v>0</v>
      </c>
      <c r="F22">
        <f t="shared" si="1"/>
        <v>1</v>
      </c>
    </row>
    <row r="23" spans="2:6" x14ac:dyDescent="0.15">
      <c r="B23" s="2">
        <v>43409</v>
      </c>
      <c r="C23">
        <v>0</v>
      </c>
      <c r="D23">
        <f t="shared" si="2"/>
        <v>119150.00000000007</v>
      </c>
      <c r="E23">
        <f t="shared" si="0"/>
        <v>0</v>
      </c>
      <c r="F23">
        <f t="shared" si="1"/>
        <v>0</v>
      </c>
    </row>
    <row r="24" spans="2:6" x14ac:dyDescent="0.15">
      <c r="B24" s="2">
        <v>43410</v>
      </c>
      <c r="C24">
        <v>4400.0000000000346</v>
      </c>
      <c r="D24">
        <f t="shared" si="2"/>
        <v>123550.0000000001</v>
      </c>
      <c r="E24">
        <f t="shared" si="0"/>
        <v>1</v>
      </c>
      <c r="F24">
        <f t="shared" si="1"/>
        <v>1</v>
      </c>
    </row>
    <row r="25" spans="2:6" x14ac:dyDescent="0.15">
      <c r="B25" s="2">
        <v>43411</v>
      </c>
      <c r="C25">
        <v>0</v>
      </c>
      <c r="D25">
        <f t="shared" si="2"/>
        <v>123550.0000000001</v>
      </c>
      <c r="E25">
        <f t="shared" si="0"/>
        <v>0</v>
      </c>
      <c r="F25">
        <f t="shared" si="1"/>
        <v>0</v>
      </c>
    </row>
    <row r="26" spans="2:6" x14ac:dyDescent="0.15">
      <c r="B26" s="2">
        <v>43412</v>
      </c>
      <c r="C26">
        <v>0</v>
      </c>
      <c r="D26">
        <f t="shared" si="2"/>
        <v>123550.0000000001</v>
      </c>
      <c r="E26">
        <f t="shared" si="0"/>
        <v>0</v>
      </c>
      <c r="F26">
        <f t="shared" si="1"/>
        <v>0</v>
      </c>
    </row>
    <row r="27" spans="2:6" x14ac:dyDescent="0.15">
      <c r="B27" s="2">
        <v>43413</v>
      </c>
      <c r="C27">
        <v>0</v>
      </c>
      <c r="D27">
        <f t="shared" si="2"/>
        <v>123550.0000000001</v>
      </c>
      <c r="E27">
        <f t="shared" si="0"/>
        <v>0</v>
      </c>
      <c r="F27">
        <f t="shared" si="1"/>
        <v>0</v>
      </c>
    </row>
    <row r="28" spans="2:6" x14ac:dyDescent="0.15">
      <c r="B28" s="2">
        <v>43416</v>
      </c>
      <c r="C28">
        <v>0</v>
      </c>
      <c r="D28">
        <f t="shared" si="2"/>
        <v>123550.0000000001</v>
      </c>
      <c r="E28">
        <f t="shared" si="0"/>
        <v>0</v>
      </c>
      <c r="F28">
        <f t="shared" si="1"/>
        <v>0</v>
      </c>
    </row>
    <row r="29" spans="2:6" x14ac:dyDescent="0.15">
      <c r="B29" s="2">
        <v>43417</v>
      </c>
      <c r="C29">
        <v>0</v>
      </c>
      <c r="D29">
        <f t="shared" si="2"/>
        <v>123550.0000000001</v>
      </c>
      <c r="E29">
        <f t="shared" si="0"/>
        <v>0</v>
      </c>
      <c r="F29">
        <f t="shared" si="1"/>
        <v>0</v>
      </c>
    </row>
    <row r="30" spans="2:6" x14ac:dyDescent="0.15">
      <c r="B30" s="2">
        <v>43418</v>
      </c>
      <c r="C30">
        <v>4100.0000000000227</v>
      </c>
      <c r="D30">
        <f t="shared" si="2"/>
        <v>127650.00000000013</v>
      </c>
      <c r="E30">
        <f t="shared" si="0"/>
        <v>1</v>
      </c>
      <c r="F30">
        <f t="shared" si="1"/>
        <v>1</v>
      </c>
    </row>
    <row r="31" spans="2:6" x14ac:dyDescent="0.15">
      <c r="B31" s="2">
        <v>43419</v>
      </c>
      <c r="C31">
        <v>0</v>
      </c>
      <c r="D31">
        <f t="shared" si="2"/>
        <v>127650.00000000013</v>
      </c>
      <c r="E31">
        <f t="shared" si="0"/>
        <v>0</v>
      </c>
      <c r="F31">
        <f t="shared" si="1"/>
        <v>0</v>
      </c>
    </row>
    <row r="32" spans="2:6" x14ac:dyDescent="0.15">
      <c r="B32" s="2">
        <v>43420</v>
      </c>
      <c r="C32">
        <v>0</v>
      </c>
      <c r="D32">
        <f t="shared" si="2"/>
        <v>127650.00000000013</v>
      </c>
      <c r="E32">
        <f t="shared" si="0"/>
        <v>0</v>
      </c>
      <c r="F32">
        <f t="shared" si="1"/>
        <v>0</v>
      </c>
    </row>
    <row r="33" spans="2:6" x14ac:dyDescent="0.15">
      <c r="B33" s="2">
        <v>43423</v>
      </c>
      <c r="C33">
        <v>0</v>
      </c>
      <c r="D33">
        <f t="shared" si="2"/>
        <v>127650.00000000013</v>
      </c>
      <c r="E33">
        <f t="shared" si="0"/>
        <v>0</v>
      </c>
      <c r="F33">
        <f t="shared" si="1"/>
        <v>0</v>
      </c>
    </row>
    <row r="34" spans="2:6" x14ac:dyDescent="0.15">
      <c r="B34" s="2">
        <v>43424</v>
      </c>
      <c r="C34">
        <v>0</v>
      </c>
      <c r="D34">
        <f t="shared" si="2"/>
        <v>127650.00000000013</v>
      </c>
      <c r="E34">
        <f t="shared" si="0"/>
        <v>0</v>
      </c>
      <c r="F34">
        <f t="shared" si="1"/>
        <v>0</v>
      </c>
    </row>
    <row r="35" spans="2:6" x14ac:dyDescent="0.15">
      <c r="B35" s="2">
        <v>43425</v>
      </c>
      <c r="C35">
        <v>-300.00000000001137</v>
      </c>
      <c r="D35">
        <f t="shared" si="2"/>
        <v>127350.00000000012</v>
      </c>
      <c r="E35">
        <f t="shared" si="0"/>
        <v>0</v>
      </c>
      <c r="F35">
        <f t="shared" si="1"/>
        <v>1</v>
      </c>
    </row>
    <row r="36" spans="2:6" x14ac:dyDescent="0.15">
      <c r="B36" s="2">
        <v>43426</v>
      </c>
      <c r="C36">
        <v>-550.00000000001137</v>
      </c>
      <c r="D36">
        <f t="shared" si="2"/>
        <v>126800.0000000001</v>
      </c>
      <c r="E36">
        <f t="shared" si="0"/>
        <v>0</v>
      </c>
      <c r="F36">
        <f t="shared" si="1"/>
        <v>1</v>
      </c>
    </row>
    <row r="37" spans="2:6" x14ac:dyDescent="0.15">
      <c r="B37" s="2">
        <v>43427</v>
      </c>
      <c r="C37">
        <v>0</v>
      </c>
      <c r="D37">
        <f t="shared" si="2"/>
        <v>126800.0000000001</v>
      </c>
      <c r="E37">
        <f t="shared" si="0"/>
        <v>0</v>
      </c>
      <c r="F37">
        <f t="shared" si="1"/>
        <v>0</v>
      </c>
    </row>
    <row r="38" spans="2:6" x14ac:dyDescent="0.15">
      <c r="B38" s="2">
        <v>43430</v>
      </c>
      <c r="C38">
        <v>1750</v>
      </c>
      <c r="D38">
        <f t="shared" si="2"/>
        <v>128550.0000000001</v>
      </c>
      <c r="E38">
        <f t="shared" si="0"/>
        <v>1</v>
      </c>
      <c r="F38">
        <f t="shared" si="1"/>
        <v>1</v>
      </c>
    </row>
    <row r="39" spans="2:6" x14ac:dyDescent="0.15">
      <c r="B39" s="2">
        <v>43431</v>
      </c>
      <c r="C39">
        <v>0</v>
      </c>
      <c r="D39">
        <f t="shared" si="2"/>
        <v>128550.0000000001</v>
      </c>
      <c r="E39">
        <f t="shared" si="0"/>
        <v>0</v>
      </c>
      <c r="F39">
        <f t="shared" si="1"/>
        <v>0</v>
      </c>
    </row>
    <row r="40" spans="2:6" x14ac:dyDescent="0.15">
      <c r="B40" s="2">
        <v>43432</v>
      </c>
      <c r="C40">
        <v>0</v>
      </c>
      <c r="D40">
        <f t="shared" si="2"/>
        <v>128550.0000000001</v>
      </c>
      <c r="E40">
        <f t="shared" si="0"/>
        <v>0</v>
      </c>
      <c r="F40">
        <f t="shared" si="1"/>
        <v>0</v>
      </c>
    </row>
    <row r="41" spans="2:6" x14ac:dyDescent="0.15">
      <c r="B41" s="2">
        <v>43433</v>
      </c>
      <c r="C41">
        <v>400.00000000003411</v>
      </c>
      <c r="D41">
        <f t="shared" si="2"/>
        <v>128950.00000000013</v>
      </c>
      <c r="E41">
        <f t="shared" si="0"/>
        <v>1</v>
      </c>
      <c r="F41">
        <f t="shared" si="1"/>
        <v>1</v>
      </c>
    </row>
    <row r="42" spans="2:6" x14ac:dyDescent="0.15">
      <c r="B42" s="2">
        <v>43434</v>
      </c>
      <c r="C42">
        <v>0</v>
      </c>
      <c r="D42">
        <f t="shared" si="2"/>
        <v>128950.00000000013</v>
      </c>
      <c r="E42">
        <f t="shared" si="0"/>
        <v>0</v>
      </c>
      <c r="F42">
        <f t="shared" si="1"/>
        <v>0</v>
      </c>
    </row>
    <row r="43" spans="2:6" x14ac:dyDescent="0.15">
      <c r="B43" s="2">
        <v>43437</v>
      </c>
      <c r="C43">
        <v>-1000</v>
      </c>
      <c r="D43">
        <f t="shared" si="2"/>
        <v>127950.00000000013</v>
      </c>
      <c r="E43">
        <f t="shared" si="0"/>
        <v>0</v>
      </c>
      <c r="F43">
        <f t="shared" si="1"/>
        <v>1</v>
      </c>
    </row>
    <row r="44" spans="2:6" x14ac:dyDescent="0.15">
      <c r="B44" s="2">
        <v>43438</v>
      </c>
      <c r="C44">
        <v>1849.9999999999659</v>
      </c>
      <c r="D44">
        <f t="shared" si="2"/>
        <v>129800.0000000001</v>
      </c>
      <c r="E44">
        <f t="shared" si="0"/>
        <v>1</v>
      </c>
      <c r="F44">
        <f t="shared" si="1"/>
        <v>1</v>
      </c>
    </row>
    <row r="45" spans="2:6" x14ac:dyDescent="0.15">
      <c r="B45" s="2">
        <v>43439</v>
      </c>
      <c r="C45">
        <v>0</v>
      </c>
      <c r="D45">
        <f t="shared" si="2"/>
        <v>129800.0000000001</v>
      </c>
      <c r="E45">
        <f t="shared" si="0"/>
        <v>0</v>
      </c>
      <c r="F45">
        <f t="shared" si="1"/>
        <v>0</v>
      </c>
    </row>
    <row r="46" spans="2:6" x14ac:dyDescent="0.15">
      <c r="B46" s="2">
        <v>43440</v>
      </c>
      <c r="C46">
        <v>0</v>
      </c>
      <c r="D46">
        <f t="shared" si="2"/>
        <v>129800.0000000001</v>
      </c>
      <c r="E46">
        <f t="shared" si="0"/>
        <v>0</v>
      </c>
      <c r="F46">
        <f t="shared" si="1"/>
        <v>0</v>
      </c>
    </row>
    <row r="47" spans="2:6" x14ac:dyDescent="0.15">
      <c r="B47" s="2">
        <v>43441</v>
      </c>
      <c r="C47">
        <v>-600.00000000002274</v>
      </c>
      <c r="D47">
        <f t="shared" si="2"/>
        <v>129200.00000000007</v>
      </c>
      <c r="E47">
        <f t="shared" si="0"/>
        <v>0</v>
      </c>
      <c r="F47">
        <f t="shared" si="1"/>
        <v>1</v>
      </c>
    </row>
    <row r="48" spans="2:6" x14ac:dyDescent="0.15">
      <c r="B48" s="2">
        <v>43444</v>
      </c>
      <c r="C48">
        <v>750</v>
      </c>
      <c r="D48">
        <f t="shared" si="2"/>
        <v>129950.00000000007</v>
      </c>
      <c r="E48">
        <f t="shared" si="0"/>
        <v>1</v>
      </c>
      <c r="F48">
        <f t="shared" si="1"/>
        <v>1</v>
      </c>
    </row>
    <row r="49" spans="2:6" x14ac:dyDescent="0.15">
      <c r="B49" s="2">
        <v>43445</v>
      </c>
      <c r="C49">
        <v>1699.9999999999886</v>
      </c>
      <c r="D49">
        <f t="shared" si="2"/>
        <v>131650.00000000006</v>
      </c>
      <c r="E49">
        <f t="shared" si="0"/>
        <v>1</v>
      </c>
      <c r="F49">
        <f t="shared" si="1"/>
        <v>1</v>
      </c>
    </row>
    <row r="50" spans="2:6" x14ac:dyDescent="0.15">
      <c r="B50" s="2">
        <v>43446</v>
      </c>
      <c r="C50">
        <v>0</v>
      </c>
      <c r="D50">
        <f t="shared" si="2"/>
        <v>131650.00000000006</v>
      </c>
      <c r="E50">
        <f t="shared" si="0"/>
        <v>0</v>
      </c>
      <c r="F50">
        <f t="shared" si="1"/>
        <v>0</v>
      </c>
    </row>
    <row r="51" spans="2:6" x14ac:dyDescent="0.15">
      <c r="B51" s="2">
        <v>43447</v>
      </c>
      <c r="C51">
        <v>-900.00000000003411</v>
      </c>
      <c r="D51">
        <f t="shared" si="2"/>
        <v>130750.00000000003</v>
      </c>
      <c r="E51">
        <f t="shared" si="0"/>
        <v>0</v>
      </c>
      <c r="F51">
        <f t="shared" si="1"/>
        <v>1</v>
      </c>
    </row>
    <row r="52" spans="2:6" x14ac:dyDescent="0.15">
      <c r="B52" s="2">
        <v>43448</v>
      </c>
      <c r="C52">
        <v>0</v>
      </c>
      <c r="D52">
        <f t="shared" si="2"/>
        <v>130750.00000000003</v>
      </c>
      <c r="E52">
        <f t="shared" si="0"/>
        <v>0</v>
      </c>
      <c r="F52">
        <f t="shared" si="1"/>
        <v>0</v>
      </c>
    </row>
    <row r="53" spans="2:6" x14ac:dyDescent="0.15">
      <c r="B53" s="2">
        <v>43451</v>
      </c>
      <c r="C53">
        <v>1900.0000000000341</v>
      </c>
      <c r="D53">
        <f t="shared" si="2"/>
        <v>132650.00000000006</v>
      </c>
      <c r="E53">
        <f t="shared" si="0"/>
        <v>1</v>
      </c>
      <c r="F53">
        <f t="shared" si="1"/>
        <v>1</v>
      </c>
    </row>
    <row r="54" spans="2:6" x14ac:dyDescent="0.15">
      <c r="B54" s="2">
        <v>43452</v>
      </c>
      <c r="C54">
        <v>2000</v>
      </c>
      <c r="D54">
        <f t="shared" si="2"/>
        <v>134650.00000000006</v>
      </c>
      <c r="E54">
        <f t="shared" si="0"/>
        <v>1</v>
      </c>
      <c r="F54">
        <f t="shared" si="1"/>
        <v>1</v>
      </c>
    </row>
    <row r="55" spans="2:6" x14ac:dyDescent="0.15">
      <c r="B55" s="2">
        <v>43453</v>
      </c>
      <c r="C55">
        <v>0</v>
      </c>
      <c r="D55">
        <f t="shared" si="2"/>
        <v>134650.00000000006</v>
      </c>
      <c r="E55">
        <f t="shared" si="0"/>
        <v>0</v>
      </c>
      <c r="F55">
        <f t="shared" si="1"/>
        <v>0</v>
      </c>
    </row>
    <row r="56" spans="2:6" x14ac:dyDescent="0.15">
      <c r="B56" s="2">
        <v>43454</v>
      </c>
      <c r="C56">
        <v>-849.99999999996589</v>
      </c>
      <c r="D56">
        <f t="shared" si="2"/>
        <v>133800.00000000009</v>
      </c>
      <c r="E56">
        <f t="shared" si="0"/>
        <v>0</v>
      </c>
      <c r="F56">
        <f t="shared" si="1"/>
        <v>1</v>
      </c>
    </row>
    <row r="57" spans="2:6" x14ac:dyDescent="0.15">
      <c r="B57" s="2">
        <v>43455</v>
      </c>
      <c r="C57">
        <v>100.00000000002274</v>
      </c>
      <c r="D57">
        <f t="shared" si="2"/>
        <v>133900.00000000012</v>
      </c>
      <c r="E57">
        <f t="shared" si="0"/>
        <v>1</v>
      </c>
      <c r="F57">
        <f t="shared" si="1"/>
        <v>1</v>
      </c>
    </row>
    <row r="58" spans="2:6" x14ac:dyDescent="0.15">
      <c r="B58" s="2">
        <v>43458</v>
      </c>
      <c r="C58">
        <v>-849.99999999996589</v>
      </c>
      <c r="D58">
        <f t="shared" si="2"/>
        <v>133050.00000000015</v>
      </c>
      <c r="E58">
        <f t="shared" si="0"/>
        <v>0</v>
      </c>
      <c r="F58">
        <f t="shared" si="1"/>
        <v>1</v>
      </c>
    </row>
    <row r="59" spans="2:6" x14ac:dyDescent="0.15">
      <c r="B59" s="2">
        <v>43459</v>
      </c>
      <c r="C59">
        <v>1650.0000000000341</v>
      </c>
      <c r="D59">
        <f t="shared" si="2"/>
        <v>134700.00000000017</v>
      </c>
      <c r="E59">
        <f t="shared" si="0"/>
        <v>1</v>
      </c>
      <c r="F59">
        <f t="shared" si="1"/>
        <v>1</v>
      </c>
    </row>
    <row r="60" spans="2:6" x14ac:dyDescent="0.15">
      <c r="B60" s="2">
        <v>43460</v>
      </c>
      <c r="C60">
        <v>0</v>
      </c>
      <c r="D60">
        <f t="shared" si="2"/>
        <v>134700.00000000017</v>
      </c>
      <c r="E60">
        <f t="shared" si="0"/>
        <v>0</v>
      </c>
      <c r="F60">
        <f t="shared" si="1"/>
        <v>0</v>
      </c>
    </row>
    <row r="61" spans="2:6" x14ac:dyDescent="0.15">
      <c r="B61" s="2">
        <v>43461</v>
      </c>
      <c r="C61">
        <v>400.00000000003411</v>
      </c>
      <c r="D61">
        <f t="shared" si="2"/>
        <v>135100.0000000002</v>
      </c>
      <c r="E61">
        <f t="shared" si="0"/>
        <v>1</v>
      </c>
      <c r="F61">
        <f t="shared" si="1"/>
        <v>1</v>
      </c>
    </row>
    <row r="62" spans="2:6" x14ac:dyDescent="0.15">
      <c r="B62" s="2">
        <v>43462</v>
      </c>
      <c r="C62">
        <v>0</v>
      </c>
      <c r="D62">
        <f t="shared" si="2"/>
        <v>135100.0000000002</v>
      </c>
      <c r="E62">
        <f t="shared" si="0"/>
        <v>0</v>
      </c>
      <c r="F62">
        <f t="shared" si="1"/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84"/>
  <sheetViews>
    <sheetView tabSelected="1" topLeftCell="A3" workbookViewId="0">
      <selection activeCell="A4" sqref="A4:A63"/>
    </sheetView>
  </sheetViews>
  <sheetFormatPr defaultRowHeight="13.5" x14ac:dyDescent="0.15"/>
  <cols>
    <col min="1" max="1" width="11.625" bestFit="1" customWidth="1"/>
    <col min="2" max="2" width="9" style="8"/>
    <col min="8" max="8" width="13" bestFit="1" customWidth="1"/>
    <col min="9" max="10" width="13" customWidth="1"/>
    <col min="13" max="13" width="18.375" bestFit="1" customWidth="1"/>
    <col min="15" max="15" width="18.375" bestFit="1" customWidth="1"/>
    <col min="17" max="17" width="13" bestFit="1" customWidth="1"/>
  </cols>
  <sheetData>
    <row r="1" spans="1:18" x14ac:dyDescent="0.15">
      <c r="K1">
        <f>SUM(K4:K63)</f>
        <v>16</v>
      </c>
      <c r="L1">
        <f>SUM(L4:L62)</f>
        <v>28</v>
      </c>
      <c r="M1" s="9">
        <v>1812</v>
      </c>
      <c r="N1" s="9"/>
      <c r="O1" s="9">
        <v>1906</v>
      </c>
      <c r="P1" s="9"/>
      <c r="Q1" t="s">
        <v>3</v>
      </c>
      <c r="R1">
        <v>57.14</v>
      </c>
    </row>
    <row r="2" spans="1:18" x14ac:dyDescent="0.15">
      <c r="A2" t="s">
        <v>1</v>
      </c>
      <c r="B2" s="8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36</v>
      </c>
      <c r="J2" t="s">
        <v>40</v>
      </c>
      <c r="K2" t="s">
        <v>29</v>
      </c>
      <c r="L2" t="s">
        <v>4</v>
      </c>
      <c r="M2" t="s">
        <v>22</v>
      </c>
      <c r="N2" t="s">
        <v>23</v>
      </c>
      <c r="O2" t="s">
        <v>22</v>
      </c>
      <c r="P2" t="s">
        <v>23</v>
      </c>
      <c r="Q2" t="s">
        <v>37</v>
      </c>
      <c r="R2">
        <f>(H64/120000)*250/60</f>
        <v>0.61979166666666552</v>
      </c>
    </row>
    <row r="3" spans="1:18" x14ac:dyDescent="0.15">
      <c r="A3" s="2">
        <v>43371</v>
      </c>
      <c r="I3">
        <v>120000</v>
      </c>
      <c r="J3">
        <f>LN(I4/I3)</f>
        <v>-1.9352728515815074E-2</v>
      </c>
      <c r="M3" s="7">
        <v>43371.614583333336</v>
      </c>
      <c r="N3">
        <v>265.10000000000002</v>
      </c>
      <c r="O3" s="7">
        <v>43371.614583333336</v>
      </c>
      <c r="P3">
        <v>269.10000000000002</v>
      </c>
      <c r="Q3" t="s">
        <v>38</v>
      </c>
      <c r="R3">
        <f>H64/I3</f>
        <v>0.14874999999999972</v>
      </c>
    </row>
    <row r="4" spans="1:18" x14ac:dyDescent="0.15">
      <c r="A4" s="2">
        <v>43381</v>
      </c>
      <c r="B4" s="8">
        <v>1</v>
      </c>
      <c r="C4">
        <v>269.7</v>
      </c>
      <c r="D4">
        <v>267.39999999999998</v>
      </c>
      <c r="G4">
        <f>(D4-C4)*B4+(F4-E4)*B4</f>
        <v>-2.3000000000000114</v>
      </c>
      <c r="H4">
        <f>G4*1000</f>
        <v>-2300.0000000000114</v>
      </c>
      <c r="I4">
        <f>I3+H4</f>
        <v>117699.99999999999</v>
      </c>
      <c r="J4">
        <f t="shared" ref="J4:J62" si="0">LN(I5/I4)</f>
        <v>-4.2571371233188337E-3</v>
      </c>
      <c r="K4">
        <f>IF(H4&gt;0,1,0)</f>
        <v>0</v>
      </c>
      <c r="L4">
        <f>IF(H4&lt;&gt;0,1,0)</f>
        <v>1</v>
      </c>
      <c r="M4" s="7">
        <v>43371.625</v>
      </c>
      <c r="N4">
        <v>264.95</v>
      </c>
      <c r="O4" s="7">
        <v>43371.625</v>
      </c>
      <c r="P4">
        <v>269</v>
      </c>
      <c r="Q4" t="s">
        <v>39</v>
      </c>
      <c r="R4">
        <f>STDEVP(J3:J62)</f>
        <v>1.0757054524882343E-2</v>
      </c>
    </row>
    <row r="5" spans="1:18" x14ac:dyDescent="0.15">
      <c r="A5" s="2">
        <v>43382</v>
      </c>
      <c r="B5" s="8">
        <v>-1</v>
      </c>
      <c r="C5">
        <v>267.39999999999998</v>
      </c>
      <c r="D5">
        <v>267.89999999999998</v>
      </c>
      <c r="G5">
        <f t="shared" ref="G5:G62" si="1">(D5-C5)*B5+(F5-E5)*B5</f>
        <v>-0.5</v>
      </c>
      <c r="H5">
        <f t="shared" ref="H5:H63" si="2">G5*1000</f>
        <v>-500</v>
      </c>
      <c r="I5">
        <f>I4+H5</f>
        <v>117199.99999999999</v>
      </c>
      <c r="J5">
        <f t="shared" si="0"/>
        <v>0</v>
      </c>
      <c r="K5">
        <f>IF(H5&gt;0,1,0)</f>
        <v>0</v>
      </c>
      <c r="L5">
        <f>IF(H5&lt;&gt;0,1,0)</f>
        <v>1</v>
      </c>
      <c r="M5" s="7">
        <v>43371.885416666664</v>
      </c>
      <c r="N5">
        <v>264.89999999999998</v>
      </c>
      <c r="O5" s="7">
        <v>43371.885416666664</v>
      </c>
      <c r="P5">
        <v>268.89999999999998</v>
      </c>
      <c r="Q5" t="s">
        <v>41</v>
      </c>
      <c r="R5">
        <f>(R3-0.007)/R4</f>
        <v>13.177399042843479</v>
      </c>
    </row>
    <row r="6" spans="1:18" x14ac:dyDescent="0.15">
      <c r="A6" s="2">
        <v>43383</v>
      </c>
      <c r="B6" s="8">
        <v>0</v>
      </c>
      <c r="G6">
        <f t="shared" si="1"/>
        <v>0</v>
      </c>
      <c r="H6">
        <f t="shared" si="2"/>
        <v>0</v>
      </c>
      <c r="I6">
        <f>I5+H6</f>
        <v>117199.99999999999</v>
      </c>
      <c r="J6">
        <f t="shared" si="0"/>
        <v>4.626788953171794E-2</v>
      </c>
      <c r="K6">
        <f>IF(H6&gt;0,1,0)</f>
        <v>0</v>
      </c>
      <c r="L6">
        <f>IF(H6&lt;&gt;0,1,0)</f>
        <v>0</v>
      </c>
      <c r="M6" s="7">
        <v>43371.895833333336</v>
      </c>
      <c r="N6">
        <v>264.89999999999998</v>
      </c>
      <c r="O6" s="7">
        <v>43371.895833333336</v>
      </c>
      <c r="P6">
        <v>268.89999999999998</v>
      </c>
    </row>
    <row r="7" spans="1:18" x14ac:dyDescent="0.15">
      <c r="A7" s="2">
        <v>43384</v>
      </c>
      <c r="B7" s="8">
        <v>1</v>
      </c>
      <c r="C7">
        <v>267.89999999999998</v>
      </c>
      <c r="D7">
        <v>273.45</v>
      </c>
      <c r="G7">
        <f t="shared" si="1"/>
        <v>5.5500000000000114</v>
      </c>
      <c r="H7">
        <f t="shared" si="2"/>
        <v>5550.0000000000109</v>
      </c>
      <c r="I7">
        <f>I6+H7</f>
        <v>122750</v>
      </c>
      <c r="J7">
        <f t="shared" si="0"/>
        <v>0</v>
      </c>
      <c r="K7">
        <f>IF(H7&gt;0,1,0)</f>
        <v>1</v>
      </c>
      <c r="L7">
        <f>IF(H7&lt;&gt;0,1,0)</f>
        <v>1</v>
      </c>
      <c r="M7" s="7">
        <v>43371.90625</v>
      </c>
      <c r="N7">
        <v>264.89999999999998</v>
      </c>
      <c r="O7" s="7">
        <v>43371.90625</v>
      </c>
      <c r="P7">
        <v>268.89999999999998</v>
      </c>
    </row>
    <row r="8" spans="1:18" x14ac:dyDescent="0.15">
      <c r="A8" s="2">
        <v>43385</v>
      </c>
      <c r="B8" s="8">
        <v>0</v>
      </c>
      <c r="G8">
        <f t="shared" si="1"/>
        <v>0</v>
      </c>
      <c r="H8">
        <f t="shared" si="2"/>
        <v>0</v>
      </c>
      <c r="I8">
        <f>I7+H8</f>
        <v>122750</v>
      </c>
      <c r="J8">
        <f t="shared" si="0"/>
        <v>-1.6013481173915305E-2</v>
      </c>
      <c r="K8">
        <f>IF(H8&gt;0,1,0)</f>
        <v>0</v>
      </c>
      <c r="L8">
        <f>IF(H8&lt;&gt;0,1,0)</f>
        <v>0</v>
      </c>
      <c r="M8" s="7">
        <v>43371.916666666664</v>
      </c>
      <c r="N8">
        <v>264.89999999999998</v>
      </c>
      <c r="O8" s="7">
        <v>43371.916666666664</v>
      </c>
      <c r="P8">
        <v>268.89999999999998</v>
      </c>
    </row>
    <row r="9" spans="1:18" x14ac:dyDescent="0.15">
      <c r="A9" s="2">
        <v>43388</v>
      </c>
      <c r="B9" s="8">
        <v>-1</v>
      </c>
      <c r="C9">
        <v>273.45</v>
      </c>
      <c r="D9">
        <v>275.39999999999998</v>
      </c>
      <c r="G9">
        <f t="shared" si="1"/>
        <v>-1.9499999999999886</v>
      </c>
      <c r="H9">
        <f t="shared" si="2"/>
        <v>-1949.9999999999886</v>
      </c>
      <c r="I9">
        <f>I8+H9</f>
        <v>120800.00000000001</v>
      </c>
      <c r="J9">
        <f t="shared" si="0"/>
        <v>0</v>
      </c>
      <c r="K9">
        <f>IF(H9&gt;0,1,0)</f>
        <v>0</v>
      </c>
      <c r="L9">
        <f>IF(H9&lt;&gt;0,1,0)</f>
        <v>1</v>
      </c>
      <c r="M9" s="7">
        <v>43371.927083333336</v>
      </c>
      <c r="N9">
        <v>264.89999999999998</v>
      </c>
      <c r="O9" s="7">
        <v>43371.927083333336</v>
      </c>
      <c r="P9">
        <v>268.89999999999998</v>
      </c>
    </row>
    <row r="10" spans="1:18" x14ac:dyDescent="0.15">
      <c r="A10" s="2">
        <v>43389</v>
      </c>
      <c r="B10" s="8">
        <v>0</v>
      </c>
      <c r="G10">
        <f t="shared" si="1"/>
        <v>0</v>
      </c>
      <c r="H10">
        <f t="shared" si="2"/>
        <v>0</v>
      </c>
      <c r="I10">
        <f>I9+H10</f>
        <v>120800.00000000001</v>
      </c>
      <c r="J10">
        <f t="shared" si="0"/>
        <v>0</v>
      </c>
      <c r="K10">
        <f>IF(H10&gt;0,1,0)</f>
        <v>0</v>
      </c>
      <c r="L10">
        <f>IF(H10&lt;&gt;0,1,0)</f>
        <v>0</v>
      </c>
      <c r="M10" s="7">
        <v>43371.9375</v>
      </c>
      <c r="N10">
        <v>264.89999999999998</v>
      </c>
      <c r="O10" s="7">
        <v>43371.9375</v>
      </c>
      <c r="P10">
        <v>268.89999999999998</v>
      </c>
    </row>
    <row r="11" spans="1:18" x14ac:dyDescent="0.15">
      <c r="A11" s="2">
        <v>43390</v>
      </c>
      <c r="B11" s="8">
        <v>0</v>
      </c>
      <c r="G11">
        <f t="shared" si="1"/>
        <v>0</v>
      </c>
      <c r="H11">
        <f t="shared" si="2"/>
        <v>0</v>
      </c>
      <c r="I11">
        <f>I10+H11</f>
        <v>120800.00000000001</v>
      </c>
      <c r="J11">
        <f t="shared" si="0"/>
        <v>0</v>
      </c>
      <c r="K11">
        <f>IF(H11&gt;0,1,0)</f>
        <v>0</v>
      </c>
      <c r="L11">
        <f>IF(H11&lt;&gt;0,1,0)</f>
        <v>0</v>
      </c>
      <c r="M11" s="7">
        <v>43371.947916666664</v>
      </c>
      <c r="N11">
        <v>264.89999999999998</v>
      </c>
      <c r="O11" s="7">
        <v>43371.947916666664</v>
      </c>
      <c r="P11">
        <v>268.89999999999998</v>
      </c>
    </row>
    <row r="12" spans="1:18" x14ac:dyDescent="0.15">
      <c r="A12" s="2">
        <v>43391</v>
      </c>
      <c r="B12" s="8">
        <v>0</v>
      </c>
      <c r="G12">
        <f t="shared" si="1"/>
        <v>0</v>
      </c>
      <c r="H12">
        <f t="shared" si="2"/>
        <v>0</v>
      </c>
      <c r="I12">
        <f>I11+H12</f>
        <v>120800.00000000001</v>
      </c>
      <c r="J12">
        <f t="shared" si="0"/>
        <v>6.6006840313520927E-3</v>
      </c>
      <c r="K12">
        <f>IF(H12&gt;0,1,0)</f>
        <v>0</v>
      </c>
      <c r="L12">
        <f>IF(H12&lt;&gt;0,1,0)</f>
        <v>0</v>
      </c>
      <c r="M12" s="7">
        <v>43371.958333333336</v>
      </c>
      <c r="N12">
        <v>264.89999999999998</v>
      </c>
      <c r="O12" s="7">
        <v>43371.958333333336</v>
      </c>
      <c r="P12">
        <v>268.89999999999998</v>
      </c>
    </row>
    <row r="13" spans="1:18" x14ac:dyDescent="0.15">
      <c r="A13" s="2">
        <v>43392</v>
      </c>
      <c r="B13" s="8">
        <v>1</v>
      </c>
      <c r="C13">
        <v>275.39999999999998</v>
      </c>
      <c r="D13">
        <v>276.2</v>
      </c>
      <c r="G13">
        <f t="shared" si="1"/>
        <v>0.80000000000001137</v>
      </c>
      <c r="H13">
        <f t="shared" si="2"/>
        <v>800.00000000001137</v>
      </c>
      <c r="I13">
        <f>I12+H13</f>
        <v>121600.00000000003</v>
      </c>
      <c r="J13">
        <f t="shared" si="0"/>
        <v>-1.9514839763616256E-2</v>
      </c>
      <c r="K13">
        <f>IF(H13&gt;0,1,0)</f>
        <v>1</v>
      </c>
      <c r="L13">
        <f>IF(H13&lt;&gt;0,1,0)</f>
        <v>1</v>
      </c>
      <c r="M13" s="7">
        <v>43371.96875</v>
      </c>
      <c r="N13">
        <v>264.89999999999998</v>
      </c>
      <c r="O13" s="7">
        <v>43371.96875</v>
      </c>
      <c r="P13">
        <v>268.89999999999998</v>
      </c>
    </row>
    <row r="14" spans="1:18" x14ac:dyDescent="0.15">
      <c r="A14" s="2">
        <v>43395</v>
      </c>
      <c r="B14" s="8">
        <v>-1</v>
      </c>
      <c r="C14">
        <v>276.2</v>
      </c>
      <c r="D14">
        <v>278.55</v>
      </c>
      <c r="G14">
        <f t="shared" si="1"/>
        <v>-2.3500000000000227</v>
      </c>
      <c r="H14">
        <f t="shared" si="2"/>
        <v>-2350.0000000000227</v>
      </c>
      <c r="I14">
        <f>I13+H14</f>
        <v>119250</v>
      </c>
      <c r="J14">
        <f t="shared" si="0"/>
        <v>0</v>
      </c>
      <c r="K14">
        <f>IF(H14&gt;0,1,0)</f>
        <v>0</v>
      </c>
      <c r="L14">
        <f>IF(H14&lt;&gt;0,1,0)</f>
        <v>1</v>
      </c>
      <c r="M14" s="7">
        <v>43371.979166666664</v>
      </c>
      <c r="N14">
        <v>264.89999999999998</v>
      </c>
      <c r="O14" s="7">
        <v>43371.979166666664</v>
      </c>
      <c r="P14">
        <v>268.89999999999998</v>
      </c>
    </row>
    <row r="15" spans="1:18" x14ac:dyDescent="0.15">
      <c r="A15" s="2">
        <v>43396</v>
      </c>
      <c r="B15" s="8">
        <v>0</v>
      </c>
      <c r="G15">
        <f t="shared" si="1"/>
        <v>0</v>
      </c>
      <c r="H15">
        <f t="shared" si="2"/>
        <v>0</v>
      </c>
      <c r="I15">
        <f>I14+H15</f>
        <v>119250</v>
      </c>
      <c r="J15">
        <f t="shared" si="0"/>
        <v>-4.622828152828393E-3</v>
      </c>
      <c r="K15">
        <f>IF(H15&gt;0,1,0)</f>
        <v>0</v>
      </c>
      <c r="L15">
        <f>IF(H15&lt;&gt;0,1,0)</f>
        <v>0</v>
      </c>
      <c r="M15" s="7">
        <v>43371.989583333336</v>
      </c>
      <c r="N15">
        <v>264.89999999999998</v>
      </c>
      <c r="O15" s="7">
        <v>43371.989583333336</v>
      </c>
      <c r="P15">
        <v>268.89999999999998</v>
      </c>
    </row>
    <row r="16" spans="1:18" x14ac:dyDescent="0.15">
      <c r="A16" s="2">
        <v>43397</v>
      </c>
      <c r="B16" s="8">
        <v>1</v>
      </c>
      <c r="C16">
        <v>278.55</v>
      </c>
      <c r="D16">
        <v>278</v>
      </c>
      <c r="G16">
        <f t="shared" si="1"/>
        <v>-0.55000000000001137</v>
      </c>
      <c r="H16">
        <f t="shared" si="2"/>
        <v>-550.00000000001137</v>
      </c>
      <c r="I16">
        <f>I15+H16</f>
        <v>118699.99999999999</v>
      </c>
      <c r="J16">
        <f t="shared" si="0"/>
        <v>0</v>
      </c>
      <c r="K16">
        <f>IF(H16&gt;0,1,0)</f>
        <v>0</v>
      </c>
      <c r="L16">
        <f>IF(H16&lt;&gt;0,1,0)</f>
        <v>1</v>
      </c>
      <c r="M16" s="7">
        <v>43372</v>
      </c>
      <c r="N16">
        <v>264.89999999999998</v>
      </c>
      <c r="O16" s="7">
        <v>43372</v>
      </c>
      <c r="P16">
        <v>268.89999999999998</v>
      </c>
    </row>
    <row r="17" spans="1:16" x14ac:dyDescent="0.15">
      <c r="A17" s="2">
        <v>43398</v>
      </c>
      <c r="B17" s="8">
        <v>0</v>
      </c>
      <c r="G17">
        <f t="shared" si="1"/>
        <v>0</v>
      </c>
      <c r="H17">
        <f t="shared" si="2"/>
        <v>0</v>
      </c>
      <c r="I17">
        <f>I16+H17</f>
        <v>118699.99999999999</v>
      </c>
      <c r="J17">
        <f t="shared" si="0"/>
        <v>1.6708826487863471E-2</v>
      </c>
      <c r="K17">
        <f>IF(H17&gt;0,1,0)</f>
        <v>0</v>
      </c>
      <c r="L17">
        <f>IF(H17&lt;&gt;0,1,0)</f>
        <v>0</v>
      </c>
      <c r="M17" s="7">
        <v>43372.010416666664</v>
      </c>
      <c r="N17">
        <v>264.89999999999998</v>
      </c>
      <c r="O17" s="7">
        <v>43372.010416666664</v>
      </c>
      <c r="P17">
        <v>268.89999999999998</v>
      </c>
    </row>
    <row r="18" spans="1:16" x14ac:dyDescent="0.15">
      <c r="A18" s="2">
        <v>43399</v>
      </c>
      <c r="B18" s="8">
        <v>-1</v>
      </c>
      <c r="C18">
        <v>278</v>
      </c>
      <c r="D18">
        <v>276</v>
      </c>
      <c r="G18">
        <f t="shared" si="1"/>
        <v>2</v>
      </c>
      <c r="H18">
        <f t="shared" si="2"/>
        <v>2000</v>
      </c>
      <c r="I18">
        <f>I17+H18</f>
        <v>120699.99999999999</v>
      </c>
      <c r="J18">
        <f t="shared" si="0"/>
        <v>0</v>
      </c>
      <c r="K18">
        <f>IF(H18&gt;0,1,0)</f>
        <v>1</v>
      </c>
      <c r="L18">
        <f>IF(H18&lt;&gt;0,1,0)</f>
        <v>1</v>
      </c>
      <c r="M18" s="7">
        <v>43372.020833333336</v>
      </c>
      <c r="N18">
        <v>264.89999999999998</v>
      </c>
      <c r="O18" s="7">
        <v>43372.020833333336</v>
      </c>
      <c r="P18">
        <v>268.89999999999998</v>
      </c>
    </row>
    <row r="19" spans="1:16" x14ac:dyDescent="0.15">
      <c r="A19" s="2">
        <v>43402</v>
      </c>
      <c r="B19" s="8">
        <v>0</v>
      </c>
      <c r="G19">
        <f t="shared" si="1"/>
        <v>0</v>
      </c>
      <c r="H19">
        <f t="shared" si="2"/>
        <v>0</v>
      </c>
      <c r="I19">
        <f>I18+H19</f>
        <v>120699.99999999999</v>
      </c>
      <c r="J19">
        <f t="shared" si="0"/>
        <v>0</v>
      </c>
      <c r="K19">
        <f>IF(H19&gt;0,1,0)</f>
        <v>0</v>
      </c>
      <c r="L19">
        <f>IF(H19&lt;&gt;0,1,0)</f>
        <v>0</v>
      </c>
      <c r="M19" s="7">
        <v>43372.03125</v>
      </c>
      <c r="N19">
        <v>264.89999999999998</v>
      </c>
      <c r="O19" s="7">
        <v>43372.03125</v>
      </c>
      <c r="P19">
        <v>268.89999999999998</v>
      </c>
    </row>
    <row r="20" spans="1:16" x14ac:dyDescent="0.15">
      <c r="A20" s="2">
        <v>43403</v>
      </c>
      <c r="B20" s="8">
        <v>0</v>
      </c>
      <c r="G20">
        <f t="shared" si="1"/>
        <v>0</v>
      </c>
      <c r="H20">
        <f t="shared" si="2"/>
        <v>0</v>
      </c>
      <c r="I20">
        <f>I19+H20</f>
        <v>120699.99999999999</v>
      </c>
      <c r="J20">
        <f t="shared" si="0"/>
        <v>0</v>
      </c>
      <c r="K20">
        <f>IF(H20&gt;0,1,0)</f>
        <v>0</v>
      </c>
      <c r="L20">
        <f>IF(H20&lt;&gt;0,1,0)</f>
        <v>0</v>
      </c>
      <c r="M20" s="7">
        <v>43372.041666666664</v>
      </c>
      <c r="N20">
        <v>264.89999999999998</v>
      </c>
      <c r="O20" s="7">
        <v>43372.041666666664</v>
      </c>
      <c r="P20">
        <v>268.89999999999998</v>
      </c>
    </row>
    <row r="21" spans="1:16" x14ac:dyDescent="0.15">
      <c r="A21" s="2">
        <v>43404</v>
      </c>
      <c r="B21" s="8">
        <v>0</v>
      </c>
      <c r="G21">
        <f t="shared" si="1"/>
        <v>0</v>
      </c>
      <c r="H21">
        <f t="shared" si="2"/>
        <v>0</v>
      </c>
      <c r="I21">
        <f>I20+H21</f>
        <v>120699.99999999999</v>
      </c>
      <c r="J21">
        <f t="shared" si="0"/>
        <v>0</v>
      </c>
      <c r="K21">
        <f>IF(H21&gt;0,1,0)</f>
        <v>0</v>
      </c>
      <c r="L21">
        <f>IF(H21&lt;&gt;0,1,0)</f>
        <v>0</v>
      </c>
      <c r="M21" s="7">
        <v>43372.052083333336</v>
      </c>
      <c r="N21">
        <v>264.89999999999998</v>
      </c>
      <c r="O21" s="7">
        <v>43372.052083333336</v>
      </c>
      <c r="P21">
        <v>268.89999999999998</v>
      </c>
    </row>
    <row r="22" spans="1:16" x14ac:dyDescent="0.15">
      <c r="A22" s="2">
        <v>43405</v>
      </c>
      <c r="B22" s="8">
        <v>0</v>
      </c>
      <c r="G22">
        <f t="shared" si="1"/>
        <v>0</v>
      </c>
      <c r="H22">
        <f t="shared" si="2"/>
        <v>0</v>
      </c>
      <c r="I22">
        <f>I21+H22</f>
        <v>120699.99999999999</v>
      </c>
      <c r="J22">
        <f t="shared" si="0"/>
        <v>-5.3998054362233731E-3</v>
      </c>
      <c r="K22">
        <f>IF(H22&gt;0,1,0)</f>
        <v>0</v>
      </c>
      <c r="L22">
        <f>IF(H22&lt;&gt;0,1,0)</f>
        <v>0</v>
      </c>
      <c r="M22" s="7">
        <v>43372.0625</v>
      </c>
      <c r="N22">
        <v>264.89999999999998</v>
      </c>
      <c r="O22" s="7">
        <v>43372.0625</v>
      </c>
      <c r="P22">
        <v>268.89999999999998</v>
      </c>
    </row>
    <row r="23" spans="1:16" x14ac:dyDescent="0.15">
      <c r="A23" s="2">
        <v>43406</v>
      </c>
      <c r="B23" s="8">
        <v>1</v>
      </c>
      <c r="C23">
        <v>276</v>
      </c>
      <c r="D23">
        <v>275.35000000000002</v>
      </c>
      <c r="G23">
        <f t="shared" si="1"/>
        <v>-0.64999999999997726</v>
      </c>
      <c r="H23">
        <f t="shared" si="2"/>
        <v>-649.99999999997726</v>
      </c>
      <c r="I23">
        <f>I22+H23</f>
        <v>120050.00000000001</v>
      </c>
      <c r="J23">
        <f t="shared" si="0"/>
        <v>0</v>
      </c>
      <c r="K23">
        <f>IF(H23&gt;0,1,0)</f>
        <v>0</v>
      </c>
      <c r="L23">
        <f>IF(H23&lt;&gt;0,1,0)</f>
        <v>1</v>
      </c>
      <c r="M23" s="7">
        <v>43372.072916666664</v>
      </c>
      <c r="N23">
        <v>264.89999999999998</v>
      </c>
      <c r="O23" s="7">
        <v>43372.072916666664</v>
      </c>
      <c r="P23">
        <v>268.89999999999998</v>
      </c>
    </row>
    <row r="24" spans="1:16" x14ac:dyDescent="0.15">
      <c r="A24" s="2">
        <v>43409</v>
      </c>
      <c r="B24" s="8">
        <v>0</v>
      </c>
      <c r="G24">
        <f t="shared" si="1"/>
        <v>0</v>
      </c>
      <c r="H24">
        <f t="shared" si="2"/>
        <v>0</v>
      </c>
      <c r="I24">
        <f>I23+H24</f>
        <v>120050.00000000001</v>
      </c>
      <c r="J24">
        <f t="shared" si="0"/>
        <v>3.5593857637817167E-2</v>
      </c>
      <c r="K24">
        <f>IF(H24&gt;0,1,0)</f>
        <v>0</v>
      </c>
      <c r="L24">
        <f>IF(H24&lt;&gt;0,1,0)</f>
        <v>0</v>
      </c>
      <c r="M24" s="7">
        <v>43372.083333333336</v>
      </c>
      <c r="N24">
        <v>264.89999999999998</v>
      </c>
      <c r="O24" s="7">
        <v>43372.083333333336</v>
      </c>
      <c r="P24">
        <v>268.89999999999998</v>
      </c>
    </row>
    <row r="25" spans="1:16" x14ac:dyDescent="0.15">
      <c r="A25" s="2">
        <v>43410</v>
      </c>
      <c r="B25" s="8">
        <v>-1</v>
      </c>
      <c r="C25">
        <v>275.35000000000002</v>
      </c>
      <c r="D25">
        <v>271</v>
      </c>
      <c r="G25">
        <f t="shared" si="1"/>
        <v>4.3500000000000227</v>
      </c>
      <c r="H25">
        <f t="shared" si="2"/>
        <v>4350.0000000000227</v>
      </c>
      <c r="I25">
        <f>I24+H25</f>
        <v>124400.00000000004</v>
      </c>
      <c r="J25">
        <f t="shared" si="0"/>
        <v>0</v>
      </c>
      <c r="K25">
        <f>IF(H25&gt;0,1,0)</f>
        <v>1</v>
      </c>
      <c r="L25">
        <f>IF(H25&lt;&gt;0,1,0)</f>
        <v>1</v>
      </c>
      <c r="M25" s="7">
        <v>43372.09375</v>
      </c>
      <c r="N25">
        <v>264.89999999999998</v>
      </c>
      <c r="O25" s="7">
        <v>43372.09375</v>
      </c>
      <c r="P25">
        <v>268.89999999999998</v>
      </c>
    </row>
    <row r="26" spans="1:16" x14ac:dyDescent="0.15">
      <c r="A26" s="2">
        <v>43411</v>
      </c>
      <c r="B26" s="8">
        <v>0</v>
      </c>
      <c r="G26">
        <f t="shared" si="1"/>
        <v>0</v>
      </c>
      <c r="H26">
        <f t="shared" si="2"/>
        <v>0</v>
      </c>
      <c r="I26">
        <f>I25+H26</f>
        <v>124400.00000000004</v>
      </c>
      <c r="J26">
        <f t="shared" si="0"/>
        <v>0</v>
      </c>
      <c r="K26">
        <f>IF(H26&gt;0,1,0)</f>
        <v>0</v>
      </c>
      <c r="L26">
        <f>IF(H26&lt;&gt;0,1,0)</f>
        <v>0</v>
      </c>
      <c r="M26" s="7">
        <v>43372.104166666664</v>
      </c>
      <c r="N26">
        <v>264.89999999999998</v>
      </c>
      <c r="O26" s="7">
        <v>43372.104166666664</v>
      </c>
      <c r="P26">
        <v>268.89999999999998</v>
      </c>
    </row>
    <row r="27" spans="1:16" x14ac:dyDescent="0.15">
      <c r="A27" s="2">
        <v>43412</v>
      </c>
      <c r="B27" s="8">
        <v>0</v>
      </c>
      <c r="G27">
        <f t="shared" si="1"/>
        <v>0</v>
      </c>
      <c r="H27">
        <f t="shared" si="2"/>
        <v>0</v>
      </c>
      <c r="I27">
        <f>I26+H27</f>
        <v>124400.00000000004</v>
      </c>
      <c r="J27">
        <f t="shared" si="0"/>
        <v>0</v>
      </c>
      <c r="K27">
        <f>IF(H27&gt;0,1,0)</f>
        <v>0</v>
      </c>
      <c r="L27">
        <f>IF(H27&lt;&gt;0,1,0)</f>
        <v>0</v>
      </c>
      <c r="M27" s="7">
        <v>43381.375</v>
      </c>
      <c r="N27">
        <v>269.7</v>
      </c>
      <c r="O27" s="7">
        <v>43381.375</v>
      </c>
      <c r="P27">
        <v>273.35000000000002</v>
      </c>
    </row>
    <row r="28" spans="1:16" x14ac:dyDescent="0.15">
      <c r="A28" s="2">
        <v>43413</v>
      </c>
      <c r="B28" s="8">
        <v>0</v>
      </c>
      <c r="G28">
        <f t="shared" si="1"/>
        <v>0</v>
      </c>
      <c r="H28">
        <f t="shared" si="2"/>
        <v>0</v>
      </c>
      <c r="I28">
        <f>I27+H28</f>
        <v>124400.00000000004</v>
      </c>
      <c r="J28">
        <f t="shared" si="0"/>
        <v>0</v>
      </c>
      <c r="K28">
        <f>IF(H28&gt;0,1,0)</f>
        <v>0</v>
      </c>
      <c r="L28">
        <f>IF(H28&lt;&gt;0,1,0)</f>
        <v>0</v>
      </c>
      <c r="M28" s="7">
        <v>43381.385416666664</v>
      </c>
      <c r="N28">
        <v>269.64999999999998</v>
      </c>
      <c r="O28" s="7">
        <v>43381.385416666664</v>
      </c>
      <c r="P28">
        <v>273.35000000000002</v>
      </c>
    </row>
    <row r="29" spans="1:16" x14ac:dyDescent="0.15">
      <c r="A29" s="2">
        <v>43416</v>
      </c>
      <c r="B29" s="8">
        <v>0</v>
      </c>
      <c r="G29">
        <f t="shared" si="1"/>
        <v>0</v>
      </c>
      <c r="H29">
        <f t="shared" si="2"/>
        <v>0</v>
      </c>
      <c r="I29">
        <f>I28+H29</f>
        <v>124400.00000000004</v>
      </c>
      <c r="J29">
        <f t="shared" si="0"/>
        <v>0</v>
      </c>
      <c r="K29">
        <f>IF(H29&gt;0,1,0)</f>
        <v>0</v>
      </c>
      <c r="L29">
        <f>IF(H29&lt;&gt;0,1,0)</f>
        <v>0</v>
      </c>
      <c r="M29" s="7">
        <v>43381.395833333336</v>
      </c>
      <c r="N29">
        <v>268.5</v>
      </c>
      <c r="O29" s="7">
        <v>43381.395833333336</v>
      </c>
      <c r="P29">
        <v>272.5</v>
      </c>
    </row>
    <row r="30" spans="1:16" x14ac:dyDescent="0.15">
      <c r="A30" s="2">
        <v>43417</v>
      </c>
      <c r="B30" s="8">
        <v>0</v>
      </c>
      <c r="G30">
        <f t="shared" si="1"/>
        <v>0</v>
      </c>
      <c r="H30">
        <f t="shared" si="2"/>
        <v>0</v>
      </c>
      <c r="I30">
        <f>I29+H30</f>
        <v>124400.00000000004</v>
      </c>
      <c r="J30">
        <f t="shared" si="0"/>
        <v>3.398193429700206E-2</v>
      </c>
      <c r="K30">
        <f>IF(H30&gt;0,1,0)</f>
        <v>0</v>
      </c>
      <c r="L30">
        <f>IF(H30&lt;&gt;0,1,0)</f>
        <v>0</v>
      </c>
      <c r="M30" s="7">
        <v>43381.40625</v>
      </c>
      <c r="N30">
        <v>268.60000000000002</v>
      </c>
      <c r="O30" s="7">
        <v>43381.40625</v>
      </c>
      <c r="P30">
        <v>272.60000000000002</v>
      </c>
    </row>
    <row r="31" spans="1:16" x14ac:dyDescent="0.15">
      <c r="A31" s="2">
        <v>43418</v>
      </c>
      <c r="B31" s="8">
        <v>1</v>
      </c>
      <c r="C31">
        <v>271</v>
      </c>
      <c r="D31">
        <v>275.3</v>
      </c>
      <c r="G31">
        <f t="shared" si="1"/>
        <v>4.3000000000000114</v>
      </c>
      <c r="H31">
        <f t="shared" si="2"/>
        <v>4300.0000000000109</v>
      </c>
      <c r="I31">
        <f>I30+H31</f>
        <v>128700.00000000006</v>
      </c>
      <c r="J31">
        <f t="shared" si="0"/>
        <v>0</v>
      </c>
      <c r="K31">
        <f>IF(H31&gt;0,1,0)</f>
        <v>1</v>
      </c>
      <c r="L31">
        <f>IF(H31&lt;&gt;0,1,0)</f>
        <v>1</v>
      </c>
      <c r="M31" s="7">
        <v>43381.416666666664</v>
      </c>
      <c r="N31">
        <v>268.3</v>
      </c>
      <c r="O31" s="7">
        <v>43381.416666666664</v>
      </c>
      <c r="P31">
        <v>272.3</v>
      </c>
    </row>
    <row r="32" spans="1:16" x14ac:dyDescent="0.15">
      <c r="A32" s="2">
        <v>43419</v>
      </c>
      <c r="B32" s="8">
        <v>0</v>
      </c>
      <c r="G32">
        <f t="shared" si="1"/>
        <v>0</v>
      </c>
      <c r="H32">
        <f t="shared" si="2"/>
        <v>0</v>
      </c>
      <c r="I32">
        <f>I31+H32</f>
        <v>128700.00000000006</v>
      </c>
      <c r="J32">
        <f t="shared" si="0"/>
        <v>0</v>
      </c>
      <c r="K32">
        <f>IF(H32&gt;0,1,0)</f>
        <v>0</v>
      </c>
      <c r="L32">
        <f>IF(H32&lt;&gt;0,1,0)</f>
        <v>0</v>
      </c>
      <c r="M32" s="7">
        <v>43381.427083333336</v>
      </c>
      <c r="N32">
        <v>268.2</v>
      </c>
      <c r="O32" s="7">
        <v>43381.427083333336</v>
      </c>
      <c r="P32">
        <v>272.2</v>
      </c>
    </row>
    <row r="33" spans="1:16" x14ac:dyDescent="0.15">
      <c r="A33" s="2">
        <v>43420</v>
      </c>
      <c r="B33" s="8">
        <v>0</v>
      </c>
      <c r="G33">
        <f t="shared" si="1"/>
        <v>0</v>
      </c>
      <c r="H33">
        <f t="shared" si="2"/>
        <v>0</v>
      </c>
      <c r="I33">
        <f>I32+H33</f>
        <v>128700.00000000006</v>
      </c>
      <c r="J33">
        <f t="shared" si="0"/>
        <v>0</v>
      </c>
      <c r="K33">
        <f>IF(H33&gt;0,1,0)</f>
        <v>0</v>
      </c>
      <c r="L33">
        <f>IF(H33&lt;&gt;0,1,0)</f>
        <v>0</v>
      </c>
      <c r="M33" s="7">
        <v>43381.447916666664</v>
      </c>
      <c r="N33">
        <v>268.14999999999998</v>
      </c>
      <c r="O33" s="7">
        <v>43381.447916666664</v>
      </c>
      <c r="P33">
        <v>272.14999999999998</v>
      </c>
    </row>
    <row r="34" spans="1:16" x14ac:dyDescent="0.15">
      <c r="A34" s="2">
        <v>43423</v>
      </c>
      <c r="B34" s="8">
        <v>0</v>
      </c>
      <c r="G34">
        <f t="shared" si="1"/>
        <v>0</v>
      </c>
      <c r="H34">
        <f t="shared" si="2"/>
        <v>0</v>
      </c>
      <c r="I34">
        <f>I33+H34</f>
        <v>128700.00000000006</v>
      </c>
      <c r="J34">
        <f t="shared" si="0"/>
        <v>0</v>
      </c>
      <c r="K34">
        <f>IF(H34&gt;0,1,0)</f>
        <v>0</v>
      </c>
      <c r="L34">
        <f>IF(H34&lt;&gt;0,1,0)</f>
        <v>0</v>
      </c>
      <c r="M34" s="7">
        <v>43381.458333333336</v>
      </c>
      <c r="N34">
        <v>268.14999999999998</v>
      </c>
      <c r="O34" s="7">
        <v>43381.458333333336</v>
      </c>
      <c r="P34">
        <v>272.25</v>
      </c>
    </row>
    <row r="35" spans="1:16" x14ac:dyDescent="0.15">
      <c r="A35" s="2">
        <v>43424</v>
      </c>
      <c r="B35" s="8">
        <v>0</v>
      </c>
      <c r="G35">
        <f t="shared" si="1"/>
        <v>0</v>
      </c>
      <c r="H35">
        <f t="shared" si="2"/>
        <v>0</v>
      </c>
      <c r="I35">
        <f>I34+H35</f>
        <v>128700.00000000006</v>
      </c>
      <c r="J35">
        <f t="shared" si="0"/>
        <v>1.9406177252727583E-3</v>
      </c>
      <c r="K35">
        <f>IF(H35&gt;0,1,0)</f>
        <v>0</v>
      </c>
      <c r="L35">
        <f>IF(H35&lt;&gt;0,1,0)</f>
        <v>0</v>
      </c>
      <c r="M35" s="7">
        <v>43381.46875</v>
      </c>
      <c r="N35">
        <v>268.2</v>
      </c>
      <c r="O35" s="7">
        <v>43381.46875</v>
      </c>
      <c r="P35">
        <v>272.35000000000002</v>
      </c>
    </row>
    <row r="36" spans="1:16" x14ac:dyDescent="0.15">
      <c r="A36" s="2">
        <v>43425</v>
      </c>
      <c r="B36" s="8">
        <v>-1</v>
      </c>
      <c r="C36">
        <v>275.3</v>
      </c>
      <c r="D36">
        <v>275.05</v>
      </c>
      <c r="G36">
        <f t="shared" si="1"/>
        <v>0.25</v>
      </c>
      <c r="H36">
        <f t="shared" si="2"/>
        <v>250</v>
      </c>
      <c r="I36">
        <f>I35+H36</f>
        <v>128950.00000000006</v>
      </c>
      <c r="J36">
        <f t="shared" si="0"/>
        <v>3.8699738701928146E-3</v>
      </c>
      <c r="K36">
        <f>IF(H36&gt;0,1,0)</f>
        <v>1</v>
      </c>
      <c r="L36">
        <f>IF(H36&lt;&gt;0,1,0)</f>
        <v>1</v>
      </c>
      <c r="M36" s="7">
        <v>43381.479166666664</v>
      </c>
      <c r="N36">
        <v>268.35000000000002</v>
      </c>
      <c r="O36" s="7">
        <v>43381.479166666664</v>
      </c>
      <c r="P36">
        <v>272.5</v>
      </c>
    </row>
    <row r="37" spans="1:16" x14ac:dyDescent="0.15">
      <c r="A37" s="2">
        <v>43426</v>
      </c>
      <c r="B37" s="8">
        <v>1</v>
      </c>
      <c r="C37">
        <v>275.05</v>
      </c>
      <c r="D37">
        <v>275.55</v>
      </c>
      <c r="G37">
        <f t="shared" si="1"/>
        <v>0.5</v>
      </c>
      <c r="H37">
        <f t="shared" si="2"/>
        <v>500</v>
      </c>
      <c r="I37">
        <f>I36+H37</f>
        <v>129450.00000000006</v>
      </c>
      <c r="J37">
        <f t="shared" si="0"/>
        <v>0</v>
      </c>
      <c r="K37">
        <f>IF(H37&gt;0,1,0)</f>
        <v>1</v>
      </c>
      <c r="L37">
        <f>IF(H37&lt;&gt;0,1,0)</f>
        <v>1</v>
      </c>
      <c r="M37" s="7">
        <v>43381.572916666664</v>
      </c>
      <c r="N37">
        <v>268.5</v>
      </c>
      <c r="O37" s="7">
        <v>43381.572916666664</v>
      </c>
      <c r="P37">
        <v>272.55</v>
      </c>
    </row>
    <row r="38" spans="1:16" x14ac:dyDescent="0.15">
      <c r="A38" s="2">
        <v>43427</v>
      </c>
      <c r="B38" s="8">
        <v>0</v>
      </c>
      <c r="G38">
        <f t="shared" si="1"/>
        <v>0</v>
      </c>
      <c r="H38">
        <f t="shared" si="2"/>
        <v>0</v>
      </c>
      <c r="I38">
        <f>I37+H38</f>
        <v>129450.00000000006</v>
      </c>
      <c r="J38">
        <f t="shared" si="0"/>
        <v>1.5712145420272498E-2</v>
      </c>
      <c r="K38">
        <f>IF(H38&gt;0,1,0)</f>
        <v>0</v>
      </c>
      <c r="L38">
        <f>IF(H38&lt;&gt;0,1,0)</f>
        <v>0</v>
      </c>
      <c r="M38" s="7">
        <v>43381.583333333336</v>
      </c>
      <c r="N38">
        <v>268.55</v>
      </c>
      <c r="O38" s="7">
        <v>43381.583333333336</v>
      </c>
      <c r="P38">
        <v>272.7</v>
      </c>
    </row>
    <row r="39" spans="1:16" x14ac:dyDescent="0.15">
      <c r="A39" s="2">
        <v>43430</v>
      </c>
      <c r="B39" s="8">
        <v>-1</v>
      </c>
      <c r="C39">
        <v>275.55</v>
      </c>
      <c r="D39">
        <v>273.5</v>
      </c>
      <c r="G39">
        <f t="shared" si="1"/>
        <v>2.0500000000000114</v>
      </c>
      <c r="H39">
        <f t="shared" si="2"/>
        <v>2050.0000000000114</v>
      </c>
      <c r="I39">
        <f>I38+H39</f>
        <v>131500.00000000006</v>
      </c>
      <c r="J39">
        <f t="shared" si="0"/>
        <v>0</v>
      </c>
      <c r="K39">
        <f>IF(H39&gt;0,1,0)</f>
        <v>1</v>
      </c>
      <c r="L39">
        <f>IF(H39&lt;&gt;0,1,0)</f>
        <v>1</v>
      </c>
      <c r="M39" s="7">
        <v>43381.59375</v>
      </c>
      <c r="N39">
        <v>268.55</v>
      </c>
      <c r="O39" s="7">
        <v>43381.59375</v>
      </c>
      <c r="P39">
        <v>272.8</v>
      </c>
    </row>
    <row r="40" spans="1:16" x14ac:dyDescent="0.15">
      <c r="A40" s="2">
        <v>43431</v>
      </c>
      <c r="B40" s="8">
        <v>0</v>
      </c>
      <c r="G40">
        <f t="shared" si="1"/>
        <v>0</v>
      </c>
      <c r="H40">
        <f t="shared" si="2"/>
        <v>0</v>
      </c>
      <c r="I40">
        <f>I39+H40</f>
        <v>131500.00000000006</v>
      </c>
      <c r="J40">
        <f t="shared" si="0"/>
        <v>0</v>
      </c>
      <c r="K40">
        <f>IF(H40&gt;0,1,0)</f>
        <v>0</v>
      </c>
      <c r="L40">
        <f>IF(H40&lt;&gt;0,1,0)</f>
        <v>0</v>
      </c>
      <c r="M40" s="7">
        <v>43381.604166666664</v>
      </c>
      <c r="N40">
        <v>268.55</v>
      </c>
      <c r="O40" s="7">
        <v>43381.604166666664</v>
      </c>
      <c r="P40">
        <v>272.75</v>
      </c>
    </row>
    <row r="41" spans="1:16" x14ac:dyDescent="0.15">
      <c r="A41" s="2">
        <v>43432</v>
      </c>
      <c r="B41" s="8">
        <v>0</v>
      </c>
      <c r="G41">
        <f t="shared" si="1"/>
        <v>0</v>
      </c>
      <c r="H41">
        <f t="shared" si="2"/>
        <v>0</v>
      </c>
      <c r="I41">
        <f>I40+H41</f>
        <v>131500.00000000006</v>
      </c>
      <c r="J41">
        <f t="shared" si="0"/>
        <v>6.065219503090722E-3</v>
      </c>
      <c r="K41">
        <f>IF(H41&gt;0,1,0)</f>
        <v>0</v>
      </c>
      <c r="L41">
        <f>IF(H41&lt;&gt;0,1,0)</f>
        <v>0</v>
      </c>
      <c r="M41" s="7">
        <v>43381.614583333336</v>
      </c>
      <c r="N41">
        <v>268.45</v>
      </c>
      <c r="O41" s="7">
        <v>43381.614583333336</v>
      </c>
      <c r="P41">
        <v>272.7</v>
      </c>
    </row>
    <row r="42" spans="1:16" x14ac:dyDescent="0.15">
      <c r="A42" s="2">
        <v>43433</v>
      </c>
      <c r="B42" s="8">
        <v>1</v>
      </c>
      <c r="C42">
        <v>273.5</v>
      </c>
      <c r="D42">
        <v>274.8</v>
      </c>
      <c r="E42">
        <v>279.5</v>
      </c>
      <c r="F42" s="11">
        <v>279</v>
      </c>
      <c r="G42">
        <f t="shared" si="1"/>
        <v>0.80000000000001137</v>
      </c>
      <c r="H42">
        <f t="shared" si="2"/>
        <v>800.00000000001137</v>
      </c>
      <c r="I42">
        <f>I41+H42</f>
        <v>132300.00000000006</v>
      </c>
      <c r="J42">
        <f t="shared" si="0"/>
        <v>0</v>
      </c>
      <c r="K42">
        <f>IF(H42&gt;0,1,0)</f>
        <v>1</v>
      </c>
      <c r="L42">
        <f>IF(H42&lt;&gt;0,1,0)</f>
        <v>1</v>
      </c>
      <c r="M42" s="7">
        <v>43381.625</v>
      </c>
      <c r="N42">
        <v>268.45</v>
      </c>
      <c r="O42" s="7">
        <v>43381.625</v>
      </c>
      <c r="P42">
        <v>272.7</v>
      </c>
    </row>
    <row r="43" spans="1:16" x14ac:dyDescent="0.15">
      <c r="A43" s="2">
        <v>43434</v>
      </c>
      <c r="B43" s="8">
        <v>0</v>
      </c>
      <c r="G43">
        <f t="shared" si="1"/>
        <v>0</v>
      </c>
      <c r="H43">
        <f t="shared" si="2"/>
        <v>0</v>
      </c>
      <c r="I43">
        <f>I42+H43</f>
        <v>132300.00000000006</v>
      </c>
      <c r="J43">
        <f t="shared" si="0"/>
        <v>3.0188702172515088E-3</v>
      </c>
      <c r="K43">
        <f>IF(H43&gt;0,1,0)</f>
        <v>0</v>
      </c>
      <c r="L43">
        <f>IF(H43&lt;&gt;0,1,0)</f>
        <v>0</v>
      </c>
      <c r="M43" s="7">
        <v>43381.885416666664</v>
      </c>
      <c r="N43">
        <v>267.39999999999998</v>
      </c>
      <c r="O43" s="7">
        <v>43381.885416666664</v>
      </c>
      <c r="P43">
        <v>271.85000000000002</v>
      </c>
    </row>
    <row r="44" spans="1:16" x14ac:dyDescent="0.15">
      <c r="A44" s="2">
        <v>43437</v>
      </c>
      <c r="B44" s="8">
        <v>-1</v>
      </c>
      <c r="C44" s="11">
        <v>279</v>
      </c>
      <c r="D44" s="11">
        <v>278.60000000000002</v>
      </c>
      <c r="G44">
        <f t="shared" si="1"/>
        <v>0.39999999999997726</v>
      </c>
      <c r="H44">
        <f t="shared" si="2"/>
        <v>399.99999999997726</v>
      </c>
      <c r="I44">
        <f>I43+H44</f>
        <v>132700.00000000003</v>
      </c>
      <c r="J44">
        <f t="shared" si="0"/>
        <v>1.0121923343806341E-2</v>
      </c>
      <c r="K44">
        <f>IF(H44&gt;0,1,0)</f>
        <v>1</v>
      </c>
      <c r="L44">
        <f>IF(H44&lt;&gt;0,1,0)</f>
        <v>1</v>
      </c>
      <c r="M44" s="7">
        <v>43381.895833333336</v>
      </c>
      <c r="N44">
        <v>267.95</v>
      </c>
      <c r="O44" s="7">
        <v>43381.895833333336</v>
      </c>
      <c r="P44">
        <v>272.10000000000002</v>
      </c>
    </row>
    <row r="45" spans="1:16" x14ac:dyDescent="0.15">
      <c r="A45" s="2">
        <v>43438</v>
      </c>
      <c r="B45" s="8">
        <v>1</v>
      </c>
      <c r="C45" s="11">
        <v>278.60000000000002</v>
      </c>
      <c r="D45" s="11">
        <v>279.95</v>
      </c>
      <c r="G45">
        <f t="shared" si="1"/>
        <v>1.3499999999999659</v>
      </c>
      <c r="H45">
        <f t="shared" si="2"/>
        <v>1349.9999999999659</v>
      </c>
      <c r="I45">
        <f>I44+H45</f>
        <v>134050</v>
      </c>
      <c r="J45">
        <f t="shared" si="0"/>
        <v>0</v>
      </c>
      <c r="K45">
        <f>IF(H45&gt;0,1,0)</f>
        <v>1</v>
      </c>
      <c r="L45">
        <f>IF(H45&lt;&gt;0,1,0)</f>
        <v>1</v>
      </c>
      <c r="M45" s="7">
        <v>43381.90625</v>
      </c>
      <c r="N45">
        <v>267.8</v>
      </c>
      <c r="O45" s="7">
        <v>43381.90625</v>
      </c>
      <c r="P45">
        <v>271.95</v>
      </c>
    </row>
    <row r="46" spans="1:16" x14ac:dyDescent="0.15">
      <c r="A46" s="2">
        <v>43439</v>
      </c>
      <c r="B46" s="8">
        <v>0</v>
      </c>
      <c r="G46">
        <f t="shared" si="1"/>
        <v>0</v>
      </c>
      <c r="H46">
        <f t="shared" si="2"/>
        <v>0</v>
      </c>
      <c r="I46">
        <f>I45+H46</f>
        <v>134050</v>
      </c>
      <c r="J46">
        <f t="shared" si="0"/>
        <v>0</v>
      </c>
      <c r="K46">
        <f>IF(H46&gt;0,1,0)</f>
        <v>0</v>
      </c>
      <c r="L46">
        <f>IF(H46&lt;&gt;0,1,0)</f>
        <v>0</v>
      </c>
      <c r="M46" s="7">
        <v>43381.916666666664</v>
      </c>
      <c r="N46">
        <v>267.75</v>
      </c>
      <c r="O46" s="7">
        <v>43381.916666666664</v>
      </c>
      <c r="P46">
        <v>271.95</v>
      </c>
    </row>
    <row r="47" spans="1:16" x14ac:dyDescent="0.15">
      <c r="A47" s="2">
        <v>43440</v>
      </c>
      <c r="B47" s="8">
        <v>0</v>
      </c>
      <c r="G47">
        <f t="shared" si="1"/>
        <v>0</v>
      </c>
      <c r="H47">
        <f t="shared" si="2"/>
        <v>0</v>
      </c>
      <c r="I47">
        <f>I46+H47</f>
        <v>134050</v>
      </c>
      <c r="J47">
        <f t="shared" si="0"/>
        <v>-6.3611065756797947E-3</v>
      </c>
      <c r="K47">
        <f>IF(H47&gt;0,1,0)</f>
        <v>0</v>
      </c>
      <c r="L47">
        <f>IF(H47&lt;&gt;0,1,0)</f>
        <v>0</v>
      </c>
      <c r="M47" s="7">
        <v>43381.927083333336</v>
      </c>
      <c r="N47">
        <v>267.64999999999998</v>
      </c>
      <c r="O47" s="7">
        <v>43381.927083333336</v>
      </c>
      <c r="P47">
        <v>271.89999999999998</v>
      </c>
    </row>
    <row r="48" spans="1:16" x14ac:dyDescent="0.15">
      <c r="A48" s="2">
        <v>43441</v>
      </c>
      <c r="B48" s="8">
        <v>-1</v>
      </c>
      <c r="C48" s="11">
        <v>279.95</v>
      </c>
      <c r="D48" s="11">
        <v>280.8</v>
      </c>
      <c r="G48">
        <f t="shared" si="1"/>
        <v>-0.85000000000002274</v>
      </c>
      <c r="H48">
        <f t="shared" si="2"/>
        <v>-850.00000000002274</v>
      </c>
      <c r="I48">
        <f>I47+H48</f>
        <v>133199.99999999997</v>
      </c>
      <c r="J48">
        <f t="shared" si="0"/>
        <v>1.3793322132335551E-2</v>
      </c>
      <c r="K48">
        <f>IF(H48&gt;0,1,0)</f>
        <v>0</v>
      </c>
      <c r="L48">
        <f>IF(H48&lt;&gt;0,1,0)</f>
        <v>1</v>
      </c>
      <c r="M48" s="7">
        <v>43381.9375</v>
      </c>
      <c r="N48">
        <v>267.95</v>
      </c>
      <c r="O48" s="7">
        <v>43381.9375</v>
      </c>
      <c r="P48">
        <v>272.10000000000002</v>
      </c>
    </row>
    <row r="49" spans="1:16" x14ac:dyDescent="0.15">
      <c r="A49" s="2">
        <v>43444</v>
      </c>
      <c r="B49" s="8">
        <v>1</v>
      </c>
      <c r="C49" s="11">
        <v>280.8</v>
      </c>
      <c r="D49" s="11">
        <v>282.64999999999998</v>
      </c>
      <c r="G49">
        <f t="shared" si="1"/>
        <v>1.8499999999999659</v>
      </c>
      <c r="H49">
        <f t="shared" si="2"/>
        <v>1849.9999999999659</v>
      </c>
      <c r="I49">
        <f>I48+H49</f>
        <v>135049.99999999994</v>
      </c>
      <c r="J49">
        <f t="shared" si="0"/>
        <v>9.21325846386244E-3</v>
      </c>
      <c r="K49">
        <f>IF(H49&gt;0,1,0)</f>
        <v>1</v>
      </c>
      <c r="L49">
        <f>IF(H49&lt;&gt;0,1,0)</f>
        <v>1</v>
      </c>
      <c r="M49" s="7">
        <v>43381.947916666664</v>
      </c>
      <c r="N49">
        <v>267.7</v>
      </c>
      <c r="O49" s="7">
        <v>43381.947916666664</v>
      </c>
      <c r="P49">
        <v>271.95</v>
      </c>
    </row>
    <row r="50" spans="1:16" x14ac:dyDescent="0.15">
      <c r="A50" s="2">
        <v>43445</v>
      </c>
      <c r="B50" s="8">
        <v>-1</v>
      </c>
      <c r="C50" s="11">
        <v>282.64999999999998</v>
      </c>
      <c r="D50" s="11">
        <v>281.39999999999998</v>
      </c>
      <c r="G50">
        <f t="shared" si="1"/>
        <v>1.25</v>
      </c>
      <c r="H50">
        <f t="shared" si="2"/>
        <v>1250</v>
      </c>
      <c r="I50">
        <f>I49+H50</f>
        <v>136299.99999999994</v>
      </c>
      <c r="J50">
        <f t="shared" si="0"/>
        <v>0</v>
      </c>
      <c r="K50">
        <f>IF(H50&gt;0,1,0)</f>
        <v>1</v>
      </c>
      <c r="L50">
        <f>IF(H50&lt;&gt;0,1,0)</f>
        <v>1</v>
      </c>
      <c r="M50" s="7">
        <v>43381.958333333336</v>
      </c>
      <c r="N50">
        <v>267.64999999999998</v>
      </c>
      <c r="O50" s="7">
        <v>43381.958333333336</v>
      </c>
      <c r="P50">
        <v>271.95</v>
      </c>
    </row>
    <row r="51" spans="1:16" x14ac:dyDescent="0.15">
      <c r="A51" s="2">
        <v>43446</v>
      </c>
      <c r="B51" s="8">
        <v>0</v>
      </c>
      <c r="G51">
        <f t="shared" si="1"/>
        <v>0</v>
      </c>
      <c r="H51">
        <f t="shared" si="2"/>
        <v>0</v>
      </c>
      <c r="I51">
        <f>I50+H51</f>
        <v>136299.99999999994</v>
      </c>
      <c r="J51">
        <f t="shared" si="0"/>
        <v>-8.4730659800300659E-3</v>
      </c>
      <c r="K51">
        <f>IF(H51&gt;0,1,0)</f>
        <v>0</v>
      </c>
      <c r="L51">
        <f>IF(H51&lt;&gt;0,1,0)</f>
        <v>0</v>
      </c>
      <c r="M51" s="7">
        <v>43381.96875</v>
      </c>
      <c r="N51">
        <v>267.75</v>
      </c>
      <c r="O51" s="7">
        <v>43381.96875</v>
      </c>
      <c r="P51">
        <v>271.95</v>
      </c>
    </row>
    <row r="52" spans="1:16" x14ac:dyDescent="0.15">
      <c r="A52" s="2">
        <v>43447</v>
      </c>
      <c r="B52" s="8">
        <v>1</v>
      </c>
      <c r="C52" s="11">
        <v>281.39999999999998</v>
      </c>
      <c r="D52" s="11">
        <v>280.25</v>
      </c>
      <c r="G52">
        <f t="shared" si="1"/>
        <v>-1.1499999999999773</v>
      </c>
      <c r="H52">
        <f t="shared" si="2"/>
        <v>-1149.9999999999773</v>
      </c>
      <c r="I52">
        <f>I51+H52</f>
        <v>135149.99999999997</v>
      </c>
      <c r="J52">
        <f t="shared" si="0"/>
        <v>0</v>
      </c>
      <c r="K52">
        <f>IF(H52&gt;0,1,0)</f>
        <v>0</v>
      </c>
      <c r="L52">
        <f>IF(H52&lt;&gt;0,1,0)</f>
        <v>1</v>
      </c>
      <c r="M52" s="7">
        <v>43381.979166666664</v>
      </c>
      <c r="N52">
        <v>267.64999999999998</v>
      </c>
      <c r="O52" s="7">
        <v>43381.979166666664</v>
      </c>
      <c r="P52">
        <v>271.95</v>
      </c>
    </row>
    <row r="53" spans="1:16" x14ac:dyDescent="0.15">
      <c r="A53" s="2">
        <v>43448</v>
      </c>
      <c r="B53" s="8">
        <v>0</v>
      </c>
      <c r="G53">
        <f t="shared" si="1"/>
        <v>0</v>
      </c>
      <c r="H53">
        <f t="shared" si="2"/>
        <v>0</v>
      </c>
      <c r="I53">
        <f>I52+H53</f>
        <v>135149.99999999997</v>
      </c>
      <c r="J53">
        <f t="shared" si="0"/>
        <v>-2.5930742442501686E-3</v>
      </c>
      <c r="K53">
        <f>IF(H53&gt;0,1,0)</f>
        <v>0</v>
      </c>
      <c r="L53">
        <f>IF(H53&lt;&gt;0,1,0)</f>
        <v>0</v>
      </c>
      <c r="M53" s="7">
        <v>43381.989583333336</v>
      </c>
      <c r="N53">
        <v>267.45</v>
      </c>
      <c r="O53" s="7">
        <v>43381.989583333336</v>
      </c>
      <c r="P53">
        <v>271.64999999999998</v>
      </c>
    </row>
    <row r="54" spans="1:16" x14ac:dyDescent="0.15">
      <c r="A54" s="2">
        <v>43451</v>
      </c>
      <c r="B54" s="8">
        <v>-1</v>
      </c>
      <c r="C54" s="11">
        <v>280.25</v>
      </c>
      <c r="D54" s="11">
        <v>280.60000000000002</v>
      </c>
      <c r="G54">
        <f t="shared" si="1"/>
        <v>-0.35000000000002274</v>
      </c>
      <c r="H54">
        <f t="shared" si="2"/>
        <v>-350.00000000002274</v>
      </c>
      <c r="I54">
        <f>I53+H54</f>
        <v>134799.99999999994</v>
      </c>
      <c r="J54">
        <f t="shared" si="0"/>
        <v>1.2532416146807782E-2</v>
      </c>
      <c r="K54">
        <f>IF(H54&gt;0,1,0)</f>
        <v>0</v>
      </c>
      <c r="L54">
        <f>IF(H54&lt;&gt;0,1,0)</f>
        <v>1</v>
      </c>
      <c r="M54" s="7">
        <v>43382</v>
      </c>
      <c r="N54">
        <v>267.7</v>
      </c>
      <c r="O54" s="7">
        <v>43382</v>
      </c>
      <c r="P54">
        <v>271.95</v>
      </c>
    </row>
    <row r="55" spans="1:16" x14ac:dyDescent="0.15">
      <c r="A55" s="2">
        <v>43452</v>
      </c>
      <c r="B55" s="8">
        <v>1</v>
      </c>
      <c r="C55" s="11">
        <v>280.60000000000002</v>
      </c>
      <c r="D55" s="11">
        <v>282.3</v>
      </c>
      <c r="G55">
        <f t="shared" si="1"/>
        <v>1.6999999999999886</v>
      </c>
      <c r="H55">
        <f t="shared" si="2"/>
        <v>1699.9999999999886</v>
      </c>
      <c r="I55">
        <f>I54+H55</f>
        <v>136499.99999999994</v>
      </c>
      <c r="J55">
        <f t="shared" si="0"/>
        <v>0</v>
      </c>
      <c r="K55">
        <f>IF(H55&gt;0,1,0)</f>
        <v>1</v>
      </c>
      <c r="L55">
        <f>IF(H55&lt;&gt;0,1,0)</f>
        <v>1</v>
      </c>
      <c r="M55" s="7">
        <v>43382.010416666664</v>
      </c>
      <c r="N55">
        <v>267.7</v>
      </c>
      <c r="O55" s="7">
        <v>43382.010416666664</v>
      </c>
      <c r="P55">
        <v>272</v>
      </c>
    </row>
    <row r="56" spans="1:16" x14ac:dyDescent="0.15">
      <c r="A56" s="2">
        <v>43453</v>
      </c>
      <c r="B56" s="8">
        <v>0</v>
      </c>
      <c r="G56">
        <f t="shared" si="1"/>
        <v>0</v>
      </c>
      <c r="H56">
        <f t="shared" si="2"/>
        <v>0</v>
      </c>
      <c r="I56">
        <f>I55+H56</f>
        <v>136499.99999999994</v>
      </c>
      <c r="J56">
        <f t="shared" si="0"/>
        <v>-8.0912541468395518E-3</v>
      </c>
      <c r="K56">
        <f>IF(H56&gt;0,1,0)</f>
        <v>0</v>
      </c>
      <c r="L56">
        <f>IF(H56&lt;&gt;0,1,0)</f>
        <v>0</v>
      </c>
      <c r="M56" s="7">
        <v>43382.020833333336</v>
      </c>
      <c r="N56">
        <v>267.8</v>
      </c>
      <c r="O56" s="7">
        <v>43382.020833333336</v>
      </c>
      <c r="P56">
        <v>272.10000000000002</v>
      </c>
    </row>
    <row r="57" spans="1:16" x14ac:dyDescent="0.15">
      <c r="A57" s="2">
        <v>43454</v>
      </c>
      <c r="B57" s="8">
        <v>-1</v>
      </c>
      <c r="C57" s="11">
        <v>282.3</v>
      </c>
      <c r="D57" s="11">
        <v>283.39999999999998</v>
      </c>
      <c r="G57">
        <f t="shared" si="1"/>
        <v>-1.0999999999999659</v>
      </c>
      <c r="H57">
        <f t="shared" si="2"/>
        <v>-1099.9999999999659</v>
      </c>
      <c r="I57">
        <f>I56+H57</f>
        <v>135399.99999999997</v>
      </c>
      <c r="J57">
        <f t="shared" si="0"/>
        <v>1.2112462270620418E-2</v>
      </c>
      <c r="K57">
        <f>IF(H57&gt;0,1,0)</f>
        <v>0</v>
      </c>
      <c r="L57">
        <f>IF(H57&lt;&gt;0,1,0)</f>
        <v>1</v>
      </c>
      <c r="M57" s="7">
        <v>43382.03125</v>
      </c>
      <c r="N57">
        <v>267.89999999999998</v>
      </c>
      <c r="O57" s="7">
        <v>43382.03125</v>
      </c>
      <c r="P57">
        <v>272.14999999999998</v>
      </c>
    </row>
    <row r="58" spans="1:16" x14ac:dyDescent="0.15">
      <c r="A58" s="2">
        <v>43455</v>
      </c>
      <c r="B58" s="8">
        <v>1</v>
      </c>
      <c r="C58" s="11">
        <v>283.39999999999998</v>
      </c>
      <c r="D58" s="11">
        <v>285.05</v>
      </c>
      <c r="G58">
        <f t="shared" si="1"/>
        <v>1.6500000000000341</v>
      </c>
      <c r="H58">
        <f t="shared" si="2"/>
        <v>1650.0000000000341</v>
      </c>
      <c r="I58">
        <f>I57+H58</f>
        <v>137050</v>
      </c>
      <c r="J58">
        <f t="shared" si="0"/>
        <v>-4.0212081237803272E-3</v>
      </c>
      <c r="K58">
        <f>IF(H58&gt;0,1,0)</f>
        <v>1</v>
      </c>
      <c r="L58">
        <f>IF(H58&lt;&gt;0,1,0)</f>
        <v>1</v>
      </c>
      <c r="M58" s="7">
        <v>43382.041666666664</v>
      </c>
      <c r="N58">
        <v>267.85000000000002</v>
      </c>
      <c r="O58" s="7">
        <v>43382.041666666664</v>
      </c>
      <c r="P58">
        <v>272.05</v>
      </c>
    </row>
    <row r="59" spans="1:16" x14ac:dyDescent="0.15">
      <c r="A59" s="2">
        <v>43458</v>
      </c>
      <c r="B59" s="8">
        <v>-1</v>
      </c>
      <c r="C59" s="11">
        <v>285.05</v>
      </c>
      <c r="D59" s="11">
        <v>285.60000000000002</v>
      </c>
      <c r="G59">
        <f t="shared" si="1"/>
        <v>-0.55000000000001137</v>
      </c>
      <c r="H59">
        <f t="shared" si="2"/>
        <v>-550.00000000001137</v>
      </c>
      <c r="I59">
        <f>I58+H59</f>
        <v>136500</v>
      </c>
      <c r="J59">
        <f t="shared" si="0"/>
        <v>1.020417017424145E-2</v>
      </c>
      <c r="K59">
        <f>IF(H59&gt;0,1,0)</f>
        <v>0</v>
      </c>
      <c r="L59">
        <f>IF(H59&lt;&gt;0,1,0)</f>
        <v>1</v>
      </c>
      <c r="M59" s="7">
        <v>43382.052083333336</v>
      </c>
      <c r="N59">
        <v>267.89999999999998</v>
      </c>
      <c r="O59" s="7">
        <v>43382.052083333336</v>
      </c>
      <c r="P59">
        <v>272.14999999999998</v>
      </c>
    </row>
    <row r="60" spans="1:16" x14ac:dyDescent="0.15">
      <c r="A60" s="2">
        <v>43459</v>
      </c>
      <c r="B60" s="8">
        <v>1</v>
      </c>
      <c r="C60" s="11">
        <v>285.60000000000002</v>
      </c>
      <c r="D60" s="11">
        <v>287</v>
      </c>
      <c r="G60">
        <f t="shared" si="1"/>
        <v>1.3999999999999773</v>
      </c>
      <c r="H60">
        <f t="shared" si="2"/>
        <v>1399.9999999999773</v>
      </c>
      <c r="I60">
        <f>I59+H60</f>
        <v>137899.99999999997</v>
      </c>
      <c r="J60">
        <f t="shared" si="0"/>
        <v>0</v>
      </c>
      <c r="K60">
        <f>IF(H60&gt;0,1,0)</f>
        <v>1</v>
      </c>
      <c r="L60">
        <f>IF(H60&lt;&gt;0,1,0)</f>
        <v>1</v>
      </c>
      <c r="M60" s="7">
        <v>43382.0625</v>
      </c>
      <c r="N60">
        <v>267.75</v>
      </c>
      <c r="O60" s="7">
        <v>43382.0625</v>
      </c>
      <c r="P60">
        <v>272.05</v>
      </c>
    </row>
    <row r="61" spans="1:16" x14ac:dyDescent="0.15">
      <c r="A61" s="2">
        <v>43460</v>
      </c>
      <c r="B61" s="8">
        <v>0</v>
      </c>
      <c r="G61">
        <f t="shared" si="1"/>
        <v>0</v>
      </c>
      <c r="H61">
        <f t="shared" si="2"/>
        <v>0</v>
      </c>
      <c r="I61">
        <f>I60+H61</f>
        <v>137899.99999999997</v>
      </c>
      <c r="J61">
        <f t="shared" si="0"/>
        <v>-3.6264732945035763E-4</v>
      </c>
      <c r="K61">
        <f>IF(H61&gt;0,1,0)</f>
        <v>0</v>
      </c>
      <c r="L61">
        <f>IF(H61&lt;&gt;0,1,0)</f>
        <v>0</v>
      </c>
      <c r="M61" s="7">
        <v>43382.072916666664</v>
      </c>
      <c r="N61">
        <v>267.60000000000002</v>
      </c>
      <c r="O61" s="7">
        <v>43382.072916666664</v>
      </c>
      <c r="P61">
        <v>271.85000000000002</v>
      </c>
    </row>
    <row r="62" spans="1:16" x14ac:dyDescent="0.15">
      <c r="A62" s="2">
        <v>43461</v>
      </c>
      <c r="B62" s="8">
        <v>-1</v>
      </c>
      <c r="C62" s="11">
        <v>287</v>
      </c>
      <c r="D62" s="11">
        <v>287.05</v>
      </c>
      <c r="G62">
        <f t="shared" si="1"/>
        <v>-5.0000000000011369E-2</v>
      </c>
      <c r="H62">
        <f t="shared" si="2"/>
        <v>-50.000000000011369</v>
      </c>
      <c r="I62">
        <f>I61+H62</f>
        <v>137849.99999999997</v>
      </c>
      <c r="J62">
        <f t="shared" si="0"/>
        <v>0</v>
      </c>
      <c r="K62">
        <f>IF(H62&gt;0,1,0)</f>
        <v>0</v>
      </c>
      <c r="L62">
        <f>IF(H62&lt;&gt;0,1,0)</f>
        <v>1</v>
      </c>
      <c r="M62" s="7">
        <v>43382.083333333336</v>
      </c>
      <c r="N62">
        <v>267.64999999999998</v>
      </c>
      <c r="O62" s="7">
        <v>43382.083333333336</v>
      </c>
      <c r="P62">
        <v>271.85000000000002</v>
      </c>
    </row>
    <row r="63" spans="1:16" x14ac:dyDescent="0.15">
      <c r="A63" s="2">
        <v>43462</v>
      </c>
      <c r="B63" s="8">
        <v>1</v>
      </c>
      <c r="H63">
        <f t="shared" si="2"/>
        <v>0</v>
      </c>
      <c r="I63">
        <f>I62+H63</f>
        <v>137849.99999999997</v>
      </c>
      <c r="M63" s="7">
        <v>43382.09375</v>
      </c>
      <c r="N63">
        <v>267.75</v>
      </c>
      <c r="O63" s="7">
        <v>43382.09375</v>
      </c>
      <c r="P63">
        <v>271.85000000000002</v>
      </c>
    </row>
    <row r="64" spans="1:16" x14ac:dyDescent="0.15">
      <c r="G64" t="s">
        <v>31</v>
      </c>
      <c r="H64">
        <f>SUM(H4:H63)</f>
        <v>17849.999999999967</v>
      </c>
      <c r="M64" s="7">
        <v>43382.104166666664</v>
      </c>
      <c r="N64">
        <v>267.7</v>
      </c>
      <c r="O64" s="7">
        <v>43382.104166666664</v>
      </c>
      <c r="P64">
        <v>272</v>
      </c>
    </row>
    <row r="65" spans="13:16" x14ac:dyDescent="0.15">
      <c r="M65" s="7">
        <v>43382.375</v>
      </c>
      <c r="N65">
        <v>267.85000000000002</v>
      </c>
      <c r="O65" s="7">
        <v>43382.375</v>
      </c>
      <c r="P65">
        <v>271.89999999999998</v>
      </c>
    </row>
    <row r="66" spans="13:16" x14ac:dyDescent="0.15">
      <c r="M66" s="7">
        <v>43382.385416666664</v>
      </c>
      <c r="N66">
        <v>268.10000000000002</v>
      </c>
      <c r="O66" s="7">
        <v>43382.385416666664</v>
      </c>
      <c r="P66">
        <v>272.25</v>
      </c>
    </row>
    <row r="67" spans="13:16" x14ac:dyDescent="0.15">
      <c r="M67" s="7">
        <v>43382.395833333336</v>
      </c>
      <c r="N67">
        <v>267.95</v>
      </c>
      <c r="O67" s="7">
        <v>43382.395833333336</v>
      </c>
      <c r="P67">
        <v>272.3</v>
      </c>
    </row>
    <row r="68" spans="13:16" x14ac:dyDescent="0.15">
      <c r="M68" s="7">
        <v>43382.40625</v>
      </c>
      <c r="N68">
        <v>268.14999999999998</v>
      </c>
      <c r="O68" s="7">
        <v>43382.40625</v>
      </c>
      <c r="P68">
        <v>272.3</v>
      </c>
    </row>
    <row r="69" spans="13:16" x14ac:dyDescent="0.15">
      <c r="M69" s="7">
        <v>43382.416666666664</v>
      </c>
      <c r="N69">
        <v>268.10000000000002</v>
      </c>
      <c r="O69" s="7">
        <v>43382.416666666664</v>
      </c>
      <c r="P69">
        <v>272.39999999999998</v>
      </c>
    </row>
    <row r="70" spans="13:16" x14ac:dyDescent="0.15">
      <c r="M70" s="7">
        <v>43382.427083333336</v>
      </c>
      <c r="N70">
        <v>268.25</v>
      </c>
      <c r="O70" s="7">
        <v>43382.427083333336</v>
      </c>
      <c r="P70">
        <v>272.60000000000002</v>
      </c>
    </row>
    <row r="71" spans="13:16" x14ac:dyDescent="0.15">
      <c r="M71" s="7">
        <v>43382.447916666664</v>
      </c>
      <c r="N71">
        <v>268</v>
      </c>
      <c r="O71" s="7">
        <v>43382.447916666664</v>
      </c>
      <c r="P71">
        <v>272.45</v>
      </c>
    </row>
    <row r="72" spans="13:16" x14ac:dyDescent="0.15">
      <c r="M72" s="7">
        <v>43382.458333333336</v>
      </c>
      <c r="N72">
        <v>267.95</v>
      </c>
      <c r="O72" s="7">
        <v>43382.458333333336</v>
      </c>
      <c r="P72">
        <v>272.39999999999998</v>
      </c>
    </row>
    <row r="73" spans="13:16" x14ac:dyDescent="0.15">
      <c r="M73" s="7">
        <v>43382.46875</v>
      </c>
      <c r="N73">
        <v>268</v>
      </c>
      <c r="O73" s="7">
        <v>43382.46875</v>
      </c>
      <c r="P73">
        <v>272.35000000000002</v>
      </c>
    </row>
    <row r="74" spans="13:16" x14ac:dyDescent="0.15">
      <c r="M74" s="7">
        <v>43382.479166666664</v>
      </c>
      <c r="N74">
        <v>268</v>
      </c>
      <c r="O74" s="7">
        <v>43382.479166666664</v>
      </c>
      <c r="P74">
        <v>272.39999999999998</v>
      </c>
    </row>
    <row r="75" spans="13:16" x14ac:dyDescent="0.15">
      <c r="M75" s="7">
        <v>43382.572916666664</v>
      </c>
      <c r="N75">
        <v>267.95</v>
      </c>
      <c r="O75" s="7">
        <v>43382.572916666664</v>
      </c>
      <c r="P75">
        <v>272.35000000000002</v>
      </c>
    </row>
    <row r="76" spans="13:16" x14ac:dyDescent="0.15">
      <c r="M76" s="7">
        <v>43382.583333333336</v>
      </c>
      <c r="N76">
        <v>268</v>
      </c>
      <c r="O76" s="7">
        <v>43382.583333333336</v>
      </c>
      <c r="P76">
        <v>272.45</v>
      </c>
    </row>
    <row r="77" spans="13:16" x14ac:dyDescent="0.15">
      <c r="M77" s="7">
        <v>43382.59375</v>
      </c>
      <c r="N77">
        <v>267.95</v>
      </c>
      <c r="O77" s="7">
        <v>43382.59375</v>
      </c>
      <c r="P77">
        <v>272.45</v>
      </c>
    </row>
    <row r="78" spans="13:16" x14ac:dyDescent="0.15">
      <c r="M78" s="7">
        <v>43382.604166666664</v>
      </c>
      <c r="N78">
        <v>267.95</v>
      </c>
      <c r="O78" s="7">
        <v>43382.604166666664</v>
      </c>
      <c r="P78">
        <v>272.35000000000002</v>
      </c>
    </row>
    <row r="79" spans="13:16" x14ac:dyDescent="0.15">
      <c r="M79" s="7">
        <v>43382.614583333336</v>
      </c>
      <c r="N79">
        <v>267.85000000000002</v>
      </c>
      <c r="O79" s="7">
        <v>43382.614583333336</v>
      </c>
      <c r="P79">
        <v>272.25</v>
      </c>
    </row>
    <row r="80" spans="13:16" x14ac:dyDescent="0.15">
      <c r="M80" s="7">
        <v>43382.625</v>
      </c>
      <c r="N80">
        <v>267.85000000000002</v>
      </c>
      <c r="O80" s="7">
        <v>43382.625</v>
      </c>
      <c r="P80">
        <v>272.10000000000002</v>
      </c>
    </row>
    <row r="81" spans="13:16" x14ac:dyDescent="0.15">
      <c r="M81" s="7">
        <v>43382.885416666664</v>
      </c>
      <c r="N81">
        <v>267.55</v>
      </c>
      <c r="O81" s="7">
        <v>43382.885416666664</v>
      </c>
      <c r="P81">
        <v>272.25</v>
      </c>
    </row>
    <row r="82" spans="13:16" x14ac:dyDescent="0.15">
      <c r="M82" s="7">
        <v>43382.895833333336</v>
      </c>
      <c r="N82">
        <v>267.85000000000002</v>
      </c>
      <c r="O82" s="7">
        <v>43382.895833333336</v>
      </c>
      <c r="P82">
        <v>272.10000000000002</v>
      </c>
    </row>
    <row r="83" spans="13:16" x14ac:dyDescent="0.15">
      <c r="M83" s="7">
        <v>43382.90625</v>
      </c>
      <c r="N83">
        <v>267.8</v>
      </c>
      <c r="O83" s="7">
        <v>43382.90625</v>
      </c>
      <c r="P83">
        <v>272.14999999999998</v>
      </c>
    </row>
    <row r="84" spans="13:16" x14ac:dyDescent="0.15">
      <c r="M84" s="7">
        <v>43382.916666666664</v>
      </c>
      <c r="N84">
        <v>267.60000000000002</v>
      </c>
      <c r="O84" s="7">
        <v>43382.916666666664</v>
      </c>
      <c r="P84">
        <v>272</v>
      </c>
    </row>
    <row r="85" spans="13:16" x14ac:dyDescent="0.15">
      <c r="M85" s="7">
        <v>43382.927083333336</v>
      </c>
      <c r="N85">
        <v>267.60000000000002</v>
      </c>
      <c r="O85" s="7">
        <v>43382.927083333336</v>
      </c>
      <c r="P85">
        <v>271.85000000000002</v>
      </c>
    </row>
    <row r="86" spans="13:16" x14ac:dyDescent="0.15">
      <c r="M86" s="7">
        <v>43382.9375</v>
      </c>
      <c r="N86">
        <v>267.75</v>
      </c>
      <c r="O86" s="7">
        <v>43382.9375</v>
      </c>
      <c r="P86">
        <v>272.05</v>
      </c>
    </row>
    <row r="87" spans="13:16" x14ac:dyDescent="0.15">
      <c r="M87" s="7">
        <v>43382.947916666664</v>
      </c>
      <c r="N87">
        <v>267.8</v>
      </c>
      <c r="O87" s="7">
        <v>43382.947916666664</v>
      </c>
      <c r="P87">
        <v>272.2</v>
      </c>
    </row>
    <row r="88" spans="13:16" x14ac:dyDescent="0.15">
      <c r="M88" s="7">
        <v>43382.958333333336</v>
      </c>
      <c r="N88">
        <v>267.75</v>
      </c>
      <c r="O88" s="7">
        <v>43382.958333333336</v>
      </c>
      <c r="P88">
        <v>272.10000000000002</v>
      </c>
    </row>
    <row r="89" spans="13:16" x14ac:dyDescent="0.15">
      <c r="M89" s="7">
        <v>43382.96875</v>
      </c>
      <c r="N89">
        <v>267.85000000000002</v>
      </c>
      <c r="O89" s="7">
        <v>43382.96875</v>
      </c>
      <c r="P89">
        <v>272.2</v>
      </c>
    </row>
    <row r="90" spans="13:16" x14ac:dyDescent="0.15">
      <c r="M90" s="7">
        <v>43382.979166666664</v>
      </c>
      <c r="N90">
        <v>267.89999999999998</v>
      </c>
      <c r="O90" s="7">
        <v>43382.979166666664</v>
      </c>
      <c r="P90">
        <v>272.25</v>
      </c>
    </row>
    <row r="91" spans="13:16" x14ac:dyDescent="0.15">
      <c r="M91" s="7">
        <v>43382.989583333336</v>
      </c>
      <c r="N91">
        <v>268</v>
      </c>
      <c r="O91" s="7">
        <v>43382.989583333336</v>
      </c>
      <c r="P91">
        <v>272.45</v>
      </c>
    </row>
    <row r="92" spans="13:16" x14ac:dyDescent="0.15">
      <c r="M92" s="7">
        <v>43383</v>
      </c>
      <c r="N92">
        <v>268.10000000000002</v>
      </c>
      <c r="O92" s="7">
        <v>43383</v>
      </c>
      <c r="P92">
        <v>272.45</v>
      </c>
    </row>
    <row r="93" spans="13:16" x14ac:dyDescent="0.15">
      <c r="M93" s="7">
        <v>43383.010416666664</v>
      </c>
      <c r="N93">
        <v>268.05</v>
      </c>
      <c r="O93" s="7">
        <v>43383.010416666664</v>
      </c>
      <c r="P93">
        <v>272.45</v>
      </c>
    </row>
    <row r="94" spans="13:16" x14ac:dyDescent="0.15">
      <c r="M94" s="7">
        <v>43383.020833333336</v>
      </c>
      <c r="N94">
        <v>267.75</v>
      </c>
      <c r="O94" s="7">
        <v>43383.020833333336</v>
      </c>
      <c r="P94">
        <v>272.14999999999998</v>
      </c>
    </row>
    <row r="95" spans="13:16" x14ac:dyDescent="0.15">
      <c r="M95" s="7">
        <v>43383.03125</v>
      </c>
      <c r="N95">
        <v>267.8</v>
      </c>
      <c r="O95" s="7">
        <v>43383.03125</v>
      </c>
      <c r="P95">
        <v>272.2</v>
      </c>
    </row>
    <row r="96" spans="13:16" x14ac:dyDescent="0.15">
      <c r="M96" s="7">
        <v>43383.041666666664</v>
      </c>
      <c r="N96">
        <v>267.75</v>
      </c>
      <c r="O96" s="7">
        <v>43383.041666666664</v>
      </c>
      <c r="P96">
        <v>272.2</v>
      </c>
    </row>
    <row r="97" spans="13:16" x14ac:dyDescent="0.15">
      <c r="M97" s="7">
        <v>43383.052083333336</v>
      </c>
      <c r="N97">
        <v>267.75</v>
      </c>
      <c r="O97" s="7">
        <v>43383.052083333336</v>
      </c>
      <c r="P97">
        <v>272.25</v>
      </c>
    </row>
    <row r="98" spans="13:16" x14ac:dyDescent="0.15">
      <c r="M98" s="7">
        <v>43383.0625</v>
      </c>
      <c r="N98">
        <v>267.75</v>
      </c>
      <c r="O98" s="7">
        <v>43383.0625</v>
      </c>
      <c r="P98">
        <v>272.2</v>
      </c>
    </row>
    <row r="99" spans="13:16" x14ac:dyDescent="0.15">
      <c r="M99" s="7">
        <v>43383.072916666664</v>
      </c>
      <c r="N99">
        <v>267.7</v>
      </c>
      <c r="O99" s="7">
        <v>43383.072916666664</v>
      </c>
      <c r="P99">
        <v>272.14999999999998</v>
      </c>
    </row>
    <row r="100" spans="13:16" x14ac:dyDescent="0.15">
      <c r="M100" s="7">
        <v>43383.083333333336</v>
      </c>
      <c r="N100">
        <v>267.7</v>
      </c>
      <c r="O100" s="7">
        <v>43383.083333333336</v>
      </c>
      <c r="P100">
        <v>272.05</v>
      </c>
    </row>
    <row r="101" spans="13:16" x14ac:dyDescent="0.15">
      <c r="M101" s="7">
        <v>43383.09375</v>
      </c>
      <c r="N101">
        <v>267.60000000000002</v>
      </c>
      <c r="O101" s="7">
        <v>43383.09375</v>
      </c>
      <c r="P101">
        <v>272.05</v>
      </c>
    </row>
    <row r="102" spans="13:16" x14ac:dyDescent="0.15">
      <c r="M102" s="7">
        <v>43383.104166666664</v>
      </c>
      <c r="N102">
        <v>267.8</v>
      </c>
      <c r="O102" s="7">
        <v>43383.104166666664</v>
      </c>
      <c r="P102">
        <v>272.05</v>
      </c>
    </row>
    <row r="103" spans="13:16" x14ac:dyDescent="0.15">
      <c r="M103" s="7">
        <v>43383.375</v>
      </c>
      <c r="N103">
        <v>267.8</v>
      </c>
      <c r="O103" s="7">
        <v>43383.375</v>
      </c>
      <c r="P103">
        <v>272.39999999999998</v>
      </c>
    </row>
    <row r="104" spans="13:16" x14ac:dyDescent="0.15">
      <c r="M104" s="7">
        <v>43383.385416666664</v>
      </c>
      <c r="N104">
        <v>267.8</v>
      </c>
      <c r="O104" s="7">
        <v>43383.385416666664</v>
      </c>
      <c r="P104">
        <v>272.39999999999998</v>
      </c>
    </row>
    <row r="105" spans="13:16" x14ac:dyDescent="0.15">
      <c r="M105" s="7">
        <v>43383.395833333336</v>
      </c>
      <c r="N105">
        <v>267.89999999999998</v>
      </c>
      <c r="O105" s="7">
        <v>43383.395833333336</v>
      </c>
      <c r="P105">
        <v>272.3</v>
      </c>
    </row>
    <row r="106" spans="13:16" x14ac:dyDescent="0.15">
      <c r="M106" s="7">
        <v>43383.40625</v>
      </c>
      <c r="N106">
        <v>267.95</v>
      </c>
      <c r="O106" s="7">
        <v>43383.40625</v>
      </c>
      <c r="P106">
        <v>272.39999999999998</v>
      </c>
    </row>
    <row r="107" spans="13:16" x14ac:dyDescent="0.15">
      <c r="M107" s="7">
        <v>43383.416666666664</v>
      </c>
      <c r="N107">
        <v>267.89999999999998</v>
      </c>
      <c r="O107" s="7">
        <v>43383.416666666664</v>
      </c>
      <c r="P107">
        <v>272.3</v>
      </c>
    </row>
    <row r="108" spans="13:16" x14ac:dyDescent="0.15">
      <c r="M108" s="7">
        <v>43383.427083333336</v>
      </c>
      <c r="N108">
        <v>267.89999999999998</v>
      </c>
      <c r="O108" s="7">
        <v>43383.427083333336</v>
      </c>
      <c r="P108">
        <v>272.3</v>
      </c>
    </row>
    <row r="109" spans="13:16" x14ac:dyDescent="0.15">
      <c r="M109" s="7">
        <v>43383.447916666664</v>
      </c>
      <c r="N109">
        <v>267.89999999999998</v>
      </c>
      <c r="O109" s="7">
        <v>43383.447916666664</v>
      </c>
      <c r="P109">
        <v>272.25</v>
      </c>
    </row>
    <row r="110" spans="13:16" x14ac:dyDescent="0.15">
      <c r="M110" s="7">
        <v>43383.458333333336</v>
      </c>
      <c r="N110">
        <v>267.95</v>
      </c>
      <c r="O110" s="7">
        <v>43383.458333333336</v>
      </c>
      <c r="P110">
        <v>272.25</v>
      </c>
    </row>
    <row r="111" spans="13:16" x14ac:dyDescent="0.15">
      <c r="M111" s="7">
        <v>43383.46875</v>
      </c>
      <c r="N111">
        <v>267.89999999999998</v>
      </c>
      <c r="O111" s="7">
        <v>43383.46875</v>
      </c>
      <c r="P111">
        <v>272.25</v>
      </c>
    </row>
    <row r="112" spans="13:16" x14ac:dyDescent="0.15">
      <c r="M112" s="7">
        <v>43383.479166666664</v>
      </c>
      <c r="N112">
        <v>267.95</v>
      </c>
      <c r="O112" s="7">
        <v>43383.479166666664</v>
      </c>
      <c r="P112">
        <v>272.3</v>
      </c>
    </row>
    <row r="113" spans="13:16" x14ac:dyDescent="0.15">
      <c r="M113" s="7">
        <v>43383.572916666664</v>
      </c>
      <c r="N113">
        <v>267.95</v>
      </c>
      <c r="O113" s="7">
        <v>43383.572916666664</v>
      </c>
      <c r="P113">
        <v>272.35000000000002</v>
      </c>
    </row>
    <row r="114" spans="13:16" x14ac:dyDescent="0.15">
      <c r="M114" s="7">
        <v>43383.583333333336</v>
      </c>
      <c r="N114">
        <v>267.95</v>
      </c>
      <c r="O114" s="7">
        <v>43383.583333333336</v>
      </c>
      <c r="P114">
        <v>272.35000000000002</v>
      </c>
    </row>
    <row r="115" spans="13:16" x14ac:dyDescent="0.15">
      <c r="M115" s="7">
        <v>43383.59375</v>
      </c>
      <c r="N115">
        <v>267.95</v>
      </c>
      <c r="O115" s="7">
        <v>43383.59375</v>
      </c>
      <c r="P115">
        <v>272.3</v>
      </c>
    </row>
    <row r="116" spans="13:16" x14ac:dyDescent="0.15">
      <c r="M116" s="7">
        <v>43383.604166666664</v>
      </c>
      <c r="N116">
        <v>268</v>
      </c>
      <c r="O116" s="7">
        <v>43383.604166666664</v>
      </c>
      <c r="P116">
        <v>272.35000000000002</v>
      </c>
    </row>
    <row r="117" spans="13:16" x14ac:dyDescent="0.15">
      <c r="M117" s="7">
        <v>43383.614583333336</v>
      </c>
      <c r="N117">
        <v>267.89999999999998</v>
      </c>
      <c r="O117" s="7">
        <v>43383.614583333336</v>
      </c>
      <c r="P117">
        <v>272.2</v>
      </c>
    </row>
    <row r="118" spans="13:16" x14ac:dyDescent="0.15">
      <c r="M118" s="7">
        <v>43383.625</v>
      </c>
      <c r="N118">
        <v>267.8</v>
      </c>
      <c r="O118" s="7">
        <v>43383.625</v>
      </c>
      <c r="P118">
        <v>272.10000000000002</v>
      </c>
    </row>
    <row r="119" spans="13:16" x14ac:dyDescent="0.15">
      <c r="M119" s="7">
        <v>43383.885416666664</v>
      </c>
      <c r="N119">
        <v>267.89999999999998</v>
      </c>
      <c r="O119" s="7">
        <v>43383.885416666664</v>
      </c>
      <c r="P119">
        <v>272.14999999999998</v>
      </c>
    </row>
    <row r="120" spans="13:16" x14ac:dyDescent="0.15">
      <c r="M120" s="7">
        <v>43383.895833333336</v>
      </c>
      <c r="N120">
        <v>267.7</v>
      </c>
      <c r="O120" s="7">
        <v>43383.895833333336</v>
      </c>
      <c r="P120">
        <v>272.05</v>
      </c>
    </row>
    <row r="121" spans="13:16" x14ac:dyDescent="0.15">
      <c r="M121" s="7">
        <v>43383.90625</v>
      </c>
      <c r="N121">
        <v>267.85000000000002</v>
      </c>
      <c r="O121" s="7">
        <v>43383.90625</v>
      </c>
      <c r="P121">
        <v>272.25</v>
      </c>
    </row>
    <row r="122" spans="13:16" x14ac:dyDescent="0.15">
      <c r="M122" s="7">
        <v>43383.916666666664</v>
      </c>
      <c r="N122">
        <v>267.95</v>
      </c>
      <c r="O122" s="7">
        <v>43383.916666666664</v>
      </c>
      <c r="P122">
        <v>272.3</v>
      </c>
    </row>
    <row r="123" spans="13:16" x14ac:dyDescent="0.15">
      <c r="M123" s="7">
        <v>43383.927083333336</v>
      </c>
      <c r="N123">
        <v>267.89999999999998</v>
      </c>
      <c r="O123" s="7">
        <v>43383.927083333336</v>
      </c>
      <c r="P123">
        <v>272.14999999999998</v>
      </c>
    </row>
    <row r="124" spans="13:16" x14ac:dyDescent="0.15">
      <c r="M124" s="7">
        <v>43383.9375</v>
      </c>
      <c r="N124">
        <v>267.85000000000002</v>
      </c>
      <c r="O124" s="7">
        <v>43383.9375</v>
      </c>
      <c r="P124">
        <v>272.25</v>
      </c>
    </row>
    <row r="125" spans="13:16" x14ac:dyDescent="0.15">
      <c r="M125" s="7">
        <v>43383.947916666664</v>
      </c>
      <c r="N125">
        <v>267.85000000000002</v>
      </c>
      <c r="O125" s="7">
        <v>43383.947916666664</v>
      </c>
      <c r="P125">
        <v>272.05</v>
      </c>
    </row>
    <row r="126" spans="13:16" x14ac:dyDescent="0.15">
      <c r="M126" s="7">
        <v>43383.958333333336</v>
      </c>
      <c r="N126">
        <v>267.7</v>
      </c>
      <c r="O126" s="7">
        <v>43383.958333333336</v>
      </c>
      <c r="P126">
        <v>272</v>
      </c>
    </row>
    <row r="127" spans="13:16" x14ac:dyDescent="0.15">
      <c r="M127" s="7">
        <v>43383.96875</v>
      </c>
      <c r="N127">
        <v>267.8</v>
      </c>
      <c r="O127" s="7">
        <v>43383.96875</v>
      </c>
      <c r="P127">
        <v>272</v>
      </c>
    </row>
    <row r="128" spans="13:16" x14ac:dyDescent="0.15">
      <c r="M128" s="7">
        <v>43383.979166666664</v>
      </c>
      <c r="N128">
        <v>267.7</v>
      </c>
      <c r="O128" s="7">
        <v>43383.979166666664</v>
      </c>
      <c r="P128">
        <v>272</v>
      </c>
    </row>
    <row r="129" spans="13:16" x14ac:dyDescent="0.15">
      <c r="M129" s="7">
        <v>43383.989583333336</v>
      </c>
      <c r="N129">
        <v>267.85000000000002</v>
      </c>
      <c r="O129" s="7">
        <v>43383.989583333336</v>
      </c>
      <c r="P129">
        <v>272.2</v>
      </c>
    </row>
    <row r="130" spans="13:16" x14ac:dyDescent="0.15">
      <c r="M130" s="7">
        <v>43384</v>
      </c>
      <c r="N130">
        <v>268</v>
      </c>
      <c r="O130" s="7">
        <v>43384</v>
      </c>
      <c r="P130">
        <v>272.25</v>
      </c>
    </row>
    <row r="131" spans="13:16" x14ac:dyDescent="0.15">
      <c r="M131" s="7">
        <v>43384.010416666664</v>
      </c>
      <c r="N131">
        <v>267.95</v>
      </c>
      <c r="O131" s="7">
        <v>43384.010416666664</v>
      </c>
      <c r="P131">
        <v>272.2</v>
      </c>
    </row>
    <row r="132" spans="13:16" x14ac:dyDescent="0.15">
      <c r="M132" s="7">
        <v>43384.020833333336</v>
      </c>
      <c r="N132">
        <v>268.10000000000002</v>
      </c>
      <c r="O132" s="7">
        <v>43384.020833333336</v>
      </c>
      <c r="P132">
        <v>272.2</v>
      </c>
    </row>
    <row r="133" spans="13:16" x14ac:dyDescent="0.15">
      <c r="M133" s="7">
        <v>43384.03125</v>
      </c>
      <c r="N133">
        <v>268</v>
      </c>
      <c r="O133" s="7">
        <v>43384.03125</v>
      </c>
      <c r="P133">
        <v>272.3</v>
      </c>
    </row>
    <row r="134" spans="13:16" x14ac:dyDescent="0.15">
      <c r="M134" s="7">
        <v>43384.041666666664</v>
      </c>
      <c r="N134">
        <v>268</v>
      </c>
      <c r="O134" s="7">
        <v>43384.041666666664</v>
      </c>
      <c r="P134">
        <v>272.25</v>
      </c>
    </row>
    <row r="135" spans="13:16" x14ac:dyDescent="0.15">
      <c r="M135" s="7">
        <v>43384.052083333336</v>
      </c>
      <c r="N135">
        <v>268.10000000000002</v>
      </c>
      <c r="O135" s="7">
        <v>43384.052083333336</v>
      </c>
      <c r="P135">
        <v>272.35000000000002</v>
      </c>
    </row>
    <row r="136" spans="13:16" x14ac:dyDescent="0.15">
      <c r="M136" s="7">
        <v>43384.0625</v>
      </c>
      <c r="N136">
        <v>268</v>
      </c>
      <c r="O136" s="7">
        <v>43384.0625</v>
      </c>
      <c r="P136">
        <v>272.3</v>
      </c>
    </row>
    <row r="137" spans="13:16" x14ac:dyDescent="0.15">
      <c r="M137" s="7">
        <v>43384.072916666664</v>
      </c>
      <c r="N137">
        <v>268.05</v>
      </c>
      <c r="O137" s="7">
        <v>43384.072916666664</v>
      </c>
      <c r="P137">
        <v>272.3</v>
      </c>
    </row>
    <row r="138" spans="13:16" x14ac:dyDescent="0.15">
      <c r="M138" s="7">
        <v>43384.083333333336</v>
      </c>
      <c r="N138">
        <v>267.95</v>
      </c>
      <c r="O138" s="7">
        <v>43384.083333333336</v>
      </c>
      <c r="P138">
        <v>272.3</v>
      </c>
    </row>
    <row r="139" spans="13:16" x14ac:dyDescent="0.15">
      <c r="M139" s="7">
        <v>43384.09375</v>
      </c>
      <c r="N139">
        <v>268.2</v>
      </c>
      <c r="O139" s="7">
        <v>43384.09375</v>
      </c>
      <c r="P139">
        <v>272.39999999999998</v>
      </c>
    </row>
    <row r="140" spans="13:16" x14ac:dyDescent="0.15">
      <c r="M140" s="7">
        <v>43384.104166666664</v>
      </c>
      <c r="N140">
        <v>268.25</v>
      </c>
      <c r="O140" s="7">
        <v>43384.104166666664</v>
      </c>
      <c r="P140">
        <v>272.55</v>
      </c>
    </row>
    <row r="141" spans="13:16" x14ac:dyDescent="0.15">
      <c r="M141" s="7">
        <v>43384.375</v>
      </c>
      <c r="N141">
        <v>268.25</v>
      </c>
      <c r="O141" s="7">
        <v>43384.375</v>
      </c>
      <c r="P141">
        <v>272.3</v>
      </c>
    </row>
    <row r="142" spans="13:16" x14ac:dyDescent="0.15">
      <c r="M142" s="7">
        <v>43384.385416666664</v>
      </c>
      <c r="N142">
        <v>268.5</v>
      </c>
      <c r="O142" s="7">
        <v>43384.385416666664</v>
      </c>
      <c r="P142">
        <v>272.64999999999998</v>
      </c>
    </row>
    <row r="143" spans="13:16" x14ac:dyDescent="0.15">
      <c r="M143" s="7">
        <v>43384.395833333336</v>
      </c>
      <c r="N143">
        <v>268.60000000000002</v>
      </c>
      <c r="O143" s="7">
        <v>43384.395833333336</v>
      </c>
      <c r="P143">
        <v>272.85000000000002</v>
      </c>
    </row>
    <row r="144" spans="13:16" x14ac:dyDescent="0.15">
      <c r="M144" s="7">
        <v>43384.40625</v>
      </c>
      <c r="N144">
        <v>268.95</v>
      </c>
      <c r="O144" s="7">
        <v>43384.40625</v>
      </c>
      <c r="P144">
        <v>273.25</v>
      </c>
    </row>
    <row r="145" spans="13:16" x14ac:dyDescent="0.15">
      <c r="M145" s="7">
        <v>43384.416666666664</v>
      </c>
      <c r="N145">
        <v>268.8</v>
      </c>
      <c r="O145" s="7">
        <v>43384.416666666664</v>
      </c>
      <c r="P145">
        <v>273.05</v>
      </c>
    </row>
    <row r="146" spans="13:16" x14ac:dyDescent="0.15">
      <c r="M146" s="7">
        <v>43384.427083333336</v>
      </c>
      <c r="N146">
        <v>268.95</v>
      </c>
      <c r="O146" s="7">
        <v>43384.427083333336</v>
      </c>
      <c r="P146">
        <v>273.25</v>
      </c>
    </row>
    <row r="147" spans="13:16" x14ac:dyDescent="0.15">
      <c r="M147" s="7">
        <v>43384.447916666664</v>
      </c>
      <c r="N147">
        <v>269.10000000000002</v>
      </c>
      <c r="O147" s="7">
        <v>43384.447916666664</v>
      </c>
      <c r="P147">
        <v>273.39999999999998</v>
      </c>
    </row>
    <row r="148" spans="13:16" x14ac:dyDescent="0.15">
      <c r="M148" s="7">
        <v>43384.458333333336</v>
      </c>
      <c r="N148">
        <v>269.05</v>
      </c>
      <c r="O148" s="7">
        <v>43384.458333333336</v>
      </c>
      <c r="P148">
        <v>273.35000000000002</v>
      </c>
    </row>
    <row r="149" spans="13:16" x14ac:dyDescent="0.15">
      <c r="M149" s="7">
        <v>43384.46875</v>
      </c>
      <c r="N149">
        <v>269.10000000000002</v>
      </c>
      <c r="O149" s="7">
        <v>43384.46875</v>
      </c>
      <c r="P149">
        <v>273.35000000000002</v>
      </c>
    </row>
    <row r="150" spans="13:16" x14ac:dyDescent="0.15">
      <c r="M150" s="7">
        <v>43384.479166666664</v>
      </c>
      <c r="N150">
        <v>269</v>
      </c>
      <c r="O150" s="7">
        <v>43384.479166666664</v>
      </c>
      <c r="P150">
        <v>273.35000000000002</v>
      </c>
    </row>
    <row r="151" spans="13:16" x14ac:dyDescent="0.15">
      <c r="M151" s="7">
        <v>43384.572916666664</v>
      </c>
      <c r="N151">
        <v>269.14999999999998</v>
      </c>
      <c r="O151" s="7">
        <v>43384.572916666664</v>
      </c>
      <c r="P151">
        <v>273.39999999999998</v>
      </c>
    </row>
    <row r="152" spans="13:16" x14ac:dyDescent="0.15">
      <c r="M152" s="7">
        <v>43384.583333333336</v>
      </c>
      <c r="N152">
        <v>269.25</v>
      </c>
      <c r="O152" s="7">
        <v>43384.583333333336</v>
      </c>
      <c r="P152">
        <v>273.5</v>
      </c>
    </row>
    <row r="153" spans="13:16" x14ac:dyDescent="0.15">
      <c r="M153" s="7">
        <v>43384.59375</v>
      </c>
      <c r="N153">
        <v>269</v>
      </c>
      <c r="O153" s="7">
        <v>43384.59375</v>
      </c>
      <c r="P153">
        <v>273.35000000000002</v>
      </c>
    </row>
    <row r="154" spans="13:16" x14ac:dyDescent="0.15">
      <c r="M154" s="7">
        <v>43384.604166666664</v>
      </c>
      <c r="N154">
        <v>268.75</v>
      </c>
      <c r="O154" s="7">
        <v>43384.604166666664</v>
      </c>
      <c r="P154">
        <v>273.14999999999998</v>
      </c>
    </row>
    <row r="155" spans="13:16" x14ac:dyDescent="0.15">
      <c r="M155" s="7">
        <v>43384.614583333336</v>
      </c>
      <c r="N155">
        <v>269</v>
      </c>
      <c r="O155" s="7">
        <v>43384.614583333336</v>
      </c>
      <c r="P155">
        <v>273.35000000000002</v>
      </c>
    </row>
    <row r="156" spans="13:16" x14ac:dyDescent="0.15">
      <c r="M156" s="7">
        <v>43384.625</v>
      </c>
      <c r="N156">
        <v>269.2</v>
      </c>
      <c r="O156" s="7">
        <v>43384.625</v>
      </c>
      <c r="P156">
        <v>273.5</v>
      </c>
    </row>
    <row r="157" spans="13:16" x14ac:dyDescent="0.15">
      <c r="M157" s="7">
        <v>43384.885416666664</v>
      </c>
      <c r="N157">
        <v>271.3</v>
      </c>
      <c r="O157" s="7">
        <v>43384.885416666664</v>
      </c>
      <c r="P157">
        <v>275.60000000000002</v>
      </c>
    </row>
    <row r="158" spans="13:16" x14ac:dyDescent="0.15">
      <c r="M158" s="7">
        <v>43384.895833333336</v>
      </c>
      <c r="N158">
        <v>271.64999999999998</v>
      </c>
      <c r="O158" s="7">
        <v>43384.895833333336</v>
      </c>
      <c r="P158">
        <v>276.05</v>
      </c>
    </row>
    <row r="159" spans="13:16" x14ac:dyDescent="0.15">
      <c r="M159" s="7">
        <v>43384.90625</v>
      </c>
      <c r="N159">
        <v>271.2</v>
      </c>
      <c r="O159" s="7">
        <v>43384.90625</v>
      </c>
      <c r="P159">
        <v>275.60000000000002</v>
      </c>
    </row>
    <row r="160" spans="13:16" x14ac:dyDescent="0.15">
      <c r="M160" s="7">
        <v>43384.916666666664</v>
      </c>
      <c r="N160">
        <v>271.05</v>
      </c>
      <c r="O160" s="7">
        <v>43384.916666666664</v>
      </c>
      <c r="P160">
        <v>275.39999999999998</v>
      </c>
    </row>
    <row r="161" spans="13:16" x14ac:dyDescent="0.15">
      <c r="M161" s="7">
        <v>43384.927083333336</v>
      </c>
      <c r="N161">
        <v>270.75</v>
      </c>
      <c r="O161" s="7">
        <v>43384.927083333336</v>
      </c>
      <c r="P161">
        <v>275.14999999999998</v>
      </c>
    </row>
    <row r="162" spans="13:16" x14ac:dyDescent="0.15">
      <c r="M162" s="7">
        <v>43384.9375</v>
      </c>
      <c r="N162">
        <v>270.89999999999998</v>
      </c>
      <c r="O162" s="7">
        <v>43384.9375</v>
      </c>
      <c r="P162">
        <v>275.3</v>
      </c>
    </row>
    <row r="163" spans="13:16" x14ac:dyDescent="0.15">
      <c r="M163" s="7">
        <v>43384.947916666664</v>
      </c>
      <c r="N163">
        <v>271.39999999999998</v>
      </c>
      <c r="O163" s="7">
        <v>43384.947916666664</v>
      </c>
      <c r="P163">
        <v>275.8</v>
      </c>
    </row>
    <row r="164" spans="13:16" x14ac:dyDescent="0.15">
      <c r="M164" s="7">
        <v>43384.958333333336</v>
      </c>
      <c r="N164">
        <v>272</v>
      </c>
      <c r="O164" s="7">
        <v>43384.958333333336</v>
      </c>
      <c r="P164">
        <v>276.3</v>
      </c>
    </row>
    <row r="165" spans="13:16" x14ac:dyDescent="0.15">
      <c r="M165" s="7">
        <v>43384.96875</v>
      </c>
      <c r="N165">
        <v>272.14999999999998</v>
      </c>
      <c r="O165" s="7">
        <v>43384.96875</v>
      </c>
      <c r="P165">
        <v>276.5</v>
      </c>
    </row>
    <row r="166" spans="13:16" x14ac:dyDescent="0.15">
      <c r="M166" s="7">
        <v>43384.979166666664</v>
      </c>
      <c r="N166">
        <v>272.75</v>
      </c>
      <c r="O166" s="7">
        <v>43384.979166666664</v>
      </c>
      <c r="P166">
        <v>277.14999999999998</v>
      </c>
    </row>
    <row r="167" spans="13:16" x14ac:dyDescent="0.15">
      <c r="M167" s="7">
        <v>43384.989583333336</v>
      </c>
      <c r="N167">
        <v>271.95</v>
      </c>
      <c r="O167" s="7">
        <v>43384.989583333336</v>
      </c>
      <c r="P167">
        <v>276.2</v>
      </c>
    </row>
    <row r="168" spans="13:16" x14ac:dyDescent="0.15">
      <c r="M168" s="7">
        <v>43385</v>
      </c>
      <c r="N168">
        <v>272.75</v>
      </c>
      <c r="O168" s="7">
        <v>43385</v>
      </c>
      <c r="P168">
        <v>277.05</v>
      </c>
    </row>
    <row r="169" spans="13:16" x14ac:dyDescent="0.15">
      <c r="M169" s="7">
        <v>43385.010416666664</v>
      </c>
      <c r="N169">
        <v>272.64999999999998</v>
      </c>
      <c r="O169" s="7">
        <v>43385.010416666664</v>
      </c>
      <c r="P169">
        <v>276.95</v>
      </c>
    </row>
    <row r="170" spans="13:16" x14ac:dyDescent="0.15">
      <c r="M170" s="7">
        <v>43385.020833333336</v>
      </c>
      <c r="N170">
        <v>272.8</v>
      </c>
      <c r="O170" s="7">
        <v>43385.020833333336</v>
      </c>
      <c r="P170">
        <v>277.10000000000002</v>
      </c>
    </row>
    <row r="171" spans="13:16" x14ac:dyDescent="0.15">
      <c r="M171" s="7">
        <v>43385.03125</v>
      </c>
      <c r="N171">
        <v>272.45</v>
      </c>
      <c r="O171" s="7">
        <v>43385.03125</v>
      </c>
      <c r="P171">
        <v>276.7</v>
      </c>
    </row>
    <row r="172" spans="13:16" x14ac:dyDescent="0.15">
      <c r="M172" s="7">
        <v>43385.041666666664</v>
      </c>
      <c r="N172">
        <v>272.45</v>
      </c>
      <c r="O172" s="7">
        <v>43385.041666666664</v>
      </c>
      <c r="P172">
        <v>276.7</v>
      </c>
    </row>
    <row r="173" spans="13:16" x14ac:dyDescent="0.15">
      <c r="M173" s="7">
        <v>43385.052083333336</v>
      </c>
      <c r="N173">
        <v>272.60000000000002</v>
      </c>
      <c r="O173" s="7">
        <v>43385.052083333336</v>
      </c>
      <c r="P173">
        <v>276.95</v>
      </c>
    </row>
    <row r="174" spans="13:16" x14ac:dyDescent="0.15">
      <c r="M174" s="7">
        <v>43385.0625</v>
      </c>
      <c r="N174">
        <v>272.89999999999998</v>
      </c>
      <c r="O174" s="7">
        <v>43385.0625</v>
      </c>
      <c r="P174">
        <v>277.2</v>
      </c>
    </row>
    <row r="175" spans="13:16" x14ac:dyDescent="0.15">
      <c r="M175" s="7">
        <v>43385.072916666664</v>
      </c>
      <c r="N175">
        <v>273.14999999999998</v>
      </c>
      <c r="O175" s="7">
        <v>43385.072916666664</v>
      </c>
      <c r="P175">
        <v>277.39999999999998</v>
      </c>
    </row>
    <row r="176" spans="13:16" x14ac:dyDescent="0.15">
      <c r="M176" s="7">
        <v>43385.083333333336</v>
      </c>
      <c r="N176">
        <v>273.10000000000002</v>
      </c>
      <c r="O176" s="7">
        <v>43385.083333333336</v>
      </c>
      <c r="P176">
        <v>277.25</v>
      </c>
    </row>
    <row r="177" spans="13:16" x14ac:dyDescent="0.15">
      <c r="M177" s="7">
        <v>43385.09375</v>
      </c>
      <c r="N177">
        <v>273.2</v>
      </c>
      <c r="O177" s="7">
        <v>43385.09375</v>
      </c>
      <c r="P177">
        <v>277.5</v>
      </c>
    </row>
    <row r="178" spans="13:16" x14ac:dyDescent="0.15">
      <c r="M178" s="7">
        <v>43385.104166666664</v>
      </c>
      <c r="N178">
        <v>273.35000000000002</v>
      </c>
      <c r="O178" s="7">
        <v>43385.104166666664</v>
      </c>
      <c r="P178">
        <v>277.7</v>
      </c>
    </row>
    <row r="179" spans="13:16" x14ac:dyDescent="0.15">
      <c r="M179" s="7">
        <v>43385.375</v>
      </c>
      <c r="N179">
        <v>273.2</v>
      </c>
      <c r="O179" s="7">
        <v>43385.375</v>
      </c>
      <c r="P179">
        <v>277.45</v>
      </c>
    </row>
    <row r="180" spans="13:16" x14ac:dyDescent="0.15">
      <c r="M180" s="7">
        <v>43385.385416666664</v>
      </c>
      <c r="N180">
        <v>272.8</v>
      </c>
      <c r="O180" s="7">
        <v>43385.385416666664</v>
      </c>
      <c r="P180">
        <v>277.64999999999998</v>
      </c>
    </row>
    <row r="181" spans="13:16" x14ac:dyDescent="0.15">
      <c r="M181" s="7">
        <v>43385.395833333336</v>
      </c>
      <c r="N181">
        <v>272.95</v>
      </c>
      <c r="O181" s="7">
        <v>43385.395833333336</v>
      </c>
      <c r="P181">
        <v>277.2</v>
      </c>
    </row>
    <row r="182" spans="13:16" x14ac:dyDescent="0.15">
      <c r="M182" s="7">
        <v>43385.40625</v>
      </c>
      <c r="N182">
        <v>272.8</v>
      </c>
      <c r="O182" s="7">
        <v>43385.40625</v>
      </c>
      <c r="P182">
        <v>277.14999999999998</v>
      </c>
    </row>
    <row r="183" spans="13:16" x14ac:dyDescent="0.15">
      <c r="M183" s="7">
        <v>43385.416666666664</v>
      </c>
      <c r="N183">
        <v>272.85000000000002</v>
      </c>
      <c r="O183" s="7">
        <v>43385.416666666664</v>
      </c>
      <c r="P183">
        <v>277.14999999999998</v>
      </c>
    </row>
    <row r="184" spans="13:16" x14ac:dyDescent="0.15">
      <c r="M184" s="7">
        <v>43385.427083333336</v>
      </c>
      <c r="N184">
        <v>272.89999999999998</v>
      </c>
      <c r="O184" s="7">
        <v>43385.427083333336</v>
      </c>
      <c r="P184">
        <v>277.14999999999998</v>
      </c>
    </row>
    <row r="185" spans="13:16" x14ac:dyDescent="0.15">
      <c r="M185" s="7">
        <v>43385.447916666664</v>
      </c>
      <c r="N185">
        <v>273.10000000000002</v>
      </c>
      <c r="O185" s="7">
        <v>43385.447916666664</v>
      </c>
      <c r="P185">
        <v>277.35000000000002</v>
      </c>
    </row>
    <row r="186" spans="13:16" x14ac:dyDescent="0.15">
      <c r="M186" s="7">
        <v>43385.458333333336</v>
      </c>
      <c r="N186">
        <v>273.35000000000002</v>
      </c>
      <c r="O186" s="7">
        <v>43385.458333333336</v>
      </c>
      <c r="P186">
        <v>277.7</v>
      </c>
    </row>
    <row r="187" spans="13:16" x14ac:dyDescent="0.15">
      <c r="M187" s="7">
        <v>43385.46875</v>
      </c>
      <c r="N187">
        <v>273.60000000000002</v>
      </c>
      <c r="O187" s="7">
        <v>43385.46875</v>
      </c>
      <c r="P187">
        <v>277.89999999999998</v>
      </c>
    </row>
    <row r="188" spans="13:16" x14ac:dyDescent="0.15">
      <c r="M188" s="7">
        <v>43385.479166666664</v>
      </c>
      <c r="N188">
        <v>273.5</v>
      </c>
      <c r="O188" s="7">
        <v>43385.479166666664</v>
      </c>
      <c r="P188">
        <v>277.8</v>
      </c>
    </row>
    <row r="189" spans="13:16" x14ac:dyDescent="0.15">
      <c r="M189" s="7">
        <v>43385.572916666664</v>
      </c>
      <c r="N189">
        <v>273.2</v>
      </c>
      <c r="O189" s="7">
        <v>43385.572916666664</v>
      </c>
      <c r="P189">
        <v>277.7</v>
      </c>
    </row>
    <row r="190" spans="13:16" x14ac:dyDescent="0.15">
      <c r="M190" s="7">
        <v>43385.583333333336</v>
      </c>
      <c r="N190">
        <v>272.95</v>
      </c>
      <c r="O190" s="7">
        <v>43385.583333333336</v>
      </c>
      <c r="P190">
        <v>277.2</v>
      </c>
    </row>
    <row r="191" spans="13:16" x14ac:dyDescent="0.15">
      <c r="M191" s="7">
        <v>43385.59375</v>
      </c>
      <c r="N191">
        <v>272.85000000000002</v>
      </c>
      <c r="O191" s="7">
        <v>43385.59375</v>
      </c>
      <c r="P191">
        <v>277.14999999999998</v>
      </c>
    </row>
    <row r="192" spans="13:16" x14ac:dyDescent="0.15">
      <c r="M192" s="7">
        <v>43385.604166666664</v>
      </c>
      <c r="N192">
        <v>272.85000000000002</v>
      </c>
      <c r="O192" s="7">
        <v>43385.604166666664</v>
      </c>
      <c r="P192">
        <v>277.10000000000002</v>
      </c>
    </row>
    <row r="193" spans="13:16" x14ac:dyDescent="0.15">
      <c r="M193" s="7">
        <v>43385.614583333336</v>
      </c>
      <c r="N193">
        <v>272.75</v>
      </c>
      <c r="O193" s="7">
        <v>43385.614583333336</v>
      </c>
      <c r="P193">
        <v>277.10000000000002</v>
      </c>
    </row>
    <row r="194" spans="13:16" x14ac:dyDescent="0.15">
      <c r="M194" s="7">
        <v>43385.625</v>
      </c>
      <c r="N194">
        <v>272.75</v>
      </c>
      <c r="O194" s="7">
        <v>43385.625</v>
      </c>
      <c r="P194">
        <v>277.10000000000002</v>
      </c>
    </row>
    <row r="195" spans="13:16" x14ac:dyDescent="0.15">
      <c r="M195" s="7">
        <v>43385.885416666664</v>
      </c>
      <c r="N195">
        <v>273.45</v>
      </c>
      <c r="O195" s="7">
        <v>43385.885416666664</v>
      </c>
      <c r="P195">
        <v>277.2</v>
      </c>
    </row>
    <row r="196" spans="13:16" x14ac:dyDescent="0.15">
      <c r="M196" s="7">
        <v>43385.895833333336</v>
      </c>
      <c r="N196">
        <v>273.3</v>
      </c>
      <c r="O196" s="7">
        <v>43385.895833333336</v>
      </c>
      <c r="P196">
        <v>277.60000000000002</v>
      </c>
    </row>
    <row r="197" spans="13:16" x14ac:dyDescent="0.15">
      <c r="M197" s="7">
        <v>43385.90625</v>
      </c>
      <c r="N197">
        <v>273.85000000000002</v>
      </c>
      <c r="O197" s="7">
        <v>43385.90625</v>
      </c>
      <c r="P197">
        <v>278.2</v>
      </c>
    </row>
    <row r="198" spans="13:16" x14ac:dyDescent="0.15">
      <c r="M198" s="7">
        <v>43385.916666666664</v>
      </c>
      <c r="N198">
        <v>273.95</v>
      </c>
      <c r="O198" s="7">
        <v>43385.916666666664</v>
      </c>
      <c r="P198">
        <v>278.35000000000002</v>
      </c>
    </row>
    <row r="199" spans="13:16" x14ac:dyDescent="0.15">
      <c r="M199" s="7">
        <v>43385.927083333336</v>
      </c>
      <c r="N199">
        <v>273.95</v>
      </c>
      <c r="O199" s="7">
        <v>43385.927083333336</v>
      </c>
      <c r="P199">
        <v>278.25</v>
      </c>
    </row>
    <row r="200" spans="13:16" x14ac:dyDescent="0.15">
      <c r="M200" s="7">
        <v>43385.9375</v>
      </c>
      <c r="N200">
        <v>273.60000000000002</v>
      </c>
      <c r="O200" s="7">
        <v>43385.9375</v>
      </c>
      <c r="P200">
        <v>277.8</v>
      </c>
    </row>
    <row r="201" spans="13:16" x14ac:dyDescent="0.15">
      <c r="M201" s="7">
        <v>43385.947916666664</v>
      </c>
      <c r="N201">
        <v>273.75</v>
      </c>
      <c r="O201" s="7">
        <v>43385.947916666664</v>
      </c>
      <c r="P201">
        <v>278</v>
      </c>
    </row>
    <row r="202" spans="13:16" x14ac:dyDescent="0.15">
      <c r="M202" s="7">
        <v>43385.958333333336</v>
      </c>
      <c r="N202">
        <v>273.3</v>
      </c>
      <c r="O202" s="7">
        <v>43385.958333333336</v>
      </c>
      <c r="P202">
        <v>277.60000000000002</v>
      </c>
    </row>
    <row r="203" spans="13:16" x14ac:dyDescent="0.15">
      <c r="M203" s="7">
        <v>43385.96875</v>
      </c>
      <c r="N203">
        <v>273.39999999999998</v>
      </c>
      <c r="O203" s="7">
        <v>43385.96875</v>
      </c>
      <c r="P203">
        <v>277.75</v>
      </c>
    </row>
    <row r="204" spans="13:16" x14ac:dyDescent="0.15">
      <c r="M204" s="7">
        <v>43385.979166666664</v>
      </c>
      <c r="N204">
        <v>273.60000000000002</v>
      </c>
      <c r="O204" s="7">
        <v>43385.979166666664</v>
      </c>
      <c r="P204">
        <v>277.85000000000002</v>
      </c>
    </row>
    <row r="205" spans="13:16" x14ac:dyDescent="0.15">
      <c r="M205" s="7">
        <v>43385.989583333336</v>
      </c>
      <c r="N205">
        <v>273.7</v>
      </c>
      <c r="O205" s="7">
        <v>43385.989583333336</v>
      </c>
      <c r="P205">
        <v>277.95</v>
      </c>
    </row>
    <row r="206" spans="13:16" x14ac:dyDescent="0.15">
      <c r="M206" s="7">
        <v>43386</v>
      </c>
      <c r="N206">
        <v>273.7</v>
      </c>
      <c r="O206" s="7">
        <v>43386</v>
      </c>
      <c r="P206">
        <v>277.95</v>
      </c>
    </row>
    <row r="207" spans="13:16" x14ac:dyDescent="0.15">
      <c r="M207" s="7">
        <v>43386.010416666664</v>
      </c>
      <c r="N207">
        <v>273.85000000000002</v>
      </c>
      <c r="O207" s="7">
        <v>43386.010416666664</v>
      </c>
      <c r="P207">
        <v>278.05</v>
      </c>
    </row>
    <row r="208" spans="13:16" x14ac:dyDescent="0.15">
      <c r="M208" s="7">
        <v>43386.020833333336</v>
      </c>
      <c r="N208">
        <v>273.64999999999998</v>
      </c>
      <c r="O208" s="7">
        <v>43386.020833333336</v>
      </c>
      <c r="P208">
        <v>278</v>
      </c>
    </row>
    <row r="209" spans="13:16" x14ac:dyDescent="0.15">
      <c r="M209" s="7">
        <v>43386.03125</v>
      </c>
      <c r="N209">
        <v>273.7</v>
      </c>
      <c r="O209" s="7">
        <v>43386.03125</v>
      </c>
      <c r="P209">
        <v>278.10000000000002</v>
      </c>
    </row>
    <row r="210" spans="13:16" x14ac:dyDescent="0.15">
      <c r="M210" s="7">
        <v>43386.041666666664</v>
      </c>
      <c r="N210">
        <v>273.95</v>
      </c>
      <c r="O210" s="7">
        <v>43386.041666666664</v>
      </c>
      <c r="P210">
        <v>278.25</v>
      </c>
    </row>
    <row r="211" spans="13:16" x14ac:dyDescent="0.15">
      <c r="M211" s="7">
        <v>43386.052083333336</v>
      </c>
      <c r="N211">
        <v>274</v>
      </c>
      <c r="O211" s="7">
        <v>43386.052083333336</v>
      </c>
      <c r="P211">
        <v>278.3</v>
      </c>
    </row>
    <row r="212" spans="13:16" x14ac:dyDescent="0.15">
      <c r="M212" s="7">
        <v>43386.0625</v>
      </c>
      <c r="N212">
        <v>273.95</v>
      </c>
      <c r="O212" s="7">
        <v>43386.0625</v>
      </c>
      <c r="P212">
        <v>278.25</v>
      </c>
    </row>
    <row r="213" spans="13:16" x14ac:dyDescent="0.15">
      <c r="M213" s="7">
        <v>43386.072916666664</v>
      </c>
      <c r="N213">
        <v>273.75</v>
      </c>
      <c r="O213" s="7">
        <v>43386.072916666664</v>
      </c>
      <c r="P213">
        <v>278.14999999999998</v>
      </c>
    </row>
    <row r="214" spans="13:16" x14ac:dyDescent="0.15">
      <c r="M214" s="7">
        <v>43386.083333333336</v>
      </c>
      <c r="N214">
        <v>273.85000000000002</v>
      </c>
      <c r="O214" s="7">
        <v>43386.083333333336</v>
      </c>
      <c r="P214">
        <v>278.2</v>
      </c>
    </row>
    <row r="215" spans="13:16" x14ac:dyDescent="0.15">
      <c r="M215" s="7">
        <v>43386.09375</v>
      </c>
      <c r="N215">
        <v>273.7</v>
      </c>
      <c r="O215" s="7">
        <v>43386.09375</v>
      </c>
      <c r="P215">
        <v>278.05</v>
      </c>
    </row>
    <row r="216" spans="13:16" x14ac:dyDescent="0.15">
      <c r="M216" s="7">
        <v>43386.104166666664</v>
      </c>
      <c r="N216">
        <v>273.89999999999998</v>
      </c>
      <c r="O216" s="7">
        <v>43386.104166666664</v>
      </c>
      <c r="P216">
        <v>278.25</v>
      </c>
    </row>
    <row r="217" spans="13:16" x14ac:dyDescent="0.15">
      <c r="M217" s="7">
        <v>43388.375</v>
      </c>
      <c r="N217">
        <v>273.95</v>
      </c>
      <c r="O217" s="7">
        <v>43388.375</v>
      </c>
      <c r="P217">
        <v>278.14999999999998</v>
      </c>
    </row>
    <row r="218" spans="13:16" x14ac:dyDescent="0.15">
      <c r="M218" s="7">
        <v>43388.385416666664</v>
      </c>
      <c r="N218">
        <v>274.10000000000002</v>
      </c>
      <c r="O218" s="7">
        <v>43388.385416666664</v>
      </c>
      <c r="P218">
        <v>278.3</v>
      </c>
    </row>
    <row r="219" spans="13:16" x14ac:dyDescent="0.15">
      <c r="M219" s="7">
        <v>43388.395833333336</v>
      </c>
      <c r="N219">
        <v>274.25</v>
      </c>
      <c r="O219" s="7">
        <v>43388.395833333336</v>
      </c>
      <c r="P219">
        <v>278.55</v>
      </c>
    </row>
    <row r="220" spans="13:16" x14ac:dyDescent="0.15">
      <c r="M220" s="7">
        <v>43388.40625</v>
      </c>
      <c r="N220">
        <v>274.2</v>
      </c>
      <c r="O220" s="7">
        <v>43388.40625</v>
      </c>
      <c r="P220">
        <v>278.5</v>
      </c>
    </row>
    <row r="221" spans="13:16" x14ac:dyDescent="0.15">
      <c r="M221" s="7">
        <v>43388.416666666664</v>
      </c>
      <c r="N221">
        <v>274.14999999999998</v>
      </c>
      <c r="O221" s="7">
        <v>43388.416666666664</v>
      </c>
      <c r="P221">
        <v>278.45</v>
      </c>
    </row>
    <row r="222" spans="13:16" x14ac:dyDescent="0.15">
      <c r="M222" s="7">
        <v>43388.427083333336</v>
      </c>
      <c r="N222">
        <v>274.05</v>
      </c>
      <c r="O222" s="7">
        <v>43388.427083333336</v>
      </c>
      <c r="P222">
        <v>278.35000000000002</v>
      </c>
    </row>
    <row r="223" spans="13:16" x14ac:dyDescent="0.15">
      <c r="M223" s="7">
        <v>43388.447916666664</v>
      </c>
      <c r="N223">
        <v>274.10000000000002</v>
      </c>
      <c r="O223" s="7">
        <v>43388.447916666664</v>
      </c>
      <c r="P223">
        <v>278.45</v>
      </c>
    </row>
    <row r="224" spans="13:16" x14ac:dyDescent="0.15">
      <c r="M224" s="7">
        <v>43388.458333333336</v>
      </c>
      <c r="N224">
        <v>274.14999999999998</v>
      </c>
      <c r="O224" s="7">
        <v>43388.458333333336</v>
      </c>
      <c r="P224">
        <v>278.5</v>
      </c>
    </row>
    <row r="225" spans="13:16" x14ac:dyDescent="0.15">
      <c r="M225" s="7">
        <v>43388.46875</v>
      </c>
      <c r="N225">
        <v>274.2</v>
      </c>
      <c r="O225" s="7">
        <v>43388.46875</v>
      </c>
      <c r="P225">
        <v>278.55</v>
      </c>
    </row>
    <row r="226" spans="13:16" x14ac:dyDescent="0.15">
      <c r="M226" s="7">
        <v>43388.479166666664</v>
      </c>
      <c r="N226">
        <v>274.05</v>
      </c>
      <c r="O226" s="7">
        <v>43388.479166666664</v>
      </c>
      <c r="P226">
        <v>278.39999999999998</v>
      </c>
    </row>
    <row r="227" spans="13:16" x14ac:dyDescent="0.15">
      <c r="M227" s="7">
        <v>43388.572916666664</v>
      </c>
      <c r="N227">
        <v>274.35000000000002</v>
      </c>
      <c r="O227" s="7">
        <v>43388.572916666664</v>
      </c>
      <c r="P227">
        <v>278.5</v>
      </c>
    </row>
    <row r="228" spans="13:16" x14ac:dyDescent="0.15">
      <c r="M228" s="7">
        <v>43388.583333333336</v>
      </c>
      <c r="N228">
        <v>274.10000000000002</v>
      </c>
      <c r="O228" s="7">
        <v>43388.583333333336</v>
      </c>
      <c r="P228">
        <v>278.5</v>
      </c>
    </row>
    <row r="229" spans="13:16" x14ac:dyDescent="0.15">
      <c r="M229" s="7">
        <v>43388.59375</v>
      </c>
      <c r="N229">
        <v>274.25</v>
      </c>
      <c r="O229" s="7">
        <v>43388.59375</v>
      </c>
      <c r="P229">
        <v>278.55</v>
      </c>
    </row>
    <row r="230" spans="13:16" x14ac:dyDescent="0.15">
      <c r="M230" s="7">
        <v>43388.604166666664</v>
      </c>
      <c r="N230">
        <v>274.75</v>
      </c>
      <c r="O230" s="7">
        <v>43388.604166666664</v>
      </c>
      <c r="P230">
        <v>279</v>
      </c>
    </row>
    <row r="231" spans="13:16" x14ac:dyDescent="0.15">
      <c r="M231" s="7">
        <v>43388.614583333336</v>
      </c>
      <c r="N231">
        <v>274.85000000000002</v>
      </c>
      <c r="O231" s="7">
        <v>43388.614583333336</v>
      </c>
      <c r="P231">
        <v>279.2</v>
      </c>
    </row>
    <row r="232" spans="13:16" x14ac:dyDescent="0.15">
      <c r="M232" s="7">
        <v>43388.625</v>
      </c>
      <c r="N232">
        <v>274.89999999999998</v>
      </c>
      <c r="O232" s="7">
        <v>43388.625</v>
      </c>
      <c r="P232">
        <v>279.2</v>
      </c>
    </row>
    <row r="233" spans="13:16" x14ac:dyDescent="0.15">
      <c r="M233" s="7">
        <v>43388.885416666664</v>
      </c>
      <c r="N233">
        <v>276</v>
      </c>
      <c r="O233" s="7">
        <v>43388.885416666664</v>
      </c>
      <c r="P233">
        <v>279.75</v>
      </c>
    </row>
    <row r="234" spans="13:16" x14ac:dyDescent="0.15">
      <c r="M234" s="7">
        <v>43388.895833333336</v>
      </c>
      <c r="N234">
        <v>274.89999999999998</v>
      </c>
      <c r="O234" s="7">
        <v>43388.895833333336</v>
      </c>
      <c r="P234">
        <v>279.25</v>
      </c>
    </row>
    <row r="235" spans="13:16" x14ac:dyDescent="0.15">
      <c r="M235" s="7">
        <v>43388.90625</v>
      </c>
      <c r="N235">
        <v>275.35000000000002</v>
      </c>
      <c r="O235" s="7">
        <v>43388.90625</v>
      </c>
      <c r="P235">
        <v>279.64999999999998</v>
      </c>
    </row>
    <row r="236" spans="13:16" x14ac:dyDescent="0.15">
      <c r="M236" s="7">
        <v>43388.916666666664</v>
      </c>
      <c r="N236">
        <v>275.7</v>
      </c>
      <c r="O236" s="7">
        <v>43388.916666666664</v>
      </c>
      <c r="P236">
        <v>280.05</v>
      </c>
    </row>
    <row r="237" spans="13:16" x14ac:dyDescent="0.15">
      <c r="M237" s="7">
        <v>43388.927083333336</v>
      </c>
      <c r="N237">
        <v>276.05</v>
      </c>
      <c r="O237" s="7">
        <v>43388.927083333336</v>
      </c>
      <c r="P237">
        <v>280.39999999999998</v>
      </c>
    </row>
    <row r="238" spans="13:16" x14ac:dyDescent="0.15">
      <c r="M238" s="7">
        <v>43388.9375</v>
      </c>
      <c r="N238">
        <v>275.75</v>
      </c>
      <c r="O238" s="7">
        <v>43388.9375</v>
      </c>
      <c r="P238">
        <v>280.10000000000002</v>
      </c>
    </row>
    <row r="239" spans="13:16" x14ac:dyDescent="0.15">
      <c r="M239" s="7">
        <v>43388.947916666664</v>
      </c>
      <c r="N239">
        <v>275.64999999999998</v>
      </c>
      <c r="O239" s="7">
        <v>43388.947916666664</v>
      </c>
      <c r="P239">
        <v>280.10000000000002</v>
      </c>
    </row>
    <row r="240" spans="13:16" x14ac:dyDescent="0.15">
      <c r="M240" s="7">
        <v>43388.958333333336</v>
      </c>
      <c r="N240">
        <v>275.5</v>
      </c>
      <c r="O240" s="7">
        <v>43388.958333333336</v>
      </c>
      <c r="P240">
        <v>279.89999999999998</v>
      </c>
    </row>
    <row r="241" spans="13:16" x14ac:dyDescent="0.15">
      <c r="M241" s="7">
        <v>43388.96875</v>
      </c>
      <c r="N241">
        <v>275.45</v>
      </c>
      <c r="O241" s="7">
        <v>43388.96875</v>
      </c>
      <c r="P241">
        <v>279.8</v>
      </c>
    </row>
    <row r="242" spans="13:16" x14ac:dyDescent="0.15">
      <c r="M242" s="7">
        <v>43388.979166666664</v>
      </c>
      <c r="N242">
        <v>275.35000000000002</v>
      </c>
      <c r="O242" s="7">
        <v>43388.979166666664</v>
      </c>
      <c r="P242">
        <v>279.75</v>
      </c>
    </row>
    <row r="243" spans="13:16" x14ac:dyDescent="0.15">
      <c r="M243" s="7">
        <v>43388.989583333336</v>
      </c>
      <c r="N243">
        <v>275.10000000000002</v>
      </c>
      <c r="O243" s="7">
        <v>43388.989583333336</v>
      </c>
      <c r="P243">
        <v>279.60000000000002</v>
      </c>
    </row>
    <row r="244" spans="13:16" x14ac:dyDescent="0.15">
      <c r="M244" s="7">
        <v>43389</v>
      </c>
      <c r="N244">
        <v>275.2</v>
      </c>
      <c r="O244" s="7">
        <v>43389</v>
      </c>
      <c r="P244">
        <v>279.7</v>
      </c>
    </row>
    <row r="245" spans="13:16" x14ac:dyDescent="0.15">
      <c r="M245" s="7">
        <v>43389.010416666664</v>
      </c>
      <c r="N245">
        <v>275.55</v>
      </c>
      <c r="O245" s="7">
        <v>43389.010416666664</v>
      </c>
      <c r="P245">
        <v>280</v>
      </c>
    </row>
    <row r="246" spans="13:16" x14ac:dyDescent="0.15">
      <c r="M246" s="7">
        <v>43389.020833333336</v>
      </c>
      <c r="N246">
        <v>275.55</v>
      </c>
      <c r="O246" s="7">
        <v>43389.020833333336</v>
      </c>
      <c r="P246">
        <v>280</v>
      </c>
    </row>
    <row r="247" spans="13:16" x14ac:dyDescent="0.15">
      <c r="M247" s="7">
        <v>43389.03125</v>
      </c>
      <c r="N247">
        <v>275.45</v>
      </c>
      <c r="O247" s="7">
        <v>43389.03125</v>
      </c>
      <c r="P247">
        <v>279.89999999999998</v>
      </c>
    </row>
    <row r="248" spans="13:16" x14ac:dyDescent="0.15">
      <c r="M248" s="7">
        <v>43389.041666666664</v>
      </c>
      <c r="N248">
        <v>275.39999999999998</v>
      </c>
      <c r="O248" s="7">
        <v>43389.041666666664</v>
      </c>
      <c r="P248">
        <v>279.85000000000002</v>
      </c>
    </row>
    <row r="249" spans="13:16" x14ac:dyDescent="0.15">
      <c r="M249" s="7">
        <v>43389.052083333336</v>
      </c>
      <c r="N249">
        <v>275.60000000000002</v>
      </c>
      <c r="O249" s="7">
        <v>43389.052083333336</v>
      </c>
      <c r="P249">
        <v>280</v>
      </c>
    </row>
    <row r="250" spans="13:16" x14ac:dyDescent="0.15">
      <c r="M250" s="7">
        <v>43389.0625</v>
      </c>
      <c r="N250">
        <v>275.39999999999998</v>
      </c>
      <c r="O250" s="7">
        <v>43389.0625</v>
      </c>
      <c r="P250">
        <v>279.89999999999998</v>
      </c>
    </row>
    <row r="251" spans="13:16" x14ac:dyDescent="0.15">
      <c r="M251" s="7">
        <v>43389.072916666664</v>
      </c>
      <c r="N251">
        <v>275.39999999999998</v>
      </c>
      <c r="O251" s="7">
        <v>43389.072916666664</v>
      </c>
      <c r="P251">
        <v>280</v>
      </c>
    </row>
    <row r="252" spans="13:16" x14ac:dyDescent="0.15">
      <c r="M252" s="7">
        <v>43389.083333333336</v>
      </c>
      <c r="N252">
        <v>275.25</v>
      </c>
      <c r="O252" s="7">
        <v>43389.083333333336</v>
      </c>
      <c r="P252">
        <v>279.7</v>
      </c>
    </row>
    <row r="253" spans="13:16" x14ac:dyDescent="0.15">
      <c r="M253" s="7">
        <v>43389.09375</v>
      </c>
      <c r="N253">
        <v>275.2</v>
      </c>
      <c r="O253" s="7">
        <v>43389.09375</v>
      </c>
      <c r="P253">
        <v>279.60000000000002</v>
      </c>
    </row>
    <row r="254" spans="13:16" x14ac:dyDescent="0.15">
      <c r="M254" s="7">
        <v>43389.104166666664</v>
      </c>
      <c r="N254">
        <v>275.45</v>
      </c>
      <c r="O254" s="7">
        <v>43389.104166666664</v>
      </c>
      <c r="P254">
        <v>279.60000000000002</v>
      </c>
    </row>
    <row r="255" spans="13:16" x14ac:dyDescent="0.15">
      <c r="M255" s="7">
        <v>43389.375</v>
      </c>
      <c r="N255">
        <v>275.45</v>
      </c>
      <c r="O255" s="7">
        <v>43389.375</v>
      </c>
      <c r="P255">
        <v>279.85000000000002</v>
      </c>
    </row>
    <row r="256" spans="13:16" x14ac:dyDescent="0.15">
      <c r="M256" s="7">
        <v>43389.385416666664</v>
      </c>
      <c r="N256">
        <v>275.55</v>
      </c>
      <c r="O256" s="7">
        <v>43389.385416666664</v>
      </c>
      <c r="P256">
        <v>280</v>
      </c>
    </row>
    <row r="257" spans="13:16" x14ac:dyDescent="0.15">
      <c r="M257" s="7">
        <v>43389.395833333336</v>
      </c>
      <c r="N257">
        <v>275.35000000000002</v>
      </c>
      <c r="O257" s="7">
        <v>43389.395833333336</v>
      </c>
      <c r="P257">
        <v>279.75</v>
      </c>
    </row>
    <row r="258" spans="13:16" x14ac:dyDescent="0.15">
      <c r="M258" s="7">
        <v>43389.40625</v>
      </c>
      <c r="N258">
        <v>275.45</v>
      </c>
      <c r="O258" s="7">
        <v>43389.40625</v>
      </c>
      <c r="P258">
        <v>279.8</v>
      </c>
    </row>
    <row r="259" spans="13:16" x14ac:dyDescent="0.15">
      <c r="M259" s="7">
        <v>43389.416666666664</v>
      </c>
      <c r="N259">
        <v>275.45</v>
      </c>
      <c r="O259" s="7">
        <v>43389.416666666664</v>
      </c>
      <c r="P259">
        <v>279.85000000000002</v>
      </c>
    </row>
    <row r="260" spans="13:16" x14ac:dyDescent="0.15">
      <c r="M260" s="7">
        <v>43389.427083333336</v>
      </c>
      <c r="N260">
        <v>275.5</v>
      </c>
      <c r="O260" s="7">
        <v>43389.427083333336</v>
      </c>
      <c r="P260">
        <v>279.89999999999998</v>
      </c>
    </row>
    <row r="261" spans="13:16" x14ac:dyDescent="0.15">
      <c r="M261" s="7">
        <v>43389.447916666664</v>
      </c>
      <c r="N261">
        <v>275.35000000000002</v>
      </c>
      <c r="O261" s="7">
        <v>43389.447916666664</v>
      </c>
      <c r="P261">
        <v>279.7</v>
      </c>
    </row>
    <row r="262" spans="13:16" x14ac:dyDescent="0.15">
      <c r="M262" s="7">
        <v>43389.458333333336</v>
      </c>
      <c r="N262">
        <v>275.2</v>
      </c>
      <c r="O262" s="7">
        <v>43389.458333333336</v>
      </c>
      <c r="P262">
        <v>279.60000000000002</v>
      </c>
    </row>
    <row r="263" spans="13:16" x14ac:dyDescent="0.15">
      <c r="M263" s="7">
        <v>43389.46875</v>
      </c>
      <c r="N263">
        <v>275.3</v>
      </c>
      <c r="O263" s="7">
        <v>43389.46875</v>
      </c>
      <c r="P263">
        <v>279.64999999999998</v>
      </c>
    </row>
    <row r="264" spans="13:16" x14ac:dyDescent="0.15">
      <c r="M264" s="7">
        <v>43389.479166666664</v>
      </c>
      <c r="N264">
        <v>275.25</v>
      </c>
      <c r="O264" s="7">
        <v>43389.479166666664</v>
      </c>
      <c r="P264">
        <v>279.64999999999998</v>
      </c>
    </row>
    <row r="265" spans="13:16" x14ac:dyDescent="0.15">
      <c r="M265" s="7">
        <v>43389.572916666664</v>
      </c>
      <c r="N265">
        <v>275.3</v>
      </c>
      <c r="O265" s="7">
        <v>43389.572916666664</v>
      </c>
      <c r="P265">
        <v>279.8</v>
      </c>
    </row>
    <row r="266" spans="13:16" x14ac:dyDescent="0.15">
      <c r="M266" s="7">
        <v>43389.583333333336</v>
      </c>
      <c r="N266">
        <v>275.10000000000002</v>
      </c>
      <c r="O266" s="7">
        <v>43389.583333333336</v>
      </c>
      <c r="P266">
        <v>279.55</v>
      </c>
    </row>
    <row r="267" spans="13:16" x14ac:dyDescent="0.15">
      <c r="M267" s="7">
        <v>43389.59375</v>
      </c>
      <c r="N267">
        <v>275.10000000000002</v>
      </c>
      <c r="O267" s="7">
        <v>43389.59375</v>
      </c>
      <c r="P267">
        <v>279.55</v>
      </c>
    </row>
    <row r="268" spans="13:16" x14ac:dyDescent="0.15">
      <c r="M268" s="7">
        <v>43389.604166666664</v>
      </c>
      <c r="N268">
        <v>275.3</v>
      </c>
      <c r="O268" s="7">
        <v>43389.604166666664</v>
      </c>
      <c r="P268">
        <v>279.7</v>
      </c>
    </row>
    <row r="269" spans="13:16" x14ac:dyDescent="0.15">
      <c r="M269" s="7">
        <v>43389.614583333336</v>
      </c>
      <c r="N269">
        <v>275.45</v>
      </c>
      <c r="O269" s="7">
        <v>43389.614583333336</v>
      </c>
      <c r="P269">
        <v>279.85000000000002</v>
      </c>
    </row>
    <row r="270" spans="13:16" x14ac:dyDescent="0.15">
      <c r="M270" s="7">
        <v>43389.625</v>
      </c>
      <c r="N270">
        <v>275.45</v>
      </c>
      <c r="O270" s="7">
        <v>43389.625</v>
      </c>
      <c r="P270">
        <v>279.85000000000002</v>
      </c>
    </row>
    <row r="271" spans="13:16" x14ac:dyDescent="0.15">
      <c r="M271" s="7">
        <v>43389.885416666664</v>
      </c>
      <c r="N271">
        <v>275.64999999999998</v>
      </c>
      <c r="O271" s="7">
        <v>43389.885416666664</v>
      </c>
      <c r="P271">
        <v>279.60000000000002</v>
      </c>
    </row>
    <row r="272" spans="13:16" x14ac:dyDescent="0.15">
      <c r="M272" s="7">
        <v>43389.895833333336</v>
      </c>
      <c r="N272">
        <v>275.45</v>
      </c>
      <c r="O272" s="7">
        <v>43389.895833333336</v>
      </c>
      <c r="P272">
        <v>279.85000000000002</v>
      </c>
    </row>
    <row r="273" spans="13:16" x14ac:dyDescent="0.15">
      <c r="M273" s="7">
        <v>43389.90625</v>
      </c>
      <c r="N273">
        <v>275.75</v>
      </c>
      <c r="O273" s="7">
        <v>43389.90625</v>
      </c>
      <c r="P273">
        <v>280.2</v>
      </c>
    </row>
    <row r="274" spans="13:16" x14ac:dyDescent="0.15">
      <c r="M274" s="7">
        <v>43389.916666666664</v>
      </c>
      <c r="N274">
        <v>275.75</v>
      </c>
      <c r="O274" s="7">
        <v>43389.916666666664</v>
      </c>
      <c r="P274">
        <v>280.14999999999998</v>
      </c>
    </row>
    <row r="275" spans="13:16" x14ac:dyDescent="0.15">
      <c r="M275" s="7">
        <v>43389.927083333336</v>
      </c>
      <c r="N275">
        <v>275.75</v>
      </c>
      <c r="O275" s="7">
        <v>43389.927083333336</v>
      </c>
      <c r="P275">
        <v>280.14999999999998</v>
      </c>
    </row>
    <row r="276" spans="13:16" x14ac:dyDescent="0.15">
      <c r="M276" s="7">
        <v>43389.9375</v>
      </c>
      <c r="N276">
        <v>275.60000000000002</v>
      </c>
      <c r="O276" s="7">
        <v>43389.9375</v>
      </c>
      <c r="P276">
        <v>280.05</v>
      </c>
    </row>
    <row r="277" spans="13:16" x14ac:dyDescent="0.15">
      <c r="M277" s="7">
        <v>43389.947916666664</v>
      </c>
      <c r="N277">
        <v>275.8</v>
      </c>
      <c r="O277" s="7">
        <v>43389.947916666664</v>
      </c>
      <c r="P277">
        <v>280.14999999999998</v>
      </c>
    </row>
    <row r="278" spans="13:16" x14ac:dyDescent="0.15">
      <c r="M278" s="7">
        <v>43389.958333333336</v>
      </c>
      <c r="N278">
        <v>275.75</v>
      </c>
      <c r="O278" s="7">
        <v>43389.958333333336</v>
      </c>
      <c r="P278">
        <v>280.14999999999998</v>
      </c>
    </row>
    <row r="279" spans="13:16" x14ac:dyDescent="0.15">
      <c r="M279" s="7">
        <v>43389.96875</v>
      </c>
      <c r="N279">
        <v>275.45</v>
      </c>
      <c r="O279" s="7">
        <v>43389.96875</v>
      </c>
      <c r="P279">
        <v>279.85000000000002</v>
      </c>
    </row>
    <row r="280" spans="13:16" x14ac:dyDescent="0.15">
      <c r="M280" s="7">
        <v>43389.979166666664</v>
      </c>
      <c r="N280">
        <v>275.25</v>
      </c>
      <c r="O280" s="7">
        <v>43389.979166666664</v>
      </c>
      <c r="P280">
        <v>279.7</v>
      </c>
    </row>
    <row r="281" spans="13:16" x14ac:dyDescent="0.15">
      <c r="M281" s="7">
        <v>43389.989583333336</v>
      </c>
      <c r="N281">
        <v>275.35000000000002</v>
      </c>
      <c r="O281" s="7">
        <v>43389.989583333336</v>
      </c>
      <c r="P281">
        <v>279.75</v>
      </c>
    </row>
    <row r="282" spans="13:16" x14ac:dyDescent="0.15">
      <c r="M282" s="7">
        <v>43390</v>
      </c>
      <c r="N282">
        <v>275.25</v>
      </c>
      <c r="O282" s="7">
        <v>43390</v>
      </c>
      <c r="P282">
        <v>279.7</v>
      </c>
    </row>
    <row r="283" spans="13:16" x14ac:dyDescent="0.15">
      <c r="M283" s="7">
        <v>43390.010416666664</v>
      </c>
      <c r="N283">
        <v>275.25</v>
      </c>
      <c r="O283" s="7">
        <v>43390.010416666664</v>
      </c>
      <c r="P283">
        <v>279.75</v>
      </c>
    </row>
    <row r="284" spans="13:16" x14ac:dyDescent="0.15">
      <c r="M284" s="7">
        <v>43390.020833333336</v>
      </c>
      <c r="N284">
        <v>275.3</v>
      </c>
      <c r="O284" s="7">
        <v>43390.020833333336</v>
      </c>
      <c r="P284">
        <v>279.7</v>
      </c>
    </row>
    <row r="285" spans="13:16" x14ac:dyDescent="0.15">
      <c r="M285" s="7">
        <v>43390.03125</v>
      </c>
      <c r="N285">
        <v>275.3</v>
      </c>
      <c r="O285" s="7">
        <v>43390.03125</v>
      </c>
      <c r="P285">
        <v>279.7</v>
      </c>
    </row>
    <row r="286" spans="13:16" x14ac:dyDescent="0.15">
      <c r="M286" s="7">
        <v>43390.041666666664</v>
      </c>
      <c r="N286">
        <v>275.25</v>
      </c>
      <c r="O286" s="7">
        <v>43390.041666666664</v>
      </c>
      <c r="P286">
        <v>279.7</v>
      </c>
    </row>
    <row r="287" spans="13:16" x14ac:dyDescent="0.15">
      <c r="M287" s="7">
        <v>43390.052083333336</v>
      </c>
      <c r="N287">
        <v>275.25</v>
      </c>
      <c r="O287" s="7">
        <v>43390.052083333336</v>
      </c>
      <c r="P287">
        <v>279.7</v>
      </c>
    </row>
    <row r="288" spans="13:16" x14ac:dyDescent="0.15">
      <c r="M288" s="7">
        <v>43390.0625</v>
      </c>
      <c r="N288">
        <v>275.35000000000002</v>
      </c>
      <c r="O288" s="7">
        <v>43390.0625</v>
      </c>
      <c r="P288">
        <v>279.8</v>
      </c>
    </row>
    <row r="289" spans="13:16" x14ac:dyDescent="0.15">
      <c r="M289" s="7">
        <v>43390.072916666664</v>
      </c>
      <c r="N289">
        <v>275.25</v>
      </c>
      <c r="O289" s="7">
        <v>43390.072916666664</v>
      </c>
      <c r="P289">
        <v>279.64999999999998</v>
      </c>
    </row>
    <row r="290" spans="13:16" x14ac:dyDescent="0.15">
      <c r="M290" s="7">
        <v>43390.083333333336</v>
      </c>
      <c r="N290">
        <v>275.05</v>
      </c>
      <c r="O290" s="7">
        <v>43390.083333333336</v>
      </c>
      <c r="P290">
        <v>279.55</v>
      </c>
    </row>
    <row r="291" spans="13:16" x14ac:dyDescent="0.15">
      <c r="M291" s="7">
        <v>43390.09375</v>
      </c>
      <c r="N291">
        <v>274.89999999999998</v>
      </c>
      <c r="O291" s="7">
        <v>43390.09375</v>
      </c>
      <c r="P291">
        <v>279.35000000000002</v>
      </c>
    </row>
    <row r="292" spans="13:16" x14ac:dyDescent="0.15">
      <c r="M292" s="7">
        <v>43390.104166666664</v>
      </c>
      <c r="N292">
        <v>275</v>
      </c>
      <c r="O292" s="7">
        <v>43390.104166666664</v>
      </c>
      <c r="P292">
        <v>279.5</v>
      </c>
    </row>
    <row r="293" spans="13:16" x14ac:dyDescent="0.15">
      <c r="M293" s="7">
        <v>43390.375</v>
      </c>
      <c r="N293">
        <v>274.75</v>
      </c>
      <c r="O293" s="7">
        <v>43390.375</v>
      </c>
      <c r="P293">
        <v>279.45</v>
      </c>
    </row>
    <row r="294" spans="13:16" x14ac:dyDescent="0.15">
      <c r="M294" s="7">
        <v>43390.385416666664</v>
      </c>
      <c r="N294">
        <v>274.7</v>
      </c>
      <c r="O294" s="7">
        <v>43390.385416666664</v>
      </c>
      <c r="P294">
        <v>279.10000000000002</v>
      </c>
    </row>
    <row r="295" spans="13:16" x14ac:dyDescent="0.15">
      <c r="M295" s="7">
        <v>43390.395833333336</v>
      </c>
      <c r="N295">
        <v>274.3</v>
      </c>
      <c r="O295" s="7">
        <v>43390.395833333336</v>
      </c>
      <c r="P295">
        <v>278.7</v>
      </c>
    </row>
    <row r="296" spans="13:16" x14ac:dyDescent="0.15">
      <c r="M296" s="7">
        <v>43390.40625</v>
      </c>
      <c r="N296">
        <v>274.39999999999998</v>
      </c>
      <c r="O296" s="7">
        <v>43390.40625</v>
      </c>
      <c r="P296">
        <v>278.8</v>
      </c>
    </row>
    <row r="297" spans="13:16" x14ac:dyDescent="0.15">
      <c r="M297" s="7">
        <v>43390.416666666664</v>
      </c>
      <c r="N297">
        <v>274.35000000000002</v>
      </c>
      <c r="O297" s="7">
        <v>43390.416666666664</v>
      </c>
      <c r="P297">
        <v>278.8</v>
      </c>
    </row>
    <row r="298" spans="13:16" x14ac:dyDescent="0.15">
      <c r="M298" s="7">
        <v>43390.427083333336</v>
      </c>
      <c r="N298">
        <v>274.5</v>
      </c>
      <c r="O298" s="7">
        <v>43390.427083333336</v>
      </c>
      <c r="P298">
        <v>278.89999999999998</v>
      </c>
    </row>
    <row r="299" spans="13:16" x14ac:dyDescent="0.15">
      <c r="M299" s="7">
        <v>43390.447916666664</v>
      </c>
      <c r="N299">
        <v>274.39999999999998</v>
      </c>
      <c r="O299" s="7">
        <v>43390.447916666664</v>
      </c>
      <c r="P299">
        <v>278.8</v>
      </c>
    </row>
    <row r="300" spans="13:16" x14ac:dyDescent="0.15">
      <c r="M300" s="7">
        <v>43390.458333333336</v>
      </c>
      <c r="N300">
        <v>274.35000000000002</v>
      </c>
      <c r="O300" s="7">
        <v>43390.458333333336</v>
      </c>
      <c r="P300">
        <v>278.7</v>
      </c>
    </row>
    <row r="301" spans="13:16" x14ac:dyDescent="0.15">
      <c r="M301" s="7">
        <v>43390.46875</v>
      </c>
      <c r="N301">
        <v>274.45</v>
      </c>
      <c r="O301" s="7">
        <v>43390.46875</v>
      </c>
      <c r="P301">
        <v>278.8</v>
      </c>
    </row>
    <row r="302" spans="13:16" x14ac:dyDescent="0.15">
      <c r="M302" s="7">
        <v>43390.479166666664</v>
      </c>
      <c r="N302">
        <v>274.3</v>
      </c>
      <c r="O302" s="7">
        <v>43390.479166666664</v>
      </c>
      <c r="P302">
        <v>278.60000000000002</v>
      </c>
    </row>
    <row r="303" spans="13:16" x14ac:dyDescent="0.15">
      <c r="M303" s="7">
        <v>43390.572916666664</v>
      </c>
      <c r="N303">
        <v>274.3</v>
      </c>
      <c r="O303" s="7">
        <v>43390.572916666664</v>
      </c>
      <c r="P303">
        <v>278.55</v>
      </c>
    </row>
    <row r="304" spans="13:16" x14ac:dyDescent="0.15">
      <c r="M304" s="7">
        <v>43390.583333333336</v>
      </c>
      <c r="N304">
        <v>274.3</v>
      </c>
      <c r="O304" s="7">
        <v>43390.583333333336</v>
      </c>
      <c r="P304">
        <v>278.64999999999998</v>
      </c>
    </row>
    <row r="305" spans="13:16" x14ac:dyDescent="0.15">
      <c r="M305" s="7">
        <v>43390.59375</v>
      </c>
      <c r="N305">
        <v>274.45</v>
      </c>
      <c r="O305" s="7">
        <v>43390.59375</v>
      </c>
      <c r="P305">
        <v>278.8</v>
      </c>
    </row>
    <row r="306" spans="13:16" x14ac:dyDescent="0.15">
      <c r="M306" s="7">
        <v>43390.604166666664</v>
      </c>
      <c r="N306">
        <v>274.5</v>
      </c>
      <c r="O306" s="7">
        <v>43390.604166666664</v>
      </c>
      <c r="P306">
        <v>278.89999999999998</v>
      </c>
    </row>
    <row r="307" spans="13:16" x14ac:dyDescent="0.15">
      <c r="M307" s="7">
        <v>43390.614583333336</v>
      </c>
      <c r="N307">
        <v>274.5</v>
      </c>
      <c r="O307" s="7">
        <v>43390.614583333336</v>
      </c>
      <c r="P307">
        <v>278.8</v>
      </c>
    </row>
    <row r="308" spans="13:16" x14ac:dyDescent="0.15">
      <c r="M308" s="7">
        <v>43390.625</v>
      </c>
      <c r="N308">
        <v>274.5</v>
      </c>
      <c r="O308" s="7">
        <v>43390.625</v>
      </c>
      <c r="P308">
        <v>278.85000000000002</v>
      </c>
    </row>
    <row r="309" spans="13:16" x14ac:dyDescent="0.15">
      <c r="M309" s="7">
        <v>43390.885416666664</v>
      </c>
      <c r="N309">
        <v>275.2</v>
      </c>
      <c r="O309" s="7">
        <v>43390.885416666664</v>
      </c>
      <c r="P309">
        <v>278.8</v>
      </c>
    </row>
    <row r="310" spans="13:16" x14ac:dyDescent="0.15">
      <c r="M310" s="7">
        <v>43390.895833333336</v>
      </c>
      <c r="N310">
        <v>275.3</v>
      </c>
      <c r="O310" s="7">
        <v>43390.895833333336</v>
      </c>
      <c r="P310">
        <v>279.7</v>
      </c>
    </row>
    <row r="311" spans="13:16" x14ac:dyDescent="0.15">
      <c r="M311" s="7">
        <v>43390.90625</v>
      </c>
      <c r="N311">
        <v>275.05</v>
      </c>
      <c r="O311" s="7">
        <v>43390.90625</v>
      </c>
      <c r="P311">
        <v>279.45</v>
      </c>
    </row>
    <row r="312" spans="13:16" x14ac:dyDescent="0.15">
      <c r="M312" s="7">
        <v>43390.916666666664</v>
      </c>
      <c r="N312">
        <v>275.14999999999998</v>
      </c>
      <c r="O312" s="7">
        <v>43390.916666666664</v>
      </c>
      <c r="P312">
        <v>279.5</v>
      </c>
    </row>
    <row r="313" spans="13:16" x14ac:dyDescent="0.15">
      <c r="M313" s="7">
        <v>43390.927083333336</v>
      </c>
      <c r="N313">
        <v>275.39999999999998</v>
      </c>
      <c r="O313" s="7">
        <v>43390.927083333336</v>
      </c>
      <c r="P313">
        <v>279.75</v>
      </c>
    </row>
    <row r="314" spans="13:16" x14ac:dyDescent="0.15">
      <c r="M314" s="7">
        <v>43390.9375</v>
      </c>
      <c r="N314">
        <v>275.45</v>
      </c>
      <c r="O314" s="7">
        <v>43390.9375</v>
      </c>
      <c r="P314">
        <v>279.8</v>
      </c>
    </row>
    <row r="315" spans="13:16" x14ac:dyDescent="0.15">
      <c r="M315" s="7">
        <v>43390.947916666664</v>
      </c>
      <c r="N315">
        <v>275.7</v>
      </c>
      <c r="O315" s="7">
        <v>43390.947916666664</v>
      </c>
      <c r="P315">
        <v>280.05</v>
      </c>
    </row>
    <row r="316" spans="13:16" x14ac:dyDescent="0.15">
      <c r="M316" s="7">
        <v>43390.958333333336</v>
      </c>
      <c r="N316">
        <v>275.7</v>
      </c>
      <c r="O316" s="7">
        <v>43390.958333333336</v>
      </c>
      <c r="P316">
        <v>280</v>
      </c>
    </row>
    <row r="317" spans="13:16" x14ac:dyDescent="0.15">
      <c r="M317" s="7">
        <v>43390.96875</v>
      </c>
      <c r="N317">
        <v>275.25</v>
      </c>
      <c r="O317" s="7">
        <v>43390.96875</v>
      </c>
      <c r="P317">
        <v>279.60000000000002</v>
      </c>
    </row>
    <row r="318" spans="13:16" x14ac:dyDescent="0.15">
      <c r="M318" s="7">
        <v>43390.979166666664</v>
      </c>
      <c r="N318">
        <v>275.39999999999998</v>
      </c>
      <c r="O318" s="7">
        <v>43390.979166666664</v>
      </c>
      <c r="P318">
        <v>279.75</v>
      </c>
    </row>
    <row r="319" spans="13:16" x14ac:dyDescent="0.15">
      <c r="M319" s="7">
        <v>43390.989583333336</v>
      </c>
      <c r="N319">
        <v>275.5</v>
      </c>
      <c r="O319" s="7">
        <v>43390.989583333336</v>
      </c>
      <c r="P319">
        <v>279.85000000000002</v>
      </c>
    </row>
    <row r="320" spans="13:16" x14ac:dyDescent="0.15">
      <c r="M320" s="7">
        <v>43391</v>
      </c>
      <c r="N320">
        <v>275.39999999999998</v>
      </c>
      <c r="O320" s="7">
        <v>43391</v>
      </c>
      <c r="P320">
        <v>279.85000000000002</v>
      </c>
    </row>
    <row r="321" spans="13:16" x14ac:dyDescent="0.15">
      <c r="M321" s="7">
        <v>43391.010416666664</v>
      </c>
      <c r="N321">
        <v>275.35000000000002</v>
      </c>
      <c r="O321" s="7">
        <v>43391.010416666664</v>
      </c>
      <c r="P321">
        <v>279.75</v>
      </c>
    </row>
    <row r="322" spans="13:16" x14ac:dyDescent="0.15">
      <c r="M322" s="7">
        <v>43391.020833333336</v>
      </c>
      <c r="N322">
        <v>275.45</v>
      </c>
      <c r="O322" s="7">
        <v>43391.020833333336</v>
      </c>
      <c r="P322">
        <v>279.85000000000002</v>
      </c>
    </row>
    <row r="323" spans="13:16" x14ac:dyDescent="0.15">
      <c r="M323" s="7">
        <v>43391.03125</v>
      </c>
      <c r="N323">
        <v>275.14999999999998</v>
      </c>
      <c r="O323" s="7">
        <v>43391.03125</v>
      </c>
      <c r="P323">
        <v>279.55</v>
      </c>
    </row>
    <row r="324" spans="13:16" x14ac:dyDescent="0.15">
      <c r="M324" s="7">
        <v>43391.041666666664</v>
      </c>
      <c r="N324">
        <v>275.05</v>
      </c>
      <c r="O324" s="7">
        <v>43391.041666666664</v>
      </c>
      <c r="P324">
        <v>279.5</v>
      </c>
    </row>
    <row r="325" spans="13:16" x14ac:dyDescent="0.15">
      <c r="M325" s="7">
        <v>43391.052083333336</v>
      </c>
      <c r="N325">
        <v>274.95</v>
      </c>
      <c r="O325" s="7">
        <v>43391.052083333336</v>
      </c>
      <c r="P325">
        <v>279.25</v>
      </c>
    </row>
    <row r="326" spans="13:16" x14ac:dyDescent="0.15">
      <c r="M326" s="7">
        <v>43391.0625</v>
      </c>
      <c r="N326">
        <v>275</v>
      </c>
      <c r="O326" s="7">
        <v>43391.0625</v>
      </c>
      <c r="P326">
        <v>279.3</v>
      </c>
    </row>
    <row r="327" spans="13:16" x14ac:dyDescent="0.15">
      <c r="M327" s="7">
        <v>43391.072916666664</v>
      </c>
      <c r="N327">
        <v>274.85000000000002</v>
      </c>
      <c r="O327" s="7">
        <v>43391.072916666664</v>
      </c>
      <c r="P327">
        <v>279.2</v>
      </c>
    </row>
    <row r="328" spans="13:16" x14ac:dyDescent="0.15">
      <c r="M328" s="7">
        <v>43391.083333333336</v>
      </c>
      <c r="N328">
        <v>274.89999999999998</v>
      </c>
      <c r="O328" s="7">
        <v>43391.083333333336</v>
      </c>
      <c r="P328">
        <v>279.14999999999998</v>
      </c>
    </row>
    <row r="329" spans="13:16" x14ac:dyDescent="0.15">
      <c r="M329" s="7">
        <v>43391.09375</v>
      </c>
      <c r="N329">
        <v>275</v>
      </c>
      <c r="O329" s="7">
        <v>43391.09375</v>
      </c>
      <c r="P329">
        <v>279.2</v>
      </c>
    </row>
    <row r="330" spans="13:16" x14ac:dyDescent="0.15">
      <c r="M330" s="7">
        <v>43391.104166666664</v>
      </c>
      <c r="N330">
        <v>274.8</v>
      </c>
      <c r="O330" s="7">
        <v>43391.104166666664</v>
      </c>
      <c r="P330">
        <v>279</v>
      </c>
    </row>
    <row r="331" spans="13:16" x14ac:dyDescent="0.15">
      <c r="M331" s="7">
        <v>43391.375</v>
      </c>
      <c r="N331">
        <v>274.8</v>
      </c>
      <c r="O331" s="7">
        <v>43391.375</v>
      </c>
      <c r="P331">
        <v>279.05</v>
      </c>
    </row>
    <row r="332" spans="13:16" x14ac:dyDescent="0.15">
      <c r="M332" s="7">
        <v>43391.385416666664</v>
      </c>
      <c r="N332">
        <v>274.60000000000002</v>
      </c>
      <c r="O332" s="7">
        <v>43391.385416666664</v>
      </c>
      <c r="P332">
        <v>279.14999999999998</v>
      </c>
    </row>
    <row r="333" spans="13:16" x14ac:dyDescent="0.15">
      <c r="M333" s="7">
        <v>43391.395833333336</v>
      </c>
      <c r="N333">
        <v>274.95</v>
      </c>
      <c r="O333" s="7">
        <v>43391.395833333336</v>
      </c>
      <c r="P333">
        <v>279.3</v>
      </c>
    </row>
    <row r="334" spans="13:16" x14ac:dyDescent="0.15">
      <c r="M334" s="7">
        <v>43391.40625</v>
      </c>
      <c r="N334">
        <v>275.05</v>
      </c>
      <c r="O334" s="7">
        <v>43391.40625</v>
      </c>
      <c r="P334">
        <v>279.35000000000002</v>
      </c>
    </row>
    <row r="335" spans="13:16" x14ac:dyDescent="0.15">
      <c r="M335" s="7">
        <v>43391.416666666664</v>
      </c>
      <c r="N335">
        <v>274.95</v>
      </c>
      <c r="O335" s="7">
        <v>43391.416666666664</v>
      </c>
      <c r="P335">
        <v>279.35000000000002</v>
      </c>
    </row>
    <row r="336" spans="13:16" x14ac:dyDescent="0.15">
      <c r="M336" s="7">
        <v>43391.427083333336</v>
      </c>
      <c r="N336">
        <v>274.95</v>
      </c>
      <c r="O336" s="7">
        <v>43391.427083333336</v>
      </c>
      <c r="P336">
        <v>279.3</v>
      </c>
    </row>
    <row r="337" spans="13:16" x14ac:dyDescent="0.15">
      <c r="M337" s="7">
        <v>43391.447916666664</v>
      </c>
      <c r="N337">
        <v>275.14999999999998</v>
      </c>
      <c r="O337" s="7">
        <v>43391.447916666664</v>
      </c>
      <c r="P337">
        <v>279.5</v>
      </c>
    </row>
    <row r="338" spans="13:16" x14ac:dyDescent="0.15">
      <c r="M338" s="7">
        <v>43391.458333333336</v>
      </c>
      <c r="N338">
        <v>275.05</v>
      </c>
      <c r="O338" s="7">
        <v>43391.458333333336</v>
      </c>
      <c r="P338">
        <v>279.45</v>
      </c>
    </row>
    <row r="339" spans="13:16" x14ac:dyDescent="0.15">
      <c r="M339" s="7">
        <v>43391.46875</v>
      </c>
      <c r="N339">
        <v>275.05</v>
      </c>
      <c r="O339" s="7">
        <v>43391.46875</v>
      </c>
      <c r="P339">
        <v>279.5</v>
      </c>
    </row>
    <row r="340" spans="13:16" x14ac:dyDescent="0.15">
      <c r="M340" s="7">
        <v>43391.479166666664</v>
      </c>
      <c r="N340">
        <v>275.10000000000002</v>
      </c>
      <c r="O340" s="7">
        <v>43391.479166666664</v>
      </c>
      <c r="P340">
        <v>279.45</v>
      </c>
    </row>
    <row r="341" spans="13:16" x14ac:dyDescent="0.15">
      <c r="M341" s="7">
        <v>43391.572916666664</v>
      </c>
      <c r="N341">
        <v>275.14999999999998</v>
      </c>
      <c r="O341" s="7">
        <v>43391.572916666664</v>
      </c>
      <c r="P341">
        <v>279.55</v>
      </c>
    </row>
    <row r="342" spans="13:16" x14ac:dyDescent="0.15">
      <c r="M342" s="7">
        <v>43391.583333333336</v>
      </c>
      <c r="N342">
        <v>275.14999999999998</v>
      </c>
      <c r="O342" s="7">
        <v>43391.583333333336</v>
      </c>
      <c r="P342">
        <v>279.55</v>
      </c>
    </row>
    <row r="343" spans="13:16" x14ac:dyDescent="0.15">
      <c r="M343" s="7">
        <v>43391.59375</v>
      </c>
      <c r="N343">
        <v>275.25</v>
      </c>
      <c r="O343" s="7">
        <v>43391.59375</v>
      </c>
      <c r="P343">
        <v>279.60000000000002</v>
      </c>
    </row>
    <row r="344" spans="13:16" x14ac:dyDescent="0.15">
      <c r="M344" s="7">
        <v>43391.604166666664</v>
      </c>
      <c r="N344">
        <v>274.64999999999998</v>
      </c>
      <c r="O344" s="7">
        <v>43391.604166666664</v>
      </c>
      <c r="P344">
        <v>279.05</v>
      </c>
    </row>
    <row r="345" spans="13:16" x14ac:dyDescent="0.15">
      <c r="M345" s="7">
        <v>43391.614583333336</v>
      </c>
      <c r="N345">
        <v>274.8</v>
      </c>
      <c r="O345" s="7">
        <v>43391.614583333336</v>
      </c>
      <c r="P345">
        <v>279.14999999999998</v>
      </c>
    </row>
    <row r="346" spans="13:16" x14ac:dyDescent="0.15">
      <c r="M346" s="7">
        <v>43391.625</v>
      </c>
      <c r="N346">
        <v>274.35000000000002</v>
      </c>
      <c r="O346" s="7">
        <v>43391.625</v>
      </c>
      <c r="P346">
        <v>278.8</v>
      </c>
    </row>
    <row r="347" spans="13:16" x14ac:dyDescent="0.15">
      <c r="M347" s="7">
        <v>43391.885416666664</v>
      </c>
      <c r="N347">
        <v>275.39999999999998</v>
      </c>
      <c r="O347" s="7">
        <v>43391.885416666664</v>
      </c>
      <c r="P347">
        <v>279.64999999999998</v>
      </c>
    </row>
    <row r="348" spans="13:16" x14ac:dyDescent="0.15">
      <c r="M348" s="7">
        <v>43391.895833333336</v>
      </c>
      <c r="N348">
        <v>275.35000000000002</v>
      </c>
      <c r="O348" s="7">
        <v>43391.895833333336</v>
      </c>
      <c r="P348">
        <v>279.7</v>
      </c>
    </row>
    <row r="349" spans="13:16" x14ac:dyDescent="0.15">
      <c r="M349" s="7">
        <v>43391.90625</v>
      </c>
      <c r="N349">
        <v>275.7</v>
      </c>
      <c r="O349" s="7">
        <v>43391.90625</v>
      </c>
      <c r="P349">
        <v>280</v>
      </c>
    </row>
    <row r="350" spans="13:16" x14ac:dyDescent="0.15">
      <c r="M350" s="7">
        <v>43391.916666666664</v>
      </c>
      <c r="N350">
        <v>275.45</v>
      </c>
      <c r="O350" s="7">
        <v>43391.916666666664</v>
      </c>
      <c r="P350">
        <v>279.89999999999998</v>
      </c>
    </row>
    <row r="351" spans="13:16" x14ac:dyDescent="0.15">
      <c r="M351" s="7">
        <v>43391.927083333336</v>
      </c>
      <c r="N351">
        <v>275.39999999999998</v>
      </c>
      <c r="O351" s="7">
        <v>43391.927083333336</v>
      </c>
      <c r="P351">
        <v>279.8</v>
      </c>
    </row>
    <row r="352" spans="13:16" x14ac:dyDescent="0.15">
      <c r="M352" s="7">
        <v>43391.9375</v>
      </c>
      <c r="N352">
        <v>275.7</v>
      </c>
      <c r="O352" s="7">
        <v>43391.9375</v>
      </c>
      <c r="P352">
        <v>280.10000000000002</v>
      </c>
    </row>
    <row r="353" spans="13:16" x14ac:dyDescent="0.15">
      <c r="M353" s="7">
        <v>43391.947916666664</v>
      </c>
      <c r="N353">
        <v>275.75</v>
      </c>
      <c r="O353" s="7">
        <v>43391.947916666664</v>
      </c>
      <c r="P353">
        <v>280.14999999999998</v>
      </c>
    </row>
    <row r="354" spans="13:16" x14ac:dyDescent="0.15">
      <c r="M354" s="7">
        <v>43391.958333333336</v>
      </c>
      <c r="N354">
        <v>275.60000000000002</v>
      </c>
      <c r="O354" s="7">
        <v>43391.958333333336</v>
      </c>
      <c r="P354">
        <v>280</v>
      </c>
    </row>
    <row r="355" spans="13:16" x14ac:dyDescent="0.15">
      <c r="M355" s="7">
        <v>43391.96875</v>
      </c>
      <c r="N355">
        <v>275.8</v>
      </c>
      <c r="O355" s="7">
        <v>43391.96875</v>
      </c>
      <c r="P355">
        <v>280.10000000000002</v>
      </c>
    </row>
    <row r="356" spans="13:16" x14ac:dyDescent="0.15">
      <c r="M356" s="7">
        <v>43391.979166666664</v>
      </c>
      <c r="N356">
        <v>276.39999999999998</v>
      </c>
      <c r="O356" s="7">
        <v>43391.979166666664</v>
      </c>
      <c r="P356">
        <v>280.7</v>
      </c>
    </row>
    <row r="357" spans="13:16" x14ac:dyDescent="0.15">
      <c r="M357" s="7">
        <v>43391.989583333336</v>
      </c>
      <c r="N357">
        <v>276.39999999999998</v>
      </c>
      <c r="O357" s="7">
        <v>43391.989583333336</v>
      </c>
      <c r="P357">
        <v>280.7</v>
      </c>
    </row>
    <row r="358" spans="13:16" x14ac:dyDescent="0.15">
      <c r="M358" s="7">
        <v>43392</v>
      </c>
      <c r="N358">
        <v>276.55</v>
      </c>
      <c r="O358" s="7">
        <v>43392</v>
      </c>
      <c r="P358">
        <v>280.89999999999998</v>
      </c>
    </row>
    <row r="359" spans="13:16" x14ac:dyDescent="0.15">
      <c r="M359" s="7">
        <v>43392.010416666664</v>
      </c>
      <c r="N359">
        <v>277.05</v>
      </c>
      <c r="O359" s="7">
        <v>43392.010416666664</v>
      </c>
      <c r="P359">
        <v>281.3</v>
      </c>
    </row>
    <row r="360" spans="13:16" x14ac:dyDescent="0.15">
      <c r="M360" s="7">
        <v>43392.020833333336</v>
      </c>
      <c r="N360">
        <v>277.05</v>
      </c>
      <c r="O360" s="7">
        <v>43392.020833333336</v>
      </c>
      <c r="P360">
        <v>281.35000000000002</v>
      </c>
    </row>
    <row r="361" spans="13:16" x14ac:dyDescent="0.15">
      <c r="M361" s="7">
        <v>43392.03125</v>
      </c>
      <c r="N361">
        <v>276.8</v>
      </c>
      <c r="O361" s="7">
        <v>43392.03125</v>
      </c>
      <c r="P361">
        <v>281.14999999999998</v>
      </c>
    </row>
    <row r="362" spans="13:16" x14ac:dyDescent="0.15">
      <c r="M362" s="7">
        <v>43392.041666666664</v>
      </c>
      <c r="N362">
        <v>276.75</v>
      </c>
      <c r="O362" s="7">
        <v>43392.041666666664</v>
      </c>
      <c r="P362">
        <v>281.05</v>
      </c>
    </row>
    <row r="363" spans="13:16" x14ac:dyDescent="0.15">
      <c r="M363" s="7">
        <v>43392.052083333336</v>
      </c>
      <c r="N363">
        <v>276.7</v>
      </c>
      <c r="O363" s="7">
        <v>43392.052083333336</v>
      </c>
      <c r="P363">
        <v>280.95</v>
      </c>
    </row>
    <row r="364" spans="13:16" x14ac:dyDescent="0.15">
      <c r="M364" s="7">
        <v>43392.0625</v>
      </c>
      <c r="N364">
        <v>276.64999999999998</v>
      </c>
      <c r="O364" s="7">
        <v>43392.0625</v>
      </c>
      <c r="P364">
        <v>280.85000000000002</v>
      </c>
    </row>
    <row r="365" spans="13:16" x14ac:dyDescent="0.15">
      <c r="M365" s="7">
        <v>43392.072916666664</v>
      </c>
      <c r="N365">
        <v>276.5</v>
      </c>
      <c r="O365" s="7">
        <v>43392.072916666664</v>
      </c>
      <c r="P365">
        <v>280.85000000000002</v>
      </c>
    </row>
    <row r="366" spans="13:16" x14ac:dyDescent="0.15">
      <c r="M366" s="7">
        <v>43392.083333333336</v>
      </c>
      <c r="N366">
        <v>276.60000000000002</v>
      </c>
      <c r="O366" s="7">
        <v>43392.083333333336</v>
      </c>
      <c r="P366">
        <v>280.89999999999998</v>
      </c>
    </row>
    <row r="367" spans="13:16" x14ac:dyDescent="0.15">
      <c r="M367" s="7">
        <v>43392.09375</v>
      </c>
      <c r="N367">
        <v>276.55</v>
      </c>
      <c r="O367" s="7">
        <v>43392.09375</v>
      </c>
      <c r="P367">
        <v>280.89999999999998</v>
      </c>
    </row>
    <row r="368" spans="13:16" x14ac:dyDescent="0.15">
      <c r="M368" s="7">
        <v>43392.104166666664</v>
      </c>
      <c r="N368">
        <v>276.45</v>
      </c>
      <c r="O368" s="7">
        <v>43392.104166666664</v>
      </c>
      <c r="P368">
        <v>280.85000000000002</v>
      </c>
    </row>
    <row r="369" spans="13:16" x14ac:dyDescent="0.15">
      <c r="M369" s="7">
        <v>43392.375</v>
      </c>
      <c r="N369">
        <v>276.3</v>
      </c>
      <c r="O369" s="7">
        <v>43392.375</v>
      </c>
      <c r="P369">
        <v>280.8</v>
      </c>
    </row>
    <row r="370" spans="13:16" x14ac:dyDescent="0.15">
      <c r="M370" s="7">
        <v>43392.385416666664</v>
      </c>
      <c r="N370">
        <v>276.10000000000002</v>
      </c>
      <c r="O370" s="7">
        <v>43392.385416666664</v>
      </c>
      <c r="P370">
        <v>280.64999999999998</v>
      </c>
    </row>
    <row r="371" spans="13:16" x14ac:dyDescent="0.15">
      <c r="M371" s="7">
        <v>43392.395833333336</v>
      </c>
      <c r="N371">
        <v>276.5</v>
      </c>
      <c r="O371" s="7">
        <v>43392.395833333336</v>
      </c>
      <c r="P371">
        <v>280.85000000000002</v>
      </c>
    </row>
    <row r="372" spans="13:16" x14ac:dyDescent="0.15">
      <c r="M372" s="7">
        <v>43392.40625</v>
      </c>
      <c r="N372">
        <v>276.55</v>
      </c>
      <c r="O372" s="7">
        <v>43392.40625</v>
      </c>
      <c r="P372">
        <v>280.85000000000002</v>
      </c>
    </row>
    <row r="373" spans="13:16" x14ac:dyDescent="0.15">
      <c r="M373" s="7">
        <v>43392.416666666664</v>
      </c>
      <c r="N373">
        <v>276.39999999999998</v>
      </c>
      <c r="O373" s="7">
        <v>43392.416666666664</v>
      </c>
      <c r="P373">
        <v>280.64999999999998</v>
      </c>
    </row>
    <row r="374" spans="13:16" x14ac:dyDescent="0.15">
      <c r="M374" s="7">
        <v>43392.427083333336</v>
      </c>
      <c r="N374">
        <v>276.3</v>
      </c>
      <c r="O374" s="7">
        <v>43392.427083333336</v>
      </c>
      <c r="P374">
        <v>280.60000000000002</v>
      </c>
    </row>
    <row r="375" spans="13:16" x14ac:dyDescent="0.15">
      <c r="M375" s="7">
        <v>43392.447916666664</v>
      </c>
      <c r="N375">
        <v>276.14999999999998</v>
      </c>
      <c r="O375" s="7">
        <v>43392.447916666664</v>
      </c>
      <c r="P375">
        <v>280.39999999999998</v>
      </c>
    </row>
    <row r="376" spans="13:16" x14ac:dyDescent="0.15">
      <c r="M376" s="7">
        <v>43392.458333333336</v>
      </c>
      <c r="N376">
        <v>276.2</v>
      </c>
      <c r="O376" s="7">
        <v>43392.458333333336</v>
      </c>
      <c r="P376">
        <v>280.39999999999998</v>
      </c>
    </row>
    <row r="377" spans="13:16" x14ac:dyDescent="0.15">
      <c r="M377" s="7">
        <v>43392.46875</v>
      </c>
      <c r="N377">
        <v>276.2</v>
      </c>
      <c r="O377" s="7">
        <v>43392.46875</v>
      </c>
      <c r="P377">
        <v>280.45</v>
      </c>
    </row>
    <row r="378" spans="13:16" x14ac:dyDescent="0.15">
      <c r="M378" s="7">
        <v>43392.479166666664</v>
      </c>
      <c r="N378">
        <v>276.3</v>
      </c>
      <c r="O378" s="7">
        <v>43392.479166666664</v>
      </c>
      <c r="P378">
        <v>280.60000000000002</v>
      </c>
    </row>
    <row r="379" spans="13:16" x14ac:dyDescent="0.15">
      <c r="M379" s="7">
        <v>43392.572916666664</v>
      </c>
      <c r="N379">
        <v>276.3</v>
      </c>
      <c r="O379" s="7">
        <v>43392.572916666664</v>
      </c>
      <c r="P379">
        <v>280.55</v>
      </c>
    </row>
    <row r="380" spans="13:16" x14ac:dyDescent="0.15">
      <c r="M380" s="7">
        <v>43392.583333333336</v>
      </c>
      <c r="N380">
        <v>276.35000000000002</v>
      </c>
      <c r="O380" s="7">
        <v>43392.583333333336</v>
      </c>
      <c r="P380">
        <v>280.55</v>
      </c>
    </row>
    <row r="381" spans="13:16" x14ac:dyDescent="0.15">
      <c r="M381" s="7">
        <v>43392.59375</v>
      </c>
      <c r="N381">
        <v>276.45</v>
      </c>
      <c r="O381" s="7">
        <v>43392.59375</v>
      </c>
      <c r="P381">
        <v>280.75</v>
      </c>
    </row>
    <row r="382" spans="13:16" x14ac:dyDescent="0.15">
      <c r="M382" s="7">
        <v>43392.604166666664</v>
      </c>
      <c r="N382">
        <v>276.3</v>
      </c>
      <c r="O382" s="7">
        <v>43392.604166666664</v>
      </c>
      <c r="P382">
        <v>280.60000000000002</v>
      </c>
    </row>
    <row r="383" spans="13:16" x14ac:dyDescent="0.15">
      <c r="M383" s="7">
        <v>43392.614583333336</v>
      </c>
      <c r="N383">
        <v>276.2</v>
      </c>
      <c r="O383" s="7">
        <v>43392.614583333336</v>
      </c>
      <c r="P383">
        <v>280.45</v>
      </c>
    </row>
    <row r="384" spans="13:16" x14ac:dyDescent="0.15">
      <c r="M384" s="7">
        <v>43392.625</v>
      </c>
      <c r="N384">
        <v>276.3</v>
      </c>
      <c r="O384" s="7">
        <v>43392.625</v>
      </c>
      <c r="P384">
        <v>280.45</v>
      </c>
    </row>
    <row r="385" spans="13:16" x14ac:dyDescent="0.15">
      <c r="M385" s="7">
        <v>43392.885416666664</v>
      </c>
      <c r="N385">
        <v>276.2</v>
      </c>
      <c r="O385" s="7">
        <v>43392.885416666664</v>
      </c>
      <c r="P385">
        <v>280.35000000000002</v>
      </c>
    </row>
    <row r="386" spans="13:16" x14ac:dyDescent="0.15">
      <c r="M386" s="7">
        <v>43392.895833333336</v>
      </c>
      <c r="N386">
        <v>275.89999999999998</v>
      </c>
      <c r="O386" s="7">
        <v>43392.895833333336</v>
      </c>
      <c r="P386">
        <v>280.2</v>
      </c>
    </row>
    <row r="387" spans="13:16" x14ac:dyDescent="0.15">
      <c r="M387" s="7">
        <v>43392.90625</v>
      </c>
      <c r="N387">
        <v>275.95</v>
      </c>
      <c r="O387" s="7">
        <v>43392.90625</v>
      </c>
      <c r="P387">
        <v>280.3</v>
      </c>
    </row>
    <row r="388" spans="13:16" x14ac:dyDescent="0.15">
      <c r="M388" s="7">
        <v>43392.916666666664</v>
      </c>
      <c r="N388">
        <v>275.8</v>
      </c>
      <c r="O388" s="7">
        <v>43392.916666666664</v>
      </c>
      <c r="P388">
        <v>280</v>
      </c>
    </row>
    <row r="389" spans="13:16" x14ac:dyDescent="0.15">
      <c r="M389" s="7">
        <v>43392.927083333336</v>
      </c>
      <c r="N389">
        <v>275.85000000000002</v>
      </c>
      <c r="O389" s="7">
        <v>43392.927083333336</v>
      </c>
      <c r="P389">
        <v>280.14999999999998</v>
      </c>
    </row>
    <row r="390" spans="13:16" x14ac:dyDescent="0.15">
      <c r="M390" s="7">
        <v>43392.9375</v>
      </c>
      <c r="N390">
        <v>275.89999999999998</v>
      </c>
      <c r="O390" s="7">
        <v>43392.9375</v>
      </c>
      <c r="P390">
        <v>280.2</v>
      </c>
    </row>
    <row r="391" spans="13:16" x14ac:dyDescent="0.15">
      <c r="M391" s="7">
        <v>43392.947916666664</v>
      </c>
      <c r="N391">
        <v>275.95</v>
      </c>
      <c r="O391" s="7">
        <v>43392.947916666664</v>
      </c>
      <c r="P391">
        <v>280.25</v>
      </c>
    </row>
    <row r="392" spans="13:16" x14ac:dyDescent="0.15">
      <c r="M392" s="7">
        <v>43392.958333333336</v>
      </c>
      <c r="N392">
        <v>275.8</v>
      </c>
      <c r="O392" s="7">
        <v>43392.958333333336</v>
      </c>
      <c r="P392">
        <v>280.05</v>
      </c>
    </row>
    <row r="393" spans="13:16" x14ac:dyDescent="0.15">
      <c r="M393" s="7">
        <v>43392.96875</v>
      </c>
      <c r="N393">
        <v>275.89999999999998</v>
      </c>
      <c r="O393" s="7">
        <v>43392.96875</v>
      </c>
      <c r="P393">
        <v>280.2</v>
      </c>
    </row>
    <row r="394" spans="13:16" x14ac:dyDescent="0.15">
      <c r="M394" s="7">
        <v>43392.979166666664</v>
      </c>
      <c r="N394">
        <v>275.64999999999998</v>
      </c>
      <c r="O394" s="7">
        <v>43392.979166666664</v>
      </c>
      <c r="P394">
        <v>280.05</v>
      </c>
    </row>
    <row r="395" spans="13:16" x14ac:dyDescent="0.15">
      <c r="M395" s="7">
        <v>43392.989583333336</v>
      </c>
      <c r="N395">
        <v>275.8</v>
      </c>
      <c r="O395" s="7">
        <v>43392.989583333336</v>
      </c>
      <c r="P395">
        <v>280.05</v>
      </c>
    </row>
    <row r="396" spans="13:16" x14ac:dyDescent="0.15">
      <c r="M396" s="7">
        <v>43393</v>
      </c>
      <c r="N396">
        <v>275.85000000000002</v>
      </c>
      <c r="O396" s="7">
        <v>43393</v>
      </c>
      <c r="P396">
        <v>280.14999999999998</v>
      </c>
    </row>
    <row r="397" spans="13:16" x14ac:dyDescent="0.15">
      <c r="M397" s="7">
        <v>43393.010416666664</v>
      </c>
      <c r="N397">
        <v>275.7</v>
      </c>
      <c r="O397" s="7">
        <v>43393.010416666664</v>
      </c>
      <c r="P397">
        <v>280</v>
      </c>
    </row>
    <row r="398" spans="13:16" x14ac:dyDescent="0.15">
      <c r="M398" s="7">
        <v>43393.020833333336</v>
      </c>
      <c r="N398">
        <v>275.7</v>
      </c>
      <c r="O398" s="7">
        <v>43393.020833333336</v>
      </c>
      <c r="P398">
        <v>280.05</v>
      </c>
    </row>
    <row r="399" spans="13:16" x14ac:dyDescent="0.15">
      <c r="M399" s="7">
        <v>43393.03125</v>
      </c>
      <c r="N399">
        <v>275.8</v>
      </c>
      <c r="O399" s="7">
        <v>43393.03125</v>
      </c>
      <c r="P399">
        <v>280.10000000000002</v>
      </c>
    </row>
    <row r="400" spans="13:16" x14ac:dyDescent="0.15">
      <c r="M400" s="7">
        <v>43393.041666666664</v>
      </c>
      <c r="N400">
        <v>275.95</v>
      </c>
      <c r="O400" s="7">
        <v>43393.041666666664</v>
      </c>
      <c r="P400">
        <v>280.2</v>
      </c>
    </row>
    <row r="401" spans="13:16" x14ac:dyDescent="0.15">
      <c r="M401" s="7">
        <v>43393.052083333336</v>
      </c>
      <c r="N401">
        <v>275.85000000000002</v>
      </c>
      <c r="O401" s="7">
        <v>43393.052083333336</v>
      </c>
      <c r="P401">
        <v>280.05</v>
      </c>
    </row>
    <row r="402" spans="13:16" x14ac:dyDescent="0.15">
      <c r="M402" s="7">
        <v>43393.0625</v>
      </c>
      <c r="N402">
        <v>275.7</v>
      </c>
      <c r="O402" s="7">
        <v>43393.0625</v>
      </c>
      <c r="P402">
        <v>280.10000000000002</v>
      </c>
    </row>
    <row r="403" spans="13:16" x14ac:dyDescent="0.15">
      <c r="M403" s="7">
        <v>43393.072916666664</v>
      </c>
      <c r="N403">
        <v>275.64999999999998</v>
      </c>
      <c r="O403" s="7">
        <v>43393.072916666664</v>
      </c>
      <c r="P403">
        <v>280.05</v>
      </c>
    </row>
    <row r="404" spans="13:16" x14ac:dyDescent="0.15">
      <c r="M404" s="7">
        <v>43393.083333333336</v>
      </c>
      <c r="N404">
        <v>275.75</v>
      </c>
      <c r="O404" s="7">
        <v>43393.083333333336</v>
      </c>
      <c r="P404">
        <v>280.05</v>
      </c>
    </row>
    <row r="405" spans="13:16" x14ac:dyDescent="0.15">
      <c r="M405" s="7">
        <v>43393.09375</v>
      </c>
      <c r="N405">
        <v>275.85000000000002</v>
      </c>
      <c r="O405" s="7">
        <v>43393.09375</v>
      </c>
      <c r="P405">
        <v>280.2</v>
      </c>
    </row>
    <row r="406" spans="13:16" x14ac:dyDescent="0.15">
      <c r="M406" s="7">
        <v>43393.104166666664</v>
      </c>
      <c r="N406">
        <v>276</v>
      </c>
      <c r="O406" s="7">
        <v>43393.104166666664</v>
      </c>
      <c r="P406">
        <v>280.2</v>
      </c>
    </row>
    <row r="407" spans="13:16" x14ac:dyDescent="0.15">
      <c r="M407" s="7">
        <v>43395.375</v>
      </c>
      <c r="N407">
        <v>276.05</v>
      </c>
      <c r="O407" s="7">
        <v>43395.375</v>
      </c>
      <c r="P407">
        <v>280.25</v>
      </c>
    </row>
    <row r="408" spans="13:16" x14ac:dyDescent="0.15">
      <c r="M408" s="7">
        <v>43395.385416666664</v>
      </c>
      <c r="N408">
        <v>276.05</v>
      </c>
      <c r="O408" s="7">
        <v>43395.385416666664</v>
      </c>
      <c r="P408">
        <v>280.25</v>
      </c>
    </row>
    <row r="409" spans="13:16" x14ac:dyDescent="0.15">
      <c r="M409" s="7">
        <v>43395.395833333336</v>
      </c>
      <c r="N409">
        <v>275.85000000000002</v>
      </c>
      <c r="O409" s="7">
        <v>43395.395833333336</v>
      </c>
      <c r="P409">
        <v>280.14999999999998</v>
      </c>
    </row>
    <row r="410" spans="13:16" x14ac:dyDescent="0.15">
      <c r="M410" s="7">
        <v>43395.40625</v>
      </c>
      <c r="N410">
        <v>275.95</v>
      </c>
      <c r="O410" s="7">
        <v>43395.40625</v>
      </c>
      <c r="P410">
        <v>280.2</v>
      </c>
    </row>
    <row r="411" spans="13:16" x14ac:dyDescent="0.15">
      <c r="M411" s="7">
        <v>43395.416666666664</v>
      </c>
      <c r="N411">
        <v>276</v>
      </c>
      <c r="O411" s="7">
        <v>43395.416666666664</v>
      </c>
      <c r="P411">
        <v>280.3</v>
      </c>
    </row>
    <row r="412" spans="13:16" x14ac:dyDescent="0.15">
      <c r="M412" s="7">
        <v>43395.427083333336</v>
      </c>
      <c r="N412">
        <v>276.05</v>
      </c>
      <c r="O412" s="7">
        <v>43395.427083333336</v>
      </c>
      <c r="P412">
        <v>280.39999999999998</v>
      </c>
    </row>
    <row r="413" spans="13:16" x14ac:dyDescent="0.15">
      <c r="M413" s="7">
        <v>43395.447916666664</v>
      </c>
      <c r="N413">
        <v>276.14999999999998</v>
      </c>
      <c r="O413" s="7">
        <v>43395.447916666664</v>
      </c>
      <c r="P413">
        <v>280.39999999999998</v>
      </c>
    </row>
    <row r="414" spans="13:16" x14ac:dyDescent="0.15">
      <c r="M414" s="7">
        <v>43395.458333333336</v>
      </c>
      <c r="N414">
        <v>276.2</v>
      </c>
      <c r="O414" s="7">
        <v>43395.458333333336</v>
      </c>
      <c r="P414">
        <v>280.45</v>
      </c>
    </row>
    <row r="415" spans="13:16" x14ac:dyDescent="0.15">
      <c r="M415" s="7">
        <v>43395.46875</v>
      </c>
      <c r="N415">
        <v>276.14999999999998</v>
      </c>
      <c r="O415" s="7">
        <v>43395.46875</v>
      </c>
      <c r="P415">
        <v>280.39999999999998</v>
      </c>
    </row>
    <row r="416" spans="13:16" x14ac:dyDescent="0.15">
      <c r="M416" s="7">
        <v>43395.479166666664</v>
      </c>
      <c r="N416">
        <v>276.14999999999998</v>
      </c>
      <c r="O416" s="7">
        <v>43395.479166666664</v>
      </c>
      <c r="P416">
        <v>280.45</v>
      </c>
    </row>
    <row r="417" spans="13:16" x14ac:dyDescent="0.15">
      <c r="M417" s="7">
        <v>43395.572916666664</v>
      </c>
      <c r="N417">
        <v>276</v>
      </c>
      <c r="O417" s="7">
        <v>43395.572916666664</v>
      </c>
      <c r="P417">
        <v>280.25</v>
      </c>
    </row>
    <row r="418" spans="13:16" x14ac:dyDescent="0.15">
      <c r="M418" s="7">
        <v>43395.583333333336</v>
      </c>
      <c r="N418">
        <v>275.85000000000002</v>
      </c>
      <c r="O418" s="7">
        <v>43395.583333333336</v>
      </c>
      <c r="P418">
        <v>280.2</v>
      </c>
    </row>
    <row r="419" spans="13:16" x14ac:dyDescent="0.15">
      <c r="M419" s="7">
        <v>43395.59375</v>
      </c>
      <c r="N419">
        <v>275.8</v>
      </c>
      <c r="O419" s="7">
        <v>43395.59375</v>
      </c>
      <c r="P419">
        <v>280</v>
      </c>
    </row>
    <row r="420" spans="13:16" x14ac:dyDescent="0.15">
      <c r="M420" s="7">
        <v>43395.604166666664</v>
      </c>
      <c r="N420">
        <v>275.8</v>
      </c>
      <c r="O420" s="7">
        <v>43395.604166666664</v>
      </c>
      <c r="P420">
        <v>280.10000000000002</v>
      </c>
    </row>
    <row r="421" spans="13:16" x14ac:dyDescent="0.15">
      <c r="M421" s="7">
        <v>43395.614583333336</v>
      </c>
      <c r="N421">
        <v>275.85000000000002</v>
      </c>
      <c r="O421" s="7">
        <v>43395.614583333336</v>
      </c>
      <c r="P421">
        <v>280.2</v>
      </c>
    </row>
    <row r="422" spans="13:16" x14ac:dyDescent="0.15">
      <c r="M422" s="7">
        <v>43395.625</v>
      </c>
      <c r="N422">
        <v>275.95</v>
      </c>
      <c r="O422" s="7">
        <v>43395.625</v>
      </c>
      <c r="P422">
        <v>280.14999999999998</v>
      </c>
    </row>
    <row r="423" spans="13:16" x14ac:dyDescent="0.15">
      <c r="M423" s="7">
        <v>43395.885416666664</v>
      </c>
      <c r="N423">
        <v>275.64999999999998</v>
      </c>
      <c r="O423" s="7">
        <v>43395.885416666664</v>
      </c>
      <c r="P423">
        <v>280.2</v>
      </c>
    </row>
    <row r="424" spans="13:16" x14ac:dyDescent="0.15">
      <c r="M424" s="7">
        <v>43395.895833333336</v>
      </c>
      <c r="N424">
        <v>275.39999999999998</v>
      </c>
      <c r="O424" s="7">
        <v>43395.895833333336</v>
      </c>
      <c r="P424">
        <v>279.7</v>
      </c>
    </row>
    <row r="425" spans="13:16" x14ac:dyDescent="0.15">
      <c r="M425" s="7">
        <v>43395.90625</v>
      </c>
      <c r="N425">
        <v>275.2</v>
      </c>
      <c r="O425" s="7">
        <v>43395.90625</v>
      </c>
      <c r="P425">
        <v>279.5</v>
      </c>
    </row>
    <row r="426" spans="13:16" x14ac:dyDescent="0.15">
      <c r="M426" s="7">
        <v>43395.916666666664</v>
      </c>
      <c r="N426">
        <v>275.25</v>
      </c>
      <c r="O426" s="7">
        <v>43395.916666666664</v>
      </c>
      <c r="P426">
        <v>279.5</v>
      </c>
    </row>
    <row r="427" spans="13:16" x14ac:dyDescent="0.15">
      <c r="M427" s="7">
        <v>43395.927083333336</v>
      </c>
      <c r="N427">
        <v>275.39999999999998</v>
      </c>
      <c r="O427" s="7">
        <v>43395.927083333336</v>
      </c>
      <c r="P427">
        <v>279.7</v>
      </c>
    </row>
    <row r="428" spans="13:16" x14ac:dyDescent="0.15">
      <c r="M428" s="7">
        <v>43395.9375</v>
      </c>
      <c r="N428">
        <v>275.14999999999998</v>
      </c>
      <c r="O428" s="7">
        <v>43395.9375</v>
      </c>
      <c r="P428">
        <v>279.5</v>
      </c>
    </row>
    <row r="429" spans="13:16" x14ac:dyDescent="0.15">
      <c r="M429" s="7">
        <v>43395.947916666664</v>
      </c>
      <c r="N429">
        <v>275.2</v>
      </c>
      <c r="O429" s="7">
        <v>43395.947916666664</v>
      </c>
      <c r="P429">
        <v>279.5</v>
      </c>
    </row>
    <row r="430" spans="13:16" x14ac:dyDescent="0.15">
      <c r="M430" s="7">
        <v>43395.958333333336</v>
      </c>
      <c r="N430">
        <v>275.10000000000002</v>
      </c>
      <c r="O430" s="7">
        <v>43395.958333333336</v>
      </c>
      <c r="P430">
        <v>279.35000000000002</v>
      </c>
    </row>
    <row r="431" spans="13:16" x14ac:dyDescent="0.15">
      <c r="M431" s="7">
        <v>43395.96875</v>
      </c>
      <c r="N431">
        <v>275.14999999999998</v>
      </c>
      <c r="O431" s="7">
        <v>43395.96875</v>
      </c>
      <c r="P431">
        <v>279.45</v>
      </c>
    </row>
    <row r="432" spans="13:16" x14ac:dyDescent="0.15">
      <c r="M432" s="7">
        <v>43395.979166666664</v>
      </c>
      <c r="N432">
        <v>275.25</v>
      </c>
      <c r="O432" s="7">
        <v>43395.979166666664</v>
      </c>
      <c r="P432">
        <v>279.55</v>
      </c>
    </row>
    <row r="433" spans="13:16" x14ac:dyDescent="0.15">
      <c r="M433" s="7">
        <v>43395.989583333336</v>
      </c>
      <c r="N433">
        <v>275.14999999999998</v>
      </c>
      <c r="O433" s="7">
        <v>43395.989583333336</v>
      </c>
      <c r="P433">
        <v>279.45</v>
      </c>
    </row>
    <row r="434" spans="13:16" x14ac:dyDescent="0.15">
      <c r="M434" s="7">
        <v>43396</v>
      </c>
      <c r="N434">
        <v>275.14999999999998</v>
      </c>
      <c r="O434" s="7">
        <v>43396</v>
      </c>
      <c r="P434">
        <v>279.39999999999998</v>
      </c>
    </row>
    <row r="435" spans="13:16" x14ac:dyDescent="0.15">
      <c r="M435" s="7">
        <v>43396.010416666664</v>
      </c>
      <c r="N435">
        <v>275.35000000000002</v>
      </c>
      <c r="O435" s="7">
        <v>43396.010416666664</v>
      </c>
      <c r="P435">
        <v>279.64999999999998</v>
      </c>
    </row>
    <row r="436" spans="13:16" x14ac:dyDescent="0.15">
      <c r="M436" s="7">
        <v>43396.020833333336</v>
      </c>
      <c r="N436">
        <v>275.35000000000002</v>
      </c>
      <c r="O436" s="7">
        <v>43396.020833333336</v>
      </c>
      <c r="P436">
        <v>279.60000000000002</v>
      </c>
    </row>
    <row r="437" spans="13:16" x14ac:dyDescent="0.15">
      <c r="M437" s="7">
        <v>43396.03125</v>
      </c>
      <c r="N437">
        <v>275.35000000000002</v>
      </c>
      <c r="O437" s="7">
        <v>43396.03125</v>
      </c>
      <c r="P437">
        <v>279.60000000000002</v>
      </c>
    </row>
    <row r="438" spans="13:16" x14ac:dyDescent="0.15">
      <c r="M438" s="7">
        <v>43396.041666666664</v>
      </c>
      <c r="N438">
        <v>275.35000000000002</v>
      </c>
      <c r="O438" s="7">
        <v>43396.041666666664</v>
      </c>
      <c r="P438">
        <v>279.60000000000002</v>
      </c>
    </row>
    <row r="439" spans="13:16" x14ac:dyDescent="0.15">
      <c r="M439" s="7">
        <v>43396.052083333336</v>
      </c>
      <c r="N439">
        <v>275.45</v>
      </c>
      <c r="O439" s="7">
        <v>43396.052083333336</v>
      </c>
      <c r="P439">
        <v>279.7</v>
      </c>
    </row>
    <row r="440" spans="13:16" x14ac:dyDescent="0.15">
      <c r="M440" s="7">
        <v>43396.0625</v>
      </c>
      <c r="N440">
        <v>275.35000000000002</v>
      </c>
      <c r="O440" s="7">
        <v>43396.0625</v>
      </c>
      <c r="P440">
        <v>279.64999999999998</v>
      </c>
    </row>
    <row r="441" spans="13:16" x14ac:dyDescent="0.15">
      <c r="M441" s="7">
        <v>43396.072916666664</v>
      </c>
      <c r="N441">
        <v>275.39999999999998</v>
      </c>
      <c r="O441" s="7">
        <v>43396.072916666664</v>
      </c>
      <c r="P441">
        <v>279.7</v>
      </c>
    </row>
    <row r="442" spans="13:16" x14ac:dyDescent="0.15">
      <c r="M442" s="7">
        <v>43396.083333333336</v>
      </c>
      <c r="N442">
        <v>275.35000000000002</v>
      </c>
      <c r="O442" s="7">
        <v>43396.083333333336</v>
      </c>
      <c r="P442">
        <v>279.7</v>
      </c>
    </row>
    <row r="443" spans="13:16" x14ac:dyDescent="0.15">
      <c r="M443" s="7">
        <v>43396.09375</v>
      </c>
      <c r="N443">
        <v>275.45</v>
      </c>
      <c r="O443" s="7">
        <v>43396.09375</v>
      </c>
      <c r="P443">
        <v>279.75</v>
      </c>
    </row>
    <row r="444" spans="13:16" x14ac:dyDescent="0.15">
      <c r="M444" s="7">
        <v>43396.104166666664</v>
      </c>
      <c r="N444">
        <v>275.45</v>
      </c>
      <c r="O444" s="7">
        <v>43396.104166666664</v>
      </c>
      <c r="P444">
        <v>279.75</v>
      </c>
    </row>
    <row r="445" spans="13:16" x14ac:dyDescent="0.15">
      <c r="M445" s="7">
        <v>43396.375</v>
      </c>
      <c r="N445">
        <v>275.45</v>
      </c>
      <c r="O445" s="7">
        <v>43396.375</v>
      </c>
      <c r="P445">
        <v>279.89999999999998</v>
      </c>
    </row>
    <row r="446" spans="13:16" x14ac:dyDescent="0.15">
      <c r="M446" s="7">
        <v>43396.385416666664</v>
      </c>
      <c r="N446">
        <v>275.5</v>
      </c>
      <c r="O446" s="7">
        <v>43396.385416666664</v>
      </c>
      <c r="P446">
        <v>279.89999999999998</v>
      </c>
    </row>
    <row r="447" spans="13:16" x14ac:dyDescent="0.15">
      <c r="M447" s="7">
        <v>43396.395833333336</v>
      </c>
      <c r="N447">
        <v>275.39999999999998</v>
      </c>
      <c r="O447" s="7">
        <v>43396.395833333336</v>
      </c>
      <c r="P447">
        <v>279.7</v>
      </c>
    </row>
    <row r="448" spans="13:16" x14ac:dyDescent="0.15">
      <c r="M448" s="7">
        <v>43396.40625</v>
      </c>
      <c r="N448">
        <v>275.5</v>
      </c>
      <c r="O448" s="7">
        <v>43396.40625</v>
      </c>
      <c r="P448">
        <v>279.8</v>
      </c>
    </row>
    <row r="449" spans="13:16" x14ac:dyDescent="0.15">
      <c r="M449" s="7">
        <v>43396.416666666664</v>
      </c>
      <c r="N449">
        <v>275.55</v>
      </c>
      <c r="O449" s="7">
        <v>43396.416666666664</v>
      </c>
      <c r="P449">
        <v>279.85000000000002</v>
      </c>
    </row>
    <row r="450" spans="13:16" x14ac:dyDescent="0.15">
      <c r="M450" s="7">
        <v>43396.427083333336</v>
      </c>
      <c r="N450">
        <v>275.64999999999998</v>
      </c>
      <c r="O450" s="7">
        <v>43396.427083333336</v>
      </c>
      <c r="P450">
        <v>279.89999999999998</v>
      </c>
    </row>
    <row r="451" spans="13:16" x14ac:dyDescent="0.15">
      <c r="M451" s="7">
        <v>43396.447916666664</v>
      </c>
      <c r="N451">
        <v>275.7</v>
      </c>
      <c r="O451" s="7">
        <v>43396.447916666664</v>
      </c>
      <c r="P451">
        <v>279.95</v>
      </c>
    </row>
    <row r="452" spans="13:16" x14ac:dyDescent="0.15">
      <c r="M452" s="7">
        <v>43396.458333333336</v>
      </c>
      <c r="N452">
        <v>275.75</v>
      </c>
      <c r="O452" s="7">
        <v>43396.458333333336</v>
      </c>
      <c r="P452">
        <v>279.95</v>
      </c>
    </row>
    <row r="453" spans="13:16" x14ac:dyDescent="0.15">
      <c r="M453" s="7">
        <v>43396.46875</v>
      </c>
      <c r="N453">
        <v>275.64999999999998</v>
      </c>
      <c r="O453" s="7">
        <v>43396.46875</v>
      </c>
      <c r="P453">
        <v>279.85000000000002</v>
      </c>
    </row>
    <row r="454" spans="13:16" x14ac:dyDescent="0.15">
      <c r="M454" s="7">
        <v>43396.479166666664</v>
      </c>
      <c r="N454">
        <v>275.64999999999998</v>
      </c>
      <c r="O454" s="7">
        <v>43396.479166666664</v>
      </c>
      <c r="P454">
        <v>279.89999999999998</v>
      </c>
    </row>
    <row r="455" spans="13:16" x14ac:dyDescent="0.15">
      <c r="M455" s="7">
        <v>43396.572916666664</v>
      </c>
      <c r="N455">
        <v>275.8</v>
      </c>
      <c r="O455" s="7">
        <v>43396.572916666664</v>
      </c>
      <c r="P455">
        <v>280.05</v>
      </c>
    </row>
    <row r="456" spans="13:16" x14ac:dyDescent="0.15">
      <c r="M456" s="7">
        <v>43396.583333333336</v>
      </c>
      <c r="N456">
        <v>276.05</v>
      </c>
      <c r="O456" s="7">
        <v>43396.583333333336</v>
      </c>
      <c r="P456">
        <v>280.3</v>
      </c>
    </row>
    <row r="457" spans="13:16" x14ac:dyDescent="0.15">
      <c r="M457" s="7">
        <v>43396.59375</v>
      </c>
      <c r="N457">
        <v>276</v>
      </c>
      <c r="O457" s="7">
        <v>43396.59375</v>
      </c>
      <c r="P457">
        <v>280.2</v>
      </c>
    </row>
    <row r="458" spans="13:16" x14ac:dyDescent="0.15">
      <c r="M458" s="7">
        <v>43396.604166666664</v>
      </c>
      <c r="N458">
        <v>275.95</v>
      </c>
      <c r="O458" s="7">
        <v>43396.604166666664</v>
      </c>
      <c r="P458">
        <v>280.2</v>
      </c>
    </row>
    <row r="459" spans="13:16" x14ac:dyDescent="0.15">
      <c r="M459" s="7">
        <v>43396.614583333336</v>
      </c>
      <c r="N459">
        <v>276.45</v>
      </c>
      <c r="O459" s="7">
        <v>43396.614583333336</v>
      </c>
      <c r="P459">
        <v>280.64999999999998</v>
      </c>
    </row>
    <row r="460" spans="13:16" x14ac:dyDescent="0.15">
      <c r="M460" s="7">
        <v>43396.625</v>
      </c>
      <c r="N460">
        <v>276.7</v>
      </c>
      <c r="O460" s="7">
        <v>43396.625</v>
      </c>
      <c r="P460">
        <v>281</v>
      </c>
    </row>
    <row r="461" spans="13:16" x14ac:dyDescent="0.15">
      <c r="M461" s="7">
        <v>43396.885416666664</v>
      </c>
      <c r="N461">
        <v>278.55</v>
      </c>
      <c r="O461" s="7">
        <v>43396.885416666664</v>
      </c>
      <c r="P461">
        <v>282.55</v>
      </c>
    </row>
    <row r="462" spans="13:16" x14ac:dyDescent="0.15">
      <c r="M462" s="7">
        <v>43396.895833333336</v>
      </c>
      <c r="N462">
        <v>279.10000000000002</v>
      </c>
      <c r="O462" s="7">
        <v>43396.895833333336</v>
      </c>
      <c r="P462">
        <v>283.45</v>
      </c>
    </row>
    <row r="463" spans="13:16" x14ac:dyDescent="0.15">
      <c r="M463" s="7">
        <v>43396.90625</v>
      </c>
      <c r="N463">
        <v>279.14999999999998</v>
      </c>
      <c r="O463" s="7">
        <v>43396.90625</v>
      </c>
      <c r="P463">
        <v>283.55</v>
      </c>
    </row>
    <row r="464" spans="13:16" x14ac:dyDescent="0.15">
      <c r="M464" s="7">
        <v>43396.916666666664</v>
      </c>
      <c r="N464">
        <v>278.95</v>
      </c>
      <c r="O464" s="7">
        <v>43396.916666666664</v>
      </c>
      <c r="P464">
        <v>283.3</v>
      </c>
    </row>
    <row r="465" spans="13:16" x14ac:dyDescent="0.15">
      <c r="M465" s="7">
        <v>43396.927083333336</v>
      </c>
      <c r="N465">
        <v>278.75</v>
      </c>
      <c r="O465" s="7">
        <v>43396.927083333336</v>
      </c>
      <c r="P465">
        <v>283.14999999999998</v>
      </c>
    </row>
    <row r="466" spans="13:16" x14ac:dyDescent="0.15">
      <c r="M466" s="7">
        <v>43396.9375</v>
      </c>
      <c r="N466">
        <v>278.45</v>
      </c>
      <c r="O466" s="7">
        <v>43396.9375</v>
      </c>
      <c r="P466">
        <v>282.85000000000002</v>
      </c>
    </row>
    <row r="467" spans="13:16" x14ac:dyDescent="0.15">
      <c r="M467" s="7">
        <v>43396.947916666664</v>
      </c>
      <c r="N467">
        <v>278.2</v>
      </c>
      <c r="O467" s="7">
        <v>43396.947916666664</v>
      </c>
      <c r="P467">
        <v>282.60000000000002</v>
      </c>
    </row>
    <row r="468" spans="13:16" x14ac:dyDescent="0.15">
      <c r="M468" s="7">
        <v>43396.958333333336</v>
      </c>
      <c r="N468">
        <v>278.10000000000002</v>
      </c>
      <c r="O468" s="7">
        <v>43396.958333333336</v>
      </c>
      <c r="P468">
        <v>282.55</v>
      </c>
    </row>
    <row r="469" spans="13:16" x14ac:dyDescent="0.15">
      <c r="M469" s="7">
        <v>43396.96875</v>
      </c>
      <c r="N469">
        <v>277.8</v>
      </c>
      <c r="O469" s="7">
        <v>43396.96875</v>
      </c>
      <c r="P469">
        <v>282.25</v>
      </c>
    </row>
    <row r="470" spans="13:16" x14ac:dyDescent="0.15">
      <c r="M470" s="7">
        <v>43396.979166666664</v>
      </c>
      <c r="N470">
        <v>277.95</v>
      </c>
      <c r="O470" s="7">
        <v>43396.979166666664</v>
      </c>
      <c r="P470">
        <v>282.39999999999998</v>
      </c>
    </row>
    <row r="471" spans="13:16" x14ac:dyDescent="0.15">
      <c r="M471" s="7">
        <v>43396.989583333336</v>
      </c>
      <c r="N471">
        <v>277.89999999999998</v>
      </c>
      <c r="O471" s="7">
        <v>43396.989583333336</v>
      </c>
      <c r="P471">
        <v>282.39999999999998</v>
      </c>
    </row>
    <row r="472" spans="13:16" x14ac:dyDescent="0.15">
      <c r="M472" s="7">
        <v>43397</v>
      </c>
      <c r="N472">
        <v>278.14999999999998</v>
      </c>
      <c r="O472" s="7">
        <v>43397</v>
      </c>
      <c r="P472">
        <v>282.55</v>
      </c>
    </row>
    <row r="473" spans="13:16" x14ac:dyDescent="0.15">
      <c r="M473" s="7">
        <v>43397.010416666664</v>
      </c>
      <c r="N473">
        <v>278.2</v>
      </c>
      <c r="O473" s="7">
        <v>43397.010416666664</v>
      </c>
      <c r="P473">
        <v>282.60000000000002</v>
      </c>
    </row>
    <row r="474" spans="13:16" x14ac:dyDescent="0.15">
      <c r="M474" s="7">
        <v>43397.020833333336</v>
      </c>
      <c r="N474">
        <v>278.05</v>
      </c>
      <c r="O474" s="7">
        <v>43397.020833333336</v>
      </c>
      <c r="P474">
        <v>282.39999999999998</v>
      </c>
    </row>
    <row r="475" spans="13:16" x14ac:dyDescent="0.15">
      <c r="M475" s="7">
        <v>43397.03125</v>
      </c>
      <c r="N475">
        <v>277.95</v>
      </c>
      <c r="O475" s="7">
        <v>43397.03125</v>
      </c>
      <c r="P475">
        <v>282.39999999999998</v>
      </c>
    </row>
    <row r="476" spans="13:16" x14ac:dyDescent="0.15">
      <c r="M476" s="7">
        <v>43397.041666666664</v>
      </c>
      <c r="N476">
        <v>277.5</v>
      </c>
      <c r="O476" s="7">
        <v>43397.041666666664</v>
      </c>
      <c r="P476">
        <v>281.85000000000002</v>
      </c>
    </row>
    <row r="477" spans="13:16" x14ac:dyDescent="0.15">
      <c r="M477" s="7">
        <v>43397.052083333336</v>
      </c>
      <c r="N477">
        <v>277.55</v>
      </c>
      <c r="O477" s="7">
        <v>43397.052083333336</v>
      </c>
      <c r="P477">
        <v>282</v>
      </c>
    </row>
    <row r="478" spans="13:16" x14ac:dyDescent="0.15">
      <c r="M478" s="7">
        <v>43397.0625</v>
      </c>
      <c r="N478">
        <v>277.64999999999998</v>
      </c>
      <c r="O478" s="7">
        <v>43397.0625</v>
      </c>
      <c r="P478">
        <v>282</v>
      </c>
    </row>
    <row r="479" spans="13:16" x14ac:dyDescent="0.15">
      <c r="M479" s="7">
        <v>43397.072916666664</v>
      </c>
      <c r="N479">
        <v>278</v>
      </c>
      <c r="O479" s="7">
        <v>43397.072916666664</v>
      </c>
      <c r="P479">
        <v>282.35000000000002</v>
      </c>
    </row>
    <row r="480" spans="13:16" x14ac:dyDescent="0.15">
      <c r="M480" s="7">
        <v>43397.083333333336</v>
      </c>
      <c r="N480">
        <v>277.89999999999998</v>
      </c>
      <c r="O480" s="7">
        <v>43397.083333333336</v>
      </c>
      <c r="P480">
        <v>282.39999999999998</v>
      </c>
    </row>
    <row r="481" spans="13:16" x14ac:dyDescent="0.15">
      <c r="M481" s="7">
        <v>43397.09375</v>
      </c>
      <c r="N481">
        <v>278</v>
      </c>
      <c r="O481" s="7">
        <v>43397.09375</v>
      </c>
      <c r="P481">
        <v>282.35000000000002</v>
      </c>
    </row>
    <row r="482" spans="13:16" x14ac:dyDescent="0.15">
      <c r="M482" s="7">
        <v>43397.104166666664</v>
      </c>
      <c r="N482">
        <v>277.85000000000002</v>
      </c>
      <c r="O482" s="7">
        <v>43397.104166666664</v>
      </c>
      <c r="P482">
        <v>282.25</v>
      </c>
    </row>
    <row r="483" spans="13:16" x14ac:dyDescent="0.15">
      <c r="M483" s="7">
        <v>43397.375</v>
      </c>
      <c r="N483">
        <v>277.64999999999998</v>
      </c>
      <c r="O483" s="7">
        <v>43397.375</v>
      </c>
      <c r="P483">
        <v>282.10000000000002</v>
      </c>
    </row>
    <row r="484" spans="13:16" x14ac:dyDescent="0.15">
      <c r="M484" s="7">
        <v>43397.385416666664</v>
      </c>
      <c r="N484">
        <v>277.5</v>
      </c>
      <c r="O484" s="7">
        <v>43397.385416666664</v>
      </c>
      <c r="P484">
        <v>282.14999999999998</v>
      </c>
    </row>
    <row r="485" spans="13:16" x14ac:dyDescent="0.15">
      <c r="M485" s="7">
        <v>43397.395833333336</v>
      </c>
      <c r="N485">
        <v>277.85000000000002</v>
      </c>
      <c r="O485" s="7">
        <v>43397.395833333336</v>
      </c>
      <c r="P485">
        <v>282.3</v>
      </c>
    </row>
    <row r="486" spans="13:16" x14ac:dyDescent="0.15">
      <c r="M486" s="7">
        <v>43397.40625</v>
      </c>
      <c r="N486">
        <v>278</v>
      </c>
      <c r="O486" s="7">
        <v>43397.40625</v>
      </c>
      <c r="P486">
        <v>282.35000000000002</v>
      </c>
    </row>
    <row r="487" spans="13:16" x14ac:dyDescent="0.15">
      <c r="M487" s="7">
        <v>43397.416666666664</v>
      </c>
      <c r="N487">
        <v>277.7</v>
      </c>
      <c r="O487" s="7">
        <v>43397.416666666664</v>
      </c>
      <c r="P487">
        <v>282</v>
      </c>
    </row>
    <row r="488" spans="13:16" x14ac:dyDescent="0.15">
      <c r="M488" s="7">
        <v>43397.427083333336</v>
      </c>
      <c r="N488">
        <v>277.7</v>
      </c>
      <c r="O488" s="7">
        <v>43397.427083333336</v>
      </c>
      <c r="P488">
        <v>282</v>
      </c>
    </row>
    <row r="489" spans="13:16" x14ac:dyDescent="0.15">
      <c r="M489" s="7">
        <v>43397.447916666664</v>
      </c>
      <c r="N489">
        <v>277.8</v>
      </c>
      <c r="O489" s="7">
        <v>43397.447916666664</v>
      </c>
      <c r="P489">
        <v>282.14999999999998</v>
      </c>
    </row>
    <row r="490" spans="13:16" x14ac:dyDescent="0.15">
      <c r="M490" s="7">
        <v>43397.458333333336</v>
      </c>
      <c r="N490">
        <v>277.85000000000002</v>
      </c>
      <c r="O490" s="7">
        <v>43397.458333333336</v>
      </c>
      <c r="P490">
        <v>282.2</v>
      </c>
    </row>
    <row r="491" spans="13:16" x14ac:dyDescent="0.15">
      <c r="M491" s="7">
        <v>43397.46875</v>
      </c>
      <c r="N491">
        <v>277.85000000000002</v>
      </c>
      <c r="O491" s="7">
        <v>43397.46875</v>
      </c>
      <c r="P491">
        <v>282.14999999999998</v>
      </c>
    </row>
    <row r="492" spans="13:16" x14ac:dyDescent="0.15">
      <c r="M492" s="7">
        <v>43397.479166666664</v>
      </c>
      <c r="N492">
        <v>277.8</v>
      </c>
      <c r="O492" s="7">
        <v>43397.479166666664</v>
      </c>
      <c r="P492">
        <v>282.10000000000002</v>
      </c>
    </row>
    <row r="493" spans="13:16" x14ac:dyDescent="0.15">
      <c r="M493" s="7">
        <v>43397.572916666664</v>
      </c>
      <c r="N493">
        <v>277.60000000000002</v>
      </c>
      <c r="O493" s="7">
        <v>43397.572916666664</v>
      </c>
      <c r="P493">
        <v>282</v>
      </c>
    </row>
    <row r="494" spans="13:16" x14ac:dyDescent="0.15">
      <c r="M494" s="7">
        <v>43397.583333333336</v>
      </c>
      <c r="N494">
        <v>277.8</v>
      </c>
      <c r="O494" s="7">
        <v>43397.583333333336</v>
      </c>
      <c r="P494">
        <v>282.14999999999998</v>
      </c>
    </row>
    <row r="495" spans="13:16" x14ac:dyDescent="0.15">
      <c r="M495" s="7">
        <v>43397.59375</v>
      </c>
      <c r="N495">
        <v>277.8</v>
      </c>
      <c r="O495" s="7">
        <v>43397.59375</v>
      </c>
      <c r="P495">
        <v>282.2</v>
      </c>
    </row>
    <row r="496" spans="13:16" x14ac:dyDescent="0.15">
      <c r="M496" s="7">
        <v>43397.604166666664</v>
      </c>
      <c r="N496">
        <v>277.3</v>
      </c>
      <c r="O496" s="7">
        <v>43397.604166666664</v>
      </c>
      <c r="P496">
        <v>281.64999999999998</v>
      </c>
    </row>
    <row r="497" spans="13:16" x14ac:dyDescent="0.15">
      <c r="M497" s="7">
        <v>43397.614583333336</v>
      </c>
      <c r="N497">
        <v>277.10000000000002</v>
      </c>
      <c r="O497" s="7">
        <v>43397.614583333336</v>
      </c>
      <c r="P497">
        <v>281.55</v>
      </c>
    </row>
    <row r="498" spans="13:16" x14ac:dyDescent="0.15">
      <c r="M498" s="7">
        <v>43397.625</v>
      </c>
      <c r="N498">
        <v>277.35000000000002</v>
      </c>
      <c r="O498" s="7">
        <v>43397.625</v>
      </c>
      <c r="P498">
        <v>281.7</v>
      </c>
    </row>
    <row r="499" spans="13:16" x14ac:dyDescent="0.15">
      <c r="M499" s="7">
        <v>43397.885416666664</v>
      </c>
      <c r="N499">
        <v>276.8</v>
      </c>
      <c r="O499" s="7">
        <v>43397.885416666664</v>
      </c>
      <c r="P499">
        <v>281.3</v>
      </c>
    </row>
    <row r="500" spans="13:16" x14ac:dyDescent="0.15">
      <c r="M500" s="7">
        <v>43397.895833333336</v>
      </c>
      <c r="N500">
        <v>277.25</v>
      </c>
      <c r="O500" s="7">
        <v>43397.895833333336</v>
      </c>
      <c r="P500">
        <v>281.60000000000002</v>
      </c>
    </row>
    <row r="501" spans="13:16" x14ac:dyDescent="0.15">
      <c r="M501" s="7">
        <v>43397.90625</v>
      </c>
      <c r="N501">
        <v>277.14999999999998</v>
      </c>
      <c r="O501" s="7">
        <v>43397.90625</v>
      </c>
      <c r="P501">
        <v>281.5</v>
      </c>
    </row>
    <row r="502" spans="13:16" x14ac:dyDescent="0.15">
      <c r="M502" s="7">
        <v>43397.916666666664</v>
      </c>
      <c r="N502">
        <v>277.39999999999998</v>
      </c>
      <c r="O502" s="7">
        <v>43397.916666666664</v>
      </c>
      <c r="P502">
        <v>281.7</v>
      </c>
    </row>
    <row r="503" spans="13:16" x14ac:dyDescent="0.15">
      <c r="M503" s="7">
        <v>43397.927083333336</v>
      </c>
      <c r="N503">
        <v>277.3</v>
      </c>
      <c r="O503" s="7">
        <v>43397.927083333336</v>
      </c>
      <c r="P503">
        <v>281.64999999999998</v>
      </c>
    </row>
    <row r="504" spans="13:16" x14ac:dyDescent="0.15">
      <c r="M504" s="7">
        <v>43397.9375</v>
      </c>
      <c r="N504">
        <v>277.45</v>
      </c>
      <c r="O504" s="7">
        <v>43397.9375</v>
      </c>
      <c r="P504">
        <v>281.75</v>
      </c>
    </row>
    <row r="505" spans="13:16" x14ac:dyDescent="0.15">
      <c r="M505" s="7">
        <v>43397.947916666664</v>
      </c>
      <c r="N505">
        <v>277.35000000000002</v>
      </c>
      <c r="O505" s="7">
        <v>43397.947916666664</v>
      </c>
      <c r="P505">
        <v>281.7</v>
      </c>
    </row>
    <row r="506" spans="13:16" x14ac:dyDescent="0.15">
      <c r="M506" s="7">
        <v>43397.958333333336</v>
      </c>
      <c r="N506">
        <v>277.45</v>
      </c>
      <c r="O506" s="7">
        <v>43397.958333333336</v>
      </c>
      <c r="P506">
        <v>281.75</v>
      </c>
    </row>
    <row r="507" spans="13:16" x14ac:dyDescent="0.15">
      <c r="M507" s="7">
        <v>43397.96875</v>
      </c>
      <c r="N507">
        <v>277.35000000000002</v>
      </c>
      <c r="O507" s="7">
        <v>43397.96875</v>
      </c>
      <c r="P507">
        <v>281.8</v>
      </c>
    </row>
    <row r="508" spans="13:16" x14ac:dyDescent="0.15">
      <c r="M508" s="7">
        <v>43397.979166666664</v>
      </c>
      <c r="N508">
        <v>277.45</v>
      </c>
      <c r="O508" s="7">
        <v>43397.979166666664</v>
      </c>
      <c r="P508">
        <v>281.8</v>
      </c>
    </row>
    <row r="509" spans="13:16" x14ac:dyDescent="0.15">
      <c r="M509" s="7">
        <v>43397.989583333336</v>
      </c>
      <c r="N509">
        <v>277.25</v>
      </c>
      <c r="O509" s="7">
        <v>43397.989583333336</v>
      </c>
      <c r="P509">
        <v>281.60000000000002</v>
      </c>
    </row>
    <row r="510" spans="13:16" x14ac:dyDescent="0.15">
      <c r="M510" s="7">
        <v>43398</v>
      </c>
      <c r="N510">
        <v>277.35000000000002</v>
      </c>
      <c r="O510" s="7">
        <v>43398</v>
      </c>
      <c r="P510">
        <v>281.75</v>
      </c>
    </row>
    <row r="511" spans="13:16" x14ac:dyDescent="0.15">
      <c r="M511" s="7">
        <v>43398.010416666664</v>
      </c>
      <c r="N511">
        <v>277.14999999999998</v>
      </c>
      <c r="O511" s="7">
        <v>43398.010416666664</v>
      </c>
      <c r="P511">
        <v>281.55</v>
      </c>
    </row>
    <row r="512" spans="13:16" x14ac:dyDescent="0.15">
      <c r="M512" s="7">
        <v>43398.020833333336</v>
      </c>
      <c r="N512">
        <v>277.25</v>
      </c>
      <c r="O512" s="7">
        <v>43398.020833333336</v>
      </c>
      <c r="P512">
        <v>281.60000000000002</v>
      </c>
    </row>
    <row r="513" spans="13:16" x14ac:dyDescent="0.15">
      <c r="M513" s="7">
        <v>43398.03125</v>
      </c>
      <c r="N513">
        <v>277.14999999999998</v>
      </c>
      <c r="O513" s="7">
        <v>43398.03125</v>
      </c>
      <c r="P513">
        <v>281.5</v>
      </c>
    </row>
    <row r="514" spans="13:16" x14ac:dyDescent="0.15">
      <c r="M514" s="7">
        <v>43398.041666666664</v>
      </c>
      <c r="N514">
        <v>277.2</v>
      </c>
      <c r="O514" s="7">
        <v>43398.041666666664</v>
      </c>
      <c r="P514">
        <v>281.55</v>
      </c>
    </row>
    <row r="515" spans="13:16" x14ac:dyDescent="0.15">
      <c r="M515" s="7">
        <v>43398.052083333336</v>
      </c>
      <c r="N515">
        <v>277.05</v>
      </c>
      <c r="O515" s="7">
        <v>43398.052083333336</v>
      </c>
      <c r="P515">
        <v>281.39999999999998</v>
      </c>
    </row>
    <row r="516" spans="13:16" x14ac:dyDescent="0.15">
      <c r="M516" s="7">
        <v>43398.0625</v>
      </c>
      <c r="N516">
        <v>277.14999999999998</v>
      </c>
      <c r="O516" s="7">
        <v>43398.0625</v>
      </c>
      <c r="P516">
        <v>281.35000000000002</v>
      </c>
    </row>
    <row r="517" spans="13:16" x14ac:dyDescent="0.15">
      <c r="M517" s="7">
        <v>43398.072916666664</v>
      </c>
      <c r="N517">
        <v>277.10000000000002</v>
      </c>
      <c r="O517" s="7">
        <v>43398.072916666664</v>
      </c>
      <c r="P517">
        <v>281.39999999999998</v>
      </c>
    </row>
    <row r="518" spans="13:16" x14ac:dyDescent="0.15">
      <c r="M518" s="7">
        <v>43398.083333333336</v>
      </c>
      <c r="N518">
        <v>277.2</v>
      </c>
      <c r="O518" s="7">
        <v>43398.083333333336</v>
      </c>
      <c r="P518">
        <v>281.60000000000002</v>
      </c>
    </row>
    <row r="519" spans="13:16" x14ac:dyDescent="0.15">
      <c r="M519" s="7">
        <v>43398.09375</v>
      </c>
      <c r="N519">
        <v>277.5</v>
      </c>
      <c r="O519" s="7">
        <v>43398.09375</v>
      </c>
      <c r="P519">
        <v>281.89999999999998</v>
      </c>
    </row>
    <row r="520" spans="13:16" x14ac:dyDescent="0.15">
      <c r="M520" s="7">
        <v>43398.104166666664</v>
      </c>
      <c r="N520">
        <v>277.64999999999998</v>
      </c>
      <c r="O520" s="7">
        <v>43398.104166666664</v>
      </c>
      <c r="P520">
        <v>282.10000000000002</v>
      </c>
    </row>
    <row r="521" spans="13:16" x14ac:dyDescent="0.15">
      <c r="M521" s="7">
        <v>43398.375</v>
      </c>
      <c r="N521">
        <v>277.7</v>
      </c>
      <c r="O521" s="7">
        <v>43398.375</v>
      </c>
      <c r="P521">
        <v>282</v>
      </c>
    </row>
    <row r="522" spans="13:16" x14ac:dyDescent="0.15">
      <c r="M522" s="7">
        <v>43398.385416666664</v>
      </c>
      <c r="N522">
        <v>278.3</v>
      </c>
      <c r="O522" s="7">
        <v>43398.385416666664</v>
      </c>
      <c r="P522">
        <v>282.64999999999998</v>
      </c>
    </row>
    <row r="523" spans="13:16" x14ac:dyDescent="0.15">
      <c r="M523" s="7">
        <v>43398.395833333336</v>
      </c>
      <c r="N523">
        <v>279.10000000000002</v>
      </c>
      <c r="O523" s="7">
        <v>43398.395833333336</v>
      </c>
      <c r="P523">
        <v>283.45</v>
      </c>
    </row>
    <row r="524" spans="13:16" x14ac:dyDescent="0.15">
      <c r="M524" s="7">
        <v>43398.40625</v>
      </c>
      <c r="N524">
        <v>278.8</v>
      </c>
      <c r="O524" s="7">
        <v>43398.40625</v>
      </c>
      <c r="P524">
        <v>283.25</v>
      </c>
    </row>
    <row r="525" spans="13:16" x14ac:dyDescent="0.15">
      <c r="M525" s="7">
        <v>43398.416666666664</v>
      </c>
      <c r="N525">
        <v>278.64999999999998</v>
      </c>
      <c r="O525" s="7">
        <v>43398.416666666664</v>
      </c>
      <c r="P525">
        <v>283.10000000000002</v>
      </c>
    </row>
    <row r="526" spans="13:16" x14ac:dyDescent="0.15">
      <c r="M526" s="7">
        <v>43398.427083333336</v>
      </c>
      <c r="N526">
        <v>278.75</v>
      </c>
      <c r="O526" s="7">
        <v>43398.427083333336</v>
      </c>
      <c r="P526">
        <v>283.14999999999998</v>
      </c>
    </row>
    <row r="527" spans="13:16" x14ac:dyDescent="0.15">
      <c r="M527" s="7">
        <v>43398.447916666664</v>
      </c>
      <c r="N527">
        <v>278.7</v>
      </c>
      <c r="O527" s="7">
        <v>43398.447916666664</v>
      </c>
      <c r="P527">
        <v>283.05</v>
      </c>
    </row>
    <row r="528" spans="13:16" x14ac:dyDescent="0.15">
      <c r="M528" s="7">
        <v>43398.458333333336</v>
      </c>
      <c r="N528">
        <v>278.60000000000002</v>
      </c>
      <c r="O528" s="7">
        <v>43398.458333333336</v>
      </c>
      <c r="P528">
        <v>283</v>
      </c>
    </row>
    <row r="529" spans="13:16" x14ac:dyDescent="0.15">
      <c r="M529" s="7">
        <v>43398.46875</v>
      </c>
      <c r="N529">
        <v>278.75</v>
      </c>
      <c r="O529" s="7">
        <v>43398.46875</v>
      </c>
      <c r="P529">
        <v>283.14999999999998</v>
      </c>
    </row>
    <row r="530" spans="13:16" x14ac:dyDescent="0.15">
      <c r="M530" s="7">
        <v>43398.479166666664</v>
      </c>
      <c r="N530">
        <v>278.8</v>
      </c>
      <c r="O530" s="7">
        <v>43398.479166666664</v>
      </c>
      <c r="P530">
        <v>283.2</v>
      </c>
    </row>
    <row r="531" spans="13:16" x14ac:dyDescent="0.15">
      <c r="M531" s="7">
        <v>43398.572916666664</v>
      </c>
      <c r="N531">
        <v>278.8</v>
      </c>
      <c r="O531" s="7">
        <v>43398.572916666664</v>
      </c>
      <c r="P531">
        <v>283.2</v>
      </c>
    </row>
    <row r="532" spans="13:16" x14ac:dyDescent="0.15">
      <c r="M532" s="7">
        <v>43398.583333333336</v>
      </c>
      <c r="N532">
        <v>278.5</v>
      </c>
      <c r="O532" s="7">
        <v>43398.583333333336</v>
      </c>
      <c r="P532">
        <v>282.85000000000002</v>
      </c>
    </row>
    <row r="533" spans="13:16" x14ac:dyDescent="0.15">
      <c r="M533" s="7">
        <v>43398.59375</v>
      </c>
      <c r="N533">
        <v>278.8</v>
      </c>
      <c r="O533" s="7">
        <v>43398.59375</v>
      </c>
      <c r="P533">
        <v>283.14999999999998</v>
      </c>
    </row>
    <row r="534" spans="13:16" x14ac:dyDescent="0.15">
      <c r="M534" s="7">
        <v>43398.604166666664</v>
      </c>
      <c r="N534">
        <v>279.2</v>
      </c>
      <c r="O534" s="7">
        <v>43398.604166666664</v>
      </c>
      <c r="P534">
        <v>283.55</v>
      </c>
    </row>
    <row r="535" spans="13:16" x14ac:dyDescent="0.15">
      <c r="M535" s="7">
        <v>43398.614583333336</v>
      </c>
      <c r="N535">
        <v>278.89999999999998</v>
      </c>
      <c r="O535" s="7">
        <v>43398.614583333336</v>
      </c>
      <c r="P535">
        <v>283.3</v>
      </c>
    </row>
    <row r="536" spans="13:16" x14ac:dyDescent="0.15">
      <c r="M536" s="7">
        <v>43398.625</v>
      </c>
      <c r="N536">
        <v>278.7</v>
      </c>
      <c r="O536" s="7">
        <v>43398.625</v>
      </c>
      <c r="P536">
        <v>283.05</v>
      </c>
    </row>
    <row r="537" spans="13:16" x14ac:dyDescent="0.15">
      <c r="M537" s="7">
        <v>43398.885416666664</v>
      </c>
      <c r="N537">
        <v>278</v>
      </c>
      <c r="O537" s="7">
        <v>43398.885416666664</v>
      </c>
      <c r="P537">
        <v>282.75</v>
      </c>
    </row>
    <row r="538" spans="13:16" x14ac:dyDescent="0.15">
      <c r="M538" s="7">
        <v>43398.895833333336</v>
      </c>
      <c r="N538">
        <v>278.14999999999998</v>
      </c>
      <c r="O538" s="7">
        <v>43398.895833333336</v>
      </c>
      <c r="P538">
        <v>282.5</v>
      </c>
    </row>
    <row r="539" spans="13:16" x14ac:dyDescent="0.15">
      <c r="M539" s="7">
        <v>43398.90625</v>
      </c>
      <c r="N539">
        <v>277.95</v>
      </c>
      <c r="O539" s="7">
        <v>43398.90625</v>
      </c>
      <c r="P539">
        <v>282.3</v>
      </c>
    </row>
    <row r="540" spans="13:16" x14ac:dyDescent="0.15">
      <c r="M540" s="7">
        <v>43398.916666666664</v>
      </c>
      <c r="N540">
        <v>277.8</v>
      </c>
      <c r="O540" s="7">
        <v>43398.916666666664</v>
      </c>
      <c r="P540">
        <v>282.2</v>
      </c>
    </row>
    <row r="541" spans="13:16" x14ac:dyDescent="0.15">
      <c r="M541" s="7">
        <v>43398.927083333336</v>
      </c>
      <c r="N541">
        <v>277.8</v>
      </c>
      <c r="O541" s="7">
        <v>43398.927083333336</v>
      </c>
      <c r="P541">
        <v>282.10000000000002</v>
      </c>
    </row>
    <row r="542" spans="13:16" x14ac:dyDescent="0.15">
      <c r="M542" s="7">
        <v>43398.9375</v>
      </c>
      <c r="N542">
        <v>277.64999999999998</v>
      </c>
      <c r="O542" s="7">
        <v>43398.9375</v>
      </c>
      <c r="P542">
        <v>281.95</v>
      </c>
    </row>
    <row r="543" spans="13:16" x14ac:dyDescent="0.15">
      <c r="M543" s="7">
        <v>43398.947916666664</v>
      </c>
      <c r="N543">
        <v>277.45</v>
      </c>
      <c r="O543" s="7">
        <v>43398.947916666664</v>
      </c>
      <c r="P543">
        <v>281.75</v>
      </c>
    </row>
    <row r="544" spans="13:16" x14ac:dyDescent="0.15">
      <c r="M544" s="7">
        <v>43398.958333333336</v>
      </c>
      <c r="N544">
        <v>277.39999999999998</v>
      </c>
      <c r="O544" s="7">
        <v>43398.958333333336</v>
      </c>
      <c r="P544">
        <v>281.7</v>
      </c>
    </row>
    <row r="545" spans="13:16" x14ac:dyDescent="0.15">
      <c r="M545" s="7">
        <v>43398.96875</v>
      </c>
      <c r="N545">
        <v>277.45</v>
      </c>
      <c r="O545" s="7">
        <v>43398.96875</v>
      </c>
      <c r="P545">
        <v>281.8</v>
      </c>
    </row>
    <row r="546" spans="13:16" x14ac:dyDescent="0.15">
      <c r="M546" s="7">
        <v>43398.979166666664</v>
      </c>
      <c r="N546">
        <v>277.5</v>
      </c>
      <c r="O546" s="7">
        <v>43398.979166666664</v>
      </c>
      <c r="P546">
        <v>281.95</v>
      </c>
    </row>
    <row r="547" spans="13:16" x14ac:dyDescent="0.15">
      <c r="M547" s="7">
        <v>43398.989583333336</v>
      </c>
      <c r="N547">
        <v>277.39999999999998</v>
      </c>
      <c r="O547" s="7">
        <v>43398.989583333336</v>
      </c>
      <c r="P547">
        <v>281.8</v>
      </c>
    </row>
    <row r="548" spans="13:16" x14ac:dyDescent="0.15">
      <c r="M548" s="7">
        <v>43399</v>
      </c>
      <c r="N548">
        <v>277.55</v>
      </c>
      <c r="O548" s="7">
        <v>43399</v>
      </c>
      <c r="P548">
        <v>281.95</v>
      </c>
    </row>
    <row r="549" spans="13:16" x14ac:dyDescent="0.15">
      <c r="M549" s="7">
        <v>43399.010416666664</v>
      </c>
      <c r="N549">
        <v>277.5</v>
      </c>
      <c r="O549" s="7">
        <v>43399.010416666664</v>
      </c>
      <c r="P549">
        <v>281.85000000000002</v>
      </c>
    </row>
    <row r="550" spans="13:16" x14ac:dyDescent="0.15">
      <c r="M550" s="7">
        <v>43399.020833333336</v>
      </c>
      <c r="N550">
        <v>277.5</v>
      </c>
      <c r="O550" s="7">
        <v>43399.020833333336</v>
      </c>
      <c r="P550">
        <v>281.89999999999998</v>
      </c>
    </row>
    <row r="551" spans="13:16" x14ac:dyDescent="0.15">
      <c r="M551" s="7">
        <v>43399.03125</v>
      </c>
      <c r="N551">
        <v>277.60000000000002</v>
      </c>
      <c r="O551" s="7">
        <v>43399.03125</v>
      </c>
      <c r="P551">
        <v>281.89999999999998</v>
      </c>
    </row>
    <row r="552" spans="13:16" x14ac:dyDescent="0.15">
      <c r="M552" s="7">
        <v>43399.041666666664</v>
      </c>
      <c r="N552">
        <v>277.55</v>
      </c>
      <c r="O552" s="7">
        <v>43399.041666666664</v>
      </c>
      <c r="P552">
        <v>281.89999999999998</v>
      </c>
    </row>
    <row r="553" spans="13:16" x14ac:dyDescent="0.15">
      <c r="M553" s="7">
        <v>43399.052083333336</v>
      </c>
      <c r="N553">
        <v>277.55</v>
      </c>
      <c r="O553" s="7">
        <v>43399.052083333336</v>
      </c>
      <c r="P553">
        <v>281.95</v>
      </c>
    </row>
    <row r="554" spans="13:16" x14ac:dyDescent="0.15">
      <c r="M554" s="7">
        <v>43399.0625</v>
      </c>
      <c r="N554">
        <v>277.5</v>
      </c>
      <c r="O554" s="7">
        <v>43399.0625</v>
      </c>
      <c r="P554">
        <v>281.95</v>
      </c>
    </row>
    <row r="555" spans="13:16" x14ac:dyDescent="0.15">
      <c r="M555" s="7">
        <v>43399.072916666664</v>
      </c>
      <c r="N555">
        <v>277.60000000000002</v>
      </c>
      <c r="O555" s="7">
        <v>43399.072916666664</v>
      </c>
      <c r="P555">
        <v>281.95</v>
      </c>
    </row>
    <row r="556" spans="13:16" x14ac:dyDescent="0.15">
      <c r="M556" s="7">
        <v>43399.083333333336</v>
      </c>
      <c r="N556">
        <v>277.3</v>
      </c>
      <c r="O556" s="7">
        <v>43399.083333333336</v>
      </c>
      <c r="P556">
        <v>281.7</v>
      </c>
    </row>
    <row r="557" spans="13:16" x14ac:dyDescent="0.15">
      <c r="M557" s="7">
        <v>43399.09375</v>
      </c>
      <c r="N557">
        <v>277.3</v>
      </c>
      <c r="O557" s="7">
        <v>43399.09375</v>
      </c>
      <c r="P557">
        <v>281.64999999999998</v>
      </c>
    </row>
    <row r="558" spans="13:16" x14ac:dyDescent="0.15">
      <c r="M558" s="7">
        <v>43399.104166666664</v>
      </c>
      <c r="N558">
        <v>277.25</v>
      </c>
      <c r="O558" s="7">
        <v>43399.104166666664</v>
      </c>
      <c r="P558">
        <v>281.64999999999998</v>
      </c>
    </row>
    <row r="559" spans="13:16" x14ac:dyDescent="0.15">
      <c r="M559" s="7">
        <v>43399.375</v>
      </c>
      <c r="N559">
        <v>277.10000000000002</v>
      </c>
      <c r="O559" s="7">
        <v>43399.375</v>
      </c>
      <c r="P559">
        <v>281.64999999999998</v>
      </c>
    </row>
    <row r="560" spans="13:16" x14ac:dyDescent="0.15">
      <c r="M560" s="7">
        <v>43399.385416666664</v>
      </c>
      <c r="N560">
        <v>277.75</v>
      </c>
      <c r="O560" s="7">
        <v>43399.385416666664</v>
      </c>
      <c r="P560">
        <v>281.89999999999998</v>
      </c>
    </row>
    <row r="561" spans="13:16" x14ac:dyDescent="0.15">
      <c r="M561" s="7">
        <v>43399.395833333336</v>
      </c>
      <c r="N561">
        <v>277.64999999999998</v>
      </c>
      <c r="O561" s="7">
        <v>43399.395833333336</v>
      </c>
      <c r="P561">
        <v>282</v>
      </c>
    </row>
    <row r="562" spans="13:16" x14ac:dyDescent="0.15">
      <c r="M562" s="7">
        <v>43399.40625</v>
      </c>
      <c r="N562">
        <v>277.75</v>
      </c>
      <c r="O562" s="7">
        <v>43399.40625</v>
      </c>
      <c r="P562">
        <v>282.10000000000002</v>
      </c>
    </row>
    <row r="563" spans="13:16" x14ac:dyDescent="0.15">
      <c r="M563" s="7">
        <v>43399.416666666664</v>
      </c>
      <c r="N563">
        <v>278.10000000000002</v>
      </c>
      <c r="O563" s="7">
        <v>43399.416666666664</v>
      </c>
      <c r="P563">
        <v>282.45</v>
      </c>
    </row>
    <row r="564" spans="13:16" x14ac:dyDescent="0.15">
      <c r="M564" s="7">
        <v>43399.427083333336</v>
      </c>
      <c r="N564">
        <v>278.14999999999998</v>
      </c>
      <c r="O564" s="7">
        <v>43399.427083333336</v>
      </c>
      <c r="P564">
        <v>282.45</v>
      </c>
    </row>
    <row r="565" spans="13:16" x14ac:dyDescent="0.15">
      <c r="M565" s="7">
        <v>43399.447916666664</v>
      </c>
      <c r="N565">
        <v>278.25</v>
      </c>
      <c r="O565" s="7">
        <v>43399.447916666664</v>
      </c>
      <c r="P565">
        <v>282.55</v>
      </c>
    </row>
    <row r="566" spans="13:16" x14ac:dyDescent="0.15">
      <c r="M566" s="7">
        <v>43399.458333333336</v>
      </c>
      <c r="N566">
        <v>278.25</v>
      </c>
      <c r="O566" s="7">
        <v>43399.458333333336</v>
      </c>
      <c r="P566">
        <v>282.64999999999998</v>
      </c>
    </row>
    <row r="567" spans="13:16" x14ac:dyDescent="0.15">
      <c r="M567" s="7">
        <v>43399.46875</v>
      </c>
      <c r="N567">
        <v>278.39999999999998</v>
      </c>
      <c r="O567" s="7">
        <v>43399.46875</v>
      </c>
      <c r="P567">
        <v>282.8</v>
      </c>
    </row>
    <row r="568" spans="13:16" x14ac:dyDescent="0.15">
      <c r="M568" s="7">
        <v>43399.479166666664</v>
      </c>
      <c r="N568">
        <v>278.3</v>
      </c>
      <c r="O568" s="7">
        <v>43399.479166666664</v>
      </c>
      <c r="P568">
        <v>282.7</v>
      </c>
    </row>
    <row r="569" spans="13:16" x14ac:dyDescent="0.15">
      <c r="M569" s="7">
        <v>43399.572916666664</v>
      </c>
      <c r="N569">
        <v>278.45</v>
      </c>
      <c r="O569" s="7">
        <v>43399.572916666664</v>
      </c>
      <c r="P569">
        <v>282.8</v>
      </c>
    </row>
    <row r="570" spans="13:16" x14ac:dyDescent="0.15">
      <c r="M570" s="7">
        <v>43399.583333333336</v>
      </c>
      <c r="N570">
        <v>278.45</v>
      </c>
      <c r="O570" s="7">
        <v>43399.583333333336</v>
      </c>
      <c r="P570">
        <v>282.8</v>
      </c>
    </row>
    <row r="571" spans="13:16" x14ac:dyDescent="0.15">
      <c r="M571" s="7">
        <v>43399.59375</v>
      </c>
      <c r="N571">
        <v>278.45</v>
      </c>
      <c r="O571" s="7">
        <v>43399.59375</v>
      </c>
      <c r="P571">
        <v>282.75</v>
      </c>
    </row>
    <row r="572" spans="13:16" x14ac:dyDescent="0.15">
      <c r="M572" s="7">
        <v>43399.604166666664</v>
      </c>
      <c r="N572">
        <v>278.5</v>
      </c>
      <c r="O572" s="7">
        <v>43399.604166666664</v>
      </c>
      <c r="P572">
        <v>282.85000000000002</v>
      </c>
    </row>
    <row r="573" spans="13:16" x14ac:dyDescent="0.15">
      <c r="M573" s="7">
        <v>43399.614583333336</v>
      </c>
      <c r="N573">
        <v>278.45</v>
      </c>
      <c r="O573" s="7">
        <v>43399.614583333336</v>
      </c>
      <c r="P573">
        <v>282.8</v>
      </c>
    </row>
    <row r="574" spans="13:16" x14ac:dyDescent="0.15">
      <c r="M574" s="7">
        <v>43399.625</v>
      </c>
      <c r="N574">
        <v>278.39999999999998</v>
      </c>
      <c r="O574" s="7">
        <v>43399.625</v>
      </c>
      <c r="P574">
        <v>282.7</v>
      </c>
    </row>
    <row r="575" spans="13:16" x14ac:dyDescent="0.15">
      <c r="M575" s="7">
        <v>43399.885416666664</v>
      </c>
      <c r="N575">
        <v>278.39999999999998</v>
      </c>
      <c r="O575" s="7">
        <v>43399.885416666664</v>
      </c>
      <c r="P575">
        <v>282.85000000000002</v>
      </c>
    </row>
    <row r="576" spans="13:16" x14ac:dyDescent="0.15">
      <c r="M576" s="7">
        <v>43399.895833333336</v>
      </c>
      <c r="N576">
        <v>278.39999999999998</v>
      </c>
      <c r="O576" s="7">
        <v>43399.895833333336</v>
      </c>
      <c r="P576">
        <v>282.75</v>
      </c>
    </row>
    <row r="577" spans="13:16" x14ac:dyDescent="0.15">
      <c r="M577" s="7">
        <v>43399.90625</v>
      </c>
      <c r="N577">
        <v>278.7</v>
      </c>
      <c r="O577" s="7">
        <v>43399.90625</v>
      </c>
      <c r="P577">
        <v>283.05</v>
      </c>
    </row>
    <row r="578" spans="13:16" x14ac:dyDescent="0.15">
      <c r="M578" s="7">
        <v>43399.916666666664</v>
      </c>
      <c r="N578">
        <v>278.85000000000002</v>
      </c>
      <c r="O578" s="7">
        <v>43399.916666666664</v>
      </c>
      <c r="P578">
        <v>283.2</v>
      </c>
    </row>
    <row r="579" spans="13:16" x14ac:dyDescent="0.15">
      <c r="M579" s="7">
        <v>43399.927083333336</v>
      </c>
      <c r="N579">
        <v>278.60000000000002</v>
      </c>
      <c r="O579" s="7">
        <v>43399.927083333336</v>
      </c>
      <c r="P579">
        <v>282.95</v>
      </c>
    </row>
    <row r="580" spans="13:16" x14ac:dyDescent="0.15">
      <c r="M580" s="7">
        <v>43399.9375</v>
      </c>
      <c r="N580">
        <v>278.89999999999998</v>
      </c>
      <c r="O580" s="7">
        <v>43399.9375</v>
      </c>
      <c r="P580">
        <v>283.25</v>
      </c>
    </row>
    <row r="581" spans="13:16" x14ac:dyDescent="0.15">
      <c r="M581" s="7">
        <v>43399.947916666664</v>
      </c>
      <c r="N581">
        <v>278.75</v>
      </c>
      <c r="O581" s="7">
        <v>43399.947916666664</v>
      </c>
      <c r="P581">
        <v>283.10000000000002</v>
      </c>
    </row>
    <row r="582" spans="13:16" x14ac:dyDescent="0.15">
      <c r="M582" s="7">
        <v>43399.958333333336</v>
      </c>
      <c r="N582">
        <v>278.95</v>
      </c>
      <c r="O582" s="7">
        <v>43399.958333333336</v>
      </c>
      <c r="P582">
        <v>283.3</v>
      </c>
    </row>
    <row r="583" spans="13:16" x14ac:dyDescent="0.15">
      <c r="M583" s="7">
        <v>43399.96875</v>
      </c>
      <c r="N583">
        <v>280.3</v>
      </c>
      <c r="O583" s="7">
        <v>43399.96875</v>
      </c>
      <c r="P583">
        <v>284.7</v>
      </c>
    </row>
    <row r="584" spans="13:16" x14ac:dyDescent="0.15">
      <c r="M584" s="7">
        <v>43399.979166666664</v>
      </c>
      <c r="N584">
        <v>279.95</v>
      </c>
      <c r="O584" s="7">
        <v>43399.979166666664</v>
      </c>
      <c r="P584">
        <v>284.39999999999998</v>
      </c>
    </row>
    <row r="585" spans="13:16" x14ac:dyDescent="0.15">
      <c r="M585" s="7">
        <v>43399.989583333336</v>
      </c>
      <c r="N585">
        <v>279.7</v>
      </c>
      <c r="O585" s="7">
        <v>43399.989583333336</v>
      </c>
      <c r="P585">
        <v>284.05</v>
      </c>
    </row>
    <row r="586" spans="13:16" x14ac:dyDescent="0.15">
      <c r="M586" s="7">
        <v>43400</v>
      </c>
      <c r="N586">
        <v>279.75</v>
      </c>
      <c r="O586" s="7">
        <v>43400</v>
      </c>
      <c r="P586">
        <v>284.10000000000002</v>
      </c>
    </row>
    <row r="587" spans="13:16" x14ac:dyDescent="0.15">
      <c r="M587" s="7">
        <v>43400.010416666664</v>
      </c>
      <c r="N587">
        <v>279.55</v>
      </c>
      <c r="O587" s="7">
        <v>43400.010416666664</v>
      </c>
      <c r="P587">
        <v>284</v>
      </c>
    </row>
    <row r="588" spans="13:16" x14ac:dyDescent="0.15">
      <c r="M588" s="7">
        <v>43400.020833333336</v>
      </c>
      <c r="N588">
        <v>279.05</v>
      </c>
      <c r="O588" s="7">
        <v>43400.020833333336</v>
      </c>
      <c r="P588">
        <v>283.35000000000002</v>
      </c>
    </row>
    <row r="589" spans="13:16" x14ac:dyDescent="0.15">
      <c r="M589" s="7">
        <v>43400.03125</v>
      </c>
      <c r="N589">
        <v>279.10000000000002</v>
      </c>
      <c r="O589" s="7">
        <v>43400.03125</v>
      </c>
      <c r="P589">
        <v>283.5</v>
      </c>
    </row>
    <row r="590" spans="13:16" x14ac:dyDescent="0.15">
      <c r="M590" s="7">
        <v>43400.041666666664</v>
      </c>
      <c r="N590">
        <v>278.95</v>
      </c>
      <c r="O590" s="7">
        <v>43400.041666666664</v>
      </c>
      <c r="P590">
        <v>283.39999999999998</v>
      </c>
    </row>
    <row r="591" spans="13:16" x14ac:dyDescent="0.15">
      <c r="M591" s="7">
        <v>43400.052083333336</v>
      </c>
      <c r="N591">
        <v>278.39999999999998</v>
      </c>
      <c r="O591" s="7">
        <v>43400.052083333336</v>
      </c>
      <c r="P591">
        <v>282.8</v>
      </c>
    </row>
    <row r="592" spans="13:16" x14ac:dyDescent="0.15">
      <c r="M592" s="7">
        <v>43400.0625</v>
      </c>
      <c r="N592">
        <v>278.39999999999998</v>
      </c>
      <c r="O592" s="7">
        <v>43400.0625</v>
      </c>
      <c r="P592">
        <v>282.8</v>
      </c>
    </row>
    <row r="593" spans="13:16" x14ac:dyDescent="0.15">
      <c r="M593" s="7">
        <v>43400.072916666664</v>
      </c>
      <c r="N593">
        <v>278.35000000000002</v>
      </c>
      <c r="O593" s="7">
        <v>43400.072916666664</v>
      </c>
      <c r="P593">
        <v>282.7</v>
      </c>
    </row>
    <row r="594" spans="13:16" x14ac:dyDescent="0.15">
      <c r="M594" s="7">
        <v>43400.083333333336</v>
      </c>
      <c r="N594">
        <v>278.3</v>
      </c>
      <c r="O594" s="7">
        <v>43400.083333333336</v>
      </c>
      <c r="P594">
        <v>282.64999999999998</v>
      </c>
    </row>
    <row r="595" spans="13:16" x14ac:dyDescent="0.15">
      <c r="M595" s="7">
        <v>43400.09375</v>
      </c>
      <c r="N595">
        <v>278.25</v>
      </c>
      <c r="O595" s="7">
        <v>43400.09375</v>
      </c>
      <c r="P595">
        <v>282.7</v>
      </c>
    </row>
    <row r="596" spans="13:16" x14ac:dyDescent="0.15">
      <c r="M596" s="7">
        <v>43400.104166666664</v>
      </c>
      <c r="N596">
        <v>278.45</v>
      </c>
      <c r="O596" s="7">
        <v>43400.104166666664</v>
      </c>
      <c r="P596">
        <v>282.85000000000002</v>
      </c>
    </row>
    <row r="597" spans="13:16" x14ac:dyDescent="0.15">
      <c r="M597" s="7">
        <v>43402.375</v>
      </c>
      <c r="N597">
        <v>278.39999999999998</v>
      </c>
      <c r="O597" s="7">
        <v>43402.375</v>
      </c>
      <c r="P597">
        <v>282.95</v>
      </c>
    </row>
    <row r="598" spans="13:16" x14ac:dyDescent="0.15">
      <c r="M598" s="7">
        <v>43402.385416666664</v>
      </c>
      <c r="N598">
        <v>278.05</v>
      </c>
      <c r="O598" s="7">
        <v>43402.385416666664</v>
      </c>
      <c r="P598">
        <v>282.60000000000002</v>
      </c>
    </row>
    <row r="599" spans="13:16" x14ac:dyDescent="0.15">
      <c r="M599" s="7">
        <v>43402.395833333336</v>
      </c>
      <c r="N599">
        <v>278.35000000000002</v>
      </c>
      <c r="O599" s="7">
        <v>43402.395833333336</v>
      </c>
      <c r="P599">
        <v>282.7</v>
      </c>
    </row>
    <row r="600" spans="13:16" x14ac:dyDescent="0.15">
      <c r="M600" s="7">
        <v>43402.40625</v>
      </c>
      <c r="N600">
        <v>278.3</v>
      </c>
      <c r="O600" s="7">
        <v>43402.40625</v>
      </c>
      <c r="P600">
        <v>282.55</v>
      </c>
    </row>
    <row r="601" spans="13:16" x14ac:dyDescent="0.15">
      <c r="M601" s="7">
        <v>43402.416666666664</v>
      </c>
      <c r="N601">
        <v>278.5</v>
      </c>
      <c r="O601" s="7">
        <v>43402.416666666664</v>
      </c>
      <c r="P601">
        <v>282.75</v>
      </c>
    </row>
    <row r="602" spans="13:16" x14ac:dyDescent="0.15">
      <c r="M602" s="7">
        <v>43402.427083333336</v>
      </c>
      <c r="N602">
        <v>278.55</v>
      </c>
      <c r="O602" s="7">
        <v>43402.427083333336</v>
      </c>
      <c r="P602">
        <v>282.89999999999998</v>
      </c>
    </row>
    <row r="603" spans="13:16" x14ac:dyDescent="0.15">
      <c r="M603" s="7">
        <v>43402.447916666664</v>
      </c>
      <c r="N603">
        <v>278.60000000000002</v>
      </c>
      <c r="O603" s="7">
        <v>43402.447916666664</v>
      </c>
      <c r="P603">
        <v>282.89999999999998</v>
      </c>
    </row>
    <row r="604" spans="13:16" x14ac:dyDescent="0.15">
      <c r="M604" s="7">
        <v>43402.458333333336</v>
      </c>
      <c r="N604">
        <v>278.55</v>
      </c>
      <c r="O604" s="7">
        <v>43402.458333333336</v>
      </c>
      <c r="P604">
        <v>282.8</v>
      </c>
    </row>
    <row r="605" spans="13:16" x14ac:dyDescent="0.15">
      <c r="M605" s="7">
        <v>43402.46875</v>
      </c>
      <c r="N605">
        <v>278.64999999999998</v>
      </c>
      <c r="O605" s="7">
        <v>43402.46875</v>
      </c>
      <c r="P605">
        <v>283</v>
      </c>
    </row>
    <row r="606" spans="13:16" x14ac:dyDescent="0.15">
      <c r="M606" s="7">
        <v>43402.479166666664</v>
      </c>
      <c r="N606">
        <v>278.55</v>
      </c>
      <c r="O606" s="7">
        <v>43402.479166666664</v>
      </c>
      <c r="P606">
        <v>282.85000000000002</v>
      </c>
    </row>
    <row r="607" spans="13:16" x14ac:dyDescent="0.15">
      <c r="M607" s="7">
        <v>43402.572916666664</v>
      </c>
      <c r="N607">
        <v>278.39999999999998</v>
      </c>
      <c r="O607" s="7">
        <v>43402.572916666664</v>
      </c>
      <c r="P607">
        <v>282.75</v>
      </c>
    </row>
    <row r="608" spans="13:16" x14ac:dyDescent="0.15">
      <c r="M608" s="7">
        <v>43402.583333333336</v>
      </c>
      <c r="N608">
        <v>278.5</v>
      </c>
      <c r="O608" s="7">
        <v>43402.583333333336</v>
      </c>
      <c r="P608">
        <v>282.75</v>
      </c>
    </row>
    <row r="609" spans="13:16" x14ac:dyDescent="0.15">
      <c r="M609" s="7">
        <v>43402.59375</v>
      </c>
      <c r="N609">
        <v>278.5</v>
      </c>
      <c r="O609" s="7">
        <v>43402.59375</v>
      </c>
      <c r="P609">
        <v>282.85000000000002</v>
      </c>
    </row>
    <row r="610" spans="13:16" x14ac:dyDescent="0.15">
      <c r="M610" s="7">
        <v>43402.604166666664</v>
      </c>
      <c r="N610">
        <v>278.2</v>
      </c>
      <c r="O610" s="7">
        <v>43402.604166666664</v>
      </c>
      <c r="P610">
        <v>282.55</v>
      </c>
    </row>
    <row r="611" spans="13:16" x14ac:dyDescent="0.15">
      <c r="M611" s="7">
        <v>43402.614583333336</v>
      </c>
      <c r="N611">
        <v>278.3</v>
      </c>
      <c r="O611" s="7">
        <v>43402.614583333336</v>
      </c>
      <c r="P611">
        <v>282.7</v>
      </c>
    </row>
    <row r="612" spans="13:16" x14ac:dyDescent="0.15">
      <c r="M612" s="7">
        <v>43402.625</v>
      </c>
      <c r="N612">
        <v>278.25</v>
      </c>
      <c r="O612" s="7">
        <v>43402.625</v>
      </c>
      <c r="P612">
        <v>282.60000000000002</v>
      </c>
    </row>
    <row r="613" spans="13:16" x14ac:dyDescent="0.15">
      <c r="M613" s="7">
        <v>43402.885416666664</v>
      </c>
      <c r="N613">
        <v>277.85000000000002</v>
      </c>
      <c r="O613" s="7">
        <v>43402.885416666664</v>
      </c>
      <c r="P613">
        <v>282.25</v>
      </c>
    </row>
    <row r="614" spans="13:16" x14ac:dyDescent="0.15">
      <c r="M614" s="7">
        <v>43402.895833333336</v>
      </c>
      <c r="N614">
        <v>277.95</v>
      </c>
      <c r="O614" s="7">
        <v>43402.895833333336</v>
      </c>
      <c r="P614">
        <v>282.2</v>
      </c>
    </row>
    <row r="615" spans="13:16" x14ac:dyDescent="0.15">
      <c r="M615" s="7">
        <v>43402.90625</v>
      </c>
      <c r="N615">
        <v>277.75</v>
      </c>
      <c r="O615" s="7">
        <v>43402.90625</v>
      </c>
      <c r="P615">
        <v>282.10000000000002</v>
      </c>
    </row>
    <row r="616" spans="13:16" x14ac:dyDescent="0.15">
      <c r="M616" s="7">
        <v>43402.916666666664</v>
      </c>
      <c r="N616">
        <v>277.75</v>
      </c>
      <c r="O616" s="7">
        <v>43402.916666666664</v>
      </c>
      <c r="P616">
        <v>282.05</v>
      </c>
    </row>
    <row r="617" spans="13:16" x14ac:dyDescent="0.15">
      <c r="M617" s="7">
        <v>43402.927083333336</v>
      </c>
      <c r="N617">
        <v>277.7</v>
      </c>
      <c r="O617" s="7">
        <v>43402.927083333336</v>
      </c>
      <c r="P617">
        <v>282.05</v>
      </c>
    </row>
    <row r="618" spans="13:16" x14ac:dyDescent="0.15">
      <c r="M618" s="7">
        <v>43402.9375</v>
      </c>
      <c r="N618">
        <v>277.8</v>
      </c>
      <c r="O618" s="7">
        <v>43402.9375</v>
      </c>
      <c r="P618">
        <v>282.05</v>
      </c>
    </row>
    <row r="619" spans="13:16" x14ac:dyDescent="0.15">
      <c r="M619" s="7">
        <v>43402.947916666664</v>
      </c>
      <c r="N619">
        <v>277.85000000000002</v>
      </c>
      <c r="O619" s="7">
        <v>43402.947916666664</v>
      </c>
      <c r="P619">
        <v>282.10000000000002</v>
      </c>
    </row>
    <row r="620" spans="13:16" x14ac:dyDescent="0.15">
      <c r="M620" s="7">
        <v>43402.958333333336</v>
      </c>
      <c r="N620">
        <v>278.05</v>
      </c>
      <c r="O620" s="7">
        <v>43402.958333333336</v>
      </c>
      <c r="P620">
        <v>282.35000000000002</v>
      </c>
    </row>
    <row r="621" spans="13:16" x14ac:dyDescent="0.15">
      <c r="M621" s="7">
        <v>43402.96875</v>
      </c>
      <c r="N621">
        <v>277.95</v>
      </c>
      <c r="O621" s="7">
        <v>43402.96875</v>
      </c>
      <c r="P621">
        <v>282.25</v>
      </c>
    </row>
    <row r="622" spans="13:16" x14ac:dyDescent="0.15">
      <c r="M622" s="7">
        <v>43402.979166666664</v>
      </c>
      <c r="N622">
        <v>277.95</v>
      </c>
      <c r="O622" s="7">
        <v>43402.979166666664</v>
      </c>
      <c r="P622">
        <v>282.2</v>
      </c>
    </row>
    <row r="623" spans="13:16" x14ac:dyDescent="0.15">
      <c r="M623" s="7">
        <v>43402.989583333336</v>
      </c>
      <c r="N623">
        <v>277.8</v>
      </c>
      <c r="O623" s="7">
        <v>43402.989583333336</v>
      </c>
      <c r="P623">
        <v>282.10000000000002</v>
      </c>
    </row>
    <row r="624" spans="13:16" x14ac:dyDescent="0.15">
      <c r="M624" s="7">
        <v>43403</v>
      </c>
      <c r="N624">
        <v>277.85000000000002</v>
      </c>
      <c r="O624" s="7">
        <v>43403</v>
      </c>
      <c r="P624">
        <v>282.14999999999998</v>
      </c>
    </row>
    <row r="625" spans="13:16" x14ac:dyDescent="0.15">
      <c r="M625" s="7">
        <v>43403.010416666664</v>
      </c>
      <c r="N625">
        <v>277.8</v>
      </c>
      <c r="O625" s="7">
        <v>43403.010416666664</v>
      </c>
      <c r="P625">
        <v>282.14999999999998</v>
      </c>
    </row>
    <row r="626" spans="13:16" x14ac:dyDescent="0.15">
      <c r="M626" s="7">
        <v>43403.020833333336</v>
      </c>
      <c r="N626">
        <v>277.89999999999998</v>
      </c>
      <c r="O626" s="7">
        <v>43403.020833333336</v>
      </c>
      <c r="P626">
        <v>282.2</v>
      </c>
    </row>
    <row r="627" spans="13:16" x14ac:dyDescent="0.15">
      <c r="M627" s="7">
        <v>43403.03125</v>
      </c>
      <c r="N627">
        <v>277.8</v>
      </c>
      <c r="O627" s="7">
        <v>43403.03125</v>
      </c>
      <c r="P627">
        <v>282.14999999999998</v>
      </c>
    </row>
    <row r="628" spans="13:16" x14ac:dyDescent="0.15">
      <c r="M628" s="7">
        <v>43403.041666666664</v>
      </c>
      <c r="N628">
        <v>277.35000000000002</v>
      </c>
      <c r="O628" s="7">
        <v>43403.041666666664</v>
      </c>
      <c r="P628">
        <v>281.8</v>
      </c>
    </row>
    <row r="629" spans="13:16" x14ac:dyDescent="0.15">
      <c r="M629" s="7">
        <v>43403.052083333336</v>
      </c>
      <c r="N629">
        <v>277.3</v>
      </c>
      <c r="O629" s="7">
        <v>43403.052083333336</v>
      </c>
      <c r="P629">
        <v>281.60000000000002</v>
      </c>
    </row>
    <row r="630" spans="13:16" x14ac:dyDescent="0.15">
      <c r="M630" s="7">
        <v>43403.0625</v>
      </c>
      <c r="N630">
        <v>276.85000000000002</v>
      </c>
      <c r="O630" s="7">
        <v>43403.0625</v>
      </c>
      <c r="P630">
        <v>281.2</v>
      </c>
    </row>
    <row r="631" spans="13:16" x14ac:dyDescent="0.15">
      <c r="M631" s="7">
        <v>43403.072916666664</v>
      </c>
      <c r="N631">
        <v>277</v>
      </c>
      <c r="O631" s="7">
        <v>43403.072916666664</v>
      </c>
      <c r="P631">
        <v>281.35000000000002</v>
      </c>
    </row>
    <row r="632" spans="13:16" x14ac:dyDescent="0.15">
      <c r="M632" s="7">
        <v>43403.083333333336</v>
      </c>
      <c r="N632">
        <v>277.14999999999998</v>
      </c>
      <c r="O632" s="7">
        <v>43403.083333333336</v>
      </c>
      <c r="P632">
        <v>281.39999999999998</v>
      </c>
    </row>
    <row r="633" spans="13:16" x14ac:dyDescent="0.15">
      <c r="M633" s="7">
        <v>43403.09375</v>
      </c>
      <c r="N633">
        <v>277.05</v>
      </c>
      <c r="O633" s="7">
        <v>43403.09375</v>
      </c>
      <c r="P633">
        <v>281.35000000000002</v>
      </c>
    </row>
    <row r="634" spans="13:16" x14ac:dyDescent="0.15">
      <c r="M634" s="7">
        <v>43403.104166666664</v>
      </c>
      <c r="N634">
        <v>277.39999999999998</v>
      </c>
      <c r="O634" s="7">
        <v>43403.104166666664</v>
      </c>
      <c r="P634">
        <v>281.75</v>
      </c>
    </row>
    <row r="635" spans="13:16" x14ac:dyDescent="0.15">
      <c r="M635" s="7">
        <v>43403.375</v>
      </c>
      <c r="N635">
        <v>277.45</v>
      </c>
      <c r="O635" s="7">
        <v>43403.375</v>
      </c>
      <c r="P635">
        <v>281.75</v>
      </c>
    </row>
    <row r="636" spans="13:16" x14ac:dyDescent="0.15">
      <c r="M636" s="7">
        <v>43403.385416666664</v>
      </c>
      <c r="N636">
        <v>277.64999999999998</v>
      </c>
      <c r="O636" s="7">
        <v>43403.385416666664</v>
      </c>
      <c r="P636">
        <v>281.89999999999998</v>
      </c>
    </row>
    <row r="637" spans="13:16" x14ac:dyDescent="0.15">
      <c r="M637" s="7">
        <v>43403.395833333336</v>
      </c>
      <c r="N637">
        <v>277.60000000000002</v>
      </c>
      <c r="O637" s="7">
        <v>43403.395833333336</v>
      </c>
      <c r="P637">
        <v>281.89999999999998</v>
      </c>
    </row>
    <row r="638" spans="13:16" x14ac:dyDescent="0.15">
      <c r="M638" s="7">
        <v>43403.40625</v>
      </c>
      <c r="N638">
        <v>277.45</v>
      </c>
      <c r="O638" s="7">
        <v>43403.40625</v>
      </c>
      <c r="P638">
        <v>281.75</v>
      </c>
    </row>
    <row r="639" spans="13:16" x14ac:dyDescent="0.15">
      <c r="M639" s="7">
        <v>43403.416666666664</v>
      </c>
      <c r="N639">
        <v>277.45</v>
      </c>
      <c r="O639" s="7">
        <v>43403.416666666664</v>
      </c>
      <c r="P639">
        <v>281.8</v>
      </c>
    </row>
    <row r="640" spans="13:16" x14ac:dyDescent="0.15">
      <c r="M640" s="7">
        <v>43403.427083333336</v>
      </c>
      <c r="N640">
        <v>277.55</v>
      </c>
      <c r="O640" s="7">
        <v>43403.427083333336</v>
      </c>
      <c r="P640">
        <v>281.8</v>
      </c>
    </row>
    <row r="641" spans="13:16" x14ac:dyDescent="0.15">
      <c r="M641" s="7">
        <v>43403.447916666664</v>
      </c>
      <c r="N641">
        <v>277.5</v>
      </c>
      <c r="O641" s="7">
        <v>43403.447916666664</v>
      </c>
      <c r="P641">
        <v>281.85000000000002</v>
      </c>
    </row>
    <row r="642" spans="13:16" x14ac:dyDescent="0.15">
      <c r="M642" s="7">
        <v>43403.458333333336</v>
      </c>
      <c r="N642">
        <v>277.55</v>
      </c>
      <c r="O642" s="7">
        <v>43403.458333333336</v>
      </c>
      <c r="P642">
        <v>281.95</v>
      </c>
    </row>
    <row r="643" spans="13:16" x14ac:dyDescent="0.15">
      <c r="M643" s="7">
        <v>43403.46875</v>
      </c>
      <c r="N643">
        <v>277.5</v>
      </c>
      <c r="O643" s="7">
        <v>43403.46875</v>
      </c>
      <c r="P643">
        <v>281.8</v>
      </c>
    </row>
    <row r="644" spans="13:16" x14ac:dyDescent="0.15">
      <c r="M644" s="7">
        <v>43403.479166666664</v>
      </c>
      <c r="N644">
        <v>277.55</v>
      </c>
      <c r="O644" s="7">
        <v>43403.479166666664</v>
      </c>
      <c r="P644">
        <v>281.85000000000002</v>
      </c>
    </row>
    <row r="645" spans="13:16" x14ac:dyDescent="0.15">
      <c r="M645" s="7">
        <v>43403.572916666664</v>
      </c>
      <c r="N645">
        <v>277.45</v>
      </c>
      <c r="O645" s="7">
        <v>43403.572916666664</v>
      </c>
      <c r="P645">
        <v>281.8</v>
      </c>
    </row>
    <row r="646" spans="13:16" x14ac:dyDescent="0.15">
      <c r="M646" s="7">
        <v>43403.583333333336</v>
      </c>
      <c r="N646">
        <v>277.3</v>
      </c>
      <c r="O646" s="7">
        <v>43403.583333333336</v>
      </c>
      <c r="P646">
        <v>281.7</v>
      </c>
    </row>
    <row r="647" spans="13:16" x14ac:dyDescent="0.15">
      <c r="M647" s="7">
        <v>43403.59375</v>
      </c>
      <c r="N647">
        <v>277.2</v>
      </c>
      <c r="O647" s="7">
        <v>43403.59375</v>
      </c>
      <c r="P647">
        <v>281.39999999999998</v>
      </c>
    </row>
    <row r="648" spans="13:16" x14ac:dyDescent="0.15">
      <c r="M648" s="7">
        <v>43403.604166666664</v>
      </c>
      <c r="N648">
        <v>277.05</v>
      </c>
      <c r="O648" s="7">
        <v>43403.604166666664</v>
      </c>
      <c r="P648">
        <v>281.35000000000002</v>
      </c>
    </row>
    <row r="649" spans="13:16" x14ac:dyDescent="0.15">
      <c r="M649" s="7">
        <v>43403.614583333336</v>
      </c>
      <c r="N649">
        <v>277.14999999999998</v>
      </c>
      <c r="O649" s="7">
        <v>43403.614583333336</v>
      </c>
      <c r="P649">
        <v>281.39999999999998</v>
      </c>
    </row>
    <row r="650" spans="13:16" x14ac:dyDescent="0.15">
      <c r="M650" s="7">
        <v>43403.625</v>
      </c>
      <c r="N650">
        <v>277.10000000000002</v>
      </c>
      <c r="O650" s="7">
        <v>43403.625</v>
      </c>
      <c r="P650">
        <v>281.35000000000002</v>
      </c>
    </row>
    <row r="651" spans="13:16" x14ac:dyDescent="0.15">
      <c r="M651" s="7">
        <v>43403.885416666664</v>
      </c>
      <c r="N651">
        <v>276.14999999999998</v>
      </c>
      <c r="O651" s="7">
        <v>43403.885416666664</v>
      </c>
      <c r="P651">
        <v>280.55</v>
      </c>
    </row>
    <row r="652" spans="13:16" x14ac:dyDescent="0.15">
      <c r="M652" s="7">
        <v>43403.895833333336</v>
      </c>
      <c r="N652">
        <v>276.89999999999998</v>
      </c>
      <c r="O652" s="7">
        <v>43403.895833333336</v>
      </c>
      <c r="P652">
        <v>281.25</v>
      </c>
    </row>
    <row r="653" spans="13:16" x14ac:dyDescent="0.15">
      <c r="M653" s="7">
        <v>43403.90625</v>
      </c>
      <c r="N653">
        <v>276.7</v>
      </c>
      <c r="O653" s="7">
        <v>43403.90625</v>
      </c>
      <c r="P653">
        <v>281.05</v>
      </c>
    </row>
    <row r="654" spans="13:16" x14ac:dyDescent="0.15">
      <c r="M654" s="7">
        <v>43403.916666666664</v>
      </c>
      <c r="N654">
        <v>276.75</v>
      </c>
      <c r="O654" s="7">
        <v>43403.916666666664</v>
      </c>
      <c r="P654">
        <v>281.14999999999998</v>
      </c>
    </row>
    <row r="655" spans="13:16" x14ac:dyDescent="0.15">
      <c r="M655" s="7">
        <v>43403.927083333336</v>
      </c>
      <c r="N655">
        <v>276.64999999999998</v>
      </c>
      <c r="O655" s="7">
        <v>43403.927083333336</v>
      </c>
      <c r="P655">
        <v>281.10000000000002</v>
      </c>
    </row>
    <row r="656" spans="13:16" x14ac:dyDescent="0.15">
      <c r="M656" s="7">
        <v>43403.9375</v>
      </c>
      <c r="N656">
        <v>276.7</v>
      </c>
      <c r="O656" s="7">
        <v>43403.9375</v>
      </c>
      <c r="P656">
        <v>281.10000000000002</v>
      </c>
    </row>
    <row r="657" spans="13:16" x14ac:dyDescent="0.15">
      <c r="M657" s="7">
        <v>43403.947916666664</v>
      </c>
      <c r="N657">
        <v>276.64999999999998</v>
      </c>
      <c r="O657" s="7">
        <v>43403.947916666664</v>
      </c>
      <c r="P657">
        <v>281</v>
      </c>
    </row>
    <row r="658" spans="13:16" x14ac:dyDescent="0.15">
      <c r="M658" s="7">
        <v>43403.958333333336</v>
      </c>
      <c r="N658">
        <v>276.89999999999998</v>
      </c>
      <c r="O658" s="7">
        <v>43403.958333333336</v>
      </c>
      <c r="P658">
        <v>281.3</v>
      </c>
    </row>
    <row r="659" spans="13:16" x14ac:dyDescent="0.15">
      <c r="M659" s="7">
        <v>43403.96875</v>
      </c>
      <c r="N659">
        <v>276.75</v>
      </c>
      <c r="O659" s="7">
        <v>43403.96875</v>
      </c>
      <c r="P659">
        <v>281.10000000000002</v>
      </c>
    </row>
    <row r="660" spans="13:16" x14ac:dyDescent="0.15">
      <c r="M660" s="7">
        <v>43403.979166666664</v>
      </c>
      <c r="N660">
        <v>276.95</v>
      </c>
      <c r="O660" s="7">
        <v>43403.979166666664</v>
      </c>
      <c r="P660">
        <v>281.3</v>
      </c>
    </row>
    <row r="661" spans="13:16" x14ac:dyDescent="0.15">
      <c r="M661" s="7">
        <v>43403.989583333336</v>
      </c>
      <c r="N661">
        <v>276.8</v>
      </c>
      <c r="O661" s="7">
        <v>43403.989583333336</v>
      </c>
      <c r="P661">
        <v>281.14999999999998</v>
      </c>
    </row>
    <row r="662" spans="13:16" x14ac:dyDescent="0.15">
      <c r="M662" s="7">
        <v>43404</v>
      </c>
      <c r="N662">
        <v>276.64999999999998</v>
      </c>
      <c r="O662" s="7">
        <v>43404</v>
      </c>
      <c r="P662">
        <v>281</v>
      </c>
    </row>
    <row r="663" spans="13:16" x14ac:dyDescent="0.15">
      <c r="M663" s="7">
        <v>43404.010416666664</v>
      </c>
      <c r="N663">
        <v>276.60000000000002</v>
      </c>
      <c r="O663" s="7">
        <v>43404.010416666664</v>
      </c>
      <c r="P663">
        <v>280.95</v>
      </c>
    </row>
    <row r="664" spans="13:16" x14ac:dyDescent="0.15">
      <c r="M664" s="7">
        <v>43404.020833333336</v>
      </c>
      <c r="N664">
        <v>276.5</v>
      </c>
      <c r="O664" s="7">
        <v>43404.020833333336</v>
      </c>
      <c r="P664">
        <v>280.89999999999998</v>
      </c>
    </row>
    <row r="665" spans="13:16" x14ac:dyDescent="0.15">
      <c r="M665" s="7">
        <v>43404.03125</v>
      </c>
      <c r="N665">
        <v>276.39999999999998</v>
      </c>
      <c r="O665" s="7">
        <v>43404.03125</v>
      </c>
      <c r="P665">
        <v>280.8</v>
      </c>
    </row>
    <row r="666" spans="13:16" x14ac:dyDescent="0.15">
      <c r="M666" s="7">
        <v>43404.041666666664</v>
      </c>
      <c r="N666">
        <v>276.25</v>
      </c>
      <c r="O666" s="7">
        <v>43404.041666666664</v>
      </c>
      <c r="P666">
        <v>280.64999999999998</v>
      </c>
    </row>
    <row r="667" spans="13:16" x14ac:dyDescent="0.15">
      <c r="M667" s="7">
        <v>43404.052083333336</v>
      </c>
      <c r="N667">
        <v>276.5</v>
      </c>
      <c r="O667" s="7">
        <v>43404.052083333336</v>
      </c>
      <c r="P667">
        <v>280.85000000000002</v>
      </c>
    </row>
    <row r="668" spans="13:16" x14ac:dyDescent="0.15">
      <c r="M668" s="7">
        <v>43404.0625</v>
      </c>
      <c r="N668">
        <v>276.5</v>
      </c>
      <c r="O668" s="7">
        <v>43404.0625</v>
      </c>
      <c r="P668">
        <v>280.8</v>
      </c>
    </row>
    <row r="669" spans="13:16" x14ac:dyDescent="0.15">
      <c r="M669" s="7">
        <v>43404.072916666664</v>
      </c>
      <c r="N669">
        <v>276.45</v>
      </c>
      <c r="O669" s="7">
        <v>43404.072916666664</v>
      </c>
      <c r="P669">
        <v>280.85000000000002</v>
      </c>
    </row>
    <row r="670" spans="13:16" x14ac:dyDescent="0.15">
      <c r="M670" s="7">
        <v>43404.083333333336</v>
      </c>
      <c r="N670">
        <v>276.5</v>
      </c>
      <c r="O670" s="7">
        <v>43404.083333333336</v>
      </c>
      <c r="P670">
        <v>280.85000000000002</v>
      </c>
    </row>
    <row r="671" spans="13:16" x14ac:dyDescent="0.15">
      <c r="M671" s="7">
        <v>43404.09375</v>
      </c>
      <c r="N671">
        <v>276.39999999999998</v>
      </c>
      <c r="O671" s="7">
        <v>43404.09375</v>
      </c>
      <c r="P671">
        <v>280.8</v>
      </c>
    </row>
    <row r="672" spans="13:16" x14ac:dyDescent="0.15">
      <c r="M672" s="7">
        <v>43404.104166666664</v>
      </c>
      <c r="N672">
        <v>276.45</v>
      </c>
      <c r="O672" s="7">
        <v>43404.104166666664</v>
      </c>
      <c r="P672">
        <v>280.8</v>
      </c>
    </row>
    <row r="673" spans="13:16" x14ac:dyDescent="0.15">
      <c r="M673" s="7">
        <v>43404.375</v>
      </c>
      <c r="N673">
        <v>276.45</v>
      </c>
      <c r="O673" s="7">
        <v>43404.375</v>
      </c>
      <c r="P673">
        <v>280.85000000000002</v>
      </c>
    </row>
    <row r="674" spans="13:16" x14ac:dyDescent="0.15">
      <c r="M674" s="7">
        <v>43404.385416666664</v>
      </c>
      <c r="N674">
        <v>276.25</v>
      </c>
      <c r="O674" s="7">
        <v>43404.385416666664</v>
      </c>
      <c r="P674">
        <v>280.55</v>
      </c>
    </row>
    <row r="675" spans="13:16" x14ac:dyDescent="0.15">
      <c r="M675" s="7">
        <v>43404.395833333336</v>
      </c>
      <c r="N675">
        <v>275.8</v>
      </c>
      <c r="O675" s="7">
        <v>43404.395833333336</v>
      </c>
      <c r="P675">
        <v>280.14999999999998</v>
      </c>
    </row>
    <row r="676" spans="13:16" x14ac:dyDescent="0.15">
      <c r="M676" s="7">
        <v>43404.40625</v>
      </c>
      <c r="N676">
        <v>275.89999999999998</v>
      </c>
      <c r="O676" s="7">
        <v>43404.40625</v>
      </c>
      <c r="P676">
        <v>280.39999999999998</v>
      </c>
    </row>
    <row r="677" spans="13:16" x14ac:dyDescent="0.15">
      <c r="M677" s="7">
        <v>43404.416666666664</v>
      </c>
      <c r="N677">
        <v>275.7</v>
      </c>
      <c r="O677" s="7">
        <v>43404.416666666664</v>
      </c>
      <c r="P677">
        <v>280.2</v>
      </c>
    </row>
    <row r="678" spans="13:16" x14ac:dyDescent="0.15">
      <c r="M678" s="7">
        <v>43404.427083333336</v>
      </c>
      <c r="N678">
        <v>275.60000000000002</v>
      </c>
      <c r="O678" s="7">
        <v>43404.427083333336</v>
      </c>
      <c r="P678">
        <v>280.05</v>
      </c>
    </row>
    <row r="679" spans="13:16" x14ac:dyDescent="0.15">
      <c r="M679" s="7">
        <v>43404.447916666664</v>
      </c>
      <c r="N679">
        <v>275.7</v>
      </c>
      <c r="O679" s="7">
        <v>43404.447916666664</v>
      </c>
      <c r="P679">
        <v>280.10000000000002</v>
      </c>
    </row>
    <row r="680" spans="13:16" x14ac:dyDescent="0.15">
      <c r="M680" s="7">
        <v>43404.458333333336</v>
      </c>
      <c r="N680">
        <v>275.75</v>
      </c>
      <c r="O680" s="7">
        <v>43404.458333333336</v>
      </c>
      <c r="P680">
        <v>280.25</v>
      </c>
    </row>
    <row r="681" spans="13:16" x14ac:dyDescent="0.15">
      <c r="M681" s="7">
        <v>43404.46875</v>
      </c>
      <c r="N681">
        <v>275.85000000000002</v>
      </c>
      <c r="O681" s="7">
        <v>43404.46875</v>
      </c>
      <c r="P681">
        <v>280.3</v>
      </c>
    </row>
    <row r="682" spans="13:16" x14ac:dyDescent="0.15">
      <c r="M682" s="7">
        <v>43404.479166666664</v>
      </c>
      <c r="N682">
        <v>275.75</v>
      </c>
      <c r="O682" s="7">
        <v>43404.479166666664</v>
      </c>
      <c r="P682">
        <v>280.3</v>
      </c>
    </row>
    <row r="683" spans="13:16" x14ac:dyDescent="0.15">
      <c r="M683" s="7">
        <v>43404.572916666664</v>
      </c>
      <c r="N683">
        <v>275.2</v>
      </c>
      <c r="O683" s="7">
        <v>43404.572916666664</v>
      </c>
      <c r="P683">
        <v>279.75</v>
      </c>
    </row>
    <row r="684" spans="13:16" x14ac:dyDescent="0.15">
      <c r="M684" s="7">
        <v>43404.583333333336</v>
      </c>
      <c r="N684">
        <v>275.25</v>
      </c>
      <c r="O684" s="7">
        <v>43404.583333333336</v>
      </c>
      <c r="P684">
        <v>279.85000000000002</v>
      </c>
    </row>
    <row r="685" spans="13:16" x14ac:dyDescent="0.15">
      <c r="M685" s="7">
        <v>43404.59375</v>
      </c>
      <c r="N685">
        <v>275.25</v>
      </c>
      <c r="O685" s="7">
        <v>43404.59375</v>
      </c>
      <c r="P685">
        <v>279.85000000000002</v>
      </c>
    </row>
    <row r="686" spans="13:16" x14ac:dyDescent="0.15">
      <c r="M686" s="7">
        <v>43404.604166666664</v>
      </c>
      <c r="N686">
        <v>275.35000000000002</v>
      </c>
      <c r="O686" s="7">
        <v>43404.604166666664</v>
      </c>
      <c r="P686">
        <v>279.89999999999998</v>
      </c>
    </row>
    <row r="687" spans="13:16" x14ac:dyDescent="0.15">
      <c r="M687" s="7">
        <v>43404.614583333336</v>
      </c>
      <c r="N687">
        <v>275.14999999999998</v>
      </c>
      <c r="O687" s="7">
        <v>43404.614583333336</v>
      </c>
      <c r="P687">
        <v>279.64999999999998</v>
      </c>
    </row>
    <row r="688" spans="13:16" x14ac:dyDescent="0.15">
      <c r="M688" s="7">
        <v>43404.625</v>
      </c>
      <c r="N688">
        <v>275.05</v>
      </c>
      <c r="O688" s="7">
        <v>43404.625</v>
      </c>
      <c r="P688">
        <v>279.60000000000002</v>
      </c>
    </row>
    <row r="689" spans="13:16" x14ac:dyDescent="0.15">
      <c r="M689" s="7">
        <v>43404.885416666664</v>
      </c>
      <c r="N689">
        <v>274.8</v>
      </c>
      <c r="O689" s="7">
        <v>43404.885416666664</v>
      </c>
      <c r="P689">
        <v>279.39999999999998</v>
      </c>
    </row>
    <row r="690" spans="13:16" x14ac:dyDescent="0.15">
      <c r="M690" s="7">
        <v>43404.895833333336</v>
      </c>
      <c r="N690">
        <v>274.3</v>
      </c>
      <c r="O690" s="7">
        <v>43404.895833333336</v>
      </c>
      <c r="P690">
        <v>278.75</v>
      </c>
    </row>
    <row r="691" spans="13:16" x14ac:dyDescent="0.15">
      <c r="M691" s="7">
        <v>43404.90625</v>
      </c>
      <c r="N691">
        <v>274.14999999999998</v>
      </c>
      <c r="O691" s="7">
        <v>43404.90625</v>
      </c>
      <c r="P691">
        <v>278.60000000000002</v>
      </c>
    </row>
    <row r="692" spans="13:16" x14ac:dyDescent="0.15">
      <c r="M692" s="7">
        <v>43404.916666666664</v>
      </c>
      <c r="N692">
        <v>273.95</v>
      </c>
      <c r="O692" s="7">
        <v>43404.916666666664</v>
      </c>
      <c r="P692">
        <v>278.35000000000002</v>
      </c>
    </row>
    <row r="693" spans="13:16" x14ac:dyDescent="0.15">
      <c r="M693" s="7">
        <v>43404.927083333336</v>
      </c>
      <c r="N693">
        <v>273.85000000000002</v>
      </c>
      <c r="O693" s="7">
        <v>43404.927083333336</v>
      </c>
      <c r="P693">
        <v>278.35000000000002</v>
      </c>
    </row>
    <row r="694" spans="13:16" x14ac:dyDescent="0.15">
      <c r="M694" s="7">
        <v>43404.9375</v>
      </c>
      <c r="N694">
        <v>274</v>
      </c>
      <c r="O694" s="7">
        <v>43404.9375</v>
      </c>
      <c r="P694">
        <v>278.5</v>
      </c>
    </row>
    <row r="695" spans="13:16" x14ac:dyDescent="0.15">
      <c r="M695" s="7">
        <v>43404.947916666664</v>
      </c>
      <c r="N695">
        <v>273.89999999999998</v>
      </c>
      <c r="O695" s="7">
        <v>43404.947916666664</v>
      </c>
      <c r="P695">
        <v>278.39999999999998</v>
      </c>
    </row>
    <row r="696" spans="13:16" x14ac:dyDescent="0.15">
      <c r="M696" s="7">
        <v>43404.958333333336</v>
      </c>
      <c r="N696">
        <v>273.95</v>
      </c>
      <c r="O696" s="7">
        <v>43404.958333333336</v>
      </c>
      <c r="P696">
        <v>278.45</v>
      </c>
    </row>
    <row r="697" spans="13:16" x14ac:dyDescent="0.15">
      <c r="M697" s="7">
        <v>43404.96875</v>
      </c>
      <c r="N697">
        <v>274.14999999999998</v>
      </c>
      <c r="O697" s="7">
        <v>43404.96875</v>
      </c>
      <c r="P697">
        <v>278.75</v>
      </c>
    </row>
    <row r="698" spans="13:16" x14ac:dyDescent="0.15">
      <c r="M698" s="7">
        <v>43404.979166666664</v>
      </c>
      <c r="N698">
        <v>274.3</v>
      </c>
      <c r="O698" s="7">
        <v>43404.979166666664</v>
      </c>
      <c r="P698">
        <v>278.85000000000002</v>
      </c>
    </row>
    <row r="699" spans="13:16" x14ac:dyDescent="0.15">
      <c r="M699" s="7">
        <v>43404.989583333336</v>
      </c>
      <c r="N699">
        <v>274.5</v>
      </c>
      <c r="O699" s="7">
        <v>43404.989583333336</v>
      </c>
      <c r="P699">
        <v>279</v>
      </c>
    </row>
    <row r="700" spans="13:16" x14ac:dyDescent="0.15">
      <c r="M700" s="7">
        <v>43405</v>
      </c>
      <c r="N700">
        <v>274.35000000000002</v>
      </c>
      <c r="O700" s="7">
        <v>43405</v>
      </c>
      <c r="P700">
        <v>279</v>
      </c>
    </row>
    <row r="701" spans="13:16" x14ac:dyDescent="0.15">
      <c r="M701" s="7">
        <v>43405.010416666664</v>
      </c>
      <c r="N701">
        <v>274.60000000000002</v>
      </c>
      <c r="O701" s="7">
        <v>43405.010416666664</v>
      </c>
      <c r="P701">
        <v>279.14999999999998</v>
      </c>
    </row>
    <row r="702" spans="13:16" x14ac:dyDescent="0.15">
      <c r="M702" s="7">
        <v>43405.020833333336</v>
      </c>
      <c r="N702">
        <v>274.35000000000002</v>
      </c>
      <c r="O702" s="7">
        <v>43405.020833333336</v>
      </c>
      <c r="P702">
        <v>279</v>
      </c>
    </row>
    <row r="703" spans="13:16" x14ac:dyDescent="0.15">
      <c r="M703" s="7">
        <v>43405.03125</v>
      </c>
      <c r="N703">
        <v>274.39999999999998</v>
      </c>
      <c r="O703" s="7">
        <v>43405.03125</v>
      </c>
      <c r="P703">
        <v>278.89999999999998</v>
      </c>
    </row>
    <row r="704" spans="13:16" x14ac:dyDescent="0.15">
      <c r="M704" s="7">
        <v>43405.041666666664</v>
      </c>
      <c r="N704">
        <v>274.35000000000002</v>
      </c>
      <c r="O704" s="7">
        <v>43405.041666666664</v>
      </c>
      <c r="P704">
        <v>278.89999999999998</v>
      </c>
    </row>
    <row r="705" spans="13:16" x14ac:dyDescent="0.15">
      <c r="M705" s="7">
        <v>43405.052083333336</v>
      </c>
      <c r="N705">
        <v>274.39999999999998</v>
      </c>
      <c r="O705" s="7">
        <v>43405.052083333336</v>
      </c>
      <c r="P705">
        <v>278.89999999999998</v>
      </c>
    </row>
    <row r="706" spans="13:16" x14ac:dyDescent="0.15">
      <c r="M706" s="7">
        <v>43405.0625</v>
      </c>
      <c r="N706">
        <v>274.25</v>
      </c>
      <c r="O706" s="7">
        <v>43405.0625</v>
      </c>
      <c r="P706">
        <v>278.8</v>
      </c>
    </row>
    <row r="707" spans="13:16" x14ac:dyDescent="0.15">
      <c r="M707" s="7">
        <v>43405.072916666664</v>
      </c>
      <c r="N707">
        <v>274.05</v>
      </c>
      <c r="O707" s="7">
        <v>43405.072916666664</v>
      </c>
      <c r="P707">
        <v>278.60000000000002</v>
      </c>
    </row>
    <row r="708" spans="13:16" x14ac:dyDescent="0.15">
      <c r="M708" s="7">
        <v>43405.083333333336</v>
      </c>
      <c r="N708">
        <v>273.85000000000002</v>
      </c>
      <c r="O708" s="7">
        <v>43405.083333333336</v>
      </c>
      <c r="P708">
        <v>278.45</v>
      </c>
    </row>
    <row r="709" spans="13:16" x14ac:dyDescent="0.15">
      <c r="M709" s="7">
        <v>43405.09375</v>
      </c>
      <c r="N709">
        <v>273.95</v>
      </c>
      <c r="O709" s="7">
        <v>43405.09375</v>
      </c>
      <c r="P709">
        <v>278.60000000000002</v>
      </c>
    </row>
    <row r="710" spans="13:16" x14ac:dyDescent="0.15">
      <c r="M710" s="7">
        <v>43405.104166666664</v>
      </c>
      <c r="N710">
        <v>274.10000000000002</v>
      </c>
      <c r="O710" s="7">
        <v>43405.104166666664</v>
      </c>
      <c r="P710">
        <v>278.7</v>
      </c>
    </row>
    <row r="711" spans="13:16" x14ac:dyDescent="0.15">
      <c r="M711" s="7">
        <v>43405.375</v>
      </c>
      <c r="N711">
        <v>273.95</v>
      </c>
      <c r="O711" s="7">
        <v>43405.375</v>
      </c>
      <c r="P711">
        <v>278.7</v>
      </c>
    </row>
    <row r="712" spans="13:16" x14ac:dyDescent="0.15">
      <c r="M712" s="7">
        <v>43405.385416666664</v>
      </c>
      <c r="N712">
        <v>274.45</v>
      </c>
      <c r="O712" s="7">
        <v>43405.385416666664</v>
      </c>
      <c r="P712">
        <v>279.05</v>
      </c>
    </row>
    <row r="713" spans="13:16" x14ac:dyDescent="0.15">
      <c r="M713" s="7">
        <v>43405.395833333336</v>
      </c>
      <c r="N713">
        <v>274.5</v>
      </c>
      <c r="O713" s="7">
        <v>43405.395833333336</v>
      </c>
      <c r="P713">
        <v>279.05</v>
      </c>
    </row>
    <row r="714" spans="13:16" x14ac:dyDescent="0.15">
      <c r="M714" s="7">
        <v>43405.40625</v>
      </c>
      <c r="N714">
        <v>274.45</v>
      </c>
      <c r="O714" s="7">
        <v>43405.40625</v>
      </c>
      <c r="P714">
        <v>279.05</v>
      </c>
    </row>
    <row r="715" spans="13:16" x14ac:dyDescent="0.15">
      <c r="M715" s="7">
        <v>43405.416666666664</v>
      </c>
      <c r="N715">
        <v>274.55</v>
      </c>
      <c r="O715" s="7">
        <v>43405.416666666664</v>
      </c>
      <c r="P715">
        <v>279.2</v>
      </c>
    </row>
    <row r="716" spans="13:16" x14ac:dyDescent="0.15">
      <c r="M716" s="7">
        <v>43405.427083333336</v>
      </c>
      <c r="N716">
        <v>274.64999999999998</v>
      </c>
      <c r="O716" s="7">
        <v>43405.427083333336</v>
      </c>
      <c r="P716">
        <v>279.2</v>
      </c>
    </row>
    <row r="717" spans="13:16" x14ac:dyDescent="0.15">
      <c r="M717" s="7">
        <v>43405.447916666664</v>
      </c>
      <c r="N717">
        <v>274.60000000000002</v>
      </c>
      <c r="O717" s="7">
        <v>43405.447916666664</v>
      </c>
      <c r="P717">
        <v>279.25</v>
      </c>
    </row>
    <row r="718" spans="13:16" x14ac:dyDescent="0.15">
      <c r="M718" s="7">
        <v>43405.458333333336</v>
      </c>
      <c r="N718">
        <v>274.64999999999998</v>
      </c>
      <c r="O718" s="7">
        <v>43405.458333333336</v>
      </c>
      <c r="P718">
        <v>279.45</v>
      </c>
    </row>
    <row r="719" spans="13:16" x14ac:dyDescent="0.15">
      <c r="M719" s="7">
        <v>43405.46875</v>
      </c>
      <c r="N719">
        <v>274.60000000000002</v>
      </c>
      <c r="O719" s="7">
        <v>43405.46875</v>
      </c>
      <c r="P719">
        <v>279.39999999999998</v>
      </c>
    </row>
    <row r="720" spans="13:16" x14ac:dyDescent="0.15">
      <c r="M720" s="7">
        <v>43405.479166666664</v>
      </c>
      <c r="N720">
        <v>274.7</v>
      </c>
      <c r="O720" s="7">
        <v>43405.479166666664</v>
      </c>
      <c r="P720">
        <v>279.55</v>
      </c>
    </row>
    <row r="721" spans="13:16" x14ac:dyDescent="0.15">
      <c r="M721" s="7">
        <v>43405.572916666664</v>
      </c>
      <c r="N721">
        <v>274.85000000000002</v>
      </c>
      <c r="O721" s="7">
        <v>43405.572916666664</v>
      </c>
      <c r="P721">
        <v>279.55</v>
      </c>
    </row>
    <row r="722" spans="13:16" x14ac:dyDescent="0.15">
      <c r="M722" s="7">
        <v>43405.583333333336</v>
      </c>
      <c r="N722">
        <v>274.8</v>
      </c>
      <c r="O722" s="7">
        <v>43405.583333333336</v>
      </c>
      <c r="P722">
        <v>279.64999999999998</v>
      </c>
    </row>
    <row r="723" spans="13:16" x14ac:dyDescent="0.15">
      <c r="M723" s="7">
        <v>43405.59375</v>
      </c>
      <c r="N723">
        <v>274.75</v>
      </c>
      <c r="O723" s="7">
        <v>43405.59375</v>
      </c>
      <c r="P723">
        <v>279.55</v>
      </c>
    </row>
    <row r="724" spans="13:16" x14ac:dyDescent="0.15">
      <c r="M724" s="7">
        <v>43405.604166666664</v>
      </c>
      <c r="N724">
        <v>274.8</v>
      </c>
      <c r="O724" s="7">
        <v>43405.604166666664</v>
      </c>
      <c r="P724">
        <v>279.60000000000002</v>
      </c>
    </row>
    <row r="725" spans="13:16" x14ac:dyDescent="0.15">
      <c r="M725" s="7">
        <v>43405.614583333336</v>
      </c>
      <c r="N725">
        <v>275.2</v>
      </c>
      <c r="O725" s="7">
        <v>43405.614583333336</v>
      </c>
      <c r="P725">
        <v>280</v>
      </c>
    </row>
    <row r="726" spans="13:16" x14ac:dyDescent="0.15">
      <c r="M726" s="7">
        <v>43405.625</v>
      </c>
      <c r="N726">
        <v>275.3</v>
      </c>
      <c r="O726" s="7">
        <v>43405.625</v>
      </c>
      <c r="P726">
        <v>280.10000000000002</v>
      </c>
    </row>
    <row r="727" spans="13:16" x14ac:dyDescent="0.15">
      <c r="M727" s="7">
        <v>43405.885416666664</v>
      </c>
      <c r="N727">
        <v>276</v>
      </c>
      <c r="O727" s="7">
        <v>43405.885416666664</v>
      </c>
      <c r="P727">
        <v>281</v>
      </c>
    </row>
    <row r="728" spans="13:16" x14ac:dyDescent="0.15">
      <c r="M728" s="7">
        <v>43405.895833333336</v>
      </c>
      <c r="N728">
        <v>276.10000000000002</v>
      </c>
      <c r="O728" s="7">
        <v>43405.895833333336</v>
      </c>
      <c r="P728">
        <v>280.89999999999998</v>
      </c>
    </row>
    <row r="729" spans="13:16" x14ac:dyDescent="0.15">
      <c r="M729" s="7">
        <v>43405.90625</v>
      </c>
      <c r="N729">
        <v>275.89999999999998</v>
      </c>
      <c r="O729" s="7">
        <v>43405.90625</v>
      </c>
      <c r="P729">
        <v>280.85000000000002</v>
      </c>
    </row>
    <row r="730" spans="13:16" x14ac:dyDescent="0.15">
      <c r="M730" s="7">
        <v>43405.916666666664</v>
      </c>
      <c r="N730">
        <v>275.64999999999998</v>
      </c>
      <c r="O730" s="7">
        <v>43405.916666666664</v>
      </c>
      <c r="P730">
        <v>280.85000000000002</v>
      </c>
    </row>
    <row r="731" spans="13:16" x14ac:dyDescent="0.15">
      <c r="M731" s="7">
        <v>43405.927083333336</v>
      </c>
      <c r="N731">
        <v>275.75</v>
      </c>
      <c r="O731" s="7">
        <v>43405.927083333336</v>
      </c>
      <c r="P731">
        <v>280.95</v>
      </c>
    </row>
    <row r="732" spans="13:16" x14ac:dyDescent="0.15">
      <c r="M732" s="7">
        <v>43405.9375</v>
      </c>
      <c r="N732">
        <v>275.8</v>
      </c>
      <c r="O732" s="7">
        <v>43405.9375</v>
      </c>
      <c r="P732">
        <v>281</v>
      </c>
    </row>
    <row r="733" spans="13:16" x14ac:dyDescent="0.15">
      <c r="M733" s="7">
        <v>43405.947916666664</v>
      </c>
      <c r="N733">
        <v>275.95</v>
      </c>
      <c r="O733" s="7">
        <v>43405.947916666664</v>
      </c>
      <c r="P733">
        <v>281.14999999999998</v>
      </c>
    </row>
    <row r="734" spans="13:16" x14ac:dyDescent="0.15">
      <c r="M734" s="7">
        <v>43405.958333333336</v>
      </c>
      <c r="N734">
        <v>275.85000000000002</v>
      </c>
      <c r="O734" s="7">
        <v>43405.958333333336</v>
      </c>
      <c r="P734">
        <v>280.89999999999998</v>
      </c>
    </row>
    <row r="735" spans="13:16" x14ac:dyDescent="0.15">
      <c r="M735" s="7">
        <v>43405.96875</v>
      </c>
      <c r="N735">
        <v>275.85000000000002</v>
      </c>
      <c r="O735" s="7">
        <v>43405.96875</v>
      </c>
      <c r="P735">
        <v>280.95</v>
      </c>
    </row>
    <row r="736" spans="13:16" x14ac:dyDescent="0.15">
      <c r="M736" s="7">
        <v>43405.979166666664</v>
      </c>
      <c r="N736">
        <v>275.7</v>
      </c>
      <c r="O736" s="7">
        <v>43405.979166666664</v>
      </c>
      <c r="P736">
        <v>280.85000000000002</v>
      </c>
    </row>
    <row r="737" spans="13:16" x14ac:dyDescent="0.15">
      <c r="M737" s="7">
        <v>43405.989583333336</v>
      </c>
      <c r="N737">
        <v>275.8</v>
      </c>
      <c r="O737" s="7">
        <v>43405.989583333336</v>
      </c>
      <c r="P737">
        <v>280.89999999999998</v>
      </c>
    </row>
    <row r="738" spans="13:16" x14ac:dyDescent="0.15">
      <c r="M738" s="7">
        <v>43406</v>
      </c>
      <c r="N738">
        <v>275.7</v>
      </c>
      <c r="O738" s="7">
        <v>43406</v>
      </c>
      <c r="P738">
        <v>280.8</v>
      </c>
    </row>
    <row r="739" spans="13:16" x14ac:dyDescent="0.15">
      <c r="M739" s="7">
        <v>43406.010416666664</v>
      </c>
      <c r="N739">
        <v>275.64999999999998</v>
      </c>
      <c r="O739" s="7">
        <v>43406.010416666664</v>
      </c>
      <c r="P739">
        <v>280.75</v>
      </c>
    </row>
    <row r="740" spans="13:16" x14ac:dyDescent="0.15">
      <c r="M740" s="7">
        <v>43406.020833333336</v>
      </c>
      <c r="N740">
        <v>275.7</v>
      </c>
      <c r="O740" s="7">
        <v>43406.020833333336</v>
      </c>
      <c r="P740">
        <v>280.8</v>
      </c>
    </row>
    <row r="741" spans="13:16" x14ac:dyDescent="0.15">
      <c r="M741" s="7">
        <v>43406.03125</v>
      </c>
      <c r="N741">
        <v>275.89999999999998</v>
      </c>
      <c r="O741" s="7">
        <v>43406.03125</v>
      </c>
      <c r="P741">
        <v>281</v>
      </c>
    </row>
    <row r="742" spans="13:16" x14ac:dyDescent="0.15">
      <c r="M742" s="7">
        <v>43406.041666666664</v>
      </c>
      <c r="N742">
        <v>275.89999999999998</v>
      </c>
      <c r="O742" s="7">
        <v>43406.041666666664</v>
      </c>
      <c r="P742">
        <v>280.89999999999998</v>
      </c>
    </row>
    <row r="743" spans="13:16" x14ac:dyDescent="0.15">
      <c r="M743" s="7">
        <v>43406.052083333336</v>
      </c>
      <c r="N743">
        <v>275.95</v>
      </c>
      <c r="O743" s="7">
        <v>43406.052083333336</v>
      </c>
      <c r="P743">
        <v>280.95</v>
      </c>
    </row>
    <row r="744" spans="13:16" x14ac:dyDescent="0.15">
      <c r="M744" s="7">
        <v>43406.0625</v>
      </c>
      <c r="N744">
        <v>276.05</v>
      </c>
      <c r="O744" s="7">
        <v>43406.0625</v>
      </c>
      <c r="P744">
        <v>281.10000000000002</v>
      </c>
    </row>
    <row r="745" spans="13:16" x14ac:dyDescent="0.15">
      <c r="M745" s="7">
        <v>43406.072916666664</v>
      </c>
      <c r="N745">
        <v>276.2</v>
      </c>
      <c r="O745" s="7">
        <v>43406.072916666664</v>
      </c>
      <c r="P745">
        <v>281.3</v>
      </c>
    </row>
    <row r="746" spans="13:16" x14ac:dyDescent="0.15">
      <c r="M746" s="7">
        <v>43406.083333333336</v>
      </c>
      <c r="N746">
        <v>275.89999999999998</v>
      </c>
      <c r="O746" s="7">
        <v>43406.083333333336</v>
      </c>
      <c r="P746">
        <v>280.95</v>
      </c>
    </row>
    <row r="747" spans="13:16" x14ac:dyDescent="0.15">
      <c r="M747" s="7">
        <v>43406.09375</v>
      </c>
      <c r="N747">
        <v>275.89999999999998</v>
      </c>
      <c r="O747" s="7">
        <v>43406.09375</v>
      </c>
      <c r="P747">
        <v>280.95</v>
      </c>
    </row>
    <row r="748" spans="13:16" x14ac:dyDescent="0.15">
      <c r="M748" s="7">
        <v>43406.104166666664</v>
      </c>
      <c r="N748">
        <v>275.95</v>
      </c>
      <c r="O748" s="7">
        <v>43406.104166666664</v>
      </c>
      <c r="P748">
        <v>281</v>
      </c>
    </row>
    <row r="749" spans="13:16" x14ac:dyDescent="0.15">
      <c r="M749" s="7">
        <v>43406.375</v>
      </c>
      <c r="N749">
        <v>276.05</v>
      </c>
      <c r="O749" s="7">
        <v>43406.375</v>
      </c>
      <c r="P749">
        <v>281</v>
      </c>
    </row>
    <row r="750" spans="13:16" x14ac:dyDescent="0.15">
      <c r="M750" s="7">
        <v>43406.385416666664</v>
      </c>
      <c r="N750">
        <v>275.85000000000002</v>
      </c>
      <c r="O750" s="7">
        <v>43406.385416666664</v>
      </c>
      <c r="P750">
        <v>281</v>
      </c>
    </row>
    <row r="751" spans="13:16" x14ac:dyDescent="0.15">
      <c r="M751" s="7">
        <v>43406.395833333336</v>
      </c>
      <c r="N751">
        <v>275.64999999999998</v>
      </c>
      <c r="O751" s="7">
        <v>43406.395833333336</v>
      </c>
      <c r="P751">
        <v>280.64999999999998</v>
      </c>
    </row>
    <row r="752" spans="13:16" x14ac:dyDescent="0.15">
      <c r="M752" s="7">
        <v>43406.40625</v>
      </c>
      <c r="N752">
        <v>275.7</v>
      </c>
      <c r="O752" s="7">
        <v>43406.40625</v>
      </c>
      <c r="P752">
        <v>280.75</v>
      </c>
    </row>
    <row r="753" spans="13:16" x14ac:dyDescent="0.15">
      <c r="M753" s="7">
        <v>43406.416666666664</v>
      </c>
      <c r="N753">
        <v>275.7</v>
      </c>
      <c r="O753" s="7">
        <v>43406.416666666664</v>
      </c>
      <c r="P753">
        <v>280.60000000000002</v>
      </c>
    </row>
    <row r="754" spans="13:16" x14ac:dyDescent="0.15">
      <c r="M754" s="7">
        <v>43406.427083333336</v>
      </c>
      <c r="N754">
        <v>275.95</v>
      </c>
      <c r="O754" s="7">
        <v>43406.427083333336</v>
      </c>
      <c r="P754">
        <v>280.95</v>
      </c>
    </row>
    <row r="755" spans="13:16" x14ac:dyDescent="0.15">
      <c r="M755" s="7">
        <v>43406.447916666664</v>
      </c>
      <c r="N755">
        <v>275.89999999999998</v>
      </c>
      <c r="O755" s="7">
        <v>43406.447916666664</v>
      </c>
      <c r="P755">
        <v>280.95</v>
      </c>
    </row>
    <row r="756" spans="13:16" x14ac:dyDescent="0.15">
      <c r="M756" s="7">
        <v>43406.458333333336</v>
      </c>
      <c r="N756">
        <v>276.10000000000002</v>
      </c>
      <c r="O756" s="7">
        <v>43406.458333333336</v>
      </c>
      <c r="P756">
        <v>281.05</v>
      </c>
    </row>
    <row r="757" spans="13:16" x14ac:dyDescent="0.15">
      <c r="M757" s="7">
        <v>43406.46875</v>
      </c>
      <c r="N757">
        <v>276.2</v>
      </c>
      <c r="O757" s="7">
        <v>43406.46875</v>
      </c>
      <c r="P757">
        <v>281.14999999999998</v>
      </c>
    </row>
    <row r="758" spans="13:16" x14ac:dyDescent="0.15">
      <c r="M758" s="7">
        <v>43406.479166666664</v>
      </c>
      <c r="N758">
        <v>276.25</v>
      </c>
      <c r="O758" s="7">
        <v>43406.479166666664</v>
      </c>
      <c r="P758">
        <v>281.14999999999998</v>
      </c>
    </row>
    <row r="759" spans="13:16" x14ac:dyDescent="0.15">
      <c r="M759" s="7">
        <v>43406.572916666664</v>
      </c>
      <c r="N759">
        <v>275.39999999999998</v>
      </c>
      <c r="O759" s="7">
        <v>43406.572916666664</v>
      </c>
      <c r="P759">
        <v>280.64999999999998</v>
      </c>
    </row>
    <row r="760" spans="13:16" x14ac:dyDescent="0.15">
      <c r="M760" s="7">
        <v>43406.583333333336</v>
      </c>
      <c r="N760">
        <v>275.8</v>
      </c>
      <c r="O760" s="7">
        <v>43406.583333333336</v>
      </c>
      <c r="P760">
        <v>280.64999999999998</v>
      </c>
    </row>
    <row r="761" spans="13:16" x14ac:dyDescent="0.15">
      <c r="M761" s="7">
        <v>43406.59375</v>
      </c>
      <c r="N761">
        <v>275.75</v>
      </c>
      <c r="O761" s="7">
        <v>43406.59375</v>
      </c>
      <c r="P761">
        <v>280.60000000000002</v>
      </c>
    </row>
    <row r="762" spans="13:16" x14ac:dyDescent="0.15">
      <c r="M762" s="7">
        <v>43406.604166666664</v>
      </c>
      <c r="N762">
        <v>275.55</v>
      </c>
      <c r="O762" s="7">
        <v>43406.604166666664</v>
      </c>
      <c r="P762">
        <v>280.39999999999998</v>
      </c>
    </row>
    <row r="763" spans="13:16" x14ac:dyDescent="0.15">
      <c r="M763" s="7">
        <v>43406.614583333336</v>
      </c>
      <c r="N763">
        <v>275.45</v>
      </c>
      <c r="O763" s="7">
        <v>43406.614583333336</v>
      </c>
      <c r="P763">
        <v>280.25</v>
      </c>
    </row>
    <row r="764" spans="13:16" x14ac:dyDescent="0.15">
      <c r="M764" s="7">
        <v>43406.625</v>
      </c>
      <c r="N764">
        <v>275.55</v>
      </c>
      <c r="O764" s="7">
        <v>43406.625</v>
      </c>
      <c r="P764">
        <v>280.3</v>
      </c>
    </row>
    <row r="765" spans="13:16" x14ac:dyDescent="0.15">
      <c r="M765" s="7">
        <v>43406.885416666664</v>
      </c>
      <c r="N765">
        <v>274.95</v>
      </c>
      <c r="O765" s="7">
        <v>43406.885416666664</v>
      </c>
      <c r="P765">
        <v>279.8</v>
      </c>
    </row>
    <row r="766" spans="13:16" x14ac:dyDescent="0.15">
      <c r="M766" s="7">
        <v>43406.895833333336</v>
      </c>
      <c r="N766">
        <v>274.95</v>
      </c>
      <c r="O766" s="7">
        <v>43406.895833333336</v>
      </c>
      <c r="P766">
        <v>279.8</v>
      </c>
    </row>
    <row r="767" spans="13:16" x14ac:dyDescent="0.15">
      <c r="M767" s="7">
        <v>43406.90625</v>
      </c>
      <c r="N767">
        <v>275.25</v>
      </c>
      <c r="O767" s="7">
        <v>43406.90625</v>
      </c>
      <c r="P767">
        <v>280.10000000000002</v>
      </c>
    </row>
    <row r="768" spans="13:16" x14ac:dyDescent="0.15">
      <c r="M768" s="7">
        <v>43406.916666666664</v>
      </c>
      <c r="N768">
        <v>274.89999999999998</v>
      </c>
      <c r="O768" s="7">
        <v>43406.916666666664</v>
      </c>
      <c r="P768">
        <v>279.85000000000002</v>
      </c>
    </row>
    <row r="769" spans="13:16" x14ac:dyDescent="0.15">
      <c r="M769" s="7">
        <v>43406.927083333336</v>
      </c>
      <c r="N769">
        <v>275.14999999999998</v>
      </c>
      <c r="O769" s="7">
        <v>43406.927083333336</v>
      </c>
      <c r="P769">
        <v>280.05</v>
      </c>
    </row>
    <row r="770" spans="13:16" x14ac:dyDescent="0.15">
      <c r="M770" s="7">
        <v>43406.9375</v>
      </c>
      <c r="N770">
        <v>275.10000000000002</v>
      </c>
      <c r="O770" s="7">
        <v>43406.9375</v>
      </c>
      <c r="P770">
        <v>279.95</v>
      </c>
    </row>
    <row r="771" spans="13:16" x14ac:dyDescent="0.15">
      <c r="M771" s="7">
        <v>43406.947916666664</v>
      </c>
      <c r="N771">
        <v>275.10000000000002</v>
      </c>
      <c r="O771" s="7">
        <v>43406.947916666664</v>
      </c>
      <c r="P771">
        <v>280.05</v>
      </c>
    </row>
    <row r="772" spans="13:16" x14ac:dyDescent="0.15">
      <c r="M772" s="7">
        <v>43406.958333333336</v>
      </c>
      <c r="N772">
        <v>275.14999999999998</v>
      </c>
      <c r="O772" s="7">
        <v>43406.958333333336</v>
      </c>
      <c r="P772">
        <v>280.05</v>
      </c>
    </row>
    <row r="773" spans="13:16" x14ac:dyDescent="0.15">
      <c r="M773" s="7">
        <v>43406.96875</v>
      </c>
      <c r="N773">
        <v>274.8</v>
      </c>
      <c r="O773" s="7">
        <v>43406.96875</v>
      </c>
      <c r="P773">
        <v>279.64999999999998</v>
      </c>
    </row>
    <row r="774" spans="13:16" x14ac:dyDescent="0.15">
      <c r="M774" s="7">
        <v>43406.979166666664</v>
      </c>
      <c r="N774">
        <v>274.85000000000002</v>
      </c>
      <c r="O774" s="7">
        <v>43406.979166666664</v>
      </c>
      <c r="P774">
        <v>279.7</v>
      </c>
    </row>
    <row r="775" spans="13:16" x14ac:dyDescent="0.15">
      <c r="M775" s="7">
        <v>43406.989583333336</v>
      </c>
      <c r="N775">
        <v>275.05</v>
      </c>
      <c r="O775" s="7">
        <v>43406.989583333336</v>
      </c>
      <c r="P775">
        <v>279.89999999999998</v>
      </c>
    </row>
    <row r="776" spans="13:16" x14ac:dyDescent="0.15">
      <c r="M776" s="7">
        <v>43407</v>
      </c>
      <c r="N776">
        <v>275</v>
      </c>
      <c r="O776" s="7">
        <v>43407</v>
      </c>
      <c r="P776">
        <v>279.8</v>
      </c>
    </row>
    <row r="777" spans="13:16" x14ac:dyDescent="0.15">
      <c r="M777" s="7">
        <v>43407.010416666664</v>
      </c>
      <c r="N777">
        <v>275.05</v>
      </c>
      <c r="O777" s="7">
        <v>43407.010416666664</v>
      </c>
      <c r="P777">
        <v>279.89999999999998</v>
      </c>
    </row>
    <row r="778" spans="13:16" x14ac:dyDescent="0.15">
      <c r="M778" s="7">
        <v>43407.020833333336</v>
      </c>
      <c r="N778">
        <v>275.05</v>
      </c>
      <c r="O778" s="7">
        <v>43407.020833333336</v>
      </c>
      <c r="P778">
        <v>279.85000000000002</v>
      </c>
    </row>
    <row r="779" spans="13:16" x14ac:dyDescent="0.15">
      <c r="M779" s="7">
        <v>43407.03125</v>
      </c>
      <c r="N779">
        <v>275.25</v>
      </c>
      <c r="O779" s="7">
        <v>43407.03125</v>
      </c>
      <c r="P779">
        <v>280.10000000000002</v>
      </c>
    </row>
    <row r="780" spans="13:16" x14ac:dyDescent="0.15">
      <c r="M780" s="7">
        <v>43407.041666666664</v>
      </c>
      <c r="N780">
        <v>275.35000000000002</v>
      </c>
      <c r="O780" s="7">
        <v>43407.041666666664</v>
      </c>
      <c r="P780">
        <v>280.14999999999998</v>
      </c>
    </row>
    <row r="781" spans="13:16" x14ac:dyDescent="0.15">
      <c r="M781" s="7">
        <v>43407.052083333336</v>
      </c>
      <c r="N781">
        <v>275.45</v>
      </c>
      <c r="O781" s="7">
        <v>43407.052083333336</v>
      </c>
      <c r="P781">
        <v>280.25</v>
      </c>
    </row>
    <row r="782" spans="13:16" x14ac:dyDescent="0.15">
      <c r="M782" s="7">
        <v>43407.0625</v>
      </c>
      <c r="N782">
        <v>275.39999999999998</v>
      </c>
      <c r="O782" s="7">
        <v>43407.0625</v>
      </c>
      <c r="P782">
        <v>280.2</v>
      </c>
    </row>
    <row r="783" spans="13:16" x14ac:dyDescent="0.15">
      <c r="M783" s="7">
        <v>43407.072916666664</v>
      </c>
      <c r="N783">
        <v>275.45</v>
      </c>
      <c r="O783" s="7">
        <v>43407.072916666664</v>
      </c>
      <c r="P783">
        <v>280.14999999999998</v>
      </c>
    </row>
    <row r="784" spans="13:16" x14ac:dyDescent="0.15">
      <c r="M784" s="7">
        <v>43407.083333333336</v>
      </c>
      <c r="N784">
        <v>275.45</v>
      </c>
      <c r="O784" s="7">
        <v>43407.083333333336</v>
      </c>
      <c r="P784">
        <v>280.25</v>
      </c>
    </row>
    <row r="785" spans="13:16" x14ac:dyDescent="0.15">
      <c r="M785" s="7">
        <v>43407.09375</v>
      </c>
      <c r="N785">
        <v>275.45</v>
      </c>
      <c r="O785" s="7">
        <v>43407.09375</v>
      </c>
      <c r="P785">
        <v>280.2</v>
      </c>
    </row>
    <row r="786" spans="13:16" x14ac:dyDescent="0.15">
      <c r="M786" s="7">
        <v>43407.104166666664</v>
      </c>
      <c r="N786">
        <v>275.55</v>
      </c>
      <c r="O786" s="7">
        <v>43407.104166666664</v>
      </c>
      <c r="P786">
        <v>280.2</v>
      </c>
    </row>
    <row r="787" spans="13:16" x14ac:dyDescent="0.15">
      <c r="M787" s="7">
        <v>43409.375</v>
      </c>
      <c r="N787">
        <v>275.3</v>
      </c>
      <c r="O787" s="7">
        <v>43409.375</v>
      </c>
      <c r="P787">
        <v>279.85000000000002</v>
      </c>
    </row>
    <row r="788" spans="13:16" x14ac:dyDescent="0.15">
      <c r="M788" s="7">
        <v>43409.385416666664</v>
      </c>
      <c r="N788">
        <v>275.35000000000002</v>
      </c>
      <c r="O788" s="7">
        <v>43409.385416666664</v>
      </c>
      <c r="P788">
        <v>280.2</v>
      </c>
    </row>
    <row r="789" spans="13:16" x14ac:dyDescent="0.15">
      <c r="M789" s="7">
        <v>43409.395833333336</v>
      </c>
      <c r="N789">
        <v>275.3</v>
      </c>
      <c r="O789" s="7">
        <v>43409.395833333336</v>
      </c>
      <c r="P789">
        <v>279.95</v>
      </c>
    </row>
    <row r="790" spans="13:16" x14ac:dyDescent="0.15">
      <c r="M790" s="7">
        <v>43409.40625</v>
      </c>
      <c r="N790">
        <v>275.45</v>
      </c>
      <c r="O790" s="7">
        <v>43409.40625</v>
      </c>
      <c r="P790">
        <v>280.05</v>
      </c>
    </row>
    <row r="791" spans="13:16" x14ac:dyDescent="0.15">
      <c r="M791" s="7">
        <v>43409.416666666664</v>
      </c>
      <c r="N791">
        <v>275.64999999999998</v>
      </c>
      <c r="O791" s="7">
        <v>43409.416666666664</v>
      </c>
      <c r="P791">
        <v>280.25</v>
      </c>
    </row>
    <row r="792" spans="13:16" x14ac:dyDescent="0.15">
      <c r="M792" s="7">
        <v>43409.427083333336</v>
      </c>
      <c r="N792">
        <v>275.8</v>
      </c>
      <c r="O792" s="7">
        <v>43409.427083333336</v>
      </c>
      <c r="P792">
        <v>280.45</v>
      </c>
    </row>
    <row r="793" spans="13:16" x14ac:dyDescent="0.15">
      <c r="M793" s="7">
        <v>43409.447916666664</v>
      </c>
      <c r="N793">
        <v>275.60000000000002</v>
      </c>
      <c r="O793" s="7">
        <v>43409.447916666664</v>
      </c>
      <c r="P793">
        <v>280.25</v>
      </c>
    </row>
    <row r="794" spans="13:16" x14ac:dyDescent="0.15">
      <c r="M794" s="7">
        <v>43409.458333333336</v>
      </c>
      <c r="N794">
        <v>275.5</v>
      </c>
      <c r="O794" s="7">
        <v>43409.458333333336</v>
      </c>
      <c r="P794">
        <v>280.05</v>
      </c>
    </row>
    <row r="795" spans="13:16" x14ac:dyDescent="0.15">
      <c r="M795" s="7">
        <v>43409.46875</v>
      </c>
      <c r="N795">
        <v>275.60000000000002</v>
      </c>
      <c r="O795" s="7">
        <v>43409.46875</v>
      </c>
      <c r="P795">
        <v>280.2</v>
      </c>
    </row>
    <row r="796" spans="13:16" x14ac:dyDescent="0.15">
      <c r="M796" s="7">
        <v>43409.479166666664</v>
      </c>
      <c r="N796">
        <v>275.60000000000002</v>
      </c>
      <c r="O796" s="7">
        <v>43409.479166666664</v>
      </c>
      <c r="P796">
        <v>280.2</v>
      </c>
    </row>
    <row r="797" spans="13:16" x14ac:dyDescent="0.15">
      <c r="M797" s="7">
        <v>43409.572916666664</v>
      </c>
      <c r="N797">
        <v>275.7</v>
      </c>
      <c r="O797" s="7">
        <v>43409.572916666664</v>
      </c>
      <c r="P797">
        <v>280.14999999999998</v>
      </c>
    </row>
    <row r="798" spans="13:16" x14ac:dyDescent="0.15">
      <c r="M798" s="7">
        <v>43409.583333333336</v>
      </c>
      <c r="N798">
        <v>275.64999999999998</v>
      </c>
      <c r="O798" s="7">
        <v>43409.583333333336</v>
      </c>
      <c r="P798">
        <v>280.2</v>
      </c>
    </row>
    <row r="799" spans="13:16" x14ac:dyDescent="0.15">
      <c r="M799" s="7">
        <v>43409.59375</v>
      </c>
      <c r="N799">
        <v>275.7</v>
      </c>
      <c r="O799" s="7">
        <v>43409.59375</v>
      </c>
      <c r="P799">
        <v>280.35000000000002</v>
      </c>
    </row>
    <row r="800" spans="13:16" x14ac:dyDescent="0.15">
      <c r="M800" s="7">
        <v>43409.604166666664</v>
      </c>
      <c r="N800">
        <v>275.7</v>
      </c>
      <c r="O800" s="7">
        <v>43409.604166666664</v>
      </c>
      <c r="P800">
        <v>280.3</v>
      </c>
    </row>
    <row r="801" spans="13:16" x14ac:dyDescent="0.15">
      <c r="M801" s="7">
        <v>43409.614583333336</v>
      </c>
      <c r="N801">
        <v>275.89999999999998</v>
      </c>
      <c r="O801" s="7">
        <v>43409.614583333336</v>
      </c>
      <c r="P801">
        <v>280.45</v>
      </c>
    </row>
    <row r="802" spans="13:16" x14ac:dyDescent="0.15">
      <c r="M802" s="7">
        <v>43409.625</v>
      </c>
      <c r="N802">
        <v>275.95</v>
      </c>
      <c r="O802" s="7">
        <v>43409.625</v>
      </c>
      <c r="P802">
        <v>280.5</v>
      </c>
    </row>
    <row r="803" spans="13:16" x14ac:dyDescent="0.15">
      <c r="M803" s="7">
        <v>43409.885416666664</v>
      </c>
      <c r="N803">
        <v>275.35000000000002</v>
      </c>
      <c r="O803" s="7">
        <v>43409.885416666664</v>
      </c>
      <c r="P803">
        <v>280.14999999999998</v>
      </c>
    </row>
    <row r="804" spans="13:16" x14ac:dyDescent="0.15">
      <c r="M804" s="7">
        <v>43409.895833333336</v>
      </c>
      <c r="N804">
        <v>275.39999999999998</v>
      </c>
      <c r="O804" s="7">
        <v>43409.895833333336</v>
      </c>
      <c r="P804">
        <v>279.95</v>
      </c>
    </row>
    <row r="805" spans="13:16" x14ac:dyDescent="0.15">
      <c r="M805" s="7">
        <v>43409.90625</v>
      </c>
      <c r="N805">
        <v>275.3</v>
      </c>
      <c r="O805" s="7">
        <v>43409.90625</v>
      </c>
      <c r="P805">
        <v>279.75</v>
      </c>
    </row>
    <row r="806" spans="13:16" x14ac:dyDescent="0.15">
      <c r="M806" s="7">
        <v>43409.916666666664</v>
      </c>
      <c r="N806">
        <v>275.39999999999998</v>
      </c>
      <c r="O806" s="7">
        <v>43409.916666666664</v>
      </c>
      <c r="P806">
        <v>279.89999999999998</v>
      </c>
    </row>
    <row r="807" spans="13:16" x14ac:dyDescent="0.15">
      <c r="M807" s="7">
        <v>43409.927083333336</v>
      </c>
      <c r="N807">
        <v>275.45</v>
      </c>
      <c r="O807" s="7">
        <v>43409.927083333336</v>
      </c>
      <c r="P807">
        <v>279.95</v>
      </c>
    </row>
    <row r="808" spans="13:16" x14ac:dyDescent="0.15">
      <c r="M808" s="7">
        <v>43409.9375</v>
      </c>
      <c r="N808">
        <v>275.55</v>
      </c>
      <c r="O808" s="7">
        <v>43409.9375</v>
      </c>
      <c r="P808">
        <v>280.10000000000002</v>
      </c>
    </row>
    <row r="809" spans="13:16" x14ac:dyDescent="0.15">
      <c r="M809" s="7">
        <v>43409.947916666664</v>
      </c>
      <c r="N809">
        <v>275.55</v>
      </c>
      <c r="O809" s="7">
        <v>43409.947916666664</v>
      </c>
      <c r="P809">
        <v>280.05</v>
      </c>
    </row>
    <row r="810" spans="13:16" x14ac:dyDescent="0.15">
      <c r="M810" s="7">
        <v>43409.958333333336</v>
      </c>
      <c r="N810">
        <v>276.10000000000002</v>
      </c>
      <c r="O810" s="7">
        <v>43409.958333333336</v>
      </c>
      <c r="P810">
        <v>280.5</v>
      </c>
    </row>
    <row r="811" spans="13:16" x14ac:dyDescent="0.15">
      <c r="M811" s="7">
        <v>43409.96875</v>
      </c>
      <c r="N811">
        <v>276.05</v>
      </c>
      <c r="O811" s="7">
        <v>43409.96875</v>
      </c>
      <c r="P811">
        <v>280.55</v>
      </c>
    </row>
    <row r="812" spans="13:16" x14ac:dyDescent="0.15">
      <c r="M812" s="7">
        <v>43409.979166666664</v>
      </c>
      <c r="N812">
        <v>276.25</v>
      </c>
      <c r="O812" s="7">
        <v>43409.979166666664</v>
      </c>
      <c r="P812">
        <v>280.8</v>
      </c>
    </row>
    <row r="813" spans="13:16" x14ac:dyDescent="0.15">
      <c r="M813" s="7">
        <v>43409.989583333336</v>
      </c>
      <c r="N813">
        <v>276.2</v>
      </c>
      <c r="O813" s="7">
        <v>43409.989583333336</v>
      </c>
      <c r="P813">
        <v>280.7</v>
      </c>
    </row>
    <row r="814" spans="13:16" x14ac:dyDescent="0.15">
      <c r="M814" s="7">
        <v>43410</v>
      </c>
      <c r="N814">
        <v>276</v>
      </c>
      <c r="O814" s="7">
        <v>43410</v>
      </c>
      <c r="P814">
        <v>280.45</v>
      </c>
    </row>
    <row r="815" spans="13:16" x14ac:dyDescent="0.15">
      <c r="M815" s="7">
        <v>43410.010416666664</v>
      </c>
      <c r="N815">
        <v>276</v>
      </c>
      <c r="O815" s="7">
        <v>43410.010416666664</v>
      </c>
      <c r="P815">
        <v>280.45</v>
      </c>
    </row>
    <row r="816" spans="13:16" x14ac:dyDescent="0.15">
      <c r="M816" s="7">
        <v>43410.020833333336</v>
      </c>
      <c r="N816">
        <v>275.85000000000002</v>
      </c>
      <c r="O816" s="7">
        <v>43410.020833333336</v>
      </c>
      <c r="P816">
        <v>280.3</v>
      </c>
    </row>
    <row r="817" spans="13:16" x14ac:dyDescent="0.15">
      <c r="M817" s="7">
        <v>43410.03125</v>
      </c>
      <c r="N817">
        <v>276</v>
      </c>
      <c r="O817" s="7">
        <v>43410.03125</v>
      </c>
      <c r="P817">
        <v>280.45</v>
      </c>
    </row>
    <row r="818" spans="13:16" x14ac:dyDescent="0.15">
      <c r="M818" s="7">
        <v>43410.041666666664</v>
      </c>
      <c r="N818">
        <v>275.85000000000002</v>
      </c>
      <c r="O818" s="7">
        <v>43410.041666666664</v>
      </c>
      <c r="P818">
        <v>280.39999999999998</v>
      </c>
    </row>
    <row r="819" spans="13:16" x14ac:dyDescent="0.15">
      <c r="M819" s="7">
        <v>43410.052083333336</v>
      </c>
      <c r="N819">
        <v>275.89999999999998</v>
      </c>
      <c r="O819" s="7">
        <v>43410.052083333336</v>
      </c>
      <c r="P819">
        <v>280.3</v>
      </c>
    </row>
    <row r="820" spans="13:16" x14ac:dyDescent="0.15">
      <c r="M820" s="7">
        <v>43410.0625</v>
      </c>
      <c r="N820">
        <v>275.75</v>
      </c>
      <c r="O820" s="7">
        <v>43410.0625</v>
      </c>
      <c r="P820">
        <v>280.2</v>
      </c>
    </row>
    <row r="821" spans="13:16" x14ac:dyDescent="0.15">
      <c r="M821" s="7">
        <v>43410.072916666664</v>
      </c>
      <c r="N821">
        <v>275.85000000000002</v>
      </c>
      <c r="O821" s="7">
        <v>43410.072916666664</v>
      </c>
      <c r="P821">
        <v>280.3</v>
      </c>
    </row>
    <row r="822" spans="13:16" x14ac:dyDescent="0.15">
      <c r="M822" s="7">
        <v>43410.083333333336</v>
      </c>
      <c r="N822">
        <v>275.8</v>
      </c>
      <c r="O822" s="7">
        <v>43410.083333333336</v>
      </c>
      <c r="P822">
        <v>280.25</v>
      </c>
    </row>
    <row r="823" spans="13:16" x14ac:dyDescent="0.15">
      <c r="M823" s="7">
        <v>43410.09375</v>
      </c>
      <c r="N823">
        <v>275.7</v>
      </c>
      <c r="O823" s="7">
        <v>43410.09375</v>
      </c>
      <c r="P823">
        <v>280.14999999999998</v>
      </c>
    </row>
    <row r="824" spans="13:16" x14ac:dyDescent="0.15">
      <c r="M824" s="7">
        <v>43410.104166666664</v>
      </c>
      <c r="N824">
        <v>275.60000000000002</v>
      </c>
      <c r="O824" s="7">
        <v>43410.104166666664</v>
      </c>
      <c r="P824">
        <v>280.05</v>
      </c>
    </row>
    <row r="825" spans="13:16" x14ac:dyDescent="0.15">
      <c r="M825" s="7">
        <v>43410.375</v>
      </c>
      <c r="N825">
        <v>275.75</v>
      </c>
      <c r="O825" s="7">
        <v>43410.375</v>
      </c>
      <c r="P825">
        <v>280.14999999999998</v>
      </c>
    </row>
    <row r="826" spans="13:16" x14ac:dyDescent="0.15">
      <c r="M826" s="7">
        <v>43410.385416666664</v>
      </c>
      <c r="N826">
        <v>275.7</v>
      </c>
      <c r="O826" s="7">
        <v>43410.385416666664</v>
      </c>
      <c r="P826">
        <v>280</v>
      </c>
    </row>
    <row r="827" spans="13:16" x14ac:dyDescent="0.15">
      <c r="M827" s="7">
        <v>43410.395833333336</v>
      </c>
      <c r="N827">
        <v>275.8</v>
      </c>
      <c r="O827" s="7">
        <v>43410.395833333336</v>
      </c>
      <c r="P827">
        <v>280.25</v>
      </c>
    </row>
    <row r="828" spans="13:16" x14ac:dyDescent="0.15">
      <c r="M828" s="7">
        <v>43410.40625</v>
      </c>
      <c r="N828">
        <v>275.8</v>
      </c>
      <c r="O828" s="7">
        <v>43410.40625</v>
      </c>
      <c r="P828">
        <v>280.2</v>
      </c>
    </row>
    <row r="829" spans="13:16" x14ac:dyDescent="0.15">
      <c r="M829" s="7">
        <v>43410.416666666664</v>
      </c>
      <c r="N829">
        <v>275.95</v>
      </c>
      <c r="O829" s="7">
        <v>43410.416666666664</v>
      </c>
      <c r="P829">
        <v>280.39999999999998</v>
      </c>
    </row>
    <row r="830" spans="13:16" x14ac:dyDescent="0.15">
      <c r="M830" s="7">
        <v>43410.427083333336</v>
      </c>
      <c r="N830">
        <v>275.95</v>
      </c>
      <c r="O830" s="7">
        <v>43410.427083333336</v>
      </c>
      <c r="P830">
        <v>280.3</v>
      </c>
    </row>
    <row r="831" spans="13:16" x14ac:dyDescent="0.15">
      <c r="M831" s="7">
        <v>43410.447916666664</v>
      </c>
      <c r="N831">
        <v>275.89999999999998</v>
      </c>
      <c r="O831" s="7">
        <v>43410.447916666664</v>
      </c>
      <c r="P831">
        <v>280.25</v>
      </c>
    </row>
    <row r="832" spans="13:16" x14ac:dyDescent="0.15">
      <c r="M832" s="7">
        <v>43410.458333333336</v>
      </c>
      <c r="N832">
        <v>276</v>
      </c>
      <c r="O832" s="7">
        <v>43410.458333333336</v>
      </c>
      <c r="P832">
        <v>280.35000000000002</v>
      </c>
    </row>
    <row r="833" spans="13:16" x14ac:dyDescent="0.15">
      <c r="M833" s="7">
        <v>43410.46875</v>
      </c>
      <c r="N833">
        <v>275.89999999999998</v>
      </c>
      <c r="O833" s="7">
        <v>43410.46875</v>
      </c>
      <c r="P833">
        <v>280.25</v>
      </c>
    </row>
    <row r="834" spans="13:16" x14ac:dyDescent="0.15">
      <c r="M834" s="7">
        <v>43410.479166666664</v>
      </c>
      <c r="N834">
        <v>275.89999999999998</v>
      </c>
      <c r="O834" s="7">
        <v>43410.479166666664</v>
      </c>
      <c r="P834">
        <v>280.14999999999998</v>
      </c>
    </row>
    <row r="835" spans="13:16" x14ac:dyDescent="0.15">
      <c r="M835" s="7">
        <v>43410.572916666664</v>
      </c>
      <c r="N835">
        <v>275.75</v>
      </c>
      <c r="O835" s="7">
        <v>43410.572916666664</v>
      </c>
      <c r="P835">
        <v>280.10000000000002</v>
      </c>
    </row>
    <row r="836" spans="13:16" x14ac:dyDescent="0.15">
      <c r="M836" s="7">
        <v>43410.583333333336</v>
      </c>
      <c r="N836">
        <v>275.89999999999998</v>
      </c>
      <c r="O836" s="7">
        <v>43410.583333333336</v>
      </c>
      <c r="P836">
        <v>280.2</v>
      </c>
    </row>
    <row r="837" spans="13:16" x14ac:dyDescent="0.15">
      <c r="M837" s="7">
        <v>43410.59375</v>
      </c>
      <c r="N837">
        <v>275.85000000000002</v>
      </c>
      <c r="O837" s="7">
        <v>43410.59375</v>
      </c>
      <c r="P837">
        <v>280.2</v>
      </c>
    </row>
    <row r="838" spans="13:16" x14ac:dyDescent="0.15">
      <c r="M838" s="7">
        <v>43410.604166666664</v>
      </c>
      <c r="N838">
        <v>275.85000000000002</v>
      </c>
      <c r="O838" s="7">
        <v>43410.604166666664</v>
      </c>
      <c r="P838">
        <v>280.14999999999998</v>
      </c>
    </row>
    <row r="839" spans="13:16" x14ac:dyDescent="0.15">
      <c r="M839" s="7">
        <v>43410.614583333336</v>
      </c>
      <c r="N839">
        <v>275.85000000000002</v>
      </c>
      <c r="O839" s="7">
        <v>43410.614583333336</v>
      </c>
      <c r="P839">
        <v>280.25</v>
      </c>
    </row>
    <row r="840" spans="13:16" x14ac:dyDescent="0.15">
      <c r="M840" s="7">
        <v>43410.625</v>
      </c>
      <c r="N840">
        <v>275.8</v>
      </c>
      <c r="O840" s="7">
        <v>43410.625</v>
      </c>
      <c r="P840">
        <v>280.3</v>
      </c>
    </row>
    <row r="841" spans="13:16" x14ac:dyDescent="0.15">
      <c r="M841" s="7">
        <v>43410.885416666664</v>
      </c>
      <c r="N841">
        <v>276.5</v>
      </c>
      <c r="O841" s="7">
        <v>43410.885416666664</v>
      </c>
      <c r="P841">
        <v>280.85000000000002</v>
      </c>
    </row>
    <row r="842" spans="13:16" x14ac:dyDescent="0.15">
      <c r="M842" s="7">
        <v>43410.895833333336</v>
      </c>
      <c r="N842">
        <v>276.5</v>
      </c>
      <c r="O842" s="7">
        <v>43410.895833333336</v>
      </c>
      <c r="P842">
        <v>281</v>
      </c>
    </row>
    <row r="843" spans="13:16" x14ac:dyDescent="0.15">
      <c r="M843" s="7">
        <v>43410.90625</v>
      </c>
      <c r="N843">
        <v>276.14999999999998</v>
      </c>
      <c r="O843" s="7">
        <v>43410.90625</v>
      </c>
      <c r="P843">
        <v>280.64999999999998</v>
      </c>
    </row>
    <row r="844" spans="13:16" x14ac:dyDescent="0.15">
      <c r="M844" s="7">
        <v>43410.916666666664</v>
      </c>
      <c r="N844">
        <v>276.39999999999998</v>
      </c>
      <c r="O844" s="7">
        <v>43410.916666666664</v>
      </c>
      <c r="P844">
        <v>280.85000000000002</v>
      </c>
    </row>
    <row r="845" spans="13:16" x14ac:dyDescent="0.15">
      <c r="M845" s="7">
        <v>43410.927083333336</v>
      </c>
      <c r="N845">
        <v>276.25</v>
      </c>
      <c r="O845" s="7">
        <v>43410.927083333336</v>
      </c>
      <c r="P845">
        <v>280.8</v>
      </c>
    </row>
    <row r="846" spans="13:16" x14ac:dyDescent="0.15">
      <c r="M846" s="7">
        <v>43410.9375</v>
      </c>
      <c r="N846">
        <v>276.10000000000002</v>
      </c>
      <c r="O846" s="7">
        <v>43410.9375</v>
      </c>
      <c r="P846">
        <v>280.7</v>
      </c>
    </row>
    <row r="847" spans="13:16" x14ac:dyDescent="0.15">
      <c r="M847" s="7">
        <v>43410.947916666664</v>
      </c>
      <c r="N847">
        <v>275.89999999999998</v>
      </c>
      <c r="O847" s="7">
        <v>43410.947916666664</v>
      </c>
      <c r="P847">
        <v>280.39999999999998</v>
      </c>
    </row>
    <row r="848" spans="13:16" x14ac:dyDescent="0.15">
      <c r="M848" s="7">
        <v>43410.958333333336</v>
      </c>
      <c r="N848">
        <v>275.95</v>
      </c>
      <c r="O848" s="7">
        <v>43410.958333333336</v>
      </c>
      <c r="P848">
        <v>280.45</v>
      </c>
    </row>
    <row r="849" spans="13:16" x14ac:dyDescent="0.15">
      <c r="M849" s="7">
        <v>43410.96875</v>
      </c>
      <c r="N849">
        <v>275.89999999999998</v>
      </c>
      <c r="O849" s="7">
        <v>43410.96875</v>
      </c>
      <c r="P849">
        <v>280.39999999999998</v>
      </c>
    </row>
    <row r="850" spans="13:16" x14ac:dyDescent="0.15">
      <c r="M850" s="7">
        <v>43410.979166666664</v>
      </c>
      <c r="N850">
        <v>275.8</v>
      </c>
      <c r="O850" s="7">
        <v>43410.979166666664</v>
      </c>
      <c r="P850">
        <v>280.3</v>
      </c>
    </row>
    <row r="851" spans="13:16" x14ac:dyDescent="0.15">
      <c r="M851" s="7">
        <v>43410.989583333336</v>
      </c>
      <c r="N851">
        <v>275.8</v>
      </c>
      <c r="O851" s="7">
        <v>43410.989583333336</v>
      </c>
      <c r="P851">
        <v>280.25</v>
      </c>
    </row>
    <row r="852" spans="13:16" x14ac:dyDescent="0.15">
      <c r="M852" s="7">
        <v>43411</v>
      </c>
      <c r="N852">
        <v>275.64999999999998</v>
      </c>
      <c r="O852" s="7">
        <v>43411</v>
      </c>
      <c r="P852">
        <v>280.14999999999998</v>
      </c>
    </row>
    <row r="853" spans="13:16" x14ac:dyDescent="0.15">
      <c r="M853" s="7">
        <v>43411.010416666664</v>
      </c>
      <c r="N853">
        <v>275.64999999999998</v>
      </c>
      <c r="O853" s="7">
        <v>43411.010416666664</v>
      </c>
      <c r="P853">
        <v>280.2</v>
      </c>
    </row>
    <row r="854" spans="13:16" x14ac:dyDescent="0.15">
      <c r="M854" s="7">
        <v>43411.020833333336</v>
      </c>
      <c r="N854">
        <v>275.55</v>
      </c>
      <c r="O854" s="7">
        <v>43411.020833333336</v>
      </c>
      <c r="P854">
        <v>279.95</v>
      </c>
    </row>
    <row r="855" spans="13:16" x14ac:dyDescent="0.15">
      <c r="M855" s="7">
        <v>43411.03125</v>
      </c>
      <c r="N855">
        <v>275.39999999999998</v>
      </c>
      <c r="O855" s="7">
        <v>43411.03125</v>
      </c>
      <c r="P855">
        <v>279.8</v>
      </c>
    </row>
    <row r="856" spans="13:16" x14ac:dyDescent="0.15">
      <c r="M856" s="7">
        <v>43411.041666666664</v>
      </c>
      <c r="N856">
        <v>275.3</v>
      </c>
      <c r="O856" s="7">
        <v>43411.041666666664</v>
      </c>
      <c r="P856">
        <v>279.64999999999998</v>
      </c>
    </row>
    <row r="857" spans="13:16" x14ac:dyDescent="0.15">
      <c r="M857" s="7">
        <v>43411.052083333336</v>
      </c>
      <c r="N857">
        <v>275.25</v>
      </c>
      <c r="O857" s="7">
        <v>43411.052083333336</v>
      </c>
      <c r="P857">
        <v>279.55</v>
      </c>
    </row>
    <row r="858" spans="13:16" x14ac:dyDescent="0.15">
      <c r="M858" s="7">
        <v>43411.0625</v>
      </c>
      <c r="N858">
        <v>275.39999999999998</v>
      </c>
      <c r="O858" s="7">
        <v>43411.0625</v>
      </c>
      <c r="P858">
        <v>279.75</v>
      </c>
    </row>
    <row r="859" spans="13:16" x14ac:dyDescent="0.15">
      <c r="M859" s="7">
        <v>43411.072916666664</v>
      </c>
      <c r="N859">
        <v>275.35000000000002</v>
      </c>
      <c r="O859" s="7">
        <v>43411.072916666664</v>
      </c>
      <c r="P859">
        <v>279.75</v>
      </c>
    </row>
    <row r="860" spans="13:16" x14ac:dyDescent="0.15">
      <c r="M860" s="7">
        <v>43411.083333333336</v>
      </c>
      <c r="N860">
        <v>275.25</v>
      </c>
      <c r="O860" s="7">
        <v>43411.083333333336</v>
      </c>
      <c r="P860">
        <v>279.64999999999998</v>
      </c>
    </row>
    <row r="861" spans="13:16" x14ac:dyDescent="0.15">
      <c r="M861" s="7">
        <v>43411.09375</v>
      </c>
      <c r="N861">
        <v>275.3</v>
      </c>
      <c r="O861" s="7">
        <v>43411.09375</v>
      </c>
      <c r="P861">
        <v>279.7</v>
      </c>
    </row>
    <row r="862" spans="13:16" x14ac:dyDescent="0.15">
      <c r="M862" s="7">
        <v>43411.104166666664</v>
      </c>
      <c r="N862">
        <v>275.2</v>
      </c>
      <c r="O862" s="7">
        <v>43411.104166666664</v>
      </c>
      <c r="P862">
        <v>279.64999999999998</v>
      </c>
    </row>
    <row r="863" spans="13:16" x14ac:dyDescent="0.15">
      <c r="M863" s="7">
        <v>43411.375</v>
      </c>
      <c r="N863">
        <v>274.89999999999998</v>
      </c>
      <c r="O863" s="7">
        <v>43411.375</v>
      </c>
      <c r="P863">
        <v>279.39999999999998</v>
      </c>
    </row>
    <row r="864" spans="13:16" x14ac:dyDescent="0.15">
      <c r="M864" s="7">
        <v>43411.385416666664</v>
      </c>
      <c r="N864">
        <v>275.60000000000002</v>
      </c>
      <c r="O864" s="7">
        <v>43411.385416666664</v>
      </c>
      <c r="P864">
        <v>280.05</v>
      </c>
    </row>
    <row r="865" spans="13:16" x14ac:dyDescent="0.15">
      <c r="M865" s="7">
        <v>43411.395833333336</v>
      </c>
      <c r="N865">
        <v>275.5</v>
      </c>
      <c r="O865" s="7">
        <v>43411.395833333336</v>
      </c>
      <c r="P865">
        <v>279.95</v>
      </c>
    </row>
    <row r="866" spans="13:16" x14ac:dyDescent="0.15">
      <c r="M866" s="7">
        <v>43411.40625</v>
      </c>
      <c r="N866">
        <v>275.45</v>
      </c>
      <c r="O866" s="7">
        <v>43411.40625</v>
      </c>
      <c r="P866">
        <v>279.85000000000002</v>
      </c>
    </row>
    <row r="867" spans="13:16" x14ac:dyDescent="0.15">
      <c r="M867" s="7">
        <v>43411.416666666664</v>
      </c>
      <c r="N867">
        <v>275.55</v>
      </c>
      <c r="O867" s="7">
        <v>43411.416666666664</v>
      </c>
      <c r="P867">
        <v>280</v>
      </c>
    </row>
    <row r="868" spans="13:16" x14ac:dyDescent="0.15">
      <c r="M868" s="7">
        <v>43411.427083333336</v>
      </c>
      <c r="N868">
        <v>275.60000000000002</v>
      </c>
      <c r="O868" s="7">
        <v>43411.427083333336</v>
      </c>
      <c r="P868">
        <v>280.05</v>
      </c>
    </row>
    <row r="869" spans="13:16" x14ac:dyDescent="0.15">
      <c r="M869" s="7">
        <v>43411.447916666664</v>
      </c>
      <c r="N869">
        <v>275.39999999999998</v>
      </c>
      <c r="O869" s="7">
        <v>43411.447916666664</v>
      </c>
      <c r="P869">
        <v>279.95</v>
      </c>
    </row>
    <row r="870" spans="13:16" x14ac:dyDescent="0.15">
      <c r="M870" s="7">
        <v>43411.458333333336</v>
      </c>
      <c r="N870">
        <v>275.60000000000002</v>
      </c>
      <c r="O870" s="7">
        <v>43411.458333333336</v>
      </c>
      <c r="P870">
        <v>280.10000000000002</v>
      </c>
    </row>
    <row r="871" spans="13:16" x14ac:dyDescent="0.15">
      <c r="M871" s="7">
        <v>43411.46875</v>
      </c>
      <c r="N871">
        <v>275.60000000000002</v>
      </c>
      <c r="O871" s="7">
        <v>43411.46875</v>
      </c>
      <c r="P871">
        <v>280.10000000000002</v>
      </c>
    </row>
    <row r="872" spans="13:16" x14ac:dyDescent="0.15">
      <c r="M872" s="7">
        <v>43411.479166666664</v>
      </c>
      <c r="N872">
        <v>275.55</v>
      </c>
      <c r="O872" s="7">
        <v>43411.479166666664</v>
      </c>
      <c r="P872">
        <v>280</v>
      </c>
    </row>
    <row r="873" spans="13:16" x14ac:dyDescent="0.15">
      <c r="M873" s="7">
        <v>43411.572916666664</v>
      </c>
      <c r="N873">
        <v>275.8</v>
      </c>
      <c r="O873" s="7">
        <v>43411.572916666664</v>
      </c>
      <c r="P873">
        <v>280.14999999999998</v>
      </c>
    </row>
    <row r="874" spans="13:16" x14ac:dyDescent="0.15">
      <c r="M874" s="7">
        <v>43411.583333333336</v>
      </c>
      <c r="N874">
        <v>275.7</v>
      </c>
      <c r="O874" s="7">
        <v>43411.583333333336</v>
      </c>
      <c r="P874">
        <v>280.14999999999998</v>
      </c>
    </row>
    <row r="875" spans="13:16" x14ac:dyDescent="0.15">
      <c r="M875" s="7">
        <v>43411.59375</v>
      </c>
      <c r="N875">
        <v>275.89999999999998</v>
      </c>
      <c r="O875" s="7">
        <v>43411.59375</v>
      </c>
      <c r="P875">
        <v>280.35000000000002</v>
      </c>
    </row>
    <row r="876" spans="13:16" x14ac:dyDescent="0.15">
      <c r="M876" s="7">
        <v>43411.604166666664</v>
      </c>
      <c r="N876">
        <v>275.95</v>
      </c>
      <c r="O876" s="7">
        <v>43411.604166666664</v>
      </c>
      <c r="P876">
        <v>280.35000000000002</v>
      </c>
    </row>
    <row r="877" spans="13:16" x14ac:dyDescent="0.15">
      <c r="M877" s="7">
        <v>43411.614583333336</v>
      </c>
      <c r="N877">
        <v>275.95</v>
      </c>
      <c r="O877" s="7">
        <v>43411.614583333336</v>
      </c>
      <c r="P877">
        <v>280.35000000000002</v>
      </c>
    </row>
    <row r="878" spans="13:16" x14ac:dyDescent="0.15">
      <c r="M878" s="7">
        <v>43411.625</v>
      </c>
      <c r="N878">
        <v>275.89999999999998</v>
      </c>
      <c r="O878" s="7">
        <v>43411.625</v>
      </c>
      <c r="P878">
        <v>280.39999999999998</v>
      </c>
    </row>
    <row r="879" spans="13:16" x14ac:dyDescent="0.15">
      <c r="M879" s="7">
        <v>43411.885416666664</v>
      </c>
      <c r="N879">
        <v>276.2</v>
      </c>
      <c r="O879" s="7">
        <v>43411.885416666664</v>
      </c>
      <c r="P879">
        <v>280.5</v>
      </c>
    </row>
    <row r="880" spans="13:16" x14ac:dyDescent="0.15">
      <c r="M880" s="7">
        <v>43411.895833333336</v>
      </c>
      <c r="N880">
        <v>275.85000000000002</v>
      </c>
      <c r="O880" s="7">
        <v>43411.895833333336</v>
      </c>
      <c r="P880">
        <v>280.35000000000002</v>
      </c>
    </row>
    <row r="881" spans="13:16" x14ac:dyDescent="0.15">
      <c r="M881" s="7">
        <v>43411.90625</v>
      </c>
      <c r="N881">
        <v>275.95</v>
      </c>
      <c r="O881" s="7">
        <v>43411.90625</v>
      </c>
      <c r="P881">
        <v>280.35000000000002</v>
      </c>
    </row>
    <row r="882" spans="13:16" x14ac:dyDescent="0.15">
      <c r="M882" s="7">
        <v>43411.916666666664</v>
      </c>
      <c r="N882">
        <v>275.85000000000002</v>
      </c>
      <c r="O882" s="7">
        <v>43411.916666666664</v>
      </c>
      <c r="P882">
        <v>280.2</v>
      </c>
    </row>
    <row r="883" spans="13:16" x14ac:dyDescent="0.15">
      <c r="M883" s="7">
        <v>43411.927083333336</v>
      </c>
      <c r="N883">
        <v>275.60000000000002</v>
      </c>
      <c r="O883" s="7">
        <v>43411.927083333336</v>
      </c>
      <c r="P883">
        <v>279.95</v>
      </c>
    </row>
    <row r="884" spans="13:16" x14ac:dyDescent="0.15">
      <c r="M884" s="7">
        <v>43411.9375</v>
      </c>
      <c r="N884">
        <v>275.64999999999998</v>
      </c>
      <c r="O884" s="7">
        <v>43411.9375</v>
      </c>
      <c r="P884">
        <v>279.95</v>
      </c>
    </row>
    <row r="885" spans="13:16" x14ac:dyDescent="0.15">
      <c r="M885" s="7">
        <v>43411.947916666664</v>
      </c>
      <c r="N885">
        <v>275.7</v>
      </c>
      <c r="O885" s="7">
        <v>43411.947916666664</v>
      </c>
      <c r="P885">
        <v>280.10000000000002</v>
      </c>
    </row>
    <row r="886" spans="13:16" x14ac:dyDescent="0.15">
      <c r="M886" s="7">
        <v>43411.958333333336</v>
      </c>
      <c r="N886">
        <v>275.35000000000002</v>
      </c>
      <c r="O886" s="7">
        <v>43411.958333333336</v>
      </c>
      <c r="P886">
        <v>279.64999999999998</v>
      </c>
    </row>
    <row r="887" spans="13:16" x14ac:dyDescent="0.15">
      <c r="M887" s="7">
        <v>43411.96875</v>
      </c>
      <c r="N887">
        <v>275.55</v>
      </c>
      <c r="O887" s="7">
        <v>43411.96875</v>
      </c>
      <c r="P887">
        <v>279.85000000000002</v>
      </c>
    </row>
    <row r="888" spans="13:16" x14ac:dyDescent="0.15">
      <c r="M888" s="7">
        <v>43411.979166666664</v>
      </c>
      <c r="N888">
        <v>275.7</v>
      </c>
      <c r="O888" s="7">
        <v>43411.979166666664</v>
      </c>
      <c r="P888">
        <v>280</v>
      </c>
    </row>
    <row r="889" spans="13:16" x14ac:dyDescent="0.15">
      <c r="M889" s="7">
        <v>43411.989583333336</v>
      </c>
      <c r="N889">
        <v>275.60000000000002</v>
      </c>
      <c r="O889" s="7">
        <v>43411.989583333336</v>
      </c>
      <c r="P889">
        <v>280</v>
      </c>
    </row>
    <row r="890" spans="13:16" x14ac:dyDescent="0.15">
      <c r="M890" s="7">
        <v>43412</v>
      </c>
      <c r="N890">
        <v>275.64999999999998</v>
      </c>
      <c r="O890" s="7">
        <v>43412</v>
      </c>
      <c r="P890">
        <v>279.95</v>
      </c>
    </row>
    <row r="891" spans="13:16" x14ac:dyDescent="0.15">
      <c r="M891" s="7">
        <v>43412.010416666664</v>
      </c>
      <c r="N891">
        <v>275.5</v>
      </c>
      <c r="O891" s="7">
        <v>43412.010416666664</v>
      </c>
      <c r="P891">
        <v>279.85000000000002</v>
      </c>
    </row>
    <row r="892" spans="13:16" x14ac:dyDescent="0.15">
      <c r="M892" s="7">
        <v>43412.020833333336</v>
      </c>
      <c r="N892">
        <v>275.39999999999998</v>
      </c>
      <c r="O892" s="7">
        <v>43412.020833333336</v>
      </c>
      <c r="P892">
        <v>279.7</v>
      </c>
    </row>
    <row r="893" spans="13:16" x14ac:dyDescent="0.15">
      <c r="M893" s="7">
        <v>43412.03125</v>
      </c>
      <c r="N893">
        <v>275.39999999999998</v>
      </c>
      <c r="O893" s="7">
        <v>43412.03125</v>
      </c>
      <c r="P893">
        <v>279.85000000000002</v>
      </c>
    </row>
    <row r="894" spans="13:16" x14ac:dyDescent="0.15">
      <c r="M894" s="7">
        <v>43412.041666666664</v>
      </c>
      <c r="N894">
        <v>275.25</v>
      </c>
      <c r="O894" s="7">
        <v>43412.041666666664</v>
      </c>
      <c r="P894">
        <v>279.60000000000002</v>
      </c>
    </row>
    <row r="895" spans="13:16" x14ac:dyDescent="0.15">
      <c r="M895" s="7">
        <v>43412.052083333336</v>
      </c>
      <c r="N895">
        <v>275.3</v>
      </c>
      <c r="O895" s="7">
        <v>43412.052083333336</v>
      </c>
      <c r="P895">
        <v>279.64999999999998</v>
      </c>
    </row>
    <row r="896" spans="13:16" x14ac:dyDescent="0.15">
      <c r="M896" s="7">
        <v>43412.0625</v>
      </c>
      <c r="N896">
        <v>275.35000000000002</v>
      </c>
      <c r="O896" s="7">
        <v>43412.0625</v>
      </c>
      <c r="P896">
        <v>279.64999999999998</v>
      </c>
    </row>
    <row r="897" spans="13:16" x14ac:dyDescent="0.15">
      <c r="M897" s="7">
        <v>43412.072916666664</v>
      </c>
      <c r="N897">
        <v>275.35000000000002</v>
      </c>
      <c r="O897" s="7">
        <v>43412.072916666664</v>
      </c>
      <c r="P897">
        <v>279.7</v>
      </c>
    </row>
    <row r="898" spans="13:16" x14ac:dyDescent="0.15">
      <c r="M898" s="7">
        <v>43412.083333333336</v>
      </c>
      <c r="N898">
        <v>275.39999999999998</v>
      </c>
      <c r="O898" s="7">
        <v>43412.083333333336</v>
      </c>
      <c r="P898">
        <v>279.75</v>
      </c>
    </row>
    <row r="899" spans="13:16" x14ac:dyDescent="0.15">
      <c r="M899" s="7">
        <v>43412.09375</v>
      </c>
      <c r="N899">
        <v>275.35000000000002</v>
      </c>
      <c r="O899" s="7">
        <v>43412.09375</v>
      </c>
      <c r="P899">
        <v>279.8</v>
      </c>
    </row>
    <row r="900" spans="13:16" x14ac:dyDescent="0.15">
      <c r="M900" s="7">
        <v>43412.104166666664</v>
      </c>
      <c r="N900">
        <v>275.10000000000002</v>
      </c>
      <c r="O900" s="7">
        <v>43412.104166666664</v>
      </c>
      <c r="P900">
        <v>279.45</v>
      </c>
    </row>
    <row r="901" spans="13:16" x14ac:dyDescent="0.15">
      <c r="M901" s="7">
        <v>43412.375</v>
      </c>
      <c r="N901">
        <v>275.14999999999998</v>
      </c>
      <c r="O901" s="7">
        <v>43412.375</v>
      </c>
      <c r="P901">
        <v>279.75</v>
      </c>
    </row>
    <row r="902" spans="13:16" x14ac:dyDescent="0.15">
      <c r="M902" s="7">
        <v>43412.385416666664</v>
      </c>
      <c r="N902">
        <v>275.10000000000002</v>
      </c>
      <c r="O902" s="7">
        <v>43412.385416666664</v>
      </c>
      <c r="P902">
        <v>279.5</v>
      </c>
    </row>
    <row r="903" spans="13:16" x14ac:dyDescent="0.15">
      <c r="M903" s="7">
        <v>43412.395833333336</v>
      </c>
      <c r="N903">
        <v>275.14999999999998</v>
      </c>
      <c r="O903" s="7">
        <v>43412.395833333336</v>
      </c>
      <c r="P903">
        <v>279.55</v>
      </c>
    </row>
    <row r="904" spans="13:16" x14ac:dyDescent="0.15">
      <c r="M904" s="7">
        <v>43412.40625</v>
      </c>
      <c r="N904">
        <v>275.14999999999998</v>
      </c>
      <c r="O904" s="7">
        <v>43412.40625</v>
      </c>
      <c r="P904">
        <v>279.64999999999998</v>
      </c>
    </row>
    <row r="905" spans="13:16" x14ac:dyDescent="0.15">
      <c r="M905" s="7">
        <v>43412.416666666664</v>
      </c>
      <c r="N905">
        <v>275.05</v>
      </c>
      <c r="O905" s="7">
        <v>43412.416666666664</v>
      </c>
      <c r="P905">
        <v>279.55</v>
      </c>
    </row>
    <row r="906" spans="13:16" x14ac:dyDescent="0.15">
      <c r="M906" s="7">
        <v>43412.427083333336</v>
      </c>
      <c r="N906">
        <v>275.2</v>
      </c>
      <c r="O906" s="7">
        <v>43412.427083333336</v>
      </c>
      <c r="P906">
        <v>279.64999999999998</v>
      </c>
    </row>
    <row r="907" spans="13:16" x14ac:dyDescent="0.15">
      <c r="M907" s="7">
        <v>43412.447916666664</v>
      </c>
      <c r="N907">
        <v>275.10000000000002</v>
      </c>
      <c r="O907" s="7">
        <v>43412.447916666664</v>
      </c>
      <c r="P907">
        <v>279.5</v>
      </c>
    </row>
    <row r="908" spans="13:16" x14ac:dyDescent="0.15">
      <c r="M908" s="7">
        <v>43412.458333333336</v>
      </c>
      <c r="N908">
        <v>275</v>
      </c>
      <c r="O908" s="7">
        <v>43412.458333333336</v>
      </c>
      <c r="P908">
        <v>279.45</v>
      </c>
    </row>
    <row r="909" spans="13:16" x14ac:dyDescent="0.15">
      <c r="M909" s="7">
        <v>43412.46875</v>
      </c>
      <c r="N909">
        <v>274.95</v>
      </c>
      <c r="O909" s="7">
        <v>43412.46875</v>
      </c>
      <c r="P909">
        <v>279.35000000000002</v>
      </c>
    </row>
    <row r="910" spans="13:16" x14ac:dyDescent="0.15">
      <c r="M910" s="7">
        <v>43412.479166666664</v>
      </c>
      <c r="N910">
        <v>275</v>
      </c>
      <c r="O910" s="7">
        <v>43412.479166666664</v>
      </c>
      <c r="P910">
        <v>279.35000000000002</v>
      </c>
    </row>
    <row r="911" spans="13:16" x14ac:dyDescent="0.15">
      <c r="M911" s="7">
        <v>43412.572916666664</v>
      </c>
      <c r="N911">
        <v>274.85000000000002</v>
      </c>
      <c r="O911" s="7">
        <v>43412.572916666664</v>
      </c>
      <c r="P911">
        <v>279.2</v>
      </c>
    </row>
    <row r="912" spans="13:16" x14ac:dyDescent="0.15">
      <c r="M912" s="7">
        <v>43412.583333333336</v>
      </c>
      <c r="N912">
        <v>274.89999999999998</v>
      </c>
      <c r="O912" s="7">
        <v>43412.583333333336</v>
      </c>
      <c r="P912">
        <v>279.35000000000002</v>
      </c>
    </row>
    <row r="913" spans="13:16" x14ac:dyDescent="0.15">
      <c r="M913" s="7">
        <v>43412.59375</v>
      </c>
      <c r="N913">
        <v>274.89999999999998</v>
      </c>
      <c r="O913" s="7">
        <v>43412.59375</v>
      </c>
      <c r="P913">
        <v>279.35000000000002</v>
      </c>
    </row>
    <row r="914" spans="13:16" x14ac:dyDescent="0.15">
      <c r="M914" s="7">
        <v>43412.604166666664</v>
      </c>
      <c r="N914">
        <v>275.05</v>
      </c>
      <c r="O914" s="7">
        <v>43412.604166666664</v>
      </c>
      <c r="P914">
        <v>279.55</v>
      </c>
    </row>
    <row r="915" spans="13:16" x14ac:dyDescent="0.15">
      <c r="M915" s="7">
        <v>43412.614583333336</v>
      </c>
      <c r="N915">
        <v>275.10000000000002</v>
      </c>
      <c r="O915" s="7">
        <v>43412.614583333336</v>
      </c>
      <c r="P915">
        <v>279.55</v>
      </c>
    </row>
    <row r="916" spans="13:16" x14ac:dyDescent="0.15">
      <c r="M916" s="7">
        <v>43412.625</v>
      </c>
      <c r="N916">
        <v>275.10000000000002</v>
      </c>
      <c r="O916" s="7">
        <v>43412.625</v>
      </c>
      <c r="P916">
        <v>279.5</v>
      </c>
    </row>
    <row r="917" spans="13:16" x14ac:dyDescent="0.15">
      <c r="M917" s="7">
        <v>43412.885416666664</v>
      </c>
      <c r="N917">
        <v>275</v>
      </c>
      <c r="O917" s="7">
        <v>43412.885416666664</v>
      </c>
      <c r="P917">
        <v>279.39999999999998</v>
      </c>
    </row>
    <row r="918" spans="13:16" x14ac:dyDescent="0.15">
      <c r="M918" s="7">
        <v>43412.895833333336</v>
      </c>
      <c r="N918">
        <v>275.25</v>
      </c>
      <c r="O918" s="7">
        <v>43412.895833333336</v>
      </c>
      <c r="P918">
        <v>279.60000000000002</v>
      </c>
    </row>
    <row r="919" spans="13:16" x14ac:dyDescent="0.15">
      <c r="M919" s="7">
        <v>43412.90625</v>
      </c>
      <c r="N919">
        <v>275</v>
      </c>
      <c r="O919" s="7">
        <v>43412.90625</v>
      </c>
      <c r="P919">
        <v>279.39999999999998</v>
      </c>
    </row>
    <row r="920" spans="13:16" x14ac:dyDescent="0.15">
      <c r="M920" s="7">
        <v>43412.916666666664</v>
      </c>
      <c r="N920">
        <v>274.35000000000002</v>
      </c>
      <c r="O920" s="7">
        <v>43412.916666666664</v>
      </c>
      <c r="P920">
        <v>278.8</v>
      </c>
    </row>
    <row r="921" spans="13:16" x14ac:dyDescent="0.15">
      <c r="M921" s="7">
        <v>43412.927083333336</v>
      </c>
      <c r="N921">
        <v>274.60000000000002</v>
      </c>
      <c r="O921" s="7">
        <v>43412.927083333336</v>
      </c>
      <c r="P921">
        <v>279</v>
      </c>
    </row>
    <row r="922" spans="13:16" x14ac:dyDescent="0.15">
      <c r="M922" s="7">
        <v>43412.9375</v>
      </c>
      <c r="N922">
        <v>274.64999999999998</v>
      </c>
      <c r="O922" s="7">
        <v>43412.9375</v>
      </c>
      <c r="P922">
        <v>279.05</v>
      </c>
    </row>
    <row r="923" spans="13:16" x14ac:dyDescent="0.15">
      <c r="M923" s="7">
        <v>43412.947916666664</v>
      </c>
      <c r="N923">
        <v>274.95</v>
      </c>
      <c r="O923" s="7">
        <v>43412.947916666664</v>
      </c>
      <c r="P923">
        <v>279.35000000000002</v>
      </c>
    </row>
    <row r="924" spans="13:16" x14ac:dyDescent="0.15">
      <c r="M924" s="7">
        <v>43412.958333333336</v>
      </c>
      <c r="N924">
        <v>275</v>
      </c>
      <c r="O924" s="7">
        <v>43412.958333333336</v>
      </c>
      <c r="P924">
        <v>279.45</v>
      </c>
    </row>
    <row r="925" spans="13:16" x14ac:dyDescent="0.15">
      <c r="M925" s="7">
        <v>43412.96875</v>
      </c>
      <c r="N925">
        <v>274.89999999999998</v>
      </c>
      <c r="O925" s="7">
        <v>43412.96875</v>
      </c>
      <c r="P925">
        <v>279.39999999999998</v>
      </c>
    </row>
    <row r="926" spans="13:16" x14ac:dyDescent="0.15">
      <c r="M926" s="7">
        <v>43412.979166666664</v>
      </c>
      <c r="N926">
        <v>274.95</v>
      </c>
      <c r="O926" s="7">
        <v>43412.979166666664</v>
      </c>
      <c r="P926">
        <v>279.39999999999998</v>
      </c>
    </row>
    <row r="927" spans="13:16" x14ac:dyDescent="0.15">
      <c r="M927" s="7">
        <v>43412.989583333336</v>
      </c>
      <c r="N927">
        <v>275.05</v>
      </c>
      <c r="O927" s="7">
        <v>43412.989583333336</v>
      </c>
      <c r="P927">
        <v>279.5</v>
      </c>
    </row>
    <row r="928" spans="13:16" x14ac:dyDescent="0.15">
      <c r="M928" s="7">
        <v>43413</v>
      </c>
      <c r="N928">
        <v>275</v>
      </c>
      <c r="O928" s="7">
        <v>43413</v>
      </c>
      <c r="P928">
        <v>279.39999999999998</v>
      </c>
    </row>
    <row r="929" spans="13:16" x14ac:dyDescent="0.15">
      <c r="M929" s="7">
        <v>43413.010416666664</v>
      </c>
      <c r="N929">
        <v>275</v>
      </c>
      <c r="O929" s="7">
        <v>43413.010416666664</v>
      </c>
      <c r="P929">
        <v>279.35000000000002</v>
      </c>
    </row>
    <row r="930" spans="13:16" x14ac:dyDescent="0.15">
      <c r="M930" s="7">
        <v>43413.020833333336</v>
      </c>
      <c r="N930">
        <v>274.95</v>
      </c>
      <c r="O930" s="7">
        <v>43413.020833333336</v>
      </c>
      <c r="P930">
        <v>279.3</v>
      </c>
    </row>
    <row r="931" spans="13:16" x14ac:dyDescent="0.15">
      <c r="M931" s="7">
        <v>43413.03125</v>
      </c>
      <c r="N931">
        <v>275.10000000000002</v>
      </c>
      <c r="O931" s="7">
        <v>43413.03125</v>
      </c>
      <c r="P931">
        <v>279.5</v>
      </c>
    </row>
    <row r="932" spans="13:16" x14ac:dyDescent="0.15">
      <c r="M932" s="7">
        <v>43413.041666666664</v>
      </c>
      <c r="N932">
        <v>274.95</v>
      </c>
      <c r="O932" s="7">
        <v>43413.041666666664</v>
      </c>
      <c r="P932">
        <v>279.45</v>
      </c>
    </row>
    <row r="933" spans="13:16" x14ac:dyDescent="0.15">
      <c r="M933" s="7">
        <v>43413.052083333336</v>
      </c>
      <c r="N933">
        <v>275.10000000000002</v>
      </c>
      <c r="O933" s="7">
        <v>43413.052083333336</v>
      </c>
      <c r="P933">
        <v>279.55</v>
      </c>
    </row>
    <row r="934" spans="13:16" x14ac:dyDescent="0.15">
      <c r="M934" s="7">
        <v>43413.0625</v>
      </c>
      <c r="N934">
        <v>274.95</v>
      </c>
      <c r="O934" s="7">
        <v>43413.0625</v>
      </c>
      <c r="P934">
        <v>279.35000000000002</v>
      </c>
    </row>
    <row r="935" spans="13:16" x14ac:dyDescent="0.15">
      <c r="M935" s="7">
        <v>43413.072916666664</v>
      </c>
      <c r="N935">
        <v>275</v>
      </c>
      <c r="O935" s="7">
        <v>43413.072916666664</v>
      </c>
      <c r="P935">
        <v>279.39999999999998</v>
      </c>
    </row>
    <row r="936" spans="13:16" x14ac:dyDescent="0.15">
      <c r="M936" s="7">
        <v>43413.083333333336</v>
      </c>
      <c r="N936">
        <v>275</v>
      </c>
      <c r="O936" s="7">
        <v>43413.083333333336</v>
      </c>
      <c r="P936">
        <v>279.35000000000002</v>
      </c>
    </row>
    <row r="937" spans="13:16" x14ac:dyDescent="0.15">
      <c r="M937" s="7">
        <v>43413.09375</v>
      </c>
      <c r="N937">
        <v>275</v>
      </c>
      <c r="O937" s="7">
        <v>43413.09375</v>
      </c>
      <c r="P937">
        <v>279.39999999999998</v>
      </c>
    </row>
    <row r="938" spans="13:16" x14ac:dyDescent="0.15">
      <c r="M938" s="7">
        <v>43413.104166666664</v>
      </c>
      <c r="N938">
        <v>275.25</v>
      </c>
      <c r="O938" s="7">
        <v>43413.104166666664</v>
      </c>
      <c r="P938">
        <v>279.7</v>
      </c>
    </row>
    <row r="939" spans="13:16" x14ac:dyDescent="0.15">
      <c r="M939" s="7">
        <v>43413.375</v>
      </c>
      <c r="N939">
        <v>275.3</v>
      </c>
      <c r="O939" s="7">
        <v>43413.375</v>
      </c>
      <c r="P939">
        <v>279.64999999999998</v>
      </c>
    </row>
    <row r="940" spans="13:16" x14ac:dyDescent="0.15">
      <c r="M940" s="7">
        <v>43413.385416666664</v>
      </c>
      <c r="N940">
        <v>275.05</v>
      </c>
      <c r="O940" s="7">
        <v>43413.385416666664</v>
      </c>
      <c r="P940">
        <v>279.35000000000002</v>
      </c>
    </row>
    <row r="941" spans="13:16" x14ac:dyDescent="0.15">
      <c r="M941" s="7">
        <v>43413.395833333336</v>
      </c>
      <c r="N941">
        <v>274.8</v>
      </c>
      <c r="O941" s="7">
        <v>43413.395833333336</v>
      </c>
      <c r="P941">
        <v>279.2</v>
      </c>
    </row>
    <row r="942" spans="13:16" x14ac:dyDescent="0.15">
      <c r="M942" s="7">
        <v>43413.40625</v>
      </c>
      <c r="N942">
        <v>274.75</v>
      </c>
      <c r="O942" s="7">
        <v>43413.40625</v>
      </c>
      <c r="P942">
        <v>279.25</v>
      </c>
    </row>
    <row r="943" spans="13:16" x14ac:dyDescent="0.15">
      <c r="M943" s="7">
        <v>43413.416666666664</v>
      </c>
      <c r="N943">
        <v>274.8</v>
      </c>
      <c r="O943" s="7">
        <v>43413.416666666664</v>
      </c>
      <c r="P943">
        <v>279.25</v>
      </c>
    </row>
    <row r="944" spans="13:16" x14ac:dyDescent="0.15">
      <c r="M944" s="7">
        <v>43413.427083333336</v>
      </c>
      <c r="N944">
        <v>274.85000000000002</v>
      </c>
      <c r="O944" s="7">
        <v>43413.427083333336</v>
      </c>
      <c r="P944">
        <v>279.25</v>
      </c>
    </row>
    <row r="945" spans="13:16" x14ac:dyDescent="0.15">
      <c r="M945" s="7">
        <v>43413.447916666664</v>
      </c>
      <c r="N945">
        <v>274.75</v>
      </c>
      <c r="O945" s="7">
        <v>43413.447916666664</v>
      </c>
      <c r="P945">
        <v>279.10000000000002</v>
      </c>
    </row>
    <row r="946" spans="13:16" x14ac:dyDescent="0.15">
      <c r="M946" s="7">
        <v>43413.458333333336</v>
      </c>
      <c r="N946">
        <v>274.75</v>
      </c>
      <c r="O946" s="7">
        <v>43413.458333333336</v>
      </c>
      <c r="P946">
        <v>279.10000000000002</v>
      </c>
    </row>
    <row r="947" spans="13:16" x14ac:dyDescent="0.15">
      <c r="M947" s="7">
        <v>43413.46875</v>
      </c>
      <c r="N947">
        <v>274.8</v>
      </c>
      <c r="O947" s="7">
        <v>43413.46875</v>
      </c>
      <c r="P947">
        <v>279.14999999999998</v>
      </c>
    </row>
    <row r="948" spans="13:16" x14ac:dyDescent="0.15">
      <c r="M948" s="7">
        <v>43413.479166666664</v>
      </c>
      <c r="N948">
        <v>274.75</v>
      </c>
      <c r="O948" s="7">
        <v>43413.479166666664</v>
      </c>
      <c r="P948">
        <v>279.14999999999998</v>
      </c>
    </row>
    <row r="949" spans="13:16" x14ac:dyDescent="0.15">
      <c r="M949" s="7">
        <v>43413.572916666664</v>
      </c>
      <c r="N949">
        <v>274.64999999999998</v>
      </c>
      <c r="O949" s="7">
        <v>43413.572916666664</v>
      </c>
      <c r="P949">
        <v>279</v>
      </c>
    </row>
    <row r="950" spans="13:16" x14ac:dyDescent="0.15">
      <c r="M950" s="7">
        <v>43413.583333333336</v>
      </c>
      <c r="N950">
        <v>274.7</v>
      </c>
      <c r="O950" s="7">
        <v>43413.583333333336</v>
      </c>
      <c r="P950">
        <v>279.05</v>
      </c>
    </row>
    <row r="951" spans="13:16" x14ac:dyDescent="0.15">
      <c r="M951" s="7">
        <v>43413.59375</v>
      </c>
      <c r="N951">
        <v>274.7</v>
      </c>
      <c r="O951" s="7">
        <v>43413.59375</v>
      </c>
      <c r="P951">
        <v>279.10000000000002</v>
      </c>
    </row>
    <row r="952" spans="13:16" x14ac:dyDescent="0.15">
      <c r="M952" s="7">
        <v>43413.604166666664</v>
      </c>
      <c r="N952">
        <v>274.55</v>
      </c>
      <c r="O952" s="7">
        <v>43413.604166666664</v>
      </c>
      <c r="P952">
        <v>278.95</v>
      </c>
    </row>
    <row r="953" spans="13:16" x14ac:dyDescent="0.15">
      <c r="M953" s="7">
        <v>43413.614583333336</v>
      </c>
      <c r="N953">
        <v>274.35000000000002</v>
      </c>
      <c r="O953" s="7">
        <v>43413.614583333336</v>
      </c>
      <c r="P953">
        <v>278.8</v>
      </c>
    </row>
    <row r="954" spans="13:16" x14ac:dyDescent="0.15">
      <c r="M954" s="7">
        <v>43413.625</v>
      </c>
      <c r="N954">
        <v>274.45</v>
      </c>
      <c r="O954" s="7">
        <v>43413.625</v>
      </c>
      <c r="P954">
        <v>278.89999999999998</v>
      </c>
    </row>
    <row r="955" spans="13:16" x14ac:dyDescent="0.15">
      <c r="M955" s="7">
        <v>43413.885416666664</v>
      </c>
      <c r="N955">
        <v>274.35000000000002</v>
      </c>
      <c r="O955" s="7">
        <v>43413.885416666664</v>
      </c>
      <c r="P955">
        <v>278.8</v>
      </c>
    </row>
    <row r="956" spans="13:16" x14ac:dyDescent="0.15">
      <c r="M956" s="7">
        <v>43413.895833333336</v>
      </c>
      <c r="N956">
        <v>273.95</v>
      </c>
      <c r="O956" s="7">
        <v>43413.895833333336</v>
      </c>
      <c r="P956">
        <v>278.35000000000002</v>
      </c>
    </row>
    <row r="957" spans="13:16" x14ac:dyDescent="0.15">
      <c r="M957" s="7">
        <v>43413.90625</v>
      </c>
      <c r="N957">
        <v>273.5</v>
      </c>
      <c r="O957" s="7">
        <v>43413.90625</v>
      </c>
      <c r="P957">
        <v>277.8</v>
      </c>
    </row>
    <row r="958" spans="13:16" x14ac:dyDescent="0.15">
      <c r="M958" s="7">
        <v>43413.916666666664</v>
      </c>
      <c r="N958">
        <v>273.10000000000002</v>
      </c>
      <c r="O958" s="7">
        <v>43413.916666666664</v>
      </c>
      <c r="P958">
        <v>277.5</v>
      </c>
    </row>
    <row r="959" spans="13:16" x14ac:dyDescent="0.15">
      <c r="M959" s="7">
        <v>43413.927083333336</v>
      </c>
      <c r="N959">
        <v>273</v>
      </c>
      <c r="O959" s="7">
        <v>43413.927083333336</v>
      </c>
      <c r="P959">
        <v>277.3</v>
      </c>
    </row>
    <row r="960" spans="13:16" x14ac:dyDescent="0.15">
      <c r="M960" s="7">
        <v>43413.9375</v>
      </c>
      <c r="N960">
        <v>273.10000000000002</v>
      </c>
      <c r="O960" s="7">
        <v>43413.9375</v>
      </c>
      <c r="P960">
        <v>277.35000000000002</v>
      </c>
    </row>
    <row r="961" spans="13:16" x14ac:dyDescent="0.15">
      <c r="M961" s="7">
        <v>43413.947916666664</v>
      </c>
      <c r="N961">
        <v>272.95</v>
      </c>
      <c r="O961" s="7">
        <v>43413.947916666664</v>
      </c>
      <c r="P961">
        <v>277.14999999999998</v>
      </c>
    </row>
    <row r="962" spans="13:16" x14ac:dyDescent="0.15">
      <c r="M962" s="7">
        <v>43413.958333333336</v>
      </c>
      <c r="N962">
        <v>272.85000000000002</v>
      </c>
      <c r="O962" s="7">
        <v>43413.958333333336</v>
      </c>
      <c r="P962">
        <v>277.05</v>
      </c>
    </row>
    <row r="963" spans="13:16" x14ac:dyDescent="0.15">
      <c r="M963" s="7">
        <v>43413.96875</v>
      </c>
      <c r="N963">
        <v>272.89999999999998</v>
      </c>
      <c r="O963" s="7">
        <v>43413.96875</v>
      </c>
      <c r="P963">
        <v>277.05</v>
      </c>
    </row>
    <row r="964" spans="13:16" x14ac:dyDescent="0.15">
      <c r="M964" s="7">
        <v>43413.979166666664</v>
      </c>
      <c r="N964">
        <v>272.89999999999998</v>
      </c>
      <c r="O964" s="7">
        <v>43413.979166666664</v>
      </c>
      <c r="P964">
        <v>277.2</v>
      </c>
    </row>
    <row r="965" spans="13:16" x14ac:dyDescent="0.15">
      <c r="M965" s="7">
        <v>43413.989583333336</v>
      </c>
      <c r="N965">
        <v>273.10000000000002</v>
      </c>
      <c r="O965" s="7">
        <v>43413.989583333336</v>
      </c>
      <c r="P965">
        <v>277.35000000000002</v>
      </c>
    </row>
    <row r="966" spans="13:16" x14ac:dyDescent="0.15">
      <c r="M966" s="7">
        <v>43414</v>
      </c>
      <c r="N966">
        <v>272.85000000000002</v>
      </c>
      <c r="O966" s="7">
        <v>43414</v>
      </c>
      <c r="P966">
        <v>277.2</v>
      </c>
    </row>
    <row r="967" spans="13:16" x14ac:dyDescent="0.15">
      <c r="M967" s="7">
        <v>43414.010416666664</v>
      </c>
      <c r="N967">
        <v>273.10000000000002</v>
      </c>
      <c r="O967" s="7">
        <v>43414.010416666664</v>
      </c>
      <c r="P967">
        <v>277.5</v>
      </c>
    </row>
    <row r="968" spans="13:16" x14ac:dyDescent="0.15">
      <c r="M968" s="7">
        <v>43414.020833333336</v>
      </c>
      <c r="N968">
        <v>272.8</v>
      </c>
      <c r="O968" s="7">
        <v>43414.020833333336</v>
      </c>
      <c r="P968">
        <v>277.25</v>
      </c>
    </row>
    <row r="969" spans="13:16" x14ac:dyDescent="0.15">
      <c r="M969" s="7">
        <v>43414.03125</v>
      </c>
      <c r="N969">
        <v>272.7</v>
      </c>
      <c r="O969" s="7">
        <v>43414.03125</v>
      </c>
      <c r="P969">
        <v>277.05</v>
      </c>
    </row>
    <row r="970" spans="13:16" x14ac:dyDescent="0.15">
      <c r="M970" s="7">
        <v>43414.041666666664</v>
      </c>
      <c r="N970">
        <v>272.5</v>
      </c>
      <c r="O970" s="7">
        <v>43414.041666666664</v>
      </c>
      <c r="P970">
        <v>276.8</v>
      </c>
    </row>
    <row r="971" spans="13:16" x14ac:dyDescent="0.15">
      <c r="M971" s="7">
        <v>43414.052083333336</v>
      </c>
      <c r="N971">
        <v>272.35000000000002</v>
      </c>
      <c r="O971" s="7">
        <v>43414.052083333336</v>
      </c>
      <c r="P971">
        <v>276.7</v>
      </c>
    </row>
    <row r="972" spans="13:16" x14ac:dyDescent="0.15">
      <c r="M972" s="7">
        <v>43414.0625</v>
      </c>
      <c r="N972">
        <v>272.5</v>
      </c>
      <c r="O972" s="7">
        <v>43414.0625</v>
      </c>
      <c r="P972">
        <v>276.8</v>
      </c>
    </row>
    <row r="973" spans="13:16" x14ac:dyDescent="0.15">
      <c r="M973" s="7">
        <v>43414.072916666664</v>
      </c>
      <c r="N973">
        <v>272.60000000000002</v>
      </c>
      <c r="O973" s="7">
        <v>43414.072916666664</v>
      </c>
      <c r="P973">
        <v>276.85000000000002</v>
      </c>
    </row>
    <row r="974" spans="13:16" x14ac:dyDescent="0.15">
      <c r="M974" s="7">
        <v>43414.083333333336</v>
      </c>
      <c r="N974">
        <v>272.60000000000002</v>
      </c>
      <c r="O974" s="7">
        <v>43414.083333333336</v>
      </c>
      <c r="P974">
        <v>276.85000000000002</v>
      </c>
    </row>
    <row r="975" spans="13:16" x14ac:dyDescent="0.15">
      <c r="M975" s="7">
        <v>43414.09375</v>
      </c>
      <c r="N975">
        <v>272.5</v>
      </c>
      <c r="O975" s="7">
        <v>43414.09375</v>
      </c>
      <c r="P975">
        <v>276.75</v>
      </c>
    </row>
    <row r="976" spans="13:16" x14ac:dyDescent="0.15">
      <c r="M976" s="7">
        <v>43414.104166666664</v>
      </c>
      <c r="N976">
        <v>272.55</v>
      </c>
      <c r="O976" s="7">
        <v>43414.104166666664</v>
      </c>
      <c r="P976">
        <v>276.8</v>
      </c>
    </row>
    <row r="977" spans="13:16" x14ac:dyDescent="0.15">
      <c r="M977" s="7">
        <v>43416.375</v>
      </c>
      <c r="N977">
        <v>272.64999999999998</v>
      </c>
      <c r="O977" s="7">
        <v>43416.375</v>
      </c>
      <c r="P977">
        <v>276.75</v>
      </c>
    </row>
    <row r="978" spans="13:16" x14ac:dyDescent="0.15">
      <c r="M978" s="7">
        <v>43416.385416666664</v>
      </c>
      <c r="N978">
        <v>272.75</v>
      </c>
      <c r="O978" s="7">
        <v>43416.385416666664</v>
      </c>
      <c r="P978">
        <v>277.10000000000002</v>
      </c>
    </row>
    <row r="979" spans="13:16" x14ac:dyDescent="0.15">
      <c r="M979" s="7">
        <v>43416.395833333336</v>
      </c>
      <c r="N979">
        <v>272.45</v>
      </c>
      <c r="O979" s="7">
        <v>43416.395833333336</v>
      </c>
      <c r="P979">
        <v>276.7</v>
      </c>
    </row>
    <row r="980" spans="13:16" x14ac:dyDescent="0.15">
      <c r="M980" s="7">
        <v>43416.40625</v>
      </c>
      <c r="N980">
        <v>272.60000000000002</v>
      </c>
      <c r="O980" s="7">
        <v>43416.40625</v>
      </c>
      <c r="P980">
        <v>276.85000000000002</v>
      </c>
    </row>
    <row r="981" spans="13:16" x14ac:dyDescent="0.15">
      <c r="M981" s="7">
        <v>43416.416666666664</v>
      </c>
      <c r="N981">
        <v>272.75</v>
      </c>
      <c r="O981" s="7">
        <v>43416.416666666664</v>
      </c>
      <c r="P981">
        <v>277.10000000000002</v>
      </c>
    </row>
    <row r="982" spans="13:16" x14ac:dyDescent="0.15">
      <c r="M982" s="7">
        <v>43416.427083333336</v>
      </c>
      <c r="N982">
        <v>272.75</v>
      </c>
      <c r="O982" s="7">
        <v>43416.427083333336</v>
      </c>
      <c r="P982">
        <v>277.05</v>
      </c>
    </row>
    <row r="983" spans="13:16" x14ac:dyDescent="0.15">
      <c r="M983" s="7">
        <v>43416.447916666664</v>
      </c>
      <c r="N983">
        <v>272.75</v>
      </c>
      <c r="O983" s="7">
        <v>43416.447916666664</v>
      </c>
      <c r="P983">
        <v>277.10000000000002</v>
      </c>
    </row>
    <row r="984" spans="13:16" x14ac:dyDescent="0.15">
      <c r="M984" s="7">
        <v>43416.458333333336</v>
      </c>
      <c r="N984">
        <v>272.8</v>
      </c>
      <c r="O984" s="7">
        <v>43416.458333333336</v>
      </c>
      <c r="P984">
        <v>277.14999999999998</v>
      </c>
    </row>
    <row r="985" spans="13:16" x14ac:dyDescent="0.15">
      <c r="M985" s="7">
        <v>43416.46875</v>
      </c>
      <c r="N985">
        <v>272.85000000000002</v>
      </c>
      <c r="O985" s="7">
        <v>43416.46875</v>
      </c>
      <c r="P985">
        <v>277.25</v>
      </c>
    </row>
    <row r="986" spans="13:16" x14ac:dyDescent="0.15">
      <c r="M986" s="7">
        <v>43416.479166666664</v>
      </c>
      <c r="N986">
        <v>272.8</v>
      </c>
      <c r="O986" s="7">
        <v>43416.479166666664</v>
      </c>
      <c r="P986">
        <v>277.14999999999998</v>
      </c>
    </row>
    <row r="987" spans="13:16" x14ac:dyDescent="0.15">
      <c r="M987" s="7">
        <v>43416.572916666664</v>
      </c>
      <c r="N987">
        <v>272.75</v>
      </c>
      <c r="O987" s="7">
        <v>43416.572916666664</v>
      </c>
      <c r="P987">
        <v>276.85000000000002</v>
      </c>
    </row>
    <row r="988" spans="13:16" x14ac:dyDescent="0.15">
      <c r="M988" s="7">
        <v>43416.583333333336</v>
      </c>
      <c r="N988">
        <v>272.55</v>
      </c>
      <c r="O988" s="7">
        <v>43416.583333333336</v>
      </c>
      <c r="P988">
        <v>276.89999999999998</v>
      </c>
    </row>
    <row r="989" spans="13:16" x14ac:dyDescent="0.15">
      <c r="M989" s="7">
        <v>43416.59375</v>
      </c>
      <c r="N989">
        <v>272.5</v>
      </c>
      <c r="O989" s="7">
        <v>43416.59375</v>
      </c>
      <c r="P989">
        <v>276.8</v>
      </c>
    </row>
    <row r="990" spans="13:16" x14ac:dyDescent="0.15">
      <c r="M990" s="7">
        <v>43416.604166666664</v>
      </c>
      <c r="N990">
        <v>272.39999999999998</v>
      </c>
      <c r="O990" s="7">
        <v>43416.604166666664</v>
      </c>
      <c r="P990">
        <v>276.8</v>
      </c>
    </row>
    <row r="991" spans="13:16" x14ac:dyDescent="0.15">
      <c r="M991" s="7">
        <v>43416.614583333336</v>
      </c>
      <c r="N991">
        <v>272.35000000000002</v>
      </c>
      <c r="O991" s="7">
        <v>43416.614583333336</v>
      </c>
      <c r="P991">
        <v>276.7</v>
      </c>
    </row>
    <row r="992" spans="13:16" x14ac:dyDescent="0.15">
      <c r="M992" s="7">
        <v>43416.625</v>
      </c>
      <c r="N992">
        <v>272.14999999999998</v>
      </c>
      <c r="O992" s="7">
        <v>43416.625</v>
      </c>
      <c r="P992">
        <v>276.5</v>
      </c>
    </row>
    <row r="993" spans="13:16" x14ac:dyDescent="0.15">
      <c r="M993" s="7">
        <v>43416.885416666664</v>
      </c>
      <c r="N993">
        <v>272.2</v>
      </c>
      <c r="O993" s="7">
        <v>43416.885416666664</v>
      </c>
      <c r="P993">
        <v>276.5</v>
      </c>
    </row>
    <row r="994" spans="13:16" x14ac:dyDescent="0.15">
      <c r="M994" s="7">
        <v>43416.895833333336</v>
      </c>
      <c r="N994">
        <v>272.10000000000002</v>
      </c>
      <c r="O994" s="7">
        <v>43416.895833333336</v>
      </c>
      <c r="P994">
        <v>276.25</v>
      </c>
    </row>
    <row r="995" spans="13:16" x14ac:dyDescent="0.15">
      <c r="M995" s="7">
        <v>43416.90625</v>
      </c>
      <c r="N995">
        <v>271.95</v>
      </c>
      <c r="O995" s="7">
        <v>43416.90625</v>
      </c>
      <c r="P995">
        <v>276.3</v>
      </c>
    </row>
    <row r="996" spans="13:16" x14ac:dyDescent="0.15">
      <c r="M996" s="7">
        <v>43416.916666666664</v>
      </c>
      <c r="N996">
        <v>272.05</v>
      </c>
      <c r="O996" s="7">
        <v>43416.916666666664</v>
      </c>
      <c r="P996">
        <v>276.35000000000002</v>
      </c>
    </row>
    <row r="997" spans="13:16" x14ac:dyDescent="0.15">
      <c r="M997" s="7">
        <v>43416.927083333336</v>
      </c>
      <c r="N997">
        <v>272.05</v>
      </c>
      <c r="O997" s="7">
        <v>43416.927083333336</v>
      </c>
      <c r="P997">
        <v>276.35000000000002</v>
      </c>
    </row>
    <row r="998" spans="13:16" x14ac:dyDescent="0.15">
      <c r="M998" s="7">
        <v>43416.9375</v>
      </c>
      <c r="N998">
        <v>272.05</v>
      </c>
      <c r="O998" s="7">
        <v>43416.9375</v>
      </c>
      <c r="P998">
        <v>276.3</v>
      </c>
    </row>
    <row r="999" spans="13:16" x14ac:dyDescent="0.15">
      <c r="M999" s="7">
        <v>43416.947916666664</v>
      </c>
      <c r="N999">
        <v>272.05</v>
      </c>
      <c r="O999" s="7">
        <v>43416.947916666664</v>
      </c>
      <c r="P999">
        <v>276.3</v>
      </c>
    </row>
    <row r="1000" spans="13:16" x14ac:dyDescent="0.15">
      <c r="M1000" s="7">
        <v>43416.958333333336</v>
      </c>
      <c r="N1000">
        <v>272.10000000000002</v>
      </c>
      <c r="O1000" s="7">
        <v>43416.958333333336</v>
      </c>
      <c r="P1000">
        <v>276.35000000000002</v>
      </c>
    </row>
    <row r="1001" spans="13:16" x14ac:dyDescent="0.15">
      <c r="M1001" s="7">
        <v>43416.96875</v>
      </c>
      <c r="N1001">
        <v>271.89999999999998</v>
      </c>
      <c r="O1001" s="7">
        <v>43416.96875</v>
      </c>
      <c r="P1001">
        <v>276.14999999999998</v>
      </c>
    </row>
    <row r="1002" spans="13:16" x14ac:dyDescent="0.15">
      <c r="M1002" s="7">
        <v>43416.979166666664</v>
      </c>
      <c r="N1002">
        <v>271.89999999999998</v>
      </c>
      <c r="O1002" s="7">
        <v>43416.979166666664</v>
      </c>
      <c r="P1002">
        <v>276.10000000000002</v>
      </c>
    </row>
    <row r="1003" spans="13:16" x14ac:dyDescent="0.15">
      <c r="M1003" s="7">
        <v>43416.989583333336</v>
      </c>
      <c r="N1003">
        <v>271.8</v>
      </c>
      <c r="O1003" s="7">
        <v>43416.989583333336</v>
      </c>
      <c r="P1003">
        <v>276</v>
      </c>
    </row>
    <row r="1004" spans="13:16" x14ac:dyDescent="0.15">
      <c r="M1004" s="7">
        <v>43417</v>
      </c>
      <c r="N1004">
        <v>271.75</v>
      </c>
      <c r="O1004" s="7">
        <v>43417</v>
      </c>
      <c r="P1004">
        <v>276</v>
      </c>
    </row>
    <row r="1005" spans="13:16" x14ac:dyDescent="0.15">
      <c r="M1005" s="7">
        <v>43417.010416666664</v>
      </c>
      <c r="N1005">
        <v>271.89999999999998</v>
      </c>
      <c r="O1005" s="7">
        <v>43417.010416666664</v>
      </c>
      <c r="P1005">
        <v>276.14999999999998</v>
      </c>
    </row>
    <row r="1006" spans="13:16" x14ac:dyDescent="0.15">
      <c r="M1006" s="7">
        <v>43417.020833333336</v>
      </c>
      <c r="N1006">
        <v>271.89999999999998</v>
      </c>
      <c r="O1006" s="7">
        <v>43417.020833333336</v>
      </c>
      <c r="P1006">
        <v>276.10000000000002</v>
      </c>
    </row>
    <row r="1007" spans="13:16" x14ac:dyDescent="0.15">
      <c r="M1007" s="7">
        <v>43417.03125</v>
      </c>
      <c r="N1007">
        <v>271.95</v>
      </c>
      <c r="O1007" s="7">
        <v>43417.03125</v>
      </c>
      <c r="P1007">
        <v>276.25</v>
      </c>
    </row>
    <row r="1008" spans="13:16" x14ac:dyDescent="0.15">
      <c r="M1008" s="7">
        <v>43417.041666666664</v>
      </c>
      <c r="N1008">
        <v>272</v>
      </c>
      <c r="O1008" s="7">
        <v>43417.041666666664</v>
      </c>
      <c r="P1008">
        <v>276.25</v>
      </c>
    </row>
    <row r="1009" spans="13:16" x14ac:dyDescent="0.15">
      <c r="M1009" s="7">
        <v>43417.052083333336</v>
      </c>
      <c r="N1009">
        <v>271.89999999999998</v>
      </c>
      <c r="O1009" s="7">
        <v>43417.052083333336</v>
      </c>
      <c r="P1009">
        <v>276.2</v>
      </c>
    </row>
    <row r="1010" spans="13:16" x14ac:dyDescent="0.15">
      <c r="M1010" s="7">
        <v>43417.0625</v>
      </c>
      <c r="N1010">
        <v>272</v>
      </c>
      <c r="O1010" s="7">
        <v>43417.0625</v>
      </c>
      <c r="P1010">
        <v>276.14999999999998</v>
      </c>
    </row>
    <row r="1011" spans="13:16" x14ac:dyDescent="0.15">
      <c r="M1011" s="7">
        <v>43417.072916666664</v>
      </c>
      <c r="N1011">
        <v>271.89999999999998</v>
      </c>
      <c r="O1011" s="7">
        <v>43417.072916666664</v>
      </c>
      <c r="P1011">
        <v>276.05</v>
      </c>
    </row>
    <row r="1012" spans="13:16" x14ac:dyDescent="0.15">
      <c r="M1012" s="7">
        <v>43417.083333333336</v>
      </c>
      <c r="N1012">
        <v>271.85000000000002</v>
      </c>
      <c r="O1012" s="7">
        <v>43417.083333333336</v>
      </c>
      <c r="P1012">
        <v>276.10000000000002</v>
      </c>
    </row>
    <row r="1013" spans="13:16" x14ac:dyDescent="0.15">
      <c r="M1013" s="7">
        <v>43417.09375</v>
      </c>
      <c r="N1013">
        <v>271.95</v>
      </c>
      <c r="O1013" s="7">
        <v>43417.09375</v>
      </c>
      <c r="P1013">
        <v>276.05</v>
      </c>
    </row>
    <row r="1014" spans="13:16" x14ac:dyDescent="0.15">
      <c r="M1014" s="7">
        <v>43417.104166666664</v>
      </c>
      <c r="N1014">
        <v>271.95</v>
      </c>
      <c r="O1014" s="7">
        <v>43417.104166666664</v>
      </c>
      <c r="P1014">
        <v>276</v>
      </c>
    </row>
    <row r="1015" spans="13:16" x14ac:dyDescent="0.15">
      <c r="M1015" s="7">
        <v>43417.375</v>
      </c>
      <c r="N1015">
        <v>271.8</v>
      </c>
      <c r="O1015" s="7">
        <v>43417.375</v>
      </c>
      <c r="P1015">
        <v>276</v>
      </c>
    </row>
    <row r="1016" spans="13:16" x14ac:dyDescent="0.15">
      <c r="M1016" s="7">
        <v>43417.385416666664</v>
      </c>
      <c r="N1016">
        <v>271.8</v>
      </c>
      <c r="O1016" s="7">
        <v>43417.385416666664</v>
      </c>
      <c r="P1016">
        <v>276.10000000000002</v>
      </c>
    </row>
    <row r="1017" spans="13:16" x14ac:dyDescent="0.15">
      <c r="M1017" s="7">
        <v>43417.395833333336</v>
      </c>
      <c r="N1017">
        <v>272</v>
      </c>
      <c r="O1017" s="7">
        <v>43417.395833333336</v>
      </c>
      <c r="P1017">
        <v>276.2</v>
      </c>
    </row>
    <row r="1018" spans="13:16" x14ac:dyDescent="0.15">
      <c r="M1018" s="7">
        <v>43417.40625</v>
      </c>
      <c r="N1018">
        <v>271.89999999999998</v>
      </c>
      <c r="O1018" s="7">
        <v>43417.40625</v>
      </c>
      <c r="P1018">
        <v>276.2</v>
      </c>
    </row>
    <row r="1019" spans="13:16" x14ac:dyDescent="0.15">
      <c r="M1019" s="7">
        <v>43417.416666666664</v>
      </c>
      <c r="N1019">
        <v>271.8</v>
      </c>
      <c r="O1019" s="7">
        <v>43417.416666666664</v>
      </c>
      <c r="P1019">
        <v>276.10000000000002</v>
      </c>
    </row>
    <row r="1020" spans="13:16" x14ac:dyDescent="0.15">
      <c r="M1020" s="7">
        <v>43417.427083333336</v>
      </c>
      <c r="N1020">
        <v>271.8</v>
      </c>
      <c r="O1020" s="7">
        <v>43417.427083333336</v>
      </c>
      <c r="P1020">
        <v>276.14999999999998</v>
      </c>
    </row>
    <row r="1021" spans="13:16" x14ac:dyDescent="0.15">
      <c r="M1021" s="7">
        <v>43417.447916666664</v>
      </c>
      <c r="N1021">
        <v>271.8</v>
      </c>
      <c r="O1021" s="7">
        <v>43417.447916666664</v>
      </c>
      <c r="P1021">
        <v>276.10000000000002</v>
      </c>
    </row>
    <row r="1022" spans="13:16" x14ac:dyDescent="0.15">
      <c r="M1022" s="7">
        <v>43417.458333333336</v>
      </c>
      <c r="N1022">
        <v>271.75</v>
      </c>
      <c r="O1022" s="7">
        <v>43417.458333333336</v>
      </c>
      <c r="P1022">
        <v>276.05</v>
      </c>
    </row>
    <row r="1023" spans="13:16" x14ac:dyDescent="0.15">
      <c r="M1023" s="7">
        <v>43417.46875</v>
      </c>
      <c r="N1023">
        <v>271.64999999999998</v>
      </c>
      <c r="O1023" s="7">
        <v>43417.46875</v>
      </c>
      <c r="P1023">
        <v>275.89999999999998</v>
      </c>
    </row>
    <row r="1024" spans="13:16" x14ac:dyDescent="0.15">
      <c r="M1024" s="7">
        <v>43417.479166666664</v>
      </c>
      <c r="N1024">
        <v>271.7</v>
      </c>
      <c r="O1024" s="7">
        <v>43417.479166666664</v>
      </c>
      <c r="P1024">
        <v>275.95</v>
      </c>
    </row>
    <row r="1025" spans="13:16" x14ac:dyDescent="0.15">
      <c r="M1025" s="7">
        <v>43417.572916666664</v>
      </c>
      <c r="N1025">
        <v>271.39999999999998</v>
      </c>
      <c r="O1025" s="7">
        <v>43417.572916666664</v>
      </c>
      <c r="P1025">
        <v>275.60000000000002</v>
      </c>
    </row>
    <row r="1026" spans="13:16" x14ac:dyDescent="0.15">
      <c r="M1026" s="7">
        <v>43417.583333333336</v>
      </c>
      <c r="N1026">
        <v>271.39999999999998</v>
      </c>
      <c r="O1026" s="7">
        <v>43417.583333333336</v>
      </c>
      <c r="P1026">
        <v>275.64999999999998</v>
      </c>
    </row>
    <row r="1027" spans="13:16" x14ac:dyDescent="0.15">
      <c r="M1027" s="7">
        <v>43417.59375</v>
      </c>
      <c r="N1027">
        <v>271.39999999999998</v>
      </c>
      <c r="O1027" s="7">
        <v>43417.59375</v>
      </c>
      <c r="P1027">
        <v>275.60000000000002</v>
      </c>
    </row>
    <row r="1028" spans="13:16" x14ac:dyDescent="0.15">
      <c r="M1028" s="7">
        <v>43417.604166666664</v>
      </c>
      <c r="N1028">
        <v>271.25</v>
      </c>
      <c r="O1028" s="7">
        <v>43417.604166666664</v>
      </c>
      <c r="P1028">
        <v>275.5</v>
      </c>
    </row>
    <row r="1029" spans="13:16" x14ac:dyDescent="0.15">
      <c r="M1029" s="7">
        <v>43417.614583333336</v>
      </c>
      <c r="N1029">
        <v>271.3</v>
      </c>
      <c r="O1029" s="7">
        <v>43417.614583333336</v>
      </c>
      <c r="P1029">
        <v>275.45</v>
      </c>
    </row>
    <row r="1030" spans="13:16" x14ac:dyDescent="0.15">
      <c r="M1030" s="7">
        <v>43417.625</v>
      </c>
      <c r="N1030">
        <v>271.25</v>
      </c>
      <c r="O1030" s="7">
        <v>43417.625</v>
      </c>
      <c r="P1030">
        <v>275.39999999999998</v>
      </c>
    </row>
    <row r="1031" spans="13:16" x14ac:dyDescent="0.15">
      <c r="M1031" s="7">
        <v>43417.885416666664</v>
      </c>
      <c r="N1031">
        <v>271</v>
      </c>
      <c r="O1031" s="7">
        <v>43417.885416666664</v>
      </c>
      <c r="P1031">
        <v>275.10000000000002</v>
      </c>
    </row>
    <row r="1032" spans="13:16" x14ac:dyDescent="0.15">
      <c r="M1032" s="7">
        <v>43417.895833333336</v>
      </c>
      <c r="N1032">
        <v>271.14999999999998</v>
      </c>
      <c r="O1032" s="7">
        <v>43417.895833333336</v>
      </c>
      <c r="P1032">
        <v>275.3</v>
      </c>
    </row>
    <row r="1033" spans="13:16" x14ac:dyDescent="0.15">
      <c r="M1033" s="7">
        <v>43417.90625</v>
      </c>
      <c r="N1033">
        <v>271.39999999999998</v>
      </c>
      <c r="O1033" s="7">
        <v>43417.90625</v>
      </c>
      <c r="P1033">
        <v>275.60000000000002</v>
      </c>
    </row>
    <row r="1034" spans="13:16" x14ac:dyDescent="0.15">
      <c r="M1034" s="7">
        <v>43417.916666666664</v>
      </c>
      <c r="N1034">
        <v>271.3</v>
      </c>
      <c r="O1034" s="7">
        <v>43417.916666666664</v>
      </c>
      <c r="P1034">
        <v>275.55</v>
      </c>
    </row>
    <row r="1035" spans="13:16" x14ac:dyDescent="0.15">
      <c r="M1035" s="7">
        <v>43417.927083333336</v>
      </c>
      <c r="N1035">
        <v>271.3</v>
      </c>
      <c r="O1035" s="7">
        <v>43417.927083333336</v>
      </c>
      <c r="P1035">
        <v>275.5</v>
      </c>
    </row>
    <row r="1036" spans="13:16" x14ac:dyDescent="0.15">
      <c r="M1036" s="7">
        <v>43417.9375</v>
      </c>
      <c r="N1036">
        <v>271.35000000000002</v>
      </c>
      <c r="O1036" s="7">
        <v>43417.9375</v>
      </c>
      <c r="P1036">
        <v>275.60000000000002</v>
      </c>
    </row>
    <row r="1037" spans="13:16" x14ac:dyDescent="0.15">
      <c r="M1037" s="7">
        <v>43417.947916666664</v>
      </c>
      <c r="N1037">
        <v>271.25</v>
      </c>
      <c r="O1037" s="7">
        <v>43417.947916666664</v>
      </c>
      <c r="P1037">
        <v>275.5</v>
      </c>
    </row>
    <row r="1038" spans="13:16" x14ac:dyDescent="0.15">
      <c r="M1038" s="7">
        <v>43417.958333333336</v>
      </c>
      <c r="N1038">
        <v>271.25</v>
      </c>
      <c r="O1038" s="7">
        <v>43417.958333333336</v>
      </c>
      <c r="P1038">
        <v>275.45</v>
      </c>
    </row>
    <row r="1039" spans="13:16" x14ac:dyDescent="0.15">
      <c r="M1039" s="7">
        <v>43417.96875</v>
      </c>
      <c r="N1039">
        <v>271.14999999999998</v>
      </c>
      <c r="O1039" s="7">
        <v>43417.96875</v>
      </c>
      <c r="P1039">
        <v>275.25</v>
      </c>
    </row>
    <row r="1040" spans="13:16" x14ac:dyDescent="0.15">
      <c r="M1040" s="7">
        <v>43417.979166666664</v>
      </c>
      <c r="N1040">
        <v>271.05</v>
      </c>
      <c r="O1040" s="7">
        <v>43417.979166666664</v>
      </c>
      <c r="P1040">
        <v>275.10000000000002</v>
      </c>
    </row>
    <row r="1041" spans="13:16" x14ac:dyDescent="0.15">
      <c r="M1041" s="7">
        <v>43417.989583333336</v>
      </c>
      <c r="N1041">
        <v>271.3</v>
      </c>
      <c r="O1041" s="7">
        <v>43417.989583333336</v>
      </c>
      <c r="P1041">
        <v>275.39999999999998</v>
      </c>
    </row>
    <row r="1042" spans="13:16" x14ac:dyDescent="0.15">
      <c r="M1042" s="7">
        <v>43418</v>
      </c>
      <c r="N1042">
        <v>271.14999999999998</v>
      </c>
      <c r="O1042" s="7">
        <v>43418</v>
      </c>
      <c r="P1042">
        <v>275.3</v>
      </c>
    </row>
    <row r="1043" spans="13:16" x14ac:dyDescent="0.15">
      <c r="M1043" s="7">
        <v>43418.010416666664</v>
      </c>
      <c r="N1043">
        <v>271.35000000000002</v>
      </c>
      <c r="O1043" s="7">
        <v>43418.010416666664</v>
      </c>
      <c r="P1043">
        <v>275.64999999999998</v>
      </c>
    </row>
    <row r="1044" spans="13:16" x14ac:dyDescent="0.15">
      <c r="M1044" s="7">
        <v>43418.020833333336</v>
      </c>
      <c r="N1044">
        <v>271.45</v>
      </c>
      <c r="O1044" s="7">
        <v>43418.020833333336</v>
      </c>
      <c r="P1044">
        <v>275.75</v>
      </c>
    </row>
    <row r="1045" spans="13:16" x14ac:dyDescent="0.15">
      <c r="M1045" s="7">
        <v>43418.03125</v>
      </c>
      <c r="N1045">
        <v>271.39999999999998</v>
      </c>
      <c r="O1045" s="7">
        <v>43418.03125</v>
      </c>
      <c r="P1045">
        <v>275.55</v>
      </c>
    </row>
    <row r="1046" spans="13:16" x14ac:dyDescent="0.15">
      <c r="M1046" s="7">
        <v>43418.041666666664</v>
      </c>
      <c r="N1046">
        <v>271.25</v>
      </c>
      <c r="O1046" s="7">
        <v>43418.041666666664</v>
      </c>
      <c r="P1046">
        <v>275.45</v>
      </c>
    </row>
    <row r="1047" spans="13:16" x14ac:dyDescent="0.15">
      <c r="M1047" s="7">
        <v>43418.052083333336</v>
      </c>
      <c r="N1047">
        <v>271.25</v>
      </c>
      <c r="O1047" s="7">
        <v>43418.052083333336</v>
      </c>
      <c r="P1047">
        <v>275.45</v>
      </c>
    </row>
    <row r="1048" spans="13:16" x14ac:dyDescent="0.15">
      <c r="M1048" s="7">
        <v>43418.0625</v>
      </c>
      <c r="N1048">
        <v>271.3</v>
      </c>
      <c r="O1048" s="7">
        <v>43418.0625</v>
      </c>
      <c r="P1048">
        <v>275.5</v>
      </c>
    </row>
    <row r="1049" spans="13:16" x14ac:dyDescent="0.15">
      <c r="M1049" s="7">
        <v>43418.072916666664</v>
      </c>
      <c r="N1049">
        <v>271.3</v>
      </c>
      <c r="O1049" s="7">
        <v>43418.072916666664</v>
      </c>
      <c r="P1049">
        <v>275.45</v>
      </c>
    </row>
    <row r="1050" spans="13:16" x14ac:dyDescent="0.15">
      <c r="M1050" s="7">
        <v>43418.083333333336</v>
      </c>
      <c r="N1050">
        <v>271.2</v>
      </c>
      <c r="O1050" s="7">
        <v>43418.083333333336</v>
      </c>
      <c r="P1050">
        <v>275.45</v>
      </c>
    </row>
    <row r="1051" spans="13:16" x14ac:dyDescent="0.15">
      <c r="M1051" s="7">
        <v>43418.09375</v>
      </c>
      <c r="N1051">
        <v>271.10000000000002</v>
      </c>
      <c r="O1051" s="7">
        <v>43418.09375</v>
      </c>
      <c r="P1051">
        <v>275.35000000000002</v>
      </c>
    </row>
    <row r="1052" spans="13:16" x14ac:dyDescent="0.15">
      <c r="M1052" s="7">
        <v>43418.104166666664</v>
      </c>
      <c r="N1052">
        <v>271.10000000000002</v>
      </c>
      <c r="O1052" s="7">
        <v>43418.104166666664</v>
      </c>
      <c r="P1052">
        <v>275.3</v>
      </c>
    </row>
    <row r="1053" spans="13:16" x14ac:dyDescent="0.15">
      <c r="M1053" s="7">
        <v>43418.375</v>
      </c>
      <c r="N1053">
        <v>271.05</v>
      </c>
      <c r="O1053" s="7">
        <v>43418.375</v>
      </c>
      <c r="P1053">
        <v>275.2</v>
      </c>
    </row>
    <row r="1054" spans="13:16" x14ac:dyDescent="0.15">
      <c r="M1054" s="7">
        <v>43418.385416666664</v>
      </c>
      <c r="N1054">
        <v>271.2</v>
      </c>
      <c r="O1054" s="7">
        <v>43418.385416666664</v>
      </c>
      <c r="P1054">
        <v>275.35000000000002</v>
      </c>
    </row>
    <row r="1055" spans="13:16" x14ac:dyDescent="0.15">
      <c r="M1055" s="7">
        <v>43418.395833333336</v>
      </c>
      <c r="N1055">
        <v>271</v>
      </c>
      <c r="O1055" s="7">
        <v>43418.395833333336</v>
      </c>
      <c r="P1055">
        <v>275.3</v>
      </c>
    </row>
    <row r="1056" spans="13:16" x14ac:dyDescent="0.15">
      <c r="M1056" s="7">
        <v>43418.40625</v>
      </c>
      <c r="N1056">
        <v>271.10000000000002</v>
      </c>
      <c r="O1056" s="7">
        <v>43418.40625</v>
      </c>
      <c r="P1056">
        <v>275.39999999999998</v>
      </c>
    </row>
    <row r="1057" spans="13:16" x14ac:dyDescent="0.15">
      <c r="M1057" s="7">
        <v>43418.416666666664</v>
      </c>
      <c r="N1057">
        <v>271.2</v>
      </c>
      <c r="O1057" s="7">
        <v>43418.416666666664</v>
      </c>
      <c r="P1057">
        <v>275.5</v>
      </c>
    </row>
    <row r="1058" spans="13:16" x14ac:dyDescent="0.15">
      <c r="M1058" s="7">
        <v>43418.427083333336</v>
      </c>
      <c r="N1058">
        <v>271.39999999999998</v>
      </c>
      <c r="O1058" s="7">
        <v>43418.427083333336</v>
      </c>
      <c r="P1058">
        <v>275.7</v>
      </c>
    </row>
    <row r="1059" spans="13:16" x14ac:dyDescent="0.15">
      <c r="M1059" s="7">
        <v>43418.447916666664</v>
      </c>
      <c r="N1059">
        <v>271.3</v>
      </c>
      <c r="O1059" s="7">
        <v>43418.447916666664</v>
      </c>
      <c r="P1059">
        <v>275.64999999999998</v>
      </c>
    </row>
    <row r="1060" spans="13:16" x14ac:dyDescent="0.15">
      <c r="M1060" s="7">
        <v>43418.458333333336</v>
      </c>
      <c r="N1060">
        <v>271.3</v>
      </c>
      <c r="O1060" s="7">
        <v>43418.458333333336</v>
      </c>
      <c r="P1060">
        <v>275.60000000000002</v>
      </c>
    </row>
    <row r="1061" spans="13:16" x14ac:dyDescent="0.15">
      <c r="M1061" s="7">
        <v>43418.46875</v>
      </c>
      <c r="N1061">
        <v>271.25</v>
      </c>
      <c r="O1061" s="7">
        <v>43418.46875</v>
      </c>
      <c r="P1061">
        <v>275.5</v>
      </c>
    </row>
    <row r="1062" spans="13:16" x14ac:dyDescent="0.15">
      <c r="M1062" s="7">
        <v>43418.479166666664</v>
      </c>
      <c r="N1062">
        <v>271.3</v>
      </c>
      <c r="O1062" s="7">
        <v>43418.479166666664</v>
      </c>
      <c r="P1062">
        <v>275.60000000000002</v>
      </c>
    </row>
    <row r="1063" spans="13:16" x14ac:dyDescent="0.15">
      <c r="M1063" s="7">
        <v>43418.572916666664</v>
      </c>
      <c r="N1063">
        <v>271.05</v>
      </c>
      <c r="O1063" s="7">
        <v>43418.572916666664</v>
      </c>
      <c r="P1063">
        <v>275.25</v>
      </c>
    </row>
    <row r="1064" spans="13:16" x14ac:dyDescent="0.15">
      <c r="M1064" s="7">
        <v>43418.583333333336</v>
      </c>
      <c r="N1064">
        <v>271.05</v>
      </c>
      <c r="O1064" s="7">
        <v>43418.583333333336</v>
      </c>
      <c r="P1064">
        <v>275.35000000000002</v>
      </c>
    </row>
    <row r="1065" spans="13:16" x14ac:dyDescent="0.15">
      <c r="M1065" s="7">
        <v>43418.59375</v>
      </c>
      <c r="N1065">
        <v>271.05</v>
      </c>
      <c r="O1065" s="7">
        <v>43418.59375</v>
      </c>
      <c r="P1065">
        <v>275.3</v>
      </c>
    </row>
    <row r="1066" spans="13:16" x14ac:dyDescent="0.15">
      <c r="M1066" s="7">
        <v>43418.604166666664</v>
      </c>
      <c r="N1066">
        <v>271</v>
      </c>
      <c r="O1066" s="7">
        <v>43418.604166666664</v>
      </c>
      <c r="P1066">
        <v>275.3</v>
      </c>
    </row>
    <row r="1067" spans="13:16" x14ac:dyDescent="0.15">
      <c r="M1067" s="7">
        <v>43418.614583333336</v>
      </c>
      <c r="N1067">
        <v>271.10000000000002</v>
      </c>
      <c r="O1067" s="7">
        <v>43418.614583333336</v>
      </c>
      <c r="P1067">
        <v>275.39999999999998</v>
      </c>
    </row>
    <row r="1068" spans="13:16" x14ac:dyDescent="0.15">
      <c r="M1068" s="7">
        <v>43418.625</v>
      </c>
      <c r="N1068">
        <v>271.2</v>
      </c>
      <c r="O1068" s="7">
        <v>43418.625</v>
      </c>
      <c r="P1068">
        <v>275.35000000000002</v>
      </c>
    </row>
    <row r="1069" spans="13:16" x14ac:dyDescent="0.15">
      <c r="M1069" s="7">
        <v>43418.885416666664</v>
      </c>
      <c r="N1069">
        <v>271.2</v>
      </c>
      <c r="O1069" s="7">
        <v>43418.885416666664</v>
      </c>
      <c r="P1069">
        <v>275.14999999999998</v>
      </c>
    </row>
    <row r="1070" spans="13:16" x14ac:dyDescent="0.15">
      <c r="M1070" s="7">
        <v>43418.895833333336</v>
      </c>
      <c r="N1070">
        <v>271.05</v>
      </c>
      <c r="O1070" s="7">
        <v>43418.895833333336</v>
      </c>
      <c r="P1070">
        <v>275.10000000000002</v>
      </c>
    </row>
    <row r="1071" spans="13:16" x14ac:dyDescent="0.15">
      <c r="M1071" s="7">
        <v>43418.90625</v>
      </c>
      <c r="N1071">
        <v>271</v>
      </c>
      <c r="O1071" s="7">
        <v>43418.90625</v>
      </c>
      <c r="P1071">
        <v>275.10000000000002</v>
      </c>
    </row>
    <row r="1072" spans="13:16" x14ac:dyDescent="0.15">
      <c r="M1072" s="7">
        <v>43418.916666666664</v>
      </c>
      <c r="N1072">
        <v>270.89999999999998</v>
      </c>
      <c r="O1072" s="7">
        <v>43418.916666666664</v>
      </c>
      <c r="P1072">
        <v>274.95</v>
      </c>
    </row>
    <row r="1073" spans="13:16" x14ac:dyDescent="0.15">
      <c r="M1073" s="7">
        <v>43418.927083333336</v>
      </c>
      <c r="N1073">
        <v>270.64999999999998</v>
      </c>
      <c r="O1073" s="7">
        <v>43418.927083333336</v>
      </c>
      <c r="P1073">
        <v>274.60000000000002</v>
      </c>
    </row>
    <row r="1074" spans="13:16" x14ac:dyDescent="0.15">
      <c r="M1074" s="7">
        <v>43418.9375</v>
      </c>
      <c r="N1074">
        <v>270.89999999999998</v>
      </c>
      <c r="O1074" s="7">
        <v>43418.9375</v>
      </c>
      <c r="P1074">
        <v>274.95</v>
      </c>
    </row>
    <row r="1075" spans="13:16" x14ac:dyDescent="0.15">
      <c r="M1075" s="7">
        <v>43418.947916666664</v>
      </c>
      <c r="N1075">
        <v>270.85000000000002</v>
      </c>
      <c r="O1075" s="7">
        <v>43418.947916666664</v>
      </c>
      <c r="P1075">
        <v>274.8</v>
      </c>
    </row>
    <row r="1076" spans="13:16" x14ac:dyDescent="0.15">
      <c r="M1076" s="7">
        <v>43418.958333333336</v>
      </c>
      <c r="N1076">
        <v>270.95</v>
      </c>
      <c r="O1076" s="7">
        <v>43418.958333333336</v>
      </c>
      <c r="P1076">
        <v>274.95</v>
      </c>
    </row>
    <row r="1077" spans="13:16" x14ac:dyDescent="0.15">
      <c r="M1077" s="7">
        <v>43418.96875</v>
      </c>
      <c r="N1077">
        <v>271</v>
      </c>
      <c r="O1077" s="7">
        <v>43418.96875</v>
      </c>
      <c r="P1077">
        <v>275.10000000000002</v>
      </c>
    </row>
    <row r="1078" spans="13:16" x14ac:dyDescent="0.15">
      <c r="M1078" s="7">
        <v>43418.979166666664</v>
      </c>
      <c r="N1078">
        <v>271.14999999999998</v>
      </c>
      <c r="O1078" s="7">
        <v>43418.979166666664</v>
      </c>
      <c r="P1078">
        <v>275.14999999999998</v>
      </c>
    </row>
    <row r="1079" spans="13:16" x14ac:dyDescent="0.15">
      <c r="M1079" s="7">
        <v>43418.989583333336</v>
      </c>
      <c r="N1079">
        <v>271.14999999999998</v>
      </c>
      <c r="O1079" s="7">
        <v>43418.989583333336</v>
      </c>
      <c r="P1079">
        <v>275.05</v>
      </c>
    </row>
    <row r="1080" spans="13:16" x14ac:dyDescent="0.15">
      <c r="M1080" s="7">
        <v>43419</v>
      </c>
      <c r="N1080">
        <v>271.14999999999998</v>
      </c>
      <c r="O1080" s="7">
        <v>43419</v>
      </c>
      <c r="P1080">
        <v>275.05</v>
      </c>
    </row>
    <row r="1081" spans="13:16" x14ac:dyDescent="0.15">
      <c r="M1081" s="7">
        <v>43419.010416666664</v>
      </c>
      <c r="N1081">
        <v>271.2</v>
      </c>
      <c r="O1081" s="7">
        <v>43419.010416666664</v>
      </c>
      <c r="P1081">
        <v>275.10000000000002</v>
      </c>
    </row>
    <row r="1082" spans="13:16" x14ac:dyDescent="0.15">
      <c r="M1082" s="7">
        <v>43419.020833333336</v>
      </c>
      <c r="N1082">
        <v>271.14999999999998</v>
      </c>
      <c r="O1082" s="7">
        <v>43419.020833333336</v>
      </c>
      <c r="P1082">
        <v>275.14999999999998</v>
      </c>
    </row>
    <row r="1083" spans="13:16" x14ac:dyDescent="0.15">
      <c r="M1083" s="7">
        <v>43419.03125</v>
      </c>
      <c r="N1083">
        <v>271.25</v>
      </c>
      <c r="O1083" s="7">
        <v>43419.03125</v>
      </c>
      <c r="P1083">
        <v>275.39999999999998</v>
      </c>
    </row>
    <row r="1084" spans="13:16" x14ac:dyDescent="0.15">
      <c r="M1084" s="7">
        <v>43419.041666666664</v>
      </c>
      <c r="N1084">
        <v>271.3</v>
      </c>
      <c r="O1084" s="7">
        <v>43419.041666666664</v>
      </c>
      <c r="P1084">
        <v>275.45</v>
      </c>
    </row>
    <row r="1085" spans="13:16" x14ac:dyDescent="0.15">
      <c r="M1085" s="7">
        <v>43419.052083333336</v>
      </c>
      <c r="N1085">
        <v>271.3</v>
      </c>
      <c r="O1085" s="7">
        <v>43419.052083333336</v>
      </c>
      <c r="P1085">
        <v>275.45</v>
      </c>
    </row>
    <row r="1086" spans="13:16" x14ac:dyDescent="0.15">
      <c r="M1086" s="7">
        <v>43419.0625</v>
      </c>
      <c r="N1086">
        <v>271.39999999999998</v>
      </c>
      <c r="O1086" s="7">
        <v>43419.0625</v>
      </c>
      <c r="P1086">
        <v>275.55</v>
      </c>
    </row>
    <row r="1087" spans="13:16" x14ac:dyDescent="0.15">
      <c r="M1087" s="7">
        <v>43419.072916666664</v>
      </c>
      <c r="N1087">
        <v>271.3</v>
      </c>
      <c r="O1087" s="7">
        <v>43419.072916666664</v>
      </c>
      <c r="P1087">
        <v>275.45</v>
      </c>
    </row>
    <row r="1088" spans="13:16" x14ac:dyDescent="0.15">
      <c r="M1088" s="7">
        <v>43419.083333333336</v>
      </c>
      <c r="N1088">
        <v>271.3</v>
      </c>
      <c r="O1088" s="7">
        <v>43419.083333333336</v>
      </c>
      <c r="P1088">
        <v>275.45</v>
      </c>
    </row>
    <row r="1089" spans="13:16" x14ac:dyDescent="0.15">
      <c r="M1089" s="7">
        <v>43419.09375</v>
      </c>
      <c r="N1089">
        <v>272.10000000000002</v>
      </c>
      <c r="O1089" s="7">
        <v>43419.09375</v>
      </c>
      <c r="P1089">
        <v>276.5</v>
      </c>
    </row>
    <row r="1090" spans="13:16" x14ac:dyDescent="0.15">
      <c r="M1090" s="7">
        <v>43419.104166666664</v>
      </c>
      <c r="N1090">
        <v>272</v>
      </c>
      <c r="O1090" s="7">
        <v>43419.104166666664</v>
      </c>
      <c r="P1090">
        <v>276.25</v>
      </c>
    </row>
    <row r="1091" spans="13:16" x14ac:dyDescent="0.15">
      <c r="M1091" s="7">
        <v>43419.375</v>
      </c>
      <c r="N1091">
        <v>272.35000000000002</v>
      </c>
      <c r="O1091" s="7">
        <v>43419.375</v>
      </c>
      <c r="P1091">
        <v>276.8</v>
      </c>
    </row>
    <row r="1092" spans="13:16" x14ac:dyDescent="0.15">
      <c r="M1092" s="7">
        <v>43419.385416666664</v>
      </c>
      <c r="N1092">
        <v>272.3</v>
      </c>
      <c r="O1092" s="7">
        <v>43419.385416666664</v>
      </c>
      <c r="P1092">
        <v>276.7</v>
      </c>
    </row>
    <row r="1093" spans="13:16" x14ac:dyDescent="0.15">
      <c r="M1093" s="7">
        <v>43419.395833333336</v>
      </c>
      <c r="N1093">
        <v>271.95</v>
      </c>
      <c r="O1093" s="7">
        <v>43419.395833333336</v>
      </c>
      <c r="P1093">
        <v>276.25</v>
      </c>
    </row>
    <row r="1094" spans="13:16" x14ac:dyDescent="0.15">
      <c r="M1094" s="7">
        <v>43419.40625</v>
      </c>
      <c r="N1094">
        <v>272</v>
      </c>
      <c r="O1094" s="7">
        <v>43419.40625</v>
      </c>
      <c r="P1094">
        <v>276.35000000000002</v>
      </c>
    </row>
    <row r="1095" spans="13:16" x14ac:dyDescent="0.15">
      <c r="M1095" s="7">
        <v>43419.416666666664</v>
      </c>
      <c r="N1095">
        <v>271.95</v>
      </c>
      <c r="O1095" s="7">
        <v>43419.416666666664</v>
      </c>
      <c r="P1095">
        <v>276.3</v>
      </c>
    </row>
    <row r="1096" spans="13:16" x14ac:dyDescent="0.15">
      <c r="M1096" s="7">
        <v>43419.427083333336</v>
      </c>
      <c r="N1096">
        <v>272.05</v>
      </c>
      <c r="O1096" s="7">
        <v>43419.427083333336</v>
      </c>
      <c r="P1096">
        <v>276.3</v>
      </c>
    </row>
    <row r="1097" spans="13:16" x14ac:dyDescent="0.15">
      <c r="M1097" s="7">
        <v>43419.447916666664</v>
      </c>
      <c r="N1097">
        <v>272.3</v>
      </c>
      <c r="O1097" s="7">
        <v>43419.447916666664</v>
      </c>
      <c r="P1097">
        <v>276.5</v>
      </c>
    </row>
    <row r="1098" spans="13:16" x14ac:dyDescent="0.15">
      <c r="M1098" s="7">
        <v>43419.458333333336</v>
      </c>
      <c r="N1098">
        <v>272.5</v>
      </c>
      <c r="O1098" s="7">
        <v>43419.458333333336</v>
      </c>
      <c r="P1098">
        <v>276.7</v>
      </c>
    </row>
    <row r="1099" spans="13:16" x14ac:dyDescent="0.15">
      <c r="M1099" s="7">
        <v>43419.46875</v>
      </c>
      <c r="N1099">
        <v>272.45</v>
      </c>
      <c r="O1099" s="7">
        <v>43419.46875</v>
      </c>
      <c r="P1099">
        <v>276.60000000000002</v>
      </c>
    </row>
    <row r="1100" spans="13:16" x14ac:dyDescent="0.15">
      <c r="M1100" s="7">
        <v>43419.479166666664</v>
      </c>
      <c r="N1100">
        <v>272.39999999999998</v>
      </c>
      <c r="O1100" s="7">
        <v>43419.479166666664</v>
      </c>
      <c r="P1100">
        <v>276.55</v>
      </c>
    </row>
    <row r="1101" spans="13:16" x14ac:dyDescent="0.15">
      <c r="M1101" s="7">
        <v>43419.572916666664</v>
      </c>
      <c r="N1101">
        <v>272.5</v>
      </c>
      <c r="O1101" s="7">
        <v>43419.572916666664</v>
      </c>
      <c r="P1101">
        <v>276.7</v>
      </c>
    </row>
    <row r="1102" spans="13:16" x14ac:dyDescent="0.15">
      <c r="M1102" s="7">
        <v>43419.583333333336</v>
      </c>
      <c r="N1102">
        <v>272.55</v>
      </c>
      <c r="O1102" s="7">
        <v>43419.583333333336</v>
      </c>
      <c r="P1102">
        <v>276.75</v>
      </c>
    </row>
    <row r="1103" spans="13:16" x14ac:dyDescent="0.15">
      <c r="M1103" s="7">
        <v>43419.59375</v>
      </c>
      <c r="N1103">
        <v>272.64999999999998</v>
      </c>
      <c r="O1103" s="7">
        <v>43419.59375</v>
      </c>
      <c r="P1103">
        <v>276.8</v>
      </c>
    </row>
    <row r="1104" spans="13:16" x14ac:dyDescent="0.15">
      <c r="M1104" s="7">
        <v>43419.604166666664</v>
      </c>
      <c r="N1104">
        <v>272.85000000000002</v>
      </c>
      <c r="O1104" s="7">
        <v>43419.604166666664</v>
      </c>
      <c r="P1104">
        <v>276.89999999999998</v>
      </c>
    </row>
    <row r="1105" spans="13:16" x14ac:dyDescent="0.15">
      <c r="M1105" s="7">
        <v>43419.614583333336</v>
      </c>
      <c r="N1105">
        <v>272.8</v>
      </c>
      <c r="O1105" s="7">
        <v>43419.614583333336</v>
      </c>
      <c r="P1105">
        <v>276.95</v>
      </c>
    </row>
    <row r="1106" spans="13:16" x14ac:dyDescent="0.15">
      <c r="M1106" s="7">
        <v>43419.625</v>
      </c>
      <c r="N1106">
        <v>272.75</v>
      </c>
      <c r="O1106" s="7">
        <v>43419.625</v>
      </c>
      <c r="P1106">
        <v>276.85000000000002</v>
      </c>
    </row>
    <row r="1107" spans="13:16" x14ac:dyDescent="0.15">
      <c r="M1107" s="7">
        <v>43419.885416666664</v>
      </c>
      <c r="N1107">
        <v>272.8</v>
      </c>
      <c r="O1107" s="7">
        <v>43419.885416666664</v>
      </c>
      <c r="P1107">
        <v>276.64999999999998</v>
      </c>
    </row>
    <row r="1108" spans="13:16" x14ac:dyDescent="0.15">
      <c r="M1108" s="7">
        <v>43419.895833333336</v>
      </c>
      <c r="N1108">
        <v>272.10000000000002</v>
      </c>
      <c r="O1108" s="7">
        <v>43419.895833333336</v>
      </c>
      <c r="P1108">
        <v>276.3</v>
      </c>
    </row>
    <row r="1109" spans="13:16" x14ac:dyDescent="0.15">
      <c r="M1109" s="7">
        <v>43419.90625</v>
      </c>
      <c r="N1109">
        <v>272</v>
      </c>
      <c r="O1109" s="7">
        <v>43419.90625</v>
      </c>
      <c r="P1109">
        <v>276.3</v>
      </c>
    </row>
    <row r="1110" spans="13:16" x14ac:dyDescent="0.15">
      <c r="M1110" s="7">
        <v>43419.916666666664</v>
      </c>
      <c r="N1110">
        <v>272.55</v>
      </c>
      <c r="O1110" s="7">
        <v>43419.916666666664</v>
      </c>
      <c r="P1110">
        <v>276.8</v>
      </c>
    </row>
    <row r="1111" spans="13:16" x14ac:dyDescent="0.15">
      <c r="M1111" s="7">
        <v>43419.927083333336</v>
      </c>
      <c r="N1111">
        <v>272.85000000000002</v>
      </c>
      <c r="O1111" s="7">
        <v>43419.927083333336</v>
      </c>
      <c r="P1111">
        <v>277.05</v>
      </c>
    </row>
    <row r="1112" spans="13:16" x14ac:dyDescent="0.15">
      <c r="M1112" s="7">
        <v>43419.9375</v>
      </c>
      <c r="N1112">
        <v>273.10000000000002</v>
      </c>
      <c r="O1112" s="7">
        <v>43419.9375</v>
      </c>
      <c r="P1112">
        <v>277.45</v>
      </c>
    </row>
    <row r="1113" spans="13:16" x14ac:dyDescent="0.15">
      <c r="M1113" s="7">
        <v>43419.947916666664</v>
      </c>
      <c r="N1113">
        <v>272.89999999999998</v>
      </c>
      <c r="O1113" s="7">
        <v>43419.947916666664</v>
      </c>
      <c r="P1113">
        <v>277.2</v>
      </c>
    </row>
    <row r="1114" spans="13:16" x14ac:dyDescent="0.15">
      <c r="M1114" s="7">
        <v>43419.958333333336</v>
      </c>
      <c r="N1114">
        <v>272.7</v>
      </c>
      <c r="O1114" s="7">
        <v>43419.958333333336</v>
      </c>
      <c r="P1114">
        <v>277</v>
      </c>
    </row>
    <row r="1115" spans="13:16" x14ac:dyDescent="0.15">
      <c r="M1115" s="7">
        <v>43419.96875</v>
      </c>
      <c r="N1115">
        <v>272.85000000000002</v>
      </c>
      <c r="O1115" s="7">
        <v>43419.96875</v>
      </c>
      <c r="P1115">
        <v>277</v>
      </c>
    </row>
    <row r="1116" spans="13:16" x14ac:dyDescent="0.15">
      <c r="M1116" s="7">
        <v>43419.979166666664</v>
      </c>
      <c r="N1116">
        <v>272.95</v>
      </c>
      <c r="O1116" s="7">
        <v>43419.979166666664</v>
      </c>
      <c r="P1116">
        <v>277.2</v>
      </c>
    </row>
    <row r="1117" spans="13:16" x14ac:dyDescent="0.15">
      <c r="M1117" s="7">
        <v>43419.989583333336</v>
      </c>
      <c r="N1117">
        <v>273.05</v>
      </c>
      <c r="O1117" s="7">
        <v>43419.989583333336</v>
      </c>
      <c r="P1117">
        <v>277.3</v>
      </c>
    </row>
    <row r="1118" spans="13:16" x14ac:dyDescent="0.15">
      <c r="M1118" s="7">
        <v>43420</v>
      </c>
      <c r="N1118">
        <v>272.95</v>
      </c>
      <c r="O1118" s="7">
        <v>43420</v>
      </c>
      <c r="P1118">
        <v>277.2</v>
      </c>
    </row>
    <row r="1119" spans="13:16" x14ac:dyDescent="0.15">
      <c r="M1119" s="7">
        <v>43420.010416666664</v>
      </c>
      <c r="N1119">
        <v>272.95</v>
      </c>
      <c r="O1119" s="7">
        <v>43420.010416666664</v>
      </c>
      <c r="P1119">
        <v>277.10000000000002</v>
      </c>
    </row>
    <row r="1120" spans="13:16" x14ac:dyDescent="0.15">
      <c r="M1120" s="7">
        <v>43420.020833333336</v>
      </c>
      <c r="N1120">
        <v>272.89999999999998</v>
      </c>
      <c r="O1120" s="7">
        <v>43420.020833333336</v>
      </c>
      <c r="P1120">
        <v>277.10000000000002</v>
      </c>
    </row>
    <row r="1121" spans="13:16" x14ac:dyDescent="0.15">
      <c r="M1121" s="7">
        <v>43420.03125</v>
      </c>
      <c r="N1121">
        <v>272.89999999999998</v>
      </c>
      <c r="O1121" s="7">
        <v>43420.03125</v>
      </c>
      <c r="P1121">
        <v>277.10000000000002</v>
      </c>
    </row>
    <row r="1122" spans="13:16" x14ac:dyDescent="0.15">
      <c r="M1122" s="7">
        <v>43420.041666666664</v>
      </c>
      <c r="N1122">
        <v>273</v>
      </c>
      <c r="O1122" s="7">
        <v>43420.041666666664</v>
      </c>
      <c r="P1122">
        <v>277.2</v>
      </c>
    </row>
    <row r="1123" spans="13:16" x14ac:dyDescent="0.15">
      <c r="M1123" s="7">
        <v>43420.052083333336</v>
      </c>
      <c r="N1123">
        <v>273</v>
      </c>
      <c r="O1123" s="7">
        <v>43420.052083333336</v>
      </c>
      <c r="P1123">
        <v>277.14999999999998</v>
      </c>
    </row>
    <row r="1124" spans="13:16" x14ac:dyDescent="0.15">
      <c r="M1124" s="7">
        <v>43420.0625</v>
      </c>
      <c r="N1124">
        <v>272.89999999999998</v>
      </c>
      <c r="O1124" s="7">
        <v>43420.0625</v>
      </c>
      <c r="P1124">
        <v>277.05</v>
      </c>
    </row>
    <row r="1125" spans="13:16" x14ac:dyDescent="0.15">
      <c r="M1125" s="7">
        <v>43420.072916666664</v>
      </c>
      <c r="N1125">
        <v>272.89999999999998</v>
      </c>
      <c r="O1125" s="7">
        <v>43420.072916666664</v>
      </c>
      <c r="P1125">
        <v>277.05</v>
      </c>
    </row>
    <row r="1126" spans="13:16" x14ac:dyDescent="0.15">
      <c r="M1126" s="7">
        <v>43420.083333333336</v>
      </c>
      <c r="N1126">
        <v>272.8</v>
      </c>
      <c r="O1126" s="7">
        <v>43420.083333333336</v>
      </c>
      <c r="P1126">
        <v>276.95</v>
      </c>
    </row>
    <row r="1127" spans="13:16" x14ac:dyDescent="0.15">
      <c r="M1127" s="7">
        <v>43420.09375</v>
      </c>
      <c r="N1127">
        <v>272.89999999999998</v>
      </c>
      <c r="O1127" s="7">
        <v>43420.09375</v>
      </c>
      <c r="P1127">
        <v>277.05</v>
      </c>
    </row>
    <row r="1128" spans="13:16" x14ac:dyDescent="0.15">
      <c r="M1128" s="7">
        <v>43420.104166666664</v>
      </c>
      <c r="N1128">
        <v>273</v>
      </c>
      <c r="O1128" s="7">
        <v>43420.104166666664</v>
      </c>
      <c r="P1128">
        <v>277.14999999999998</v>
      </c>
    </row>
    <row r="1129" spans="13:16" x14ac:dyDescent="0.15">
      <c r="M1129" s="7">
        <v>43420.375</v>
      </c>
      <c r="N1129">
        <v>273.05</v>
      </c>
      <c r="O1129" s="7">
        <v>43420.375</v>
      </c>
      <c r="P1129">
        <v>277.14999999999998</v>
      </c>
    </row>
    <row r="1130" spans="13:16" x14ac:dyDescent="0.15">
      <c r="M1130" s="7">
        <v>43420.385416666664</v>
      </c>
      <c r="N1130">
        <v>272.8</v>
      </c>
      <c r="O1130" s="7">
        <v>43420.385416666664</v>
      </c>
      <c r="P1130">
        <v>277.10000000000002</v>
      </c>
    </row>
    <row r="1131" spans="13:16" x14ac:dyDescent="0.15">
      <c r="M1131" s="7">
        <v>43420.395833333336</v>
      </c>
      <c r="N1131">
        <v>272.89999999999998</v>
      </c>
      <c r="O1131" s="7">
        <v>43420.395833333336</v>
      </c>
      <c r="P1131">
        <v>277.14999999999998</v>
      </c>
    </row>
    <row r="1132" spans="13:16" x14ac:dyDescent="0.15">
      <c r="M1132" s="7">
        <v>43420.40625</v>
      </c>
      <c r="N1132">
        <v>273.05</v>
      </c>
      <c r="O1132" s="7">
        <v>43420.40625</v>
      </c>
      <c r="P1132">
        <v>277.3</v>
      </c>
    </row>
    <row r="1133" spans="13:16" x14ac:dyDescent="0.15">
      <c r="M1133" s="7">
        <v>43420.416666666664</v>
      </c>
      <c r="N1133">
        <v>273</v>
      </c>
      <c r="O1133" s="7">
        <v>43420.416666666664</v>
      </c>
      <c r="P1133">
        <v>277.35000000000002</v>
      </c>
    </row>
    <row r="1134" spans="13:16" x14ac:dyDescent="0.15">
      <c r="M1134" s="7">
        <v>43420.427083333336</v>
      </c>
      <c r="N1134">
        <v>273.2</v>
      </c>
      <c r="O1134" s="7">
        <v>43420.427083333336</v>
      </c>
      <c r="P1134">
        <v>277.3</v>
      </c>
    </row>
    <row r="1135" spans="13:16" x14ac:dyDescent="0.15">
      <c r="M1135" s="7">
        <v>43420.447916666664</v>
      </c>
      <c r="N1135">
        <v>273.14999999999998</v>
      </c>
      <c r="O1135" s="7">
        <v>43420.447916666664</v>
      </c>
      <c r="P1135">
        <v>277.35000000000002</v>
      </c>
    </row>
    <row r="1136" spans="13:16" x14ac:dyDescent="0.15">
      <c r="M1136" s="7">
        <v>43420.458333333336</v>
      </c>
      <c r="N1136">
        <v>273.14999999999998</v>
      </c>
      <c r="O1136" s="7">
        <v>43420.458333333336</v>
      </c>
      <c r="P1136">
        <v>277.3</v>
      </c>
    </row>
    <row r="1137" spans="13:16" x14ac:dyDescent="0.15">
      <c r="M1137" s="7">
        <v>43420.46875</v>
      </c>
      <c r="N1137">
        <v>273.2</v>
      </c>
      <c r="O1137" s="7">
        <v>43420.46875</v>
      </c>
      <c r="P1137">
        <v>277.3</v>
      </c>
    </row>
    <row r="1138" spans="13:16" x14ac:dyDescent="0.15">
      <c r="M1138" s="7">
        <v>43420.479166666664</v>
      </c>
      <c r="N1138">
        <v>273.2</v>
      </c>
      <c r="O1138" s="7">
        <v>43420.479166666664</v>
      </c>
      <c r="P1138">
        <v>277.35000000000002</v>
      </c>
    </row>
    <row r="1139" spans="13:16" x14ac:dyDescent="0.15">
      <c r="M1139" s="7">
        <v>43420.572916666664</v>
      </c>
      <c r="N1139">
        <v>273.39999999999998</v>
      </c>
      <c r="O1139" s="7">
        <v>43420.572916666664</v>
      </c>
      <c r="P1139">
        <v>277.45</v>
      </c>
    </row>
    <row r="1140" spans="13:16" x14ac:dyDescent="0.15">
      <c r="M1140" s="7">
        <v>43420.583333333336</v>
      </c>
      <c r="N1140">
        <v>273.25</v>
      </c>
      <c r="O1140" s="7">
        <v>43420.583333333336</v>
      </c>
      <c r="P1140">
        <v>277.39999999999998</v>
      </c>
    </row>
    <row r="1141" spans="13:16" x14ac:dyDescent="0.15">
      <c r="M1141" s="7">
        <v>43420.59375</v>
      </c>
      <c r="N1141">
        <v>273.25</v>
      </c>
      <c r="O1141" s="7">
        <v>43420.59375</v>
      </c>
      <c r="P1141">
        <v>277.35000000000002</v>
      </c>
    </row>
    <row r="1142" spans="13:16" x14ac:dyDescent="0.15">
      <c r="M1142" s="7">
        <v>43420.604166666664</v>
      </c>
      <c r="N1142">
        <v>273.3</v>
      </c>
      <c r="O1142" s="7">
        <v>43420.604166666664</v>
      </c>
      <c r="P1142">
        <v>277.39999999999998</v>
      </c>
    </row>
    <row r="1143" spans="13:16" x14ac:dyDescent="0.15">
      <c r="M1143" s="7">
        <v>43420.614583333336</v>
      </c>
      <c r="N1143">
        <v>273.25</v>
      </c>
      <c r="O1143" s="7">
        <v>43420.614583333336</v>
      </c>
      <c r="P1143">
        <v>277.35000000000002</v>
      </c>
    </row>
    <row r="1144" spans="13:16" x14ac:dyDescent="0.15">
      <c r="M1144" s="7">
        <v>43420.625</v>
      </c>
      <c r="N1144">
        <v>273.3</v>
      </c>
      <c r="O1144" s="7">
        <v>43420.625</v>
      </c>
      <c r="P1144">
        <v>277.39999999999998</v>
      </c>
    </row>
    <row r="1145" spans="13:16" x14ac:dyDescent="0.15">
      <c r="M1145" s="7">
        <v>43420.885416666664</v>
      </c>
      <c r="N1145">
        <v>273.39999999999998</v>
      </c>
      <c r="O1145" s="7">
        <v>43420.885416666664</v>
      </c>
      <c r="P1145">
        <v>277.75</v>
      </c>
    </row>
    <row r="1146" spans="13:16" x14ac:dyDescent="0.15">
      <c r="M1146" s="7">
        <v>43420.895833333336</v>
      </c>
      <c r="N1146">
        <v>273.85000000000002</v>
      </c>
      <c r="O1146" s="7">
        <v>43420.895833333336</v>
      </c>
      <c r="P1146">
        <v>278.10000000000002</v>
      </c>
    </row>
    <row r="1147" spans="13:16" x14ac:dyDescent="0.15">
      <c r="M1147" s="7">
        <v>43420.90625</v>
      </c>
      <c r="N1147">
        <v>273.75</v>
      </c>
      <c r="O1147" s="7">
        <v>43420.90625</v>
      </c>
      <c r="P1147">
        <v>278</v>
      </c>
    </row>
    <row r="1148" spans="13:16" x14ac:dyDescent="0.15">
      <c r="M1148" s="7">
        <v>43420.916666666664</v>
      </c>
      <c r="N1148">
        <v>274.3</v>
      </c>
      <c r="O1148" s="7">
        <v>43420.916666666664</v>
      </c>
      <c r="P1148">
        <v>278.7</v>
      </c>
    </row>
    <row r="1149" spans="13:16" x14ac:dyDescent="0.15">
      <c r="M1149" s="7">
        <v>43420.927083333336</v>
      </c>
      <c r="N1149">
        <v>274.39999999999998</v>
      </c>
      <c r="O1149" s="7">
        <v>43420.927083333336</v>
      </c>
      <c r="P1149">
        <v>278.8</v>
      </c>
    </row>
    <row r="1150" spans="13:16" x14ac:dyDescent="0.15">
      <c r="M1150" s="7">
        <v>43420.9375</v>
      </c>
      <c r="N1150">
        <v>274.45</v>
      </c>
      <c r="O1150" s="7">
        <v>43420.9375</v>
      </c>
      <c r="P1150">
        <v>278.89999999999998</v>
      </c>
    </row>
    <row r="1151" spans="13:16" x14ac:dyDescent="0.15">
      <c r="M1151" s="7">
        <v>43420.947916666664</v>
      </c>
      <c r="N1151">
        <v>274.5</v>
      </c>
      <c r="O1151" s="7">
        <v>43420.947916666664</v>
      </c>
      <c r="P1151">
        <v>278.89999999999998</v>
      </c>
    </row>
    <row r="1152" spans="13:16" x14ac:dyDescent="0.15">
      <c r="M1152" s="7">
        <v>43420.958333333336</v>
      </c>
      <c r="N1152">
        <v>274.45</v>
      </c>
      <c r="O1152" s="7">
        <v>43420.958333333336</v>
      </c>
      <c r="P1152">
        <v>278.85000000000002</v>
      </c>
    </row>
    <row r="1153" spans="13:16" x14ac:dyDescent="0.15">
      <c r="M1153" s="7">
        <v>43420.96875</v>
      </c>
      <c r="N1153">
        <v>274.2</v>
      </c>
      <c r="O1153" s="7">
        <v>43420.96875</v>
      </c>
      <c r="P1153">
        <v>278.5</v>
      </c>
    </row>
    <row r="1154" spans="13:16" x14ac:dyDescent="0.15">
      <c r="M1154" s="7">
        <v>43420.979166666664</v>
      </c>
      <c r="N1154">
        <v>273.95</v>
      </c>
      <c r="O1154" s="7">
        <v>43420.979166666664</v>
      </c>
      <c r="P1154">
        <v>278.10000000000002</v>
      </c>
    </row>
    <row r="1155" spans="13:16" x14ac:dyDescent="0.15">
      <c r="M1155" s="7">
        <v>43420.989583333336</v>
      </c>
      <c r="N1155">
        <v>274</v>
      </c>
      <c r="O1155" s="7">
        <v>43420.989583333336</v>
      </c>
      <c r="P1155">
        <v>278.14999999999998</v>
      </c>
    </row>
    <row r="1156" spans="13:16" x14ac:dyDescent="0.15">
      <c r="M1156" s="7">
        <v>43421</v>
      </c>
      <c r="N1156">
        <v>273.89999999999998</v>
      </c>
      <c r="O1156" s="7">
        <v>43421</v>
      </c>
      <c r="P1156">
        <v>278.05</v>
      </c>
    </row>
    <row r="1157" spans="13:16" x14ac:dyDescent="0.15">
      <c r="M1157" s="7">
        <v>43421.010416666664</v>
      </c>
      <c r="N1157">
        <v>273.95</v>
      </c>
      <c r="O1157" s="7">
        <v>43421.010416666664</v>
      </c>
      <c r="P1157">
        <v>278.10000000000002</v>
      </c>
    </row>
    <row r="1158" spans="13:16" x14ac:dyDescent="0.15">
      <c r="M1158" s="7">
        <v>43421.020833333336</v>
      </c>
      <c r="N1158">
        <v>273.95</v>
      </c>
      <c r="O1158" s="7">
        <v>43421.020833333336</v>
      </c>
      <c r="P1158">
        <v>278.05</v>
      </c>
    </row>
    <row r="1159" spans="13:16" x14ac:dyDescent="0.15">
      <c r="M1159" s="7">
        <v>43421.03125</v>
      </c>
      <c r="N1159">
        <v>273.95</v>
      </c>
      <c r="O1159" s="7">
        <v>43421.03125</v>
      </c>
      <c r="P1159">
        <v>278.10000000000002</v>
      </c>
    </row>
    <row r="1160" spans="13:16" x14ac:dyDescent="0.15">
      <c r="M1160" s="7">
        <v>43421.041666666664</v>
      </c>
      <c r="N1160">
        <v>274</v>
      </c>
      <c r="O1160" s="7">
        <v>43421.041666666664</v>
      </c>
      <c r="P1160">
        <v>278.2</v>
      </c>
    </row>
    <row r="1161" spans="13:16" x14ac:dyDescent="0.15">
      <c r="M1161" s="7">
        <v>43421.052083333336</v>
      </c>
      <c r="N1161">
        <v>274</v>
      </c>
      <c r="O1161" s="7">
        <v>43421.052083333336</v>
      </c>
      <c r="P1161">
        <v>278.10000000000002</v>
      </c>
    </row>
    <row r="1162" spans="13:16" x14ac:dyDescent="0.15">
      <c r="M1162" s="7">
        <v>43421.0625</v>
      </c>
      <c r="N1162">
        <v>274</v>
      </c>
      <c r="O1162" s="7">
        <v>43421.0625</v>
      </c>
      <c r="P1162">
        <v>278.2</v>
      </c>
    </row>
    <row r="1163" spans="13:16" x14ac:dyDescent="0.15">
      <c r="M1163" s="7">
        <v>43421.072916666664</v>
      </c>
      <c r="N1163">
        <v>274.10000000000002</v>
      </c>
      <c r="O1163" s="7">
        <v>43421.072916666664</v>
      </c>
      <c r="P1163">
        <v>278.25</v>
      </c>
    </row>
    <row r="1164" spans="13:16" x14ac:dyDescent="0.15">
      <c r="M1164" s="7">
        <v>43421.083333333336</v>
      </c>
      <c r="N1164">
        <v>274.10000000000002</v>
      </c>
      <c r="O1164" s="7">
        <v>43421.083333333336</v>
      </c>
      <c r="P1164">
        <v>278.14999999999998</v>
      </c>
    </row>
    <row r="1165" spans="13:16" x14ac:dyDescent="0.15">
      <c r="M1165" s="7">
        <v>43421.09375</v>
      </c>
      <c r="N1165">
        <v>274.25</v>
      </c>
      <c r="O1165" s="7">
        <v>43421.09375</v>
      </c>
      <c r="P1165">
        <v>278.3</v>
      </c>
    </row>
    <row r="1166" spans="13:16" x14ac:dyDescent="0.15">
      <c r="M1166" s="7">
        <v>43421.104166666664</v>
      </c>
      <c r="N1166">
        <v>274.14999999999998</v>
      </c>
      <c r="O1166" s="7">
        <v>43421.104166666664</v>
      </c>
      <c r="P1166">
        <v>278.2</v>
      </c>
    </row>
    <row r="1167" spans="13:16" x14ac:dyDescent="0.15">
      <c r="M1167" s="7">
        <v>43423.375</v>
      </c>
      <c r="N1167">
        <v>274.10000000000002</v>
      </c>
      <c r="O1167" s="7">
        <v>43423.375</v>
      </c>
      <c r="P1167">
        <v>278.25</v>
      </c>
    </row>
    <row r="1168" spans="13:16" x14ac:dyDescent="0.15">
      <c r="M1168" s="7">
        <v>43423.385416666664</v>
      </c>
      <c r="N1168">
        <v>274.2</v>
      </c>
      <c r="O1168" s="7">
        <v>43423.385416666664</v>
      </c>
      <c r="P1168">
        <v>278.60000000000002</v>
      </c>
    </row>
    <row r="1169" spans="13:16" x14ac:dyDescent="0.15">
      <c r="M1169" s="7">
        <v>43423.395833333336</v>
      </c>
      <c r="N1169">
        <v>274.3</v>
      </c>
      <c r="O1169" s="7">
        <v>43423.395833333336</v>
      </c>
      <c r="P1169">
        <v>278.60000000000002</v>
      </c>
    </row>
    <row r="1170" spans="13:16" x14ac:dyDescent="0.15">
      <c r="M1170" s="7">
        <v>43423.40625</v>
      </c>
      <c r="N1170">
        <v>274.55</v>
      </c>
      <c r="O1170" s="7">
        <v>43423.40625</v>
      </c>
      <c r="P1170">
        <v>278.89999999999998</v>
      </c>
    </row>
    <row r="1171" spans="13:16" x14ac:dyDescent="0.15">
      <c r="M1171" s="7">
        <v>43423.416666666664</v>
      </c>
      <c r="N1171">
        <v>274.55</v>
      </c>
      <c r="O1171" s="7">
        <v>43423.416666666664</v>
      </c>
      <c r="P1171">
        <v>278.8</v>
      </c>
    </row>
    <row r="1172" spans="13:16" x14ac:dyDescent="0.15">
      <c r="M1172" s="7">
        <v>43423.427083333336</v>
      </c>
      <c r="N1172">
        <v>274.64999999999998</v>
      </c>
      <c r="O1172" s="7">
        <v>43423.427083333336</v>
      </c>
      <c r="P1172">
        <v>278.89999999999998</v>
      </c>
    </row>
    <row r="1173" spans="13:16" x14ac:dyDescent="0.15">
      <c r="M1173" s="7">
        <v>43423.447916666664</v>
      </c>
      <c r="N1173">
        <v>274.75</v>
      </c>
      <c r="O1173" s="7">
        <v>43423.447916666664</v>
      </c>
      <c r="P1173">
        <v>278.89999999999998</v>
      </c>
    </row>
    <row r="1174" spans="13:16" x14ac:dyDescent="0.15">
      <c r="M1174" s="7">
        <v>43423.458333333336</v>
      </c>
      <c r="N1174">
        <v>274.75</v>
      </c>
      <c r="O1174" s="7">
        <v>43423.458333333336</v>
      </c>
      <c r="P1174">
        <v>278.89999999999998</v>
      </c>
    </row>
    <row r="1175" spans="13:16" x14ac:dyDescent="0.15">
      <c r="M1175" s="7">
        <v>43423.46875</v>
      </c>
      <c r="N1175">
        <v>274.8</v>
      </c>
      <c r="O1175" s="7">
        <v>43423.46875</v>
      </c>
      <c r="P1175">
        <v>278.85000000000002</v>
      </c>
    </row>
    <row r="1176" spans="13:16" x14ac:dyDescent="0.15">
      <c r="M1176" s="7">
        <v>43423.479166666664</v>
      </c>
      <c r="N1176">
        <v>274.8</v>
      </c>
      <c r="O1176" s="7">
        <v>43423.479166666664</v>
      </c>
      <c r="P1176">
        <v>278.85000000000002</v>
      </c>
    </row>
    <row r="1177" spans="13:16" x14ac:dyDescent="0.15">
      <c r="M1177" s="7">
        <v>43423.572916666664</v>
      </c>
      <c r="N1177">
        <v>274.45</v>
      </c>
      <c r="O1177" s="7">
        <v>43423.572916666664</v>
      </c>
      <c r="P1177">
        <v>278.5</v>
      </c>
    </row>
    <row r="1178" spans="13:16" x14ac:dyDescent="0.15">
      <c r="M1178" s="7">
        <v>43423.583333333336</v>
      </c>
      <c r="N1178">
        <v>274.14999999999998</v>
      </c>
      <c r="O1178" s="7">
        <v>43423.583333333336</v>
      </c>
      <c r="P1178">
        <v>278.3</v>
      </c>
    </row>
    <row r="1179" spans="13:16" x14ac:dyDescent="0.15">
      <c r="M1179" s="7">
        <v>43423.59375</v>
      </c>
      <c r="N1179">
        <v>274</v>
      </c>
      <c r="O1179" s="7">
        <v>43423.59375</v>
      </c>
      <c r="P1179">
        <v>278.2</v>
      </c>
    </row>
    <row r="1180" spans="13:16" x14ac:dyDescent="0.15">
      <c r="M1180" s="7">
        <v>43423.604166666664</v>
      </c>
      <c r="N1180">
        <v>274.10000000000002</v>
      </c>
      <c r="O1180" s="7">
        <v>43423.604166666664</v>
      </c>
      <c r="P1180">
        <v>278.2</v>
      </c>
    </row>
    <row r="1181" spans="13:16" x14ac:dyDescent="0.15">
      <c r="M1181" s="7">
        <v>43423.614583333336</v>
      </c>
      <c r="N1181">
        <v>274.14999999999998</v>
      </c>
      <c r="O1181" s="7">
        <v>43423.614583333336</v>
      </c>
      <c r="P1181">
        <v>278.2</v>
      </c>
    </row>
    <row r="1182" spans="13:16" x14ac:dyDescent="0.15">
      <c r="M1182" s="7">
        <v>43423.625</v>
      </c>
      <c r="N1182">
        <v>274.35000000000002</v>
      </c>
      <c r="O1182" s="7">
        <v>43423.625</v>
      </c>
      <c r="P1182">
        <v>278.3</v>
      </c>
    </row>
    <row r="1183" spans="13:16" x14ac:dyDescent="0.15">
      <c r="M1183" s="7">
        <v>43423.885416666664</v>
      </c>
      <c r="N1183">
        <v>274.3</v>
      </c>
      <c r="O1183" s="7">
        <v>43423.885416666664</v>
      </c>
      <c r="P1183">
        <v>278.5</v>
      </c>
    </row>
    <row r="1184" spans="13:16" x14ac:dyDescent="0.15">
      <c r="M1184" s="7">
        <v>43423.895833333336</v>
      </c>
      <c r="N1184">
        <v>274.45</v>
      </c>
      <c r="O1184" s="7">
        <v>43423.895833333336</v>
      </c>
      <c r="P1184">
        <v>278.60000000000002</v>
      </c>
    </row>
    <row r="1185" spans="13:16" x14ac:dyDescent="0.15">
      <c r="M1185" s="7">
        <v>43423.90625</v>
      </c>
      <c r="N1185">
        <v>274.55</v>
      </c>
      <c r="O1185" s="7">
        <v>43423.90625</v>
      </c>
      <c r="P1185">
        <v>278.75</v>
      </c>
    </row>
    <row r="1186" spans="13:16" x14ac:dyDescent="0.15">
      <c r="M1186" s="7">
        <v>43423.916666666664</v>
      </c>
      <c r="N1186">
        <v>274.39999999999998</v>
      </c>
      <c r="O1186" s="7">
        <v>43423.916666666664</v>
      </c>
      <c r="P1186">
        <v>278.55</v>
      </c>
    </row>
    <row r="1187" spans="13:16" x14ac:dyDescent="0.15">
      <c r="M1187" s="7">
        <v>43423.927083333336</v>
      </c>
      <c r="N1187">
        <v>274.39999999999998</v>
      </c>
      <c r="O1187" s="7">
        <v>43423.927083333336</v>
      </c>
      <c r="P1187">
        <v>278.55</v>
      </c>
    </row>
    <row r="1188" spans="13:16" x14ac:dyDescent="0.15">
      <c r="M1188" s="7">
        <v>43423.9375</v>
      </c>
      <c r="N1188">
        <v>274.35000000000002</v>
      </c>
      <c r="O1188" s="7">
        <v>43423.9375</v>
      </c>
      <c r="P1188">
        <v>278.55</v>
      </c>
    </row>
    <row r="1189" spans="13:16" x14ac:dyDescent="0.15">
      <c r="M1189" s="7">
        <v>43423.947916666664</v>
      </c>
      <c r="N1189">
        <v>274.39999999999998</v>
      </c>
      <c r="O1189" s="7">
        <v>43423.947916666664</v>
      </c>
      <c r="P1189">
        <v>278.60000000000002</v>
      </c>
    </row>
    <row r="1190" spans="13:16" x14ac:dyDescent="0.15">
      <c r="M1190" s="7">
        <v>43423.958333333336</v>
      </c>
      <c r="N1190">
        <v>274.35000000000002</v>
      </c>
      <c r="O1190" s="7">
        <v>43423.958333333336</v>
      </c>
      <c r="P1190">
        <v>278.55</v>
      </c>
    </row>
    <row r="1191" spans="13:16" x14ac:dyDescent="0.15">
      <c r="M1191" s="7">
        <v>43423.96875</v>
      </c>
      <c r="N1191">
        <v>274.5</v>
      </c>
      <c r="O1191" s="7">
        <v>43423.96875</v>
      </c>
      <c r="P1191">
        <v>278.75</v>
      </c>
    </row>
    <row r="1192" spans="13:16" x14ac:dyDescent="0.15">
      <c r="M1192" s="7">
        <v>43423.979166666664</v>
      </c>
      <c r="N1192">
        <v>274.7</v>
      </c>
      <c r="O1192" s="7">
        <v>43423.979166666664</v>
      </c>
      <c r="P1192">
        <v>278.95</v>
      </c>
    </row>
    <row r="1193" spans="13:16" x14ac:dyDescent="0.15">
      <c r="M1193" s="7">
        <v>43423.989583333336</v>
      </c>
      <c r="N1193">
        <v>274.7</v>
      </c>
      <c r="O1193" s="7">
        <v>43423.989583333336</v>
      </c>
      <c r="P1193">
        <v>278.89999999999998</v>
      </c>
    </row>
    <row r="1194" spans="13:16" x14ac:dyDescent="0.15">
      <c r="M1194" s="7">
        <v>43424</v>
      </c>
      <c r="N1194">
        <v>274.64999999999998</v>
      </c>
      <c r="O1194" s="7">
        <v>43424</v>
      </c>
      <c r="P1194">
        <v>278.89999999999998</v>
      </c>
    </row>
    <row r="1195" spans="13:16" x14ac:dyDescent="0.15">
      <c r="M1195" s="7">
        <v>43424.010416666664</v>
      </c>
      <c r="N1195">
        <v>274.55</v>
      </c>
      <c r="O1195" s="7">
        <v>43424.010416666664</v>
      </c>
      <c r="P1195">
        <v>278.75</v>
      </c>
    </row>
    <row r="1196" spans="13:16" x14ac:dyDescent="0.15">
      <c r="M1196" s="7">
        <v>43424.020833333336</v>
      </c>
      <c r="N1196">
        <v>274.60000000000002</v>
      </c>
      <c r="O1196" s="7">
        <v>43424.020833333336</v>
      </c>
      <c r="P1196">
        <v>278.8</v>
      </c>
    </row>
    <row r="1197" spans="13:16" x14ac:dyDescent="0.15">
      <c r="M1197" s="7">
        <v>43424.03125</v>
      </c>
      <c r="N1197">
        <v>274.75</v>
      </c>
      <c r="O1197" s="7">
        <v>43424.03125</v>
      </c>
      <c r="P1197">
        <v>278.95</v>
      </c>
    </row>
    <row r="1198" spans="13:16" x14ac:dyDescent="0.15">
      <c r="M1198" s="7">
        <v>43424.041666666664</v>
      </c>
      <c r="N1198">
        <v>274.60000000000002</v>
      </c>
      <c r="O1198" s="7">
        <v>43424.041666666664</v>
      </c>
      <c r="P1198">
        <v>278.85000000000002</v>
      </c>
    </row>
    <row r="1199" spans="13:16" x14ac:dyDescent="0.15">
      <c r="M1199" s="7">
        <v>43424.052083333336</v>
      </c>
      <c r="N1199">
        <v>274.60000000000002</v>
      </c>
      <c r="O1199" s="7">
        <v>43424.052083333336</v>
      </c>
      <c r="P1199">
        <v>278.8</v>
      </c>
    </row>
    <row r="1200" spans="13:16" x14ac:dyDescent="0.15">
      <c r="M1200" s="7">
        <v>43424.0625</v>
      </c>
      <c r="N1200">
        <v>274.60000000000002</v>
      </c>
      <c r="O1200" s="7">
        <v>43424.0625</v>
      </c>
      <c r="P1200">
        <v>278.8</v>
      </c>
    </row>
    <row r="1201" spans="13:16" x14ac:dyDescent="0.15">
      <c r="M1201" s="7">
        <v>43424.072916666664</v>
      </c>
      <c r="N1201">
        <v>274.64999999999998</v>
      </c>
      <c r="O1201" s="7">
        <v>43424.072916666664</v>
      </c>
      <c r="P1201">
        <v>278.85000000000002</v>
      </c>
    </row>
    <row r="1202" spans="13:16" x14ac:dyDescent="0.15">
      <c r="M1202" s="7">
        <v>43424.083333333336</v>
      </c>
      <c r="N1202">
        <v>274.7</v>
      </c>
      <c r="O1202" s="7">
        <v>43424.083333333336</v>
      </c>
      <c r="P1202">
        <v>278.95</v>
      </c>
    </row>
    <row r="1203" spans="13:16" x14ac:dyDescent="0.15">
      <c r="M1203" s="7">
        <v>43424.09375</v>
      </c>
      <c r="N1203">
        <v>274.8</v>
      </c>
      <c r="O1203" s="7">
        <v>43424.09375</v>
      </c>
      <c r="P1203">
        <v>279.05</v>
      </c>
    </row>
    <row r="1204" spans="13:16" x14ac:dyDescent="0.15">
      <c r="M1204" s="7">
        <v>43424.104166666664</v>
      </c>
      <c r="N1204">
        <v>274.7</v>
      </c>
      <c r="O1204" s="7">
        <v>43424.104166666664</v>
      </c>
      <c r="P1204">
        <v>279</v>
      </c>
    </row>
    <row r="1205" spans="13:16" x14ac:dyDescent="0.15">
      <c r="M1205" s="7">
        <v>43424.375</v>
      </c>
      <c r="N1205">
        <v>274.8</v>
      </c>
      <c r="O1205" s="7">
        <v>43424.375</v>
      </c>
      <c r="P1205">
        <v>279.05</v>
      </c>
    </row>
    <row r="1206" spans="13:16" x14ac:dyDescent="0.15">
      <c r="M1206" s="7">
        <v>43424.385416666664</v>
      </c>
      <c r="N1206">
        <v>274.8</v>
      </c>
      <c r="O1206" s="7">
        <v>43424.385416666664</v>
      </c>
      <c r="P1206">
        <v>278.95</v>
      </c>
    </row>
    <row r="1207" spans="13:16" x14ac:dyDescent="0.15">
      <c r="M1207" s="7">
        <v>43424.395833333336</v>
      </c>
      <c r="N1207">
        <v>274.75</v>
      </c>
      <c r="O1207" s="7">
        <v>43424.395833333336</v>
      </c>
      <c r="P1207">
        <v>279</v>
      </c>
    </row>
    <row r="1208" spans="13:16" x14ac:dyDescent="0.15">
      <c r="M1208" s="7">
        <v>43424.40625</v>
      </c>
      <c r="N1208">
        <v>274.75</v>
      </c>
      <c r="O1208" s="7">
        <v>43424.40625</v>
      </c>
      <c r="P1208">
        <v>278.95</v>
      </c>
    </row>
    <row r="1209" spans="13:16" x14ac:dyDescent="0.15">
      <c r="M1209" s="7">
        <v>43424.416666666664</v>
      </c>
      <c r="N1209">
        <v>274.75</v>
      </c>
      <c r="O1209" s="7">
        <v>43424.416666666664</v>
      </c>
      <c r="P1209">
        <v>278.85000000000002</v>
      </c>
    </row>
    <row r="1210" spans="13:16" x14ac:dyDescent="0.15">
      <c r="M1210" s="7">
        <v>43424.427083333336</v>
      </c>
      <c r="N1210">
        <v>274.75</v>
      </c>
      <c r="O1210" s="7">
        <v>43424.427083333336</v>
      </c>
      <c r="P1210">
        <v>278.95</v>
      </c>
    </row>
    <row r="1211" spans="13:16" x14ac:dyDescent="0.15">
      <c r="M1211" s="7">
        <v>43424.447916666664</v>
      </c>
      <c r="N1211">
        <v>274.75</v>
      </c>
      <c r="O1211" s="7">
        <v>43424.447916666664</v>
      </c>
      <c r="P1211">
        <v>278.85000000000002</v>
      </c>
    </row>
    <row r="1212" spans="13:16" x14ac:dyDescent="0.15">
      <c r="M1212" s="7">
        <v>43424.458333333336</v>
      </c>
      <c r="N1212">
        <v>274.8</v>
      </c>
      <c r="O1212" s="7">
        <v>43424.458333333336</v>
      </c>
      <c r="P1212">
        <v>278.95</v>
      </c>
    </row>
    <row r="1213" spans="13:16" x14ac:dyDescent="0.15">
      <c r="M1213" s="7">
        <v>43424.46875</v>
      </c>
      <c r="N1213">
        <v>274.75</v>
      </c>
      <c r="O1213" s="7">
        <v>43424.46875</v>
      </c>
      <c r="P1213">
        <v>279</v>
      </c>
    </row>
    <row r="1214" spans="13:16" x14ac:dyDescent="0.15">
      <c r="M1214" s="7">
        <v>43424.479166666664</v>
      </c>
      <c r="N1214">
        <v>274.8</v>
      </c>
      <c r="O1214" s="7">
        <v>43424.479166666664</v>
      </c>
      <c r="P1214">
        <v>278.95</v>
      </c>
    </row>
    <row r="1215" spans="13:16" x14ac:dyDescent="0.15">
      <c r="M1215" s="7">
        <v>43424.572916666664</v>
      </c>
      <c r="N1215">
        <v>274.75</v>
      </c>
      <c r="O1215" s="7">
        <v>43424.572916666664</v>
      </c>
      <c r="P1215">
        <v>279</v>
      </c>
    </row>
    <row r="1216" spans="13:16" x14ac:dyDescent="0.15">
      <c r="M1216" s="7">
        <v>43424.583333333336</v>
      </c>
      <c r="N1216">
        <v>274.89999999999998</v>
      </c>
      <c r="O1216" s="7">
        <v>43424.583333333336</v>
      </c>
      <c r="P1216">
        <v>279</v>
      </c>
    </row>
    <row r="1217" spans="13:16" x14ac:dyDescent="0.15">
      <c r="M1217" s="7">
        <v>43424.59375</v>
      </c>
      <c r="N1217">
        <v>274.89999999999998</v>
      </c>
      <c r="O1217" s="7">
        <v>43424.59375</v>
      </c>
      <c r="P1217">
        <v>279.10000000000002</v>
      </c>
    </row>
    <row r="1218" spans="13:16" x14ac:dyDescent="0.15">
      <c r="M1218" s="7">
        <v>43424.604166666664</v>
      </c>
      <c r="N1218">
        <v>275.10000000000002</v>
      </c>
      <c r="O1218" s="7">
        <v>43424.604166666664</v>
      </c>
      <c r="P1218">
        <v>279.3</v>
      </c>
    </row>
    <row r="1219" spans="13:16" x14ac:dyDescent="0.15">
      <c r="M1219" s="7">
        <v>43424.614583333336</v>
      </c>
      <c r="N1219">
        <v>275.2</v>
      </c>
      <c r="O1219" s="7">
        <v>43424.614583333336</v>
      </c>
      <c r="P1219">
        <v>279.3</v>
      </c>
    </row>
    <row r="1220" spans="13:16" x14ac:dyDescent="0.15">
      <c r="M1220" s="7">
        <v>43424.625</v>
      </c>
      <c r="N1220">
        <v>275.25</v>
      </c>
      <c r="O1220" s="7">
        <v>43424.625</v>
      </c>
      <c r="P1220">
        <v>279.35000000000002</v>
      </c>
    </row>
    <row r="1221" spans="13:16" x14ac:dyDescent="0.15">
      <c r="M1221" s="7">
        <v>43424.885416666664</v>
      </c>
      <c r="N1221">
        <v>275.3</v>
      </c>
      <c r="O1221" s="7">
        <v>43424.885416666664</v>
      </c>
      <c r="P1221">
        <v>279.89999999999998</v>
      </c>
    </row>
    <row r="1222" spans="13:16" x14ac:dyDescent="0.15">
      <c r="M1222" s="7">
        <v>43424.895833333336</v>
      </c>
      <c r="N1222">
        <v>275.45</v>
      </c>
      <c r="O1222" s="7">
        <v>43424.895833333336</v>
      </c>
      <c r="P1222">
        <v>279.75</v>
      </c>
    </row>
    <row r="1223" spans="13:16" x14ac:dyDescent="0.15">
      <c r="M1223" s="7">
        <v>43424.90625</v>
      </c>
      <c r="N1223">
        <v>275.95</v>
      </c>
      <c r="O1223" s="7">
        <v>43424.90625</v>
      </c>
      <c r="P1223">
        <v>280.10000000000002</v>
      </c>
    </row>
    <row r="1224" spans="13:16" x14ac:dyDescent="0.15">
      <c r="M1224" s="7">
        <v>43424.916666666664</v>
      </c>
      <c r="N1224">
        <v>275.95</v>
      </c>
      <c r="O1224" s="7">
        <v>43424.916666666664</v>
      </c>
      <c r="P1224">
        <v>280.14999999999998</v>
      </c>
    </row>
    <row r="1225" spans="13:16" x14ac:dyDescent="0.15">
      <c r="M1225" s="7">
        <v>43424.927083333336</v>
      </c>
      <c r="N1225">
        <v>275.75</v>
      </c>
      <c r="O1225" s="7">
        <v>43424.927083333336</v>
      </c>
      <c r="P1225">
        <v>280</v>
      </c>
    </row>
    <row r="1226" spans="13:16" x14ac:dyDescent="0.15">
      <c r="M1226" s="7">
        <v>43424.9375</v>
      </c>
      <c r="N1226">
        <v>275.55</v>
      </c>
      <c r="O1226" s="7">
        <v>43424.9375</v>
      </c>
      <c r="P1226">
        <v>279.7</v>
      </c>
    </row>
    <row r="1227" spans="13:16" x14ac:dyDescent="0.15">
      <c r="M1227" s="7">
        <v>43424.947916666664</v>
      </c>
      <c r="N1227">
        <v>275.64999999999998</v>
      </c>
      <c r="O1227" s="7">
        <v>43424.947916666664</v>
      </c>
      <c r="P1227">
        <v>279.8</v>
      </c>
    </row>
    <row r="1228" spans="13:16" x14ac:dyDescent="0.15">
      <c r="M1228" s="7">
        <v>43424.958333333336</v>
      </c>
      <c r="N1228">
        <v>275.60000000000002</v>
      </c>
      <c r="O1228" s="7">
        <v>43424.958333333336</v>
      </c>
      <c r="P1228">
        <v>279.75</v>
      </c>
    </row>
    <row r="1229" spans="13:16" x14ac:dyDescent="0.15">
      <c r="M1229" s="7">
        <v>43424.96875</v>
      </c>
      <c r="N1229">
        <v>275.55</v>
      </c>
      <c r="O1229" s="7">
        <v>43424.96875</v>
      </c>
      <c r="P1229">
        <v>279.7</v>
      </c>
    </row>
    <row r="1230" spans="13:16" x14ac:dyDescent="0.15">
      <c r="M1230" s="7">
        <v>43424.979166666664</v>
      </c>
      <c r="N1230">
        <v>275.05</v>
      </c>
      <c r="O1230" s="7">
        <v>43424.979166666664</v>
      </c>
      <c r="P1230">
        <v>279.25</v>
      </c>
    </row>
    <row r="1231" spans="13:16" x14ac:dyDescent="0.15">
      <c r="M1231" s="7">
        <v>43424.989583333336</v>
      </c>
      <c r="N1231">
        <v>275.10000000000002</v>
      </c>
      <c r="O1231" s="7">
        <v>43424.989583333336</v>
      </c>
      <c r="P1231">
        <v>279.25</v>
      </c>
    </row>
    <row r="1232" spans="13:16" x14ac:dyDescent="0.15">
      <c r="M1232" s="7">
        <v>43425</v>
      </c>
      <c r="N1232">
        <v>275.2</v>
      </c>
      <c r="O1232" s="7">
        <v>43425</v>
      </c>
      <c r="P1232">
        <v>279.3</v>
      </c>
    </row>
    <row r="1233" spans="13:16" x14ac:dyDescent="0.15">
      <c r="M1233" s="7">
        <v>43425.010416666664</v>
      </c>
      <c r="N1233">
        <v>275.25</v>
      </c>
      <c r="O1233" s="7">
        <v>43425.010416666664</v>
      </c>
      <c r="P1233">
        <v>279.35000000000002</v>
      </c>
    </row>
    <row r="1234" spans="13:16" x14ac:dyDescent="0.15">
      <c r="M1234" s="7">
        <v>43425.020833333336</v>
      </c>
      <c r="N1234">
        <v>275.39999999999998</v>
      </c>
      <c r="O1234" s="7">
        <v>43425.020833333336</v>
      </c>
      <c r="P1234">
        <v>279.5</v>
      </c>
    </row>
    <row r="1235" spans="13:16" x14ac:dyDescent="0.15">
      <c r="M1235" s="7">
        <v>43425.03125</v>
      </c>
      <c r="N1235">
        <v>275.3</v>
      </c>
      <c r="O1235" s="7">
        <v>43425.03125</v>
      </c>
      <c r="P1235">
        <v>279.45</v>
      </c>
    </row>
    <row r="1236" spans="13:16" x14ac:dyDescent="0.15">
      <c r="M1236" s="7">
        <v>43425.041666666664</v>
      </c>
      <c r="N1236">
        <v>275.25</v>
      </c>
      <c r="O1236" s="7">
        <v>43425.041666666664</v>
      </c>
      <c r="P1236">
        <v>279.35000000000002</v>
      </c>
    </row>
    <row r="1237" spans="13:16" x14ac:dyDescent="0.15">
      <c r="M1237" s="7">
        <v>43425.052083333336</v>
      </c>
      <c r="N1237">
        <v>275.25</v>
      </c>
      <c r="O1237" s="7">
        <v>43425.052083333336</v>
      </c>
      <c r="P1237">
        <v>279.45</v>
      </c>
    </row>
    <row r="1238" spans="13:16" x14ac:dyDescent="0.15">
      <c r="M1238" s="7">
        <v>43425.0625</v>
      </c>
      <c r="N1238">
        <v>275.14999999999998</v>
      </c>
      <c r="O1238" s="7">
        <v>43425.0625</v>
      </c>
      <c r="P1238">
        <v>279.35000000000002</v>
      </c>
    </row>
    <row r="1239" spans="13:16" x14ac:dyDescent="0.15">
      <c r="M1239" s="7">
        <v>43425.072916666664</v>
      </c>
      <c r="N1239">
        <v>275.05</v>
      </c>
      <c r="O1239" s="7">
        <v>43425.072916666664</v>
      </c>
      <c r="P1239">
        <v>279.25</v>
      </c>
    </row>
    <row r="1240" spans="13:16" x14ac:dyDescent="0.15">
      <c r="M1240" s="7">
        <v>43425.083333333336</v>
      </c>
      <c r="N1240">
        <v>275.14999999999998</v>
      </c>
      <c r="O1240" s="7">
        <v>43425.083333333336</v>
      </c>
      <c r="P1240">
        <v>279.25</v>
      </c>
    </row>
    <row r="1241" spans="13:16" x14ac:dyDescent="0.15">
      <c r="M1241" s="7">
        <v>43425.09375</v>
      </c>
      <c r="N1241">
        <v>275.05</v>
      </c>
      <c r="O1241" s="7">
        <v>43425.09375</v>
      </c>
      <c r="P1241">
        <v>279.14999999999998</v>
      </c>
    </row>
    <row r="1242" spans="13:16" x14ac:dyDescent="0.15">
      <c r="M1242" s="7">
        <v>43425.104166666664</v>
      </c>
      <c r="N1242">
        <v>275</v>
      </c>
      <c r="O1242" s="7">
        <v>43425.104166666664</v>
      </c>
      <c r="P1242">
        <v>279</v>
      </c>
    </row>
    <row r="1243" spans="13:16" x14ac:dyDescent="0.15">
      <c r="M1243" s="7">
        <v>43425.375</v>
      </c>
      <c r="N1243">
        <v>274.8</v>
      </c>
      <c r="O1243" s="7">
        <v>43425.375</v>
      </c>
      <c r="P1243">
        <v>278.89999999999998</v>
      </c>
    </row>
    <row r="1244" spans="13:16" x14ac:dyDescent="0.15">
      <c r="M1244" s="7">
        <v>43425.385416666664</v>
      </c>
      <c r="N1244">
        <v>275.05</v>
      </c>
      <c r="O1244" s="7">
        <v>43425.385416666664</v>
      </c>
      <c r="P1244">
        <v>279</v>
      </c>
    </row>
    <row r="1245" spans="13:16" x14ac:dyDescent="0.15">
      <c r="M1245" s="7">
        <v>43425.395833333336</v>
      </c>
      <c r="N1245">
        <v>274.85000000000002</v>
      </c>
      <c r="O1245" s="7">
        <v>43425.395833333336</v>
      </c>
      <c r="P1245">
        <v>278.89999999999998</v>
      </c>
    </row>
    <row r="1246" spans="13:16" x14ac:dyDescent="0.15">
      <c r="M1246" s="7">
        <v>43425.40625</v>
      </c>
      <c r="N1246">
        <v>274.8</v>
      </c>
      <c r="O1246" s="7">
        <v>43425.40625</v>
      </c>
      <c r="P1246">
        <v>278.89999999999998</v>
      </c>
    </row>
    <row r="1247" spans="13:16" x14ac:dyDescent="0.15">
      <c r="M1247" s="7">
        <v>43425.416666666664</v>
      </c>
      <c r="N1247">
        <v>274.85000000000002</v>
      </c>
      <c r="O1247" s="7">
        <v>43425.416666666664</v>
      </c>
      <c r="P1247">
        <v>278.95</v>
      </c>
    </row>
    <row r="1248" spans="13:16" x14ac:dyDescent="0.15">
      <c r="M1248" s="7">
        <v>43425.427083333336</v>
      </c>
      <c r="N1248">
        <v>274.89999999999998</v>
      </c>
      <c r="O1248" s="7">
        <v>43425.427083333336</v>
      </c>
      <c r="P1248">
        <v>279.05</v>
      </c>
    </row>
    <row r="1249" spans="13:16" x14ac:dyDescent="0.15">
      <c r="M1249" s="7">
        <v>43425.447916666664</v>
      </c>
      <c r="N1249">
        <v>274.95</v>
      </c>
      <c r="O1249" s="7">
        <v>43425.447916666664</v>
      </c>
      <c r="P1249">
        <v>279</v>
      </c>
    </row>
    <row r="1250" spans="13:16" x14ac:dyDescent="0.15">
      <c r="M1250" s="7">
        <v>43425.458333333336</v>
      </c>
      <c r="N1250">
        <v>274.95</v>
      </c>
      <c r="O1250" s="7">
        <v>43425.458333333336</v>
      </c>
      <c r="P1250">
        <v>279.05</v>
      </c>
    </row>
    <row r="1251" spans="13:16" x14ac:dyDescent="0.15">
      <c r="M1251" s="7">
        <v>43425.46875</v>
      </c>
      <c r="N1251">
        <v>274.89999999999998</v>
      </c>
      <c r="O1251" s="7">
        <v>43425.46875</v>
      </c>
      <c r="P1251">
        <v>279.05</v>
      </c>
    </row>
    <row r="1252" spans="13:16" x14ac:dyDescent="0.15">
      <c r="M1252" s="7">
        <v>43425.479166666664</v>
      </c>
      <c r="N1252">
        <v>274.89999999999998</v>
      </c>
      <c r="O1252" s="7">
        <v>43425.479166666664</v>
      </c>
      <c r="P1252">
        <v>279</v>
      </c>
    </row>
    <row r="1253" spans="13:16" x14ac:dyDescent="0.15">
      <c r="M1253" s="7">
        <v>43425.572916666664</v>
      </c>
      <c r="N1253">
        <v>274.85000000000002</v>
      </c>
      <c r="O1253" s="7">
        <v>43425.572916666664</v>
      </c>
      <c r="P1253">
        <v>278.89999999999998</v>
      </c>
    </row>
    <row r="1254" spans="13:16" x14ac:dyDescent="0.15">
      <c r="M1254" s="7">
        <v>43425.583333333336</v>
      </c>
      <c r="N1254">
        <v>274.85000000000002</v>
      </c>
      <c r="O1254" s="7">
        <v>43425.583333333336</v>
      </c>
      <c r="P1254">
        <v>278.95</v>
      </c>
    </row>
    <row r="1255" spans="13:16" x14ac:dyDescent="0.15">
      <c r="M1255" s="7">
        <v>43425.59375</v>
      </c>
      <c r="N1255">
        <v>274.89999999999998</v>
      </c>
      <c r="O1255" s="7">
        <v>43425.59375</v>
      </c>
      <c r="P1255">
        <v>278.85000000000002</v>
      </c>
    </row>
    <row r="1256" spans="13:16" x14ac:dyDescent="0.15">
      <c r="M1256" s="7">
        <v>43425.604166666664</v>
      </c>
      <c r="N1256">
        <v>274.95</v>
      </c>
      <c r="O1256" s="7">
        <v>43425.604166666664</v>
      </c>
      <c r="P1256">
        <v>278.95</v>
      </c>
    </row>
    <row r="1257" spans="13:16" x14ac:dyDescent="0.15">
      <c r="M1257" s="7">
        <v>43425.614583333336</v>
      </c>
      <c r="N1257">
        <v>274.95</v>
      </c>
      <c r="O1257" s="7">
        <v>43425.614583333336</v>
      </c>
      <c r="P1257">
        <v>278.89999999999998</v>
      </c>
    </row>
    <row r="1258" spans="13:16" x14ac:dyDescent="0.15">
      <c r="M1258" s="7">
        <v>43425.625</v>
      </c>
      <c r="N1258">
        <v>274.95</v>
      </c>
      <c r="O1258" s="7">
        <v>43425.625</v>
      </c>
      <c r="P1258">
        <v>278.89999999999998</v>
      </c>
    </row>
    <row r="1259" spans="13:16" x14ac:dyDescent="0.15">
      <c r="M1259" s="7">
        <v>43425.885416666664</v>
      </c>
      <c r="N1259">
        <v>275.05</v>
      </c>
      <c r="O1259" s="7">
        <v>43425.885416666664</v>
      </c>
      <c r="P1259">
        <v>279.2</v>
      </c>
    </row>
    <row r="1260" spans="13:16" x14ac:dyDescent="0.15">
      <c r="M1260" s="7">
        <v>43425.895833333336</v>
      </c>
      <c r="N1260">
        <v>274.89999999999998</v>
      </c>
      <c r="O1260" s="7">
        <v>43425.895833333336</v>
      </c>
      <c r="P1260">
        <v>278.85000000000002</v>
      </c>
    </row>
    <row r="1261" spans="13:16" x14ac:dyDescent="0.15">
      <c r="M1261" s="7">
        <v>43425.90625</v>
      </c>
      <c r="N1261">
        <v>275.3</v>
      </c>
      <c r="O1261" s="7">
        <v>43425.90625</v>
      </c>
      <c r="P1261">
        <v>279.35000000000002</v>
      </c>
    </row>
    <row r="1262" spans="13:16" x14ac:dyDescent="0.15">
      <c r="M1262" s="7">
        <v>43425.916666666664</v>
      </c>
      <c r="N1262">
        <v>275.45</v>
      </c>
      <c r="O1262" s="7">
        <v>43425.916666666664</v>
      </c>
      <c r="P1262">
        <v>279.55</v>
      </c>
    </row>
    <row r="1263" spans="13:16" x14ac:dyDescent="0.15">
      <c r="M1263" s="7">
        <v>43425.927083333336</v>
      </c>
      <c r="N1263">
        <v>275.39999999999998</v>
      </c>
      <c r="O1263" s="7">
        <v>43425.927083333336</v>
      </c>
      <c r="P1263">
        <v>279.45</v>
      </c>
    </row>
    <row r="1264" spans="13:16" x14ac:dyDescent="0.15">
      <c r="M1264" s="7">
        <v>43425.9375</v>
      </c>
      <c r="N1264">
        <v>275.35000000000002</v>
      </c>
      <c r="O1264" s="7">
        <v>43425.9375</v>
      </c>
      <c r="P1264">
        <v>279.35000000000002</v>
      </c>
    </row>
    <row r="1265" spans="13:16" x14ac:dyDescent="0.15">
      <c r="M1265" s="7">
        <v>43425.947916666664</v>
      </c>
      <c r="N1265">
        <v>275.39999999999998</v>
      </c>
      <c r="O1265" s="7">
        <v>43425.947916666664</v>
      </c>
      <c r="P1265">
        <v>279.5</v>
      </c>
    </row>
    <row r="1266" spans="13:16" x14ac:dyDescent="0.15">
      <c r="M1266" s="7">
        <v>43425.958333333336</v>
      </c>
      <c r="N1266">
        <v>275.45</v>
      </c>
      <c r="O1266" s="7">
        <v>43425.958333333336</v>
      </c>
      <c r="P1266">
        <v>279.60000000000002</v>
      </c>
    </row>
    <row r="1267" spans="13:16" x14ac:dyDescent="0.15">
      <c r="M1267" s="7">
        <v>43425.96875</v>
      </c>
      <c r="N1267">
        <v>275.35000000000002</v>
      </c>
      <c r="O1267" s="7">
        <v>43425.96875</v>
      </c>
      <c r="P1267">
        <v>279.39999999999998</v>
      </c>
    </row>
    <row r="1268" spans="13:16" x14ac:dyDescent="0.15">
      <c r="M1268" s="7">
        <v>43425.979166666664</v>
      </c>
      <c r="N1268">
        <v>275.55</v>
      </c>
      <c r="O1268" s="7">
        <v>43425.979166666664</v>
      </c>
      <c r="P1268">
        <v>279.7</v>
      </c>
    </row>
    <row r="1269" spans="13:16" x14ac:dyDescent="0.15">
      <c r="M1269" s="7">
        <v>43425.989583333336</v>
      </c>
      <c r="N1269">
        <v>275.85000000000002</v>
      </c>
      <c r="O1269" s="7">
        <v>43425.989583333336</v>
      </c>
      <c r="P1269">
        <v>280</v>
      </c>
    </row>
    <row r="1270" spans="13:16" x14ac:dyDescent="0.15">
      <c r="M1270" s="7">
        <v>43426</v>
      </c>
      <c r="N1270">
        <v>275.60000000000002</v>
      </c>
      <c r="O1270" s="7">
        <v>43426</v>
      </c>
      <c r="P1270">
        <v>279.75</v>
      </c>
    </row>
    <row r="1271" spans="13:16" x14ac:dyDescent="0.15">
      <c r="M1271" s="7">
        <v>43426.010416666664</v>
      </c>
      <c r="N1271">
        <v>275.39999999999998</v>
      </c>
      <c r="O1271" s="7">
        <v>43426.010416666664</v>
      </c>
      <c r="P1271">
        <v>279.60000000000002</v>
      </c>
    </row>
    <row r="1272" spans="13:16" x14ac:dyDescent="0.15">
      <c r="M1272" s="7">
        <v>43426.020833333336</v>
      </c>
      <c r="N1272">
        <v>275.39999999999998</v>
      </c>
      <c r="O1272" s="7">
        <v>43426.020833333336</v>
      </c>
      <c r="P1272">
        <v>279.5</v>
      </c>
    </row>
    <row r="1273" spans="13:16" x14ac:dyDescent="0.15">
      <c r="M1273" s="7">
        <v>43426.03125</v>
      </c>
      <c r="N1273">
        <v>275.45</v>
      </c>
      <c r="O1273" s="7">
        <v>43426.03125</v>
      </c>
      <c r="P1273">
        <v>279.55</v>
      </c>
    </row>
    <row r="1274" spans="13:16" x14ac:dyDescent="0.15">
      <c r="M1274" s="7">
        <v>43426.041666666664</v>
      </c>
      <c r="N1274">
        <v>275.39999999999998</v>
      </c>
      <c r="O1274" s="7">
        <v>43426.041666666664</v>
      </c>
      <c r="P1274">
        <v>279.5</v>
      </c>
    </row>
    <row r="1275" spans="13:16" x14ac:dyDescent="0.15">
      <c r="M1275" s="7">
        <v>43426.052083333336</v>
      </c>
      <c r="N1275">
        <v>275.14999999999998</v>
      </c>
      <c r="O1275" s="7">
        <v>43426.052083333336</v>
      </c>
      <c r="P1275">
        <v>279.2</v>
      </c>
    </row>
    <row r="1276" spans="13:16" x14ac:dyDescent="0.15">
      <c r="M1276" s="7">
        <v>43426.0625</v>
      </c>
      <c r="N1276">
        <v>275.35000000000002</v>
      </c>
      <c r="O1276" s="7">
        <v>43426.0625</v>
      </c>
      <c r="P1276">
        <v>279.3</v>
      </c>
    </row>
    <row r="1277" spans="13:16" x14ac:dyDescent="0.15">
      <c r="M1277" s="7">
        <v>43426.072916666664</v>
      </c>
      <c r="N1277">
        <v>275.35000000000002</v>
      </c>
      <c r="O1277" s="7">
        <v>43426.072916666664</v>
      </c>
      <c r="P1277">
        <v>279.3</v>
      </c>
    </row>
    <row r="1278" spans="13:16" x14ac:dyDescent="0.15">
      <c r="M1278" s="7">
        <v>43426.083333333336</v>
      </c>
      <c r="N1278">
        <v>275.39999999999998</v>
      </c>
      <c r="O1278" s="7">
        <v>43426.083333333336</v>
      </c>
      <c r="P1278">
        <v>279.39999999999998</v>
      </c>
    </row>
    <row r="1279" spans="13:16" x14ac:dyDescent="0.15">
      <c r="M1279" s="7">
        <v>43426.09375</v>
      </c>
      <c r="N1279">
        <v>275.45</v>
      </c>
      <c r="O1279" s="7">
        <v>43426.09375</v>
      </c>
      <c r="P1279">
        <v>279.5</v>
      </c>
    </row>
    <row r="1280" spans="13:16" x14ac:dyDescent="0.15">
      <c r="M1280" s="7">
        <v>43426.104166666664</v>
      </c>
      <c r="N1280">
        <v>275.35000000000002</v>
      </c>
      <c r="O1280" s="7">
        <v>43426.104166666664</v>
      </c>
      <c r="P1280">
        <v>279.35000000000002</v>
      </c>
    </row>
    <row r="1281" spans="13:16" x14ac:dyDescent="0.15">
      <c r="M1281" s="7">
        <v>43426.375</v>
      </c>
      <c r="N1281">
        <v>275.45</v>
      </c>
      <c r="O1281" s="7">
        <v>43426.375</v>
      </c>
      <c r="P1281">
        <v>279.55</v>
      </c>
    </row>
    <row r="1282" spans="13:16" x14ac:dyDescent="0.15">
      <c r="M1282" s="7">
        <v>43426.385416666664</v>
      </c>
      <c r="N1282">
        <v>275.3</v>
      </c>
      <c r="O1282" s="7">
        <v>43426.385416666664</v>
      </c>
      <c r="P1282">
        <v>279.35000000000002</v>
      </c>
    </row>
    <row r="1283" spans="13:16" x14ac:dyDescent="0.15">
      <c r="M1283" s="7">
        <v>43426.395833333336</v>
      </c>
      <c r="N1283">
        <v>275.2</v>
      </c>
      <c r="O1283" s="7">
        <v>43426.395833333336</v>
      </c>
      <c r="P1283">
        <v>279.39999999999998</v>
      </c>
    </row>
    <row r="1284" spans="13:16" x14ac:dyDescent="0.15">
      <c r="M1284" s="7">
        <v>43426.40625</v>
      </c>
      <c r="N1284">
        <v>275.39999999999998</v>
      </c>
      <c r="O1284" s="7">
        <v>43426.40625</v>
      </c>
      <c r="P1284">
        <v>279.45</v>
      </c>
    </row>
    <row r="1285" spans="13:16" x14ac:dyDescent="0.15">
      <c r="M1285" s="7">
        <v>43426.416666666664</v>
      </c>
      <c r="N1285">
        <v>275.5</v>
      </c>
      <c r="O1285" s="7">
        <v>43426.416666666664</v>
      </c>
      <c r="P1285">
        <v>279.55</v>
      </c>
    </row>
    <row r="1286" spans="13:16" x14ac:dyDescent="0.15">
      <c r="M1286" s="7">
        <v>43426.427083333336</v>
      </c>
      <c r="N1286">
        <v>275.39999999999998</v>
      </c>
      <c r="O1286" s="7">
        <v>43426.427083333336</v>
      </c>
      <c r="P1286">
        <v>279.5</v>
      </c>
    </row>
    <row r="1287" spans="13:16" x14ac:dyDescent="0.15">
      <c r="M1287" s="7">
        <v>43426.447916666664</v>
      </c>
      <c r="N1287">
        <v>275.45</v>
      </c>
      <c r="O1287" s="7">
        <v>43426.447916666664</v>
      </c>
      <c r="P1287">
        <v>279.5</v>
      </c>
    </row>
    <row r="1288" spans="13:16" x14ac:dyDescent="0.15">
      <c r="M1288" s="7">
        <v>43426.458333333336</v>
      </c>
      <c r="N1288">
        <v>275.55</v>
      </c>
      <c r="O1288" s="7">
        <v>43426.458333333336</v>
      </c>
      <c r="P1288">
        <v>279.45</v>
      </c>
    </row>
    <row r="1289" spans="13:16" x14ac:dyDescent="0.15">
      <c r="M1289" s="7">
        <v>43426.46875</v>
      </c>
      <c r="N1289">
        <v>275.55</v>
      </c>
      <c r="O1289" s="7">
        <v>43426.46875</v>
      </c>
      <c r="P1289">
        <v>279.60000000000002</v>
      </c>
    </row>
    <row r="1290" spans="13:16" x14ac:dyDescent="0.15">
      <c r="M1290" s="7">
        <v>43426.479166666664</v>
      </c>
      <c r="N1290">
        <v>275.60000000000002</v>
      </c>
      <c r="O1290" s="7">
        <v>43426.479166666664</v>
      </c>
      <c r="P1290">
        <v>279.75</v>
      </c>
    </row>
    <row r="1291" spans="13:16" x14ac:dyDescent="0.15">
      <c r="M1291" s="7">
        <v>43426.572916666664</v>
      </c>
      <c r="N1291">
        <v>275.60000000000002</v>
      </c>
      <c r="O1291" s="7">
        <v>43426.572916666664</v>
      </c>
      <c r="P1291">
        <v>279.7</v>
      </c>
    </row>
    <row r="1292" spans="13:16" x14ac:dyDescent="0.15">
      <c r="M1292" s="7">
        <v>43426.583333333336</v>
      </c>
      <c r="N1292">
        <v>275.55</v>
      </c>
      <c r="O1292" s="7">
        <v>43426.583333333336</v>
      </c>
      <c r="P1292">
        <v>279.7</v>
      </c>
    </row>
    <row r="1293" spans="13:16" x14ac:dyDescent="0.15">
      <c r="M1293" s="7">
        <v>43426.59375</v>
      </c>
      <c r="N1293">
        <v>275.55</v>
      </c>
      <c r="O1293" s="7">
        <v>43426.59375</v>
      </c>
      <c r="P1293">
        <v>279.60000000000002</v>
      </c>
    </row>
    <row r="1294" spans="13:16" x14ac:dyDescent="0.15">
      <c r="M1294" s="7">
        <v>43426.604166666664</v>
      </c>
      <c r="N1294">
        <v>275.60000000000002</v>
      </c>
      <c r="O1294" s="7">
        <v>43426.604166666664</v>
      </c>
      <c r="P1294">
        <v>279.75</v>
      </c>
    </row>
    <row r="1295" spans="13:16" x14ac:dyDescent="0.15">
      <c r="M1295" s="7">
        <v>43426.614583333336</v>
      </c>
      <c r="N1295">
        <v>275.64999999999998</v>
      </c>
      <c r="O1295" s="7">
        <v>43426.614583333336</v>
      </c>
      <c r="P1295">
        <v>279.75</v>
      </c>
    </row>
    <row r="1296" spans="13:16" x14ac:dyDescent="0.15">
      <c r="M1296" s="7">
        <v>43426.625</v>
      </c>
      <c r="N1296">
        <v>275.60000000000002</v>
      </c>
      <c r="O1296" s="7">
        <v>43426.625</v>
      </c>
      <c r="P1296">
        <v>279.55</v>
      </c>
    </row>
    <row r="1297" spans="13:16" x14ac:dyDescent="0.15">
      <c r="M1297" s="7">
        <v>43426.885416666664</v>
      </c>
      <c r="N1297">
        <v>275.64999999999998</v>
      </c>
      <c r="O1297" s="7">
        <v>43426.885416666664</v>
      </c>
      <c r="P1297">
        <v>279.89999999999998</v>
      </c>
    </row>
    <row r="1298" spans="13:16" x14ac:dyDescent="0.15">
      <c r="M1298" s="7">
        <v>43426.895833333336</v>
      </c>
      <c r="N1298">
        <v>275.75</v>
      </c>
      <c r="O1298" s="7">
        <v>43426.895833333336</v>
      </c>
      <c r="P1298">
        <v>279.89999999999998</v>
      </c>
    </row>
    <row r="1299" spans="13:16" x14ac:dyDescent="0.15">
      <c r="M1299" s="7">
        <v>43426.90625</v>
      </c>
      <c r="N1299">
        <v>275.7</v>
      </c>
      <c r="O1299" s="7">
        <v>43426.90625</v>
      </c>
      <c r="P1299">
        <v>279.8</v>
      </c>
    </row>
    <row r="1300" spans="13:16" x14ac:dyDescent="0.15">
      <c r="M1300" s="7">
        <v>43426.916666666664</v>
      </c>
      <c r="N1300">
        <v>275.64999999999998</v>
      </c>
      <c r="O1300" s="7">
        <v>43426.916666666664</v>
      </c>
      <c r="P1300">
        <v>279.75</v>
      </c>
    </row>
    <row r="1301" spans="13:16" x14ac:dyDescent="0.15">
      <c r="M1301" s="7">
        <v>43426.927083333336</v>
      </c>
      <c r="N1301">
        <v>275.64999999999998</v>
      </c>
      <c r="O1301" s="7">
        <v>43426.927083333336</v>
      </c>
      <c r="P1301">
        <v>279.75</v>
      </c>
    </row>
    <row r="1302" spans="13:16" x14ac:dyDescent="0.15">
      <c r="M1302" s="7">
        <v>43426.9375</v>
      </c>
      <c r="N1302">
        <v>275.5</v>
      </c>
      <c r="O1302" s="7">
        <v>43426.9375</v>
      </c>
      <c r="P1302">
        <v>279.60000000000002</v>
      </c>
    </row>
    <row r="1303" spans="13:16" x14ac:dyDescent="0.15">
      <c r="M1303" s="7">
        <v>43426.947916666664</v>
      </c>
      <c r="N1303">
        <v>275.7</v>
      </c>
      <c r="O1303" s="7">
        <v>43426.947916666664</v>
      </c>
      <c r="P1303">
        <v>279.8</v>
      </c>
    </row>
    <row r="1304" spans="13:16" x14ac:dyDescent="0.15">
      <c r="M1304" s="7">
        <v>43426.958333333336</v>
      </c>
      <c r="N1304">
        <v>275.7</v>
      </c>
      <c r="O1304" s="7">
        <v>43426.958333333336</v>
      </c>
      <c r="P1304">
        <v>279.85000000000002</v>
      </c>
    </row>
    <row r="1305" spans="13:16" x14ac:dyDescent="0.15">
      <c r="M1305" s="7">
        <v>43426.96875</v>
      </c>
      <c r="N1305">
        <v>275.60000000000002</v>
      </c>
      <c r="O1305" s="7">
        <v>43426.96875</v>
      </c>
      <c r="P1305">
        <v>279.8</v>
      </c>
    </row>
    <row r="1306" spans="13:16" x14ac:dyDescent="0.15">
      <c r="M1306" s="7">
        <v>43426.979166666664</v>
      </c>
      <c r="N1306">
        <v>275.55</v>
      </c>
      <c r="O1306" s="7">
        <v>43426.979166666664</v>
      </c>
      <c r="P1306">
        <v>279.7</v>
      </c>
    </row>
    <row r="1307" spans="13:16" x14ac:dyDescent="0.15">
      <c r="M1307" s="7">
        <v>43426.989583333336</v>
      </c>
      <c r="N1307">
        <v>275.55</v>
      </c>
      <c r="O1307" s="7">
        <v>43426.989583333336</v>
      </c>
      <c r="P1307">
        <v>279.64999999999998</v>
      </c>
    </row>
    <row r="1308" spans="13:16" x14ac:dyDescent="0.15">
      <c r="M1308" s="7">
        <v>43427</v>
      </c>
      <c r="N1308">
        <v>275.55</v>
      </c>
      <c r="O1308" s="7">
        <v>43427</v>
      </c>
      <c r="P1308">
        <v>279.7</v>
      </c>
    </row>
    <row r="1309" spans="13:16" x14ac:dyDescent="0.15">
      <c r="M1309" s="7">
        <v>43427.010416666664</v>
      </c>
      <c r="N1309">
        <v>275.7</v>
      </c>
      <c r="O1309" s="7">
        <v>43427.010416666664</v>
      </c>
      <c r="P1309">
        <v>279.8</v>
      </c>
    </row>
    <row r="1310" spans="13:16" x14ac:dyDescent="0.15">
      <c r="M1310" s="7">
        <v>43427.020833333336</v>
      </c>
      <c r="N1310">
        <v>275.64999999999998</v>
      </c>
      <c r="O1310" s="7">
        <v>43427.020833333336</v>
      </c>
      <c r="P1310">
        <v>279.85000000000002</v>
      </c>
    </row>
    <row r="1311" spans="13:16" x14ac:dyDescent="0.15">
      <c r="M1311" s="7">
        <v>43427.03125</v>
      </c>
      <c r="N1311">
        <v>275.64999999999998</v>
      </c>
      <c r="O1311" s="7">
        <v>43427.03125</v>
      </c>
      <c r="P1311">
        <v>279.8</v>
      </c>
    </row>
    <row r="1312" spans="13:16" x14ac:dyDescent="0.15">
      <c r="M1312" s="7">
        <v>43427.041666666664</v>
      </c>
      <c r="N1312">
        <v>275.7</v>
      </c>
      <c r="O1312" s="7">
        <v>43427.041666666664</v>
      </c>
      <c r="P1312">
        <v>279.7</v>
      </c>
    </row>
    <row r="1313" spans="13:16" x14ac:dyDescent="0.15">
      <c r="M1313" s="7">
        <v>43427.052083333336</v>
      </c>
      <c r="N1313">
        <v>275.7</v>
      </c>
      <c r="O1313" s="7">
        <v>43427.052083333336</v>
      </c>
      <c r="P1313">
        <v>279.75</v>
      </c>
    </row>
    <row r="1314" spans="13:16" x14ac:dyDescent="0.15">
      <c r="M1314" s="7">
        <v>43427.0625</v>
      </c>
      <c r="N1314">
        <v>275.60000000000002</v>
      </c>
      <c r="O1314" s="7">
        <v>43427.0625</v>
      </c>
      <c r="P1314">
        <v>279.64999999999998</v>
      </c>
    </row>
    <row r="1315" spans="13:16" x14ac:dyDescent="0.15">
      <c r="M1315" s="7">
        <v>43427.072916666664</v>
      </c>
      <c r="N1315">
        <v>275.55</v>
      </c>
      <c r="O1315" s="7">
        <v>43427.072916666664</v>
      </c>
      <c r="P1315">
        <v>279.64999999999998</v>
      </c>
    </row>
    <row r="1316" spans="13:16" x14ac:dyDescent="0.15">
      <c r="M1316" s="7">
        <v>43427.083333333336</v>
      </c>
      <c r="N1316">
        <v>275.55</v>
      </c>
      <c r="O1316" s="7">
        <v>43427.083333333336</v>
      </c>
      <c r="P1316">
        <v>279.64999999999998</v>
      </c>
    </row>
    <row r="1317" spans="13:16" x14ac:dyDescent="0.15">
      <c r="M1317" s="7">
        <v>43427.09375</v>
      </c>
      <c r="N1317">
        <v>275.5</v>
      </c>
      <c r="O1317" s="7">
        <v>43427.09375</v>
      </c>
      <c r="P1317">
        <v>279.64999999999998</v>
      </c>
    </row>
    <row r="1318" spans="13:16" x14ac:dyDescent="0.15">
      <c r="M1318" s="7">
        <v>43427.104166666664</v>
      </c>
      <c r="N1318">
        <v>275.64999999999998</v>
      </c>
      <c r="O1318" s="7">
        <v>43427.104166666664</v>
      </c>
      <c r="P1318">
        <v>279.60000000000002</v>
      </c>
    </row>
    <row r="1319" spans="13:16" x14ac:dyDescent="0.15">
      <c r="M1319" s="7">
        <v>43427.375</v>
      </c>
      <c r="N1319">
        <v>275.5</v>
      </c>
      <c r="O1319" s="7">
        <v>43427.375</v>
      </c>
      <c r="P1319">
        <v>279.7</v>
      </c>
    </row>
    <row r="1320" spans="13:16" x14ac:dyDescent="0.15">
      <c r="M1320" s="7">
        <v>43427.385416666664</v>
      </c>
      <c r="N1320">
        <v>275.5</v>
      </c>
      <c r="O1320" s="7">
        <v>43427.385416666664</v>
      </c>
      <c r="P1320">
        <v>279.64999999999998</v>
      </c>
    </row>
    <row r="1321" spans="13:16" x14ac:dyDescent="0.15">
      <c r="M1321" s="7">
        <v>43427.395833333336</v>
      </c>
      <c r="N1321">
        <v>275.55</v>
      </c>
      <c r="O1321" s="7">
        <v>43427.395833333336</v>
      </c>
      <c r="P1321">
        <v>279.64999999999998</v>
      </c>
    </row>
    <row r="1322" spans="13:16" x14ac:dyDescent="0.15">
      <c r="M1322" s="7">
        <v>43427.40625</v>
      </c>
      <c r="N1322">
        <v>275.64999999999998</v>
      </c>
      <c r="O1322" s="7">
        <v>43427.40625</v>
      </c>
      <c r="P1322">
        <v>279.75</v>
      </c>
    </row>
    <row r="1323" spans="13:16" x14ac:dyDescent="0.15">
      <c r="M1323" s="7">
        <v>43427.416666666664</v>
      </c>
      <c r="N1323">
        <v>275.75</v>
      </c>
      <c r="O1323" s="7">
        <v>43427.416666666664</v>
      </c>
      <c r="P1323">
        <v>279.85000000000002</v>
      </c>
    </row>
    <row r="1324" spans="13:16" x14ac:dyDescent="0.15">
      <c r="M1324" s="7">
        <v>43427.427083333336</v>
      </c>
      <c r="N1324">
        <v>275.75</v>
      </c>
      <c r="O1324" s="7">
        <v>43427.427083333336</v>
      </c>
      <c r="P1324">
        <v>279.85000000000002</v>
      </c>
    </row>
    <row r="1325" spans="13:16" x14ac:dyDescent="0.15">
      <c r="M1325" s="7">
        <v>43427.447916666664</v>
      </c>
      <c r="N1325">
        <v>275.75</v>
      </c>
      <c r="O1325" s="7">
        <v>43427.447916666664</v>
      </c>
      <c r="P1325">
        <v>279.85000000000002</v>
      </c>
    </row>
    <row r="1326" spans="13:16" x14ac:dyDescent="0.15">
      <c r="M1326" s="7">
        <v>43427.458333333336</v>
      </c>
      <c r="N1326">
        <v>275.85000000000002</v>
      </c>
      <c r="O1326" s="7">
        <v>43427.458333333336</v>
      </c>
      <c r="P1326">
        <v>279.89999999999998</v>
      </c>
    </row>
    <row r="1327" spans="13:16" x14ac:dyDescent="0.15">
      <c r="M1327" s="7">
        <v>43427.46875</v>
      </c>
      <c r="N1327">
        <v>275.85000000000002</v>
      </c>
      <c r="O1327" s="7">
        <v>43427.46875</v>
      </c>
      <c r="P1327">
        <v>279.95</v>
      </c>
    </row>
    <row r="1328" spans="13:16" x14ac:dyDescent="0.15">
      <c r="M1328" s="7">
        <v>43427.479166666664</v>
      </c>
      <c r="N1328">
        <v>275.85000000000002</v>
      </c>
      <c r="O1328" s="7">
        <v>43427.479166666664</v>
      </c>
      <c r="P1328">
        <v>279.89999999999998</v>
      </c>
    </row>
    <row r="1329" spans="13:16" x14ac:dyDescent="0.15">
      <c r="M1329" s="7">
        <v>43427.572916666664</v>
      </c>
      <c r="N1329">
        <v>275.85000000000002</v>
      </c>
      <c r="O1329" s="7">
        <v>43427.572916666664</v>
      </c>
      <c r="P1329">
        <v>280.05</v>
      </c>
    </row>
    <row r="1330" spans="13:16" x14ac:dyDescent="0.15">
      <c r="M1330" s="7">
        <v>43427.583333333336</v>
      </c>
      <c r="N1330">
        <v>275.8</v>
      </c>
      <c r="O1330" s="7">
        <v>43427.583333333336</v>
      </c>
      <c r="P1330">
        <v>279.95</v>
      </c>
    </row>
    <row r="1331" spans="13:16" x14ac:dyDescent="0.15">
      <c r="M1331" s="7">
        <v>43427.59375</v>
      </c>
      <c r="N1331">
        <v>275.85000000000002</v>
      </c>
      <c r="O1331" s="7">
        <v>43427.59375</v>
      </c>
      <c r="P1331">
        <v>279.89999999999998</v>
      </c>
    </row>
    <row r="1332" spans="13:16" x14ac:dyDescent="0.15">
      <c r="M1332" s="7">
        <v>43427.604166666664</v>
      </c>
      <c r="N1332">
        <v>275.85000000000002</v>
      </c>
      <c r="O1332" s="7">
        <v>43427.604166666664</v>
      </c>
      <c r="P1332">
        <v>279.95</v>
      </c>
    </row>
    <row r="1333" spans="13:16" x14ac:dyDescent="0.15">
      <c r="M1333" s="7">
        <v>43427.614583333336</v>
      </c>
      <c r="N1333">
        <v>275.8</v>
      </c>
      <c r="O1333" s="7">
        <v>43427.614583333336</v>
      </c>
      <c r="P1333">
        <v>279.85000000000002</v>
      </c>
    </row>
    <row r="1334" spans="13:16" x14ac:dyDescent="0.15">
      <c r="M1334" s="7">
        <v>43427.625</v>
      </c>
      <c r="N1334">
        <v>275.75</v>
      </c>
      <c r="O1334" s="7">
        <v>43427.625</v>
      </c>
      <c r="P1334">
        <v>279.8</v>
      </c>
    </row>
    <row r="1335" spans="13:16" x14ac:dyDescent="0.15">
      <c r="M1335" s="7">
        <v>43427.885416666664</v>
      </c>
      <c r="N1335">
        <v>275.55</v>
      </c>
      <c r="O1335" s="7">
        <v>43427.885416666664</v>
      </c>
      <c r="P1335">
        <v>279.25</v>
      </c>
    </row>
    <row r="1336" spans="13:16" x14ac:dyDescent="0.15">
      <c r="M1336" s="7">
        <v>43427.895833333336</v>
      </c>
      <c r="N1336">
        <v>275.10000000000002</v>
      </c>
      <c r="O1336" s="7">
        <v>43427.895833333336</v>
      </c>
      <c r="P1336">
        <v>279.05</v>
      </c>
    </row>
    <row r="1337" spans="13:16" x14ac:dyDescent="0.15">
      <c r="M1337" s="7">
        <v>43427.90625</v>
      </c>
      <c r="N1337">
        <v>275.10000000000002</v>
      </c>
      <c r="O1337" s="7">
        <v>43427.90625</v>
      </c>
      <c r="P1337">
        <v>279.05</v>
      </c>
    </row>
    <row r="1338" spans="13:16" x14ac:dyDescent="0.15">
      <c r="M1338" s="7">
        <v>43427.916666666664</v>
      </c>
      <c r="N1338">
        <v>275</v>
      </c>
      <c r="O1338" s="7">
        <v>43427.916666666664</v>
      </c>
      <c r="P1338">
        <v>279</v>
      </c>
    </row>
    <row r="1339" spans="13:16" x14ac:dyDescent="0.15">
      <c r="M1339" s="7">
        <v>43427.927083333336</v>
      </c>
      <c r="N1339">
        <v>275.2</v>
      </c>
      <c r="O1339" s="7">
        <v>43427.927083333336</v>
      </c>
      <c r="P1339">
        <v>279.25</v>
      </c>
    </row>
    <row r="1340" spans="13:16" x14ac:dyDescent="0.15">
      <c r="M1340" s="7">
        <v>43427.9375</v>
      </c>
      <c r="N1340">
        <v>275.39999999999998</v>
      </c>
      <c r="O1340" s="7">
        <v>43427.9375</v>
      </c>
      <c r="P1340">
        <v>279.55</v>
      </c>
    </row>
    <row r="1341" spans="13:16" x14ac:dyDescent="0.15">
      <c r="M1341" s="7">
        <v>43427.947916666664</v>
      </c>
      <c r="N1341">
        <v>275.39999999999998</v>
      </c>
      <c r="O1341" s="7">
        <v>43427.947916666664</v>
      </c>
      <c r="P1341">
        <v>279.5</v>
      </c>
    </row>
    <row r="1342" spans="13:16" x14ac:dyDescent="0.15">
      <c r="M1342" s="7">
        <v>43427.958333333336</v>
      </c>
      <c r="N1342">
        <v>275.45</v>
      </c>
      <c r="O1342" s="7">
        <v>43427.958333333336</v>
      </c>
      <c r="P1342">
        <v>279.5</v>
      </c>
    </row>
    <row r="1343" spans="13:16" x14ac:dyDescent="0.15">
      <c r="M1343" s="7">
        <v>43427.96875</v>
      </c>
      <c r="N1343">
        <v>275.3</v>
      </c>
      <c r="O1343" s="7">
        <v>43427.96875</v>
      </c>
      <c r="P1343">
        <v>279.45</v>
      </c>
    </row>
    <row r="1344" spans="13:16" x14ac:dyDescent="0.15">
      <c r="M1344" s="7">
        <v>43427.979166666664</v>
      </c>
      <c r="N1344">
        <v>275.3</v>
      </c>
      <c r="O1344" s="7">
        <v>43427.979166666664</v>
      </c>
      <c r="P1344">
        <v>279.45</v>
      </c>
    </row>
    <row r="1345" spans="13:16" x14ac:dyDescent="0.15">
      <c r="M1345" s="7">
        <v>43427.989583333336</v>
      </c>
      <c r="N1345">
        <v>275.3</v>
      </c>
      <c r="O1345" s="7">
        <v>43427.989583333336</v>
      </c>
      <c r="P1345">
        <v>279.39999999999998</v>
      </c>
    </row>
    <row r="1346" spans="13:16" x14ac:dyDescent="0.15">
      <c r="M1346" s="7">
        <v>43428</v>
      </c>
      <c r="N1346">
        <v>275.3</v>
      </c>
      <c r="O1346" s="7">
        <v>43428</v>
      </c>
      <c r="P1346">
        <v>279.45</v>
      </c>
    </row>
    <row r="1347" spans="13:16" x14ac:dyDescent="0.15">
      <c r="M1347" s="7">
        <v>43428.010416666664</v>
      </c>
      <c r="N1347">
        <v>275.35000000000002</v>
      </c>
      <c r="O1347" s="7">
        <v>43428.010416666664</v>
      </c>
      <c r="P1347">
        <v>279.35000000000002</v>
      </c>
    </row>
    <row r="1348" spans="13:16" x14ac:dyDescent="0.15">
      <c r="M1348" s="7">
        <v>43428.020833333336</v>
      </c>
      <c r="N1348">
        <v>275.3</v>
      </c>
      <c r="O1348" s="7">
        <v>43428.020833333336</v>
      </c>
      <c r="P1348">
        <v>279.35000000000002</v>
      </c>
    </row>
    <row r="1349" spans="13:16" x14ac:dyDescent="0.15">
      <c r="M1349" s="7">
        <v>43428.03125</v>
      </c>
      <c r="N1349">
        <v>275.35000000000002</v>
      </c>
      <c r="O1349" s="7">
        <v>43428.03125</v>
      </c>
      <c r="P1349">
        <v>279.45</v>
      </c>
    </row>
    <row r="1350" spans="13:16" x14ac:dyDescent="0.15">
      <c r="M1350" s="7">
        <v>43428.041666666664</v>
      </c>
      <c r="N1350">
        <v>275.35000000000002</v>
      </c>
      <c r="O1350" s="7">
        <v>43428.041666666664</v>
      </c>
      <c r="P1350">
        <v>279.35000000000002</v>
      </c>
    </row>
    <row r="1351" spans="13:16" x14ac:dyDescent="0.15">
      <c r="M1351" s="7">
        <v>43428.052083333336</v>
      </c>
      <c r="N1351">
        <v>275.2</v>
      </c>
      <c r="O1351" s="7">
        <v>43428.052083333336</v>
      </c>
      <c r="P1351">
        <v>279.25</v>
      </c>
    </row>
    <row r="1352" spans="13:16" x14ac:dyDescent="0.15">
      <c r="M1352" s="7">
        <v>43428.0625</v>
      </c>
      <c r="N1352">
        <v>275.3</v>
      </c>
      <c r="O1352" s="7">
        <v>43428.0625</v>
      </c>
      <c r="P1352">
        <v>279.39999999999998</v>
      </c>
    </row>
    <row r="1353" spans="13:16" x14ac:dyDescent="0.15">
      <c r="M1353" s="7">
        <v>43428.072916666664</v>
      </c>
      <c r="N1353">
        <v>275.3</v>
      </c>
      <c r="O1353" s="7">
        <v>43428.072916666664</v>
      </c>
      <c r="P1353">
        <v>279.3</v>
      </c>
    </row>
    <row r="1354" spans="13:16" x14ac:dyDescent="0.15">
      <c r="M1354" s="7">
        <v>43428.083333333336</v>
      </c>
      <c r="N1354">
        <v>275.3</v>
      </c>
      <c r="O1354" s="7">
        <v>43428.083333333336</v>
      </c>
      <c r="P1354">
        <v>279.3</v>
      </c>
    </row>
    <row r="1355" spans="13:16" x14ac:dyDescent="0.15">
      <c r="M1355" s="7">
        <v>43428.09375</v>
      </c>
      <c r="N1355">
        <v>275.39999999999998</v>
      </c>
      <c r="O1355" s="7">
        <v>43428.09375</v>
      </c>
      <c r="P1355">
        <v>279.45</v>
      </c>
    </row>
    <row r="1356" spans="13:16" x14ac:dyDescent="0.15">
      <c r="M1356" s="7">
        <v>43428.104166666664</v>
      </c>
      <c r="N1356">
        <v>275.25</v>
      </c>
      <c r="O1356" s="7">
        <v>43428.104166666664</v>
      </c>
      <c r="P1356">
        <v>279.3</v>
      </c>
    </row>
    <row r="1357" spans="13:16" x14ac:dyDescent="0.15">
      <c r="M1357" s="7">
        <v>43430.375</v>
      </c>
      <c r="N1357">
        <v>275.35000000000002</v>
      </c>
      <c r="O1357" s="7">
        <v>43430.375</v>
      </c>
      <c r="P1357">
        <v>279.35000000000002</v>
      </c>
    </row>
    <row r="1358" spans="13:16" x14ac:dyDescent="0.15">
      <c r="M1358" s="7">
        <v>43430.385416666664</v>
      </c>
      <c r="N1358">
        <v>275.39999999999998</v>
      </c>
      <c r="O1358" s="7">
        <v>43430.385416666664</v>
      </c>
      <c r="P1358">
        <v>279.45</v>
      </c>
    </row>
    <row r="1359" spans="13:16" x14ac:dyDescent="0.15">
      <c r="M1359" s="7">
        <v>43430.395833333336</v>
      </c>
      <c r="N1359">
        <v>275.05</v>
      </c>
      <c r="O1359" s="7">
        <v>43430.395833333336</v>
      </c>
      <c r="P1359">
        <v>279.14999999999998</v>
      </c>
    </row>
    <row r="1360" spans="13:16" x14ac:dyDescent="0.15">
      <c r="M1360" s="7">
        <v>43430.40625</v>
      </c>
      <c r="N1360">
        <v>275</v>
      </c>
      <c r="O1360" s="7">
        <v>43430.40625</v>
      </c>
      <c r="P1360">
        <v>279.10000000000002</v>
      </c>
    </row>
    <row r="1361" spans="13:16" x14ac:dyDescent="0.15">
      <c r="M1361" s="7">
        <v>43430.416666666664</v>
      </c>
      <c r="N1361">
        <v>275.05</v>
      </c>
      <c r="O1361" s="7">
        <v>43430.416666666664</v>
      </c>
      <c r="P1361">
        <v>279.14999999999998</v>
      </c>
    </row>
    <row r="1362" spans="13:16" x14ac:dyDescent="0.15">
      <c r="M1362" s="7">
        <v>43430.427083333336</v>
      </c>
      <c r="N1362">
        <v>275.14999999999998</v>
      </c>
      <c r="O1362" s="7">
        <v>43430.427083333336</v>
      </c>
      <c r="P1362">
        <v>279.3</v>
      </c>
    </row>
    <row r="1363" spans="13:16" x14ac:dyDescent="0.15">
      <c r="M1363" s="7">
        <v>43430.447916666664</v>
      </c>
      <c r="N1363">
        <v>275.25</v>
      </c>
      <c r="O1363" s="7">
        <v>43430.447916666664</v>
      </c>
      <c r="P1363">
        <v>279.39999999999998</v>
      </c>
    </row>
    <row r="1364" spans="13:16" x14ac:dyDescent="0.15">
      <c r="M1364" s="7">
        <v>43430.458333333336</v>
      </c>
      <c r="N1364">
        <v>275.05</v>
      </c>
      <c r="O1364" s="7">
        <v>43430.458333333336</v>
      </c>
      <c r="P1364">
        <v>279.25</v>
      </c>
    </row>
    <row r="1365" spans="13:16" x14ac:dyDescent="0.15">
      <c r="M1365" s="7">
        <v>43430.46875</v>
      </c>
      <c r="N1365">
        <v>275.05</v>
      </c>
      <c r="O1365" s="7">
        <v>43430.46875</v>
      </c>
      <c r="P1365">
        <v>279.25</v>
      </c>
    </row>
    <row r="1366" spans="13:16" x14ac:dyDescent="0.15">
      <c r="M1366" s="7">
        <v>43430.479166666664</v>
      </c>
      <c r="N1366">
        <v>275.05</v>
      </c>
      <c r="O1366" s="7">
        <v>43430.479166666664</v>
      </c>
      <c r="P1366">
        <v>279.3</v>
      </c>
    </row>
    <row r="1367" spans="13:16" x14ac:dyDescent="0.15">
      <c r="M1367" s="7">
        <v>43430.572916666664</v>
      </c>
      <c r="N1367">
        <v>275.25</v>
      </c>
      <c r="O1367" s="7">
        <v>43430.572916666664</v>
      </c>
      <c r="P1367">
        <v>279.45</v>
      </c>
    </row>
    <row r="1368" spans="13:16" x14ac:dyDescent="0.15">
      <c r="M1368" s="7">
        <v>43430.583333333336</v>
      </c>
      <c r="N1368">
        <v>275.39999999999998</v>
      </c>
      <c r="O1368" s="7">
        <v>43430.583333333336</v>
      </c>
      <c r="P1368">
        <v>279.7</v>
      </c>
    </row>
    <row r="1369" spans="13:16" x14ac:dyDescent="0.15">
      <c r="M1369" s="7">
        <v>43430.59375</v>
      </c>
      <c r="N1369">
        <v>275.39999999999998</v>
      </c>
      <c r="O1369" s="7">
        <v>43430.59375</v>
      </c>
      <c r="P1369">
        <v>279.7</v>
      </c>
    </row>
    <row r="1370" spans="13:16" x14ac:dyDescent="0.15">
      <c r="M1370" s="7">
        <v>43430.604166666664</v>
      </c>
      <c r="N1370">
        <v>275.3</v>
      </c>
      <c r="O1370" s="7">
        <v>43430.604166666664</v>
      </c>
      <c r="P1370">
        <v>279.60000000000002</v>
      </c>
    </row>
    <row r="1371" spans="13:16" x14ac:dyDescent="0.15">
      <c r="M1371" s="7">
        <v>43430.614583333336</v>
      </c>
      <c r="N1371">
        <v>275.39999999999998</v>
      </c>
      <c r="O1371" s="7">
        <v>43430.614583333336</v>
      </c>
      <c r="P1371">
        <v>279.55</v>
      </c>
    </row>
    <row r="1372" spans="13:16" x14ac:dyDescent="0.15">
      <c r="M1372" s="7">
        <v>43430.625</v>
      </c>
      <c r="N1372">
        <v>275.39999999999998</v>
      </c>
      <c r="O1372" s="7">
        <v>43430.625</v>
      </c>
      <c r="P1372">
        <v>279.5</v>
      </c>
    </row>
    <row r="1373" spans="13:16" x14ac:dyDescent="0.15">
      <c r="M1373" s="7">
        <v>43430.885416666664</v>
      </c>
      <c r="N1373">
        <v>275.45</v>
      </c>
      <c r="O1373" s="7">
        <v>43430.885416666664</v>
      </c>
      <c r="P1373">
        <v>279.55</v>
      </c>
    </row>
    <row r="1374" spans="13:16" x14ac:dyDescent="0.15">
      <c r="M1374" s="7">
        <v>43430.895833333336</v>
      </c>
      <c r="N1374">
        <v>275.2</v>
      </c>
      <c r="O1374" s="7">
        <v>43430.895833333336</v>
      </c>
      <c r="P1374">
        <v>279.45</v>
      </c>
    </row>
    <row r="1375" spans="13:16" x14ac:dyDescent="0.15">
      <c r="M1375" s="7">
        <v>43430.90625</v>
      </c>
      <c r="N1375">
        <v>275.35000000000002</v>
      </c>
      <c r="O1375" s="7">
        <v>43430.90625</v>
      </c>
      <c r="P1375">
        <v>279.55</v>
      </c>
    </row>
    <row r="1376" spans="13:16" x14ac:dyDescent="0.15">
      <c r="M1376" s="7">
        <v>43430.916666666664</v>
      </c>
      <c r="N1376">
        <v>275.45</v>
      </c>
      <c r="O1376" s="7">
        <v>43430.916666666664</v>
      </c>
      <c r="P1376">
        <v>279.7</v>
      </c>
    </row>
    <row r="1377" spans="13:16" x14ac:dyDescent="0.15">
      <c r="M1377" s="7">
        <v>43430.927083333336</v>
      </c>
      <c r="N1377">
        <v>275.39999999999998</v>
      </c>
      <c r="O1377" s="7">
        <v>43430.927083333336</v>
      </c>
      <c r="P1377">
        <v>279.55</v>
      </c>
    </row>
    <row r="1378" spans="13:16" x14ac:dyDescent="0.15">
      <c r="M1378" s="7">
        <v>43430.9375</v>
      </c>
      <c r="N1378">
        <v>275.25</v>
      </c>
      <c r="O1378" s="7">
        <v>43430.9375</v>
      </c>
      <c r="P1378">
        <v>279.39999999999998</v>
      </c>
    </row>
    <row r="1379" spans="13:16" x14ac:dyDescent="0.15">
      <c r="M1379" s="7">
        <v>43430.947916666664</v>
      </c>
      <c r="N1379">
        <v>275.3</v>
      </c>
      <c r="O1379" s="7">
        <v>43430.947916666664</v>
      </c>
      <c r="P1379">
        <v>279.5</v>
      </c>
    </row>
    <row r="1380" spans="13:16" x14ac:dyDescent="0.15">
      <c r="M1380" s="7">
        <v>43430.958333333336</v>
      </c>
      <c r="N1380">
        <v>275.3</v>
      </c>
      <c r="O1380" s="7">
        <v>43430.958333333336</v>
      </c>
      <c r="P1380">
        <v>279.39999999999998</v>
      </c>
    </row>
    <row r="1381" spans="13:16" x14ac:dyDescent="0.15">
      <c r="M1381" s="7">
        <v>43430.96875</v>
      </c>
      <c r="N1381">
        <v>275.10000000000002</v>
      </c>
      <c r="O1381" s="7">
        <v>43430.96875</v>
      </c>
      <c r="P1381">
        <v>279.10000000000002</v>
      </c>
    </row>
    <row r="1382" spans="13:16" x14ac:dyDescent="0.15">
      <c r="M1382" s="7">
        <v>43430.979166666664</v>
      </c>
      <c r="N1382">
        <v>275.14999999999998</v>
      </c>
      <c r="O1382" s="7">
        <v>43430.979166666664</v>
      </c>
      <c r="P1382">
        <v>279.14999999999998</v>
      </c>
    </row>
    <row r="1383" spans="13:16" x14ac:dyDescent="0.15">
      <c r="M1383" s="7">
        <v>43430.989583333336</v>
      </c>
      <c r="N1383">
        <v>275.10000000000002</v>
      </c>
      <c r="O1383" s="7">
        <v>43430.989583333336</v>
      </c>
      <c r="P1383">
        <v>279</v>
      </c>
    </row>
    <row r="1384" spans="13:16" x14ac:dyDescent="0.15">
      <c r="M1384" s="7">
        <v>43431</v>
      </c>
      <c r="N1384">
        <v>275.05</v>
      </c>
      <c r="O1384" s="7">
        <v>43431</v>
      </c>
      <c r="P1384">
        <v>279.10000000000002</v>
      </c>
    </row>
    <row r="1385" spans="13:16" x14ac:dyDescent="0.15">
      <c r="M1385" s="7">
        <v>43431.010416666664</v>
      </c>
      <c r="N1385">
        <v>275.05</v>
      </c>
      <c r="O1385" s="7">
        <v>43431.010416666664</v>
      </c>
      <c r="P1385">
        <v>278.95</v>
      </c>
    </row>
    <row r="1386" spans="13:16" x14ac:dyDescent="0.15">
      <c r="M1386" s="7">
        <v>43431.020833333336</v>
      </c>
      <c r="N1386">
        <v>275.10000000000002</v>
      </c>
      <c r="O1386" s="7">
        <v>43431.020833333336</v>
      </c>
      <c r="P1386">
        <v>279.05</v>
      </c>
    </row>
    <row r="1387" spans="13:16" x14ac:dyDescent="0.15">
      <c r="M1387" s="7">
        <v>43431.03125</v>
      </c>
      <c r="N1387">
        <v>274.95</v>
      </c>
      <c r="O1387" s="7">
        <v>43431.03125</v>
      </c>
      <c r="P1387">
        <v>279.10000000000002</v>
      </c>
    </row>
    <row r="1388" spans="13:16" x14ac:dyDescent="0.15">
      <c r="M1388" s="7">
        <v>43431.041666666664</v>
      </c>
      <c r="N1388">
        <v>274.85000000000002</v>
      </c>
      <c r="O1388" s="7">
        <v>43431.041666666664</v>
      </c>
      <c r="P1388">
        <v>279.05</v>
      </c>
    </row>
    <row r="1389" spans="13:16" x14ac:dyDescent="0.15">
      <c r="M1389" s="7">
        <v>43431.052083333336</v>
      </c>
      <c r="N1389">
        <v>274.85000000000002</v>
      </c>
      <c r="O1389" s="7">
        <v>43431.052083333336</v>
      </c>
      <c r="P1389">
        <v>278.95</v>
      </c>
    </row>
    <row r="1390" spans="13:16" x14ac:dyDescent="0.15">
      <c r="M1390" s="7">
        <v>43431.0625</v>
      </c>
      <c r="N1390">
        <v>274.89999999999998</v>
      </c>
      <c r="O1390" s="7">
        <v>43431.0625</v>
      </c>
      <c r="P1390">
        <v>278.95</v>
      </c>
    </row>
    <row r="1391" spans="13:16" x14ac:dyDescent="0.15">
      <c r="M1391" s="7">
        <v>43431.072916666664</v>
      </c>
      <c r="N1391">
        <v>274.95</v>
      </c>
      <c r="O1391" s="7">
        <v>43431.072916666664</v>
      </c>
      <c r="P1391">
        <v>279</v>
      </c>
    </row>
    <row r="1392" spans="13:16" x14ac:dyDescent="0.15">
      <c r="M1392" s="7">
        <v>43431.083333333336</v>
      </c>
      <c r="N1392">
        <v>274.95</v>
      </c>
      <c r="O1392" s="7">
        <v>43431.083333333336</v>
      </c>
      <c r="P1392">
        <v>278.95</v>
      </c>
    </row>
    <row r="1393" spans="13:16" x14ac:dyDescent="0.15">
      <c r="M1393" s="7">
        <v>43431.09375</v>
      </c>
      <c r="N1393">
        <v>274.89999999999998</v>
      </c>
      <c r="O1393" s="7">
        <v>43431.09375</v>
      </c>
      <c r="P1393">
        <v>279.05</v>
      </c>
    </row>
    <row r="1394" spans="13:16" x14ac:dyDescent="0.15">
      <c r="M1394" s="7">
        <v>43431.104166666664</v>
      </c>
      <c r="N1394">
        <v>274.89999999999998</v>
      </c>
      <c r="O1394" s="7">
        <v>43431.104166666664</v>
      </c>
      <c r="P1394">
        <v>278.95</v>
      </c>
    </row>
    <row r="1395" spans="13:16" x14ac:dyDescent="0.15">
      <c r="M1395" s="7">
        <v>43431.375</v>
      </c>
      <c r="N1395">
        <v>274.85000000000002</v>
      </c>
      <c r="O1395" s="7">
        <v>43431.375</v>
      </c>
      <c r="P1395">
        <v>278.95</v>
      </c>
    </row>
    <row r="1396" spans="13:16" x14ac:dyDescent="0.15">
      <c r="M1396" s="7">
        <v>43431.385416666664</v>
      </c>
      <c r="N1396">
        <v>275</v>
      </c>
      <c r="O1396" s="7">
        <v>43431.385416666664</v>
      </c>
      <c r="P1396">
        <v>279.25</v>
      </c>
    </row>
    <row r="1397" spans="13:16" x14ac:dyDescent="0.15">
      <c r="M1397" s="7">
        <v>43431.395833333336</v>
      </c>
      <c r="N1397">
        <v>275.14999999999998</v>
      </c>
      <c r="O1397" s="7">
        <v>43431.395833333336</v>
      </c>
      <c r="P1397">
        <v>279.2</v>
      </c>
    </row>
    <row r="1398" spans="13:16" x14ac:dyDescent="0.15">
      <c r="M1398" s="7">
        <v>43431.40625</v>
      </c>
      <c r="N1398">
        <v>274.89999999999998</v>
      </c>
      <c r="O1398" s="7">
        <v>43431.40625</v>
      </c>
      <c r="P1398">
        <v>278.95</v>
      </c>
    </row>
    <row r="1399" spans="13:16" x14ac:dyDescent="0.15">
      <c r="M1399" s="7">
        <v>43431.416666666664</v>
      </c>
      <c r="N1399">
        <v>274.95</v>
      </c>
      <c r="O1399" s="7">
        <v>43431.416666666664</v>
      </c>
      <c r="P1399">
        <v>279.10000000000002</v>
      </c>
    </row>
    <row r="1400" spans="13:16" x14ac:dyDescent="0.15">
      <c r="M1400" s="7">
        <v>43431.427083333336</v>
      </c>
      <c r="N1400">
        <v>274.95</v>
      </c>
      <c r="O1400" s="7">
        <v>43431.427083333336</v>
      </c>
      <c r="P1400">
        <v>279</v>
      </c>
    </row>
    <row r="1401" spans="13:16" x14ac:dyDescent="0.15">
      <c r="M1401" s="7">
        <v>43431.447916666664</v>
      </c>
      <c r="N1401">
        <v>275</v>
      </c>
      <c r="O1401" s="7">
        <v>43431.447916666664</v>
      </c>
      <c r="P1401">
        <v>279.05</v>
      </c>
    </row>
    <row r="1402" spans="13:16" x14ac:dyDescent="0.15">
      <c r="M1402" s="7">
        <v>43431.458333333336</v>
      </c>
      <c r="N1402">
        <v>274.89999999999998</v>
      </c>
      <c r="O1402" s="7">
        <v>43431.458333333336</v>
      </c>
      <c r="P1402">
        <v>279</v>
      </c>
    </row>
    <row r="1403" spans="13:16" x14ac:dyDescent="0.15">
      <c r="M1403" s="7">
        <v>43431.46875</v>
      </c>
      <c r="N1403">
        <v>274.8</v>
      </c>
      <c r="O1403" s="7">
        <v>43431.46875</v>
      </c>
      <c r="P1403">
        <v>278.95</v>
      </c>
    </row>
    <row r="1404" spans="13:16" x14ac:dyDescent="0.15">
      <c r="M1404" s="7">
        <v>43431.479166666664</v>
      </c>
      <c r="N1404">
        <v>274.85000000000002</v>
      </c>
      <c r="O1404" s="7">
        <v>43431.479166666664</v>
      </c>
      <c r="P1404">
        <v>278.95</v>
      </c>
    </row>
    <row r="1405" spans="13:16" x14ac:dyDescent="0.15">
      <c r="M1405" s="7">
        <v>43431.572916666664</v>
      </c>
      <c r="N1405">
        <v>274.8</v>
      </c>
      <c r="O1405" s="7">
        <v>43431.572916666664</v>
      </c>
      <c r="P1405">
        <v>278.95</v>
      </c>
    </row>
    <row r="1406" spans="13:16" x14ac:dyDescent="0.15">
      <c r="M1406" s="7">
        <v>43431.583333333336</v>
      </c>
      <c r="N1406">
        <v>274.89999999999998</v>
      </c>
      <c r="O1406" s="7">
        <v>43431.583333333336</v>
      </c>
      <c r="P1406">
        <v>279</v>
      </c>
    </row>
    <row r="1407" spans="13:16" x14ac:dyDescent="0.15">
      <c r="M1407" s="7">
        <v>43431.59375</v>
      </c>
      <c r="N1407">
        <v>274.95</v>
      </c>
      <c r="O1407" s="7">
        <v>43431.59375</v>
      </c>
      <c r="P1407">
        <v>279</v>
      </c>
    </row>
    <row r="1408" spans="13:16" x14ac:dyDescent="0.15">
      <c r="M1408" s="7">
        <v>43431.604166666664</v>
      </c>
      <c r="N1408">
        <v>274.89999999999998</v>
      </c>
      <c r="O1408" s="7">
        <v>43431.604166666664</v>
      </c>
      <c r="P1408">
        <v>278.89999999999998</v>
      </c>
    </row>
    <row r="1409" spans="13:16" x14ac:dyDescent="0.15">
      <c r="M1409" s="7">
        <v>43431.614583333336</v>
      </c>
      <c r="N1409">
        <v>274.85000000000002</v>
      </c>
      <c r="O1409" s="7">
        <v>43431.614583333336</v>
      </c>
      <c r="P1409">
        <v>278.89999999999998</v>
      </c>
    </row>
    <row r="1410" spans="13:16" x14ac:dyDescent="0.15">
      <c r="M1410" s="7">
        <v>43431.625</v>
      </c>
      <c r="N1410">
        <v>274.89999999999998</v>
      </c>
      <c r="O1410" s="7">
        <v>43431.625</v>
      </c>
      <c r="P1410">
        <v>278.89999999999998</v>
      </c>
    </row>
    <row r="1411" spans="13:16" x14ac:dyDescent="0.15">
      <c r="M1411" s="7">
        <v>43431.885416666664</v>
      </c>
      <c r="N1411">
        <v>275.75</v>
      </c>
      <c r="O1411" s="7">
        <v>43431.885416666664</v>
      </c>
      <c r="P1411">
        <v>279.35000000000002</v>
      </c>
    </row>
    <row r="1412" spans="13:16" x14ac:dyDescent="0.15">
      <c r="M1412" s="7">
        <v>43431.895833333336</v>
      </c>
      <c r="N1412">
        <v>275.3</v>
      </c>
      <c r="O1412" s="7">
        <v>43431.895833333336</v>
      </c>
      <c r="P1412">
        <v>279.3</v>
      </c>
    </row>
    <row r="1413" spans="13:16" x14ac:dyDescent="0.15">
      <c r="M1413" s="7">
        <v>43431.90625</v>
      </c>
      <c r="N1413">
        <v>275.35000000000002</v>
      </c>
      <c r="O1413" s="7">
        <v>43431.90625</v>
      </c>
      <c r="P1413">
        <v>279.45</v>
      </c>
    </row>
    <row r="1414" spans="13:16" x14ac:dyDescent="0.15">
      <c r="M1414" s="7">
        <v>43431.916666666664</v>
      </c>
      <c r="N1414">
        <v>275.2</v>
      </c>
      <c r="O1414" s="7">
        <v>43431.916666666664</v>
      </c>
      <c r="P1414">
        <v>279.3</v>
      </c>
    </row>
    <row r="1415" spans="13:16" x14ac:dyDescent="0.15">
      <c r="M1415" s="7">
        <v>43431.927083333336</v>
      </c>
      <c r="N1415">
        <v>275</v>
      </c>
      <c r="O1415" s="7">
        <v>43431.927083333336</v>
      </c>
      <c r="P1415">
        <v>279.10000000000002</v>
      </c>
    </row>
    <row r="1416" spans="13:16" x14ac:dyDescent="0.15">
      <c r="M1416" s="7">
        <v>43431.9375</v>
      </c>
      <c r="N1416">
        <v>274.95</v>
      </c>
      <c r="O1416" s="7">
        <v>43431.9375</v>
      </c>
      <c r="P1416">
        <v>278.95</v>
      </c>
    </row>
    <row r="1417" spans="13:16" x14ac:dyDescent="0.15">
      <c r="M1417" s="7">
        <v>43431.947916666664</v>
      </c>
      <c r="N1417">
        <v>274.89999999999998</v>
      </c>
      <c r="O1417" s="7">
        <v>43431.947916666664</v>
      </c>
      <c r="P1417">
        <v>279</v>
      </c>
    </row>
    <row r="1418" spans="13:16" x14ac:dyDescent="0.15">
      <c r="M1418" s="7">
        <v>43431.958333333336</v>
      </c>
      <c r="N1418">
        <v>274.95</v>
      </c>
      <c r="O1418" s="7">
        <v>43431.958333333336</v>
      </c>
      <c r="P1418">
        <v>279.05</v>
      </c>
    </row>
    <row r="1419" spans="13:16" x14ac:dyDescent="0.15">
      <c r="M1419" s="7">
        <v>43431.96875</v>
      </c>
      <c r="N1419">
        <v>274.8</v>
      </c>
      <c r="O1419" s="7">
        <v>43431.96875</v>
      </c>
      <c r="P1419">
        <v>278.95</v>
      </c>
    </row>
    <row r="1420" spans="13:16" x14ac:dyDescent="0.15">
      <c r="M1420" s="7">
        <v>43431.979166666664</v>
      </c>
      <c r="N1420">
        <v>274.25</v>
      </c>
      <c r="O1420" s="7">
        <v>43431.979166666664</v>
      </c>
      <c r="P1420">
        <v>278.10000000000002</v>
      </c>
    </row>
    <row r="1421" spans="13:16" x14ac:dyDescent="0.15">
      <c r="M1421" s="7">
        <v>43431.989583333336</v>
      </c>
      <c r="N1421">
        <v>274.39999999999998</v>
      </c>
      <c r="O1421" s="7">
        <v>43431.989583333336</v>
      </c>
      <c r="P1421">
        <v>278.3</v>
      </c>
    </row>
    <row r="1422" spans="13:16" x14ac:dyDescent="0.15">
      <c r="M1422" s="7">
        <v>43432</v>
      </c>
      <c r="N1422">
        <v>274.2</v>
      </c>
      <c r="O1422" s="7">
        <v>43432</v>
      </c>
      <c r="P1422">
        <v>278.05</v>
      </c>
    </row>
    <row r="1423" spans="13:16" x14ac:dyDescent="0.15">
      <c r="M1423" s="7">
        <v>43432.010416666664</v>
      </c>
      <c r="N1423">
        <v>274</v>
      </c>
      <c r="O1423" s="7">
        <v>43432.010416666664</v>
      </c>
      <c r="P1423">
        <v>277.85000000000002</v>
      </c>
    </row>
    <row r="1424" spans="13:16" x14ac:dyDescent="0.15">
      <c r="M1424" s="7">
        <v>43432.020833333336</v>
      </c>
      <c r="N1424">
        <v>273.8</v>
      </c>
      <c r="O1424" s="7">
        <v>43432.020833333336</v>
      </c>
      <c r="P1424">
        <v>277.55</v>
      </c>
    </row>
    <row r="1425" spans="13:16" x14ac:dyDescent="0.15">
      <c r="M1425" s="7">
        <v>43432.03125</v>
      </c>
      <c r="N1425">
        <v>273.75</v>
      </c>
      <c r="O1425" s="7">
        <v>43432.03125</v>
      </c>
      <c r="P1425">
        <v>277.60000000000002</v>
      </c>
    </row>
    <row r="1426" spans="13:16" x14ac:dyDescent="0.15">
      <c r="M1426" s="7">
        <v>43432.041666666664</v>
      </c>
      <c r="N1426">
        <v>273.75</v>
      </c>
      <c r="O1426" s="7">
        <v>43432.041666666664</v>
      </c>
      <c r="P1426">
        <v>277.64999999999998</v>
      </c>
    </row>
    <row r="1427" spans="13:16" x14ac:dyDescent="0.15">
      <c r="M1427" s="7">
        <v>43432.052083333336</v>
      </c>
      <c r="N1427">
        <v>273.75</v>
      </c>
      <c r="O1427" s="7">
        <v>43432.052083333336</v>
      </c>
      <c r="P1427">
        <v>277.55</v>
      </c>
    </row>
    <row r="1428" spans="13:16" x14ac:dyDescent="0.15">
      <c r="M1428" s="7">
        <v>43432.0625</v>
      </c>
      <c r="N1428">
        <v>273.75</v>
      </c>
      <c r="O1428" s="7">
        <v>43432.0625</v>
      </c>
      <c r="P1428">
        <v>277.5</v>
      </c>
    </row>
    <row r="1429" spans="13:16" x14ac:dyDescent="0.15">
      <c r="M1429" s="7">
        <v>43432.072916666664</v>
      </c>
      <c r="N1429">
        <v>273.89999999999998</v>
      </c>
      <c r="O1429" s="7">
        <v>43432.072916666664</v>
      </c>
      <c r="P1429">
        <v>277.64999999999998</v>
      </c>
    </row>
    <row r="1430" spans="13:16" x14ac:dyDescent="0.15">
      <c r="M1430" s="7">
        <v>43432.083333333336</v>
      </c>
      <c r="N1430">
        <v>273.8</v>
      </c>
      <c r="O1430" s="7">
        <v>43432.083333333336</v>
      </c>
      <c r="P1430">
        <v>277.55</v>
      </c>
    </row>
    <row r="1431" spans="13:16" x14ac:dyDescent="0.15">
      <c r="M1431" s="7">
        <v>43432.09375</v>
      </c>
      <c r="N1431">
        <v>273.85000000000002</v>
      </c>
      <c r="O1431" s="7">
        <v>43432.09375</v>
      </c>
      <c r="P1431">
        <v>277.55</v>
      </c>
    </row>
    <row r="1432" spans="13:16" x14ac:dyDescent="0.15">
      <c r="M1432" s="7">
        <v>43432.104166666664</v>
      </c>
      <c r="N1432">
        <v>274</v>
      </c>
      <c r="O1432" s="7">
        <v>43432.104166666664</v>
      </c>
      <c r="P1432">
        <v>277.8</v>
      </c>
    </row>
    <row r="1433" spans="13:16" x14ac:dyDescent="0.15">
      <c r="M1433" s="7">
        <v>43432.375</v>
      </c>
      <c r="N1433">
        <v>274</v>
      </c>
      <c r="O1433" s="7">
        <v>43432.375</v>
      </c>
      <c r="P1433">
        <v>277.75</v>
      </c>
    </row>
    <row r="1434" spans="13:16" x14ac:dyDescent="0.15">
      <c r="M1434" s="7">
        <v>43432.385416666664</v>
      </c>
      <c r="N1434">
        <v>273.8</v>
      </c>
      <c r="O1434" s="7">
        <v>43432.385416666664</v>
      </c>
      <c r="P1434">
        <v>277.75</v>
      </c>
    </row>
    <row r="1435" spans="13:16" x14ac:dyDescent="0.15">
      <c r="M1435" s="7">
        <v>43432.395833333336</v>
      </c>
      <c r="N1435">
        <v>273.7</v>
      </c>
      <c r="O1435" s="7">
        <v>43432.395833333336</v>
      </c>
      <c r="P1435">
        <v>277.60000000000002</v>
      </c>
    </row>
    <row r="1436" spans="13:16" x14ac:dyDescent="0.15">
      <c r="M1436" s="7">
        <v>43432.40625</v>
      </c>
      <c r="N1436">
        <v>273.7</v>
      </c>
      <c r="O1436" s="7">
        <v>43432.40625</v>
      </c>
      <c r="P1436">
        <v>277.7</v>
      </c>
    </row>
    <row r="1437" spans="13:16" x14ac:dyDescent="0.15">
      <c r="M1437" s="7">
        <v>43432.416666666664</v>
      </c>
      <c r="N1437">
        <v>273.55</v>
      </c>
      <c r="O1437" s="7">
        <v>43432.416666666664</v>
      </c>
      <c r="P1437">
        <v>277.7</v>
      </c>
    </row>
    <row r="1438" spans="13:16" x14ac:dyDescent="0.15">
      <c r="M1438" s="7">
        <v>43432.427083333336</v>
      </c>
      <c r="N1438">
        <v>273.7</v>
      </c>
      <c r="O1438" s="7">
        <v>43432.427083333336</v>
      </c>
      <c r="P1438">
        <v>277.75</v>
      </c>
    </row>
    <row r="1439" spans="13:16" x14ac:dyDescent="0.15">
      <c r="M1439" s="7">
        <v>43432.447916666664</v>
      </c>
      <c r="N1439">
        <v>273.60000000000002</v>
      </c>
      <c r="O1439" s="7">
        <v>43432.447916666664</v>
      </c>
      <c r="P1439">
        <v>277.75</v>
      </c>
    </row>
    <row r="1440" spans="13:16" x14ac:dyDescent="0.15">
      <c r="M1440" s="7">
        <v>43432.458333333336</v>
      </c>
      <c r="N1440">
        <v>273.60000000000002</v>
      </c>
      <c r="O1440" s="7">
        <v>43432.458333333336</v>
      </c>
      <c r="P1440">
        <v>277.7</v>
      </c>
    </row>
    <row r="1441" spans="13:16" x14ac:dyDescent="0.15">
      <c r="M1441" s="7">
        <v>43432.46875</v>
      </c>
      <c r="N1441">
        <v>273.7</v>
      </c>
      <c r="O1441" s="7">
        <v>43432.46875</v>
      </c>
      <c r="P1441">
        <v>277.75</v>
      </c>
    </row>
    <row r="1442" spans="13:16" x14ac:dyDescent="0.15">
      <c r="M1442" s="7">
        <v>43432.479166666664</v>
      </c>
      <c r="N1442">
        <v>273.64999999999998</v>
      </c>
      <c r="O1442" s="7">
        <v>43432.479166666664</v>
      </c>
      <c r="P1442">
        <v>277.8</v>
      </c>
    </row>
    <row r="1443" spans="13:16" x14ac:dyDescent="0.15">
      <c r="M1443" s="7">
        <v>43432.572916666664</v>
      </c>
      <c r="N1443">
        <v>273.55</v>
      </c>
      <c r="O1443" s="7">
        <v>43432.572916666664</v>
      </c>
      <c r="P1443">
        <v>277.60000000000002</v>
      </c>
    </row>
    <row r="1444" spans="13:16" x14ac:dyDescent="0.15">
      <c r="M1444" s="7">
        <v>43432.583333333336</v>
      </c>
      <c r="N1444">
        <v>273.3</v>
      </c>
      <c r="O1444" s="7">
        <v>43432.583333333336</v>
      </c>
      <c r="P1444">
        <v>277.45</v>
      </c>
    </row>
    <row r="1445" spans="13:16" x14ac:dyDescent="0.15">
      <c r="M1445" s="7">
        <v>43432.59375</v>
      </c>
      <c r="N1445">
        <v>273.14999999999998</v>
      </c>
      <c r="O1445" s="7">
        <v>43432.59375</v>
      </c>
      <c r="P1445">
        <v>277.3</v>
      </c>
    </row>
    <row r="1446" spans="13:16" x14ac:dyDescent="0.15">
      <c r="M1446" s="7">
        <v>43432.604166666664</v>
      </c>
      <c r="N1446">
        <v>273.3</v>
      </c>
      <c r="O1446" s="7">
        <v>43432.604166666664</v>
      </c>
      <c r="P1446">
        <v>277.45</v>
      </c>
    </row>
    <row r="1447" spans="13:16" x14ac:dyDescent="0.15">
      <c r="M1447" s="7">
        <v>43432.614583333336</v>
      </c>
      <c r="N1447">
        <v>273.55</v>
      </c>
      <c r="O1447" s="7">
        <v>43432.614583333336</v>
      </c>
      <c r="P1447">
        <v>277.64999999999998</v>
      </c>
    </row>
    <row r="1448" spans="13:16" x14ac:dyDescent="0.15">
      <c r="M1448" s="7">
        <v>43432.625</v>
      </c>
      <c r="N1448">
        <v>273.5</v>
      </c>
      <c r="O1448" s="7">
        <v>43432.625</v>
      </c>
      <c r="P1448">
        <v>277.64999999999998</v>
      </c>
    </row>
    <row r="1449" spans="13:16" x14ac:dyDescent="0.15">
      <c r="M1449" s="7">
        <v>43432.885416666664</v>
      </c>
      <c r="N1449">
        <v>273.5</v>
      </c>
      <c r="O1449" s="7">
        <v>43432.885416666664</v>
      </c>
      <c r="P1449">
        <v>277.45</v>
      </c>
    </row>
    <row r="1450" spans="13:16" x14ac:dyDescent="0.15">
      <c r="M1450" s="7">
        <v>43432.895833333336</v>
      </c>
      <c r="N1450">
        <v>273.25</v>
      </c>
      <c r="O1450" s="7">
        <v>43432.895833333336</v>
      </c>
      <c r="P1450">
        <v>277.25</v>
      </c>
    </row>
    <row r="1451" spans="13:16" x14ac:dyDescent="0.15">
      <c r="M1451" s="7">
        <v>43432.90625</v>
      </c>
      <c r="N1451">
        <v>273.45</v>
      </c>
      <c r="O1451" s="7">
        <v>43432.90625</v>
      </c>
      <c r="P1451">
        <v>277.5</v>
      </c>
    </row>
    <row r="1452" spans="13:16" x14ac:dyDescent="0.15">
      <c r="M1452" s="7">
        <v>43432.916666666664</v>
      </c>
      <c r="N1452">
        <v>273.55</v>
      </c>
      <c r="O1452" s="7">
        <v>43432.916666666664</v>
      </c>
      <c r="P1452">
        <v>277.64999999999998</v>
      </c>
    </row>
    <row r="1453" spans="13:16" x14ac:dyDescent="0.15">
      <c r="M1453" s="7">
        <v>43432.927083333336</v>
      </c>
      <c r="N1453">
        <v>273.60000000000002</v>
      </c>
      <c r="O1453" s="7">
        <v>43432.927083333336</v>
      </c>
      <c r="P1453">
        <v>277.60000000000002</v>
      </c>
    </row>
    <row r="1454" spans="13:16" x14ac:dyDescent="0.15">
      <c r="M1454" s="7">
        <v>43432.9375</v>
      </c>
      <c r="N1454">
        <v>273.2</v>
      </c>
      <c r="O1454" s="7">
        <v>43432.9375</v>
      </c>
      <c r="P1454">
        <v>277.25</v>
      </c>
    </row>
    <row r="1455" spans="13:16" x14ac:dyDescent="0.15">
      <c r="M1455" s="7">
        <v>43432.947916666664</v>
      </c>
      <c r="N1455">
        <v>273.39999999999998</v>
      </c>
      <c r="O1455" s="7">
        <v>43432.947916666664</v>
      </c>
      <c r="P1455">
        <v>277.55</v>
      </c>
    </row>
    <row r="1456" spans="13:16" x14ac:dyDescent="0.15">
      <c r="M1456" s="7">
        <v>43432.958333333336</v>
      </c>
      <c r="N1456">
        <v>273.45</v>
      </c>
      <c r="O1456" s="7">
        <v>43432.958333333336</v>
      </c>
      <c r="P1456">
        <v>277.55</v>
      </c>
    </row>
    <row r="1457" spans="13:16" x14ac:dyDescent="0.15">
      <c r="M1457" s="7">
        <v>43432.96875</v>
      </c>
      <c r="N1457">
        <v>273.5</v>
      </c>
      <c r="O1457" s="7">
        <v>43432.96875</v>
      </c>
      <c r="P1457">
        <v>277.5</v>
      </c>
    </row>
    <row r="1458" spans="13:16" x14ac:dyDescent="0.15">
      <c r="M1458" s="7">
        <v>43432.979166666664</v>
      </c>
      <c r="N1458">
        <v>273.45</v>
      </c>
      <c r="O1458" s="7">
        <v>43432.979166666664</v>
      </c>
      <c r="P1458">
        <v>277.55</v>
      </c>
    </row>
    <row r="1459" spans="13:16" x14ac:dyDescent="0.15">
      <c r="M1459" s="7">
        <v>43432.989583333336</v>
      </c>
      <c r="N1459">
        <v>273.5</v>
      </c>
      <c r="O1459" s="7">
        <v>43432.989583333336</v>
      </c>
      <c r="P1459">
        <v>277.5</v>
      </c>
    </row>
    <row r="1460" spans="13:16" x14ac:dyDescent="0.15">
      <c r="M1460" s="7">
        <v>43433</v>
      </c>
      <c r="N1460">
        <v>273.55</v>
      </c>
      <c r="O1460" s="7">
        <v>43433</v>
      </c>
      <c r="P1460">
        <v>277.55</v>
      </c>
    </row>
    <row r="1461" spans="13:16" x14ac:dyDescent="0.15">
      <c r="M1461" s="7">
        <v>43433.010416666664</v>
      </c>
      <c r="N1461">
        <v>273.39999999999998</v>
      </c>
      <c r="O1461" s="7">
        <v>43433.010416666664</v>
      </c>
      <c r="P1461">
        <v>277.5</v>
      </c>
    </row>
    <row r="1462" spans="13:16" x14ac:dyDescent="0.15">
      <c r="M1462" s="7">
        <v>43433.020833333336</v>
      </c>
      <c r="N1462">
        <v>273.39999999999998</v>
      </c>
      <c r="O1462" s="7">
        <v>43433.020833333336</v>
      </c>
      <c r="P1462">
        <v>277.55</v>
      </c>
    </row>
    <row r="1463" spans="13:16" x14ac:dyDescent="0.15">
      <c r="M1463" s="7">
        <v>43433.03125</v>
      </c>
      <c r="N1463">
        <v>273.45</v>
      </c>
      <c r="O1463" s="7">
        <v>43433.03125</v>
      </c>
      <c r="P1463">
        <v>277.64999999999998</v>
      </c>
    </row>
    <row r="1464" spans="13:16" x14ac:dyDescent="0.15">
      <c r="M1464" s="7">
        <v>43433.041666666664</v>
      </c>
      <c r="N1464">
        <v>273.5</v>
      </c>
      <c r="O1464" s="7">
        <v>43433.041666666664</v>
      </c>
      <c r="P1464">
        <v>277.60000000000002</v>
      </c>
    </row>
    <row r="1465" spans="13:16" x14ac:dyDescent="0.15">
      <c r="M1465" s="7">
        <v>43433.052083333336</v>
      </c>
      <c r="N1465">
        <v>273.39999999999998</v>
      </c>
      <c r="O1465" s="7">
        <v>43433.052083333336</v>
      </c>
      <c r="P1465">
        <v>277.60000000000002</v>
      </c>
    </row>
    <row r="1466" spans="13:16" x14ac:dyDescent="0.15">
      <c r="M1466" s="7">
        <v>43433.0625</v>
      </c>
      <c r="N1466">
        <v>274.60000000000002</v>
      </c>
      <c r="O1466" s="7">
        <v>43433.0625</v>
      </c>
      <c r="P1466">
        <v>279.14999999999998</v>
      </c>
    </row>
    <row r="1467" spans="13:16" x14ac:dyDescent="0.15">
      <c r="M1467" s="7">
        <v>43433.072916666664</v>
      </c>
      <c r="N1467">
        <v>273.95</v>
      </c>
      <c r="O1467" s="7">
        <v>43433.072916666664</v>
      </c>
      <c r="P1467">
        <v>278.39999999999998</v>
      </c>
    </row>
    <row r="1468" spans="13:16" x14ac:dyDescent="0.15">
      <c r="M1468" s="7">
        <v>43433.083333333336</v>
      </c>
      <c r="N1468">
        <v>273.95</v>
      </c>
      <c r="O1468" s="7">
        <v>43433.083333333336</v>
      </c>
      <c r="P1468">
        <v>278.3</v>
      </c>
    </row>
    <row r="1469" spans="13:16" x14ac:dyDescent="0.15">
      <c r="M1469" s="7">
        <v>43433.09375</v>
      </c>
      <c r="N1469">
        <v>274.3</v>
      </c>
      <c r="O1469" s="7">
        <v>43433.09375</v>
      </c>
      <c r="P1469">
        <v>278.60000000000002</v>
      </c>
    </row>
    <row r="1470" spans="13:16" x14ac:dyDescent="0.15">
      <c r="M1470" s="7">
        <v>43433.104166666664</v>
      </c>
      <c r="N1470">
        <v>274.39999999999998</v>
      </c>
      <c r="O1470" s="7">
        <v>43433.104166666664</v>
      </c>
      <c r="P1470">
        <v>278.8</v>
      </c>
    </row>
    <row r="1471" spans="13:16" x14ac:dyDescent="0.15">
      <c r="M1471" s="7">
        <v>43433.375</v>
      </c>
      <c r="N1471">
        <v>274.39999999999998</v>
      </c>
      <c r="O1471" s="7">
        <v>43433.375</v>
      </c>
      <c r="P1471">
        <v>278.95</v>
      </c>
    </row>
    <row r="1472" spans="13:16" x14ac:dyDescent="0.15">
      <c r="M1472" s="7">
        <v>43433.385416666664</v>
      </c>
      <c r="N1472">
        <v>274.55</v>
      </c>
      <c r="O1472" s="7">
        <v>43433.385416666664</v>
      </c>
      <c r="P1472">
        <v>278.95</v>
      </c>
    </row>
    <row r="1473" spans="13:16" x14ac:dyDescent="0.15">
      <c r="M1473" s="7">
        <v>43433.395833333336</v>
      </c>
      <c r="N1473">
        <v>274.64999999999998</v>
      </c>
      <c r="O1473" s="7">
        <v>43433.395833333336</v>
      </c>
      <c r="P1473">
        <v>278.95</v>
      </c>
    </row>
    <row r="1474" spans="13:16" x14ac:dyDescent="0.15">
      <c r="M1474" s="7">
        <v>43433.40625</v>
      </c>
      <c r="N1474">
        <v>274.7</v>
      </c>
      <c r="O1474" s="7">
        <v>43433.40625</v>
      </c>
      <c r="P1474">
        <v>278.89999999999998</v>
      </c>
    </row>
    <row r="1475" spans="13:16" x14ac:dyDescent="0.15">
      <c r="M1475" s="7">
        <v>43433.416666666664</v>
      </c>
      <c r="N1475">
        <v>274.75</v>
      </c>
      <c r="O1475" s="7">
        <v>43433.416666666664</v>
      </c>
      <c r="P1475">
        <v>279.05</v>
      </c>
    </row>
    <row r="1476" spans="13:16" x14ac:dyDescent="0.15">
      <c r="M1476" s="7">
        <v>43433.427083333336</v>
      </c>
      <c r="N1476">
        <v>274.89999999999998</v>
      </c>
      <c r="O1476" s="7">
        <v>43433.427083333336</v>
      </c>
      <c r="P1476">
        <v>279.10000000000002</v>
      </c>
    </row>
    <row r="1477" spans="13:16" x14ac:dyDescent="0.15">
      <c r="M1477" s="7">
        <v>43433.447916666664</v>
      </c>
      <c r="N1477">
        <v>274.89999999999998</v>
      </c>
      <c r="O1477" s="7">
        <v>43433.447916666664</v>
      </c>
      <c r="P1477">
        <v>279.10000000000002</v>
      </c>
    </row>
    <row r="1478" spans="13:16" x14ac:dyDescent="0.15">
      <c r="M1478" s="7">
        <v>43433.458333333336</v>
      </c>
      <c r="N1478">
        <v>275</v>
      </c>
      <c r="O1478" s="7">
        <v>43433.458333333336</v>
      </c>
      <c r="P1478">
        <v>279.25</v>
      </c>
    </row>
    <row r="1479" spans="13:16" x14ac:dyDescent="0.15">
      <c r="M1479" s="7">
        <v>43433.46875</v>
      </c>
      <c r="N1479">
        <v>275.25</v>
      </c>
      <c r="O1479" s="7">
        <v>43433.46875</v>
      </c>
      <c r="P1479">
        <v>279.45</v>
      </c>
    </row>
    <row r="1480" spans="13:16" x14ac:dyDescent="0.15">
      <c r="M1480" s="7">
        <v>43433.479166666664</v>
      </c>
      <c r="N1480">
        <v>275.2</v>
      </c>
      <c r="O1480" s="7">
        <v>43433.479166666664</v>
      </c>
      <c r="P1480">
        <v>279.35000000000002</v>
      </c>
    </row>
    <row r="1481" spans="13:16" x14ac:dyDescent="0.15">
      <c r="M1481" s="7">
        <v>43433.572916666664</v>
      </c>
      <c r="N1481">
        <v>275.05</v>
      </c>
      <c r="O1481" s="7">
        <v>43433.572916666664</v>
      </c>
      <c r="P1481">
        <v>279.39999999999998</v>
      </c>
    </row>
    <row r="1482" spans="13:16" x14ac:dyDescent="0.15">
      <c r="M1482" s="7">
        <v>43433.583333333336</v>
      </c>
      <c r="N1482">
        <v>275.05</v>
      </c>
      <c r="O1482" s="7">
        <v>43433.583333333336</v>
      </c>
      <c r="P1482">
        <v>279.39999999999998</v>
      </c>
    </row>
    <row r="1483" spans="13:16" x14ac:dyDescent="0.15">
      <c r="M1483" s="7">
        <v>43433.59375</v>
      </c>
      <c r="N1483">
        <v>275.25</v>
      </c>
      <c r="O1483" s="7">
        <v>43433.59375</v>
      </c>
      <c r="P1483">
        <v>279.7</v>
      </c>
    </row>
    <row r="1484" spans="13:16" x14ac:dyDescent="0.15">
      <c r="M1484" s="7">
        <v>43433.604166666664</v>
      </c>
      <c r="N1484">
        <v>275.2</v>
      </c>
      <c r="O1484" s="7">
        <v>43433.604166666664</v>
      </c>
      <c r="P1484">
        <v>279.55</v>
      </c>
    </row>
    <row r="1485" spans="13:16" x14ac:dyDescent="0.15">
      <c r="M1485" s="7">
        <v>43433.614583333336</v>
      </c>
      <c r="N1485">
        <v>275.2</v>
      </c>
      <c r="O1485" s="7">
        <v>43433.614583333336</v>
      </c>
      <c r="P1485">
        <v>279.55</v>
      </c>
    </row>
    <row r="1486" spans="13:16" x14ac:dyDescent="0.15">
      <c r="M1486" s="7">
        <v>43433.625</v>
      </c>
      <c r="N1486">
        <v>275.10000000000002</v>
      </c>
      <c r="O1486" s="7">
        <v>43433.625</v>
      </c>
      <c r="P1486">
        <v>279.5</v>
      </c>
    </row>
    <row r="1487" spans="13:16" x14ac:dyDescent="0.15">
      <c r="M1487" s="7">
        <v>43433.885416666664</v>
      </c>
      <c r="N1487">
        <v>275.14999999999998</v>
      </c>
      <c r="O1487" s="7">
        <v>43433.885416666664</v>
      </c>
      <c r="P1487">
        <v>279.89999999999998</v>
      </c>
    </row>
    <row r="1488" spans="13:16" x14ac:dyDescent="0.15">
      <c r="M1488" s="7">
        <v>43433.895833333336</v>
      </c>
      <c r="N1488">
        <v>275.14999999999998</v>
      </c>
      <c r="O1488" s="7">
        <v>43433.895833333336</v>
      </c>
      <c r="P1488">
        <v>279.5</v>
      </c>
    </row>
    <row r="1489" spans="13:16" x14ac:dyDescent="0.15">
      <c r="M1489" s="7">
        <v>43433.90625</v>
      </c>
      <c r="N1489">
        <v>275.10000000000002</v>
      </c>
      <c r="O1489" s="7">
        <v>43433.90625</v>
      </c>
      <c r="P1489">
        <v>279.5</v>
      </c>
    </row>
    <row r="1490" spans="13:16" x14ac:dyDescent="0.15">
      <c r="M1490" s="7">
        <v>43433.916666666664</v>
      </c>
      <c r="N1490">
        <v>275.3</v>
      </c>
      <c r="O1490" s="7">
        <v>43433.916666666664</v>
      </c>
      <c r="P1490">
        <v>279.8</v>
      </c>
    </row>
    <row r="1491" spans="13:16" x14ac:dyDescent="0.15">
      <c r="M1491" s="7">
        <v>43433.927083333336</v>
      </c>
      <c r="N1491">
        <v>274.95</v>
      </c>
      <c r="O1491" s="7">
        <v>43433.927083333336</v>
      </c>
      <c r="P1491">
        <v>279.60000000000002</v>
      </c>
    </row>
    <row r="1492" spans="13:16" x14ac:dyDescent="0.15">
      <c r="M1492" s="7">
        <v>43433.9375</v>
      </c>
      <c r="N1492">
        <v>274.95</v>
      </c>
      <c r="O1492" s="7">
        <v>43433.9375</v>
      </c>
      <c r="P1492">
        <v>279.7</v>
      </c>
    </row>
    <row r="1493" spans="13:16" x14ac:dyDescent="0.15">
      <c r="M1493" s="7">
        <v>43433.947916666664</v>
      </c>
      <c r="N1493">
        <v>275.14999999999998</v>
      </c>
      <c r="O1493" s="7">
        <v>43433.947916666664</v>
      </c>
      <c r="P1493">
        <v>279.8</v>
      </c>
    </row>
    <row r="1494" spans="13:16" x14ac:dyDescent="0.15">
      <c r="M1494" s="7">
        <v>43433.958333333336</v>
      </c>
      <c r="N1494">
        <v>275.2</v>
      </c>
      <c r="O1494" s="7">
        <v>43433.958333333336</v>
      </c>
      <c r="P1494">
        <v>279.89999999999998</v>
      </c>
    </row>
    <row r="1495" spans="13:16" x14ac:dyDescent="0.15">
      <c r="M1495" s="7">
        <v>43433.96875</v>
      </c>
      <c r="N1495">
        <v>275.10000000000002</v>
      </c>
      <c r="O1495" s="7">
        <v>43433.96875</v>
      </c>
      <c r="P1495">
        <v>279.85000000000002</v>
      </c>
    </row>
    <row r="1496" spans="13:16" x14ac:dyDescent="0.15">
      <c r="M1496" s="7">
        <v>43433.979166666664</v>
      </c>
      <c r="N1496">
        <v>275</v>
      </c>
      <c r="O1496" s="7">
        <v>43433.979166666664</v>
      </c>
      <c r="P1496">
        <v>279.7</v>
      </c>
    </row>
    <row r="1497" spans="13:16" x14ac:dyDescent="0.15">
      <c r="M1497" s="7">
        <v>43433.989583333336</v>
      </c>
      <c r="N1497">
        <v>275.2</v>
      </c>
      <c r="O1497" s="7">
        <v>43433.989583333336</v>
      </c>
      <c r="P1497">
        <v>279.89999999999998</v>
      </c>
    </row>
    <row r="1498" spans="13:16" x14ac:dyDescent="0.15">
      <c r="M1498" s="7">
        <v>43434</v>
      </c>
      <c r="N1498">
        <v>275.14999999999998</v>
      </c>
      <c r="O1498" s="7">
        <v>43434</v>
      </c>
      <c r="P1498">
        <v>279.95</v>
      </c>
    </row>
    <row r="1499" spans="13:16" x14ac:dyDescent="0.15">
      <c r="M1499" s="7">
        <v>43434.010416666664</v>
      </c>
      <c r="N1499">
        <v>275.39999999999998</v>
      </c>
      <c r="O1499" s="7">
        <v>43434.010416666664</v>
      </c>
      <c r="P1499">
        <v>280</v>
      </c>
    </row>
    <row r="1500" spans="13:16" x14ac:dyDescent="0.15">
      <c r="M1500" s="7">
        <v>43434.020833333336</v>
      </c>
      <c r="N1500">
        <v>275.39999999999998</v>
      </c>
      <c r="O1500" s="7">
        <v>43434.020833333336</v>
      </c>
      <c r="P1500">
        <v>280</v>
      </c>
    </row>
    <row r="1501" spans="13:16" x14ac:dyDescent="0.15">
      <c r="M1501" s="7">
        <v>43434.03125</v>
      </c>
      <c r="N1501">
        <v>274.85000000000002</v>
      </c>
      <c r="O1501" s="7">
        <v>43434.03125</v>
      </c>
      <c r="P1501">
        <v>279.60000000000002</v>
      </c>
    </row>
    <row r="1502" spans="13:16" x14ac:dyDescent="0.15">
      <c r="M1502" s="7">
        <v>43434.041666666664</v>
      </c>
      <c r="N1502">
        <v>274.89999999999998</v>
      </c>
      <c r="O1502" s="7">
        <v>43434.041666666664</v>
      </c>
      <c r="P1502">
        <v>279.7</v>
      </c>
    </row>
    <row r="1503" spans="13:16" x14ac:dyDescent="0.15">
      <c r="M1503" s="7">
        <v>43434.052083333336</v>
      </c>
      <c r="N1503">
        <v>274.89999999999998</v>
      </c>
      <c r="O1503" s="7">
        <v>43434.052083333336</v>
      </c>
      <c r="P1503">
        <v>279.8</v>
      </c>
    </row>
    <row r="1504" spans="13:16" x14ac:dyDescent="0.15">
      <c r="M1504" s="7">
        <v>43434.0625</v>
      </c>
      <c r="N1504">
        <v>274.85000000000002</v>
      </c>
      <c r="O1504" s="7">
        <v>43434.0625</v>
      </c>
      <c r="P1504">
        <v>279.64999999999998</v>
      </c>
    </row>
    <row r="1505" spans="13:16" x14ac:dyDescent="0.15">
      <c r="M1505" s="7">
        <v>43434.072916666664</v>
      </c>
      <c r="N1505">
        <v>274.85000000000002</v>
      </c>
      <c r="O1505" s="7">
        <v>43434.072916666664</v>
      </c>
      <c r="P1505">
        <v>279.60000000000002</v>
      </c>
    </row>
    <row r="1506" spans="13:16" x14ac:dyDescent="0.15">
      <c r="M1506" s="7">
        <v>43434.083333333336</v>
      </c>
      <c r="N1506">
        <v>274.85000000000002</v>
      </c>
      <c r="O1506" s="7">
        <v>43434.083333333336</v>
      </c>
      <c r="P1506">
        <v>279.45</v>
      </c>
    </row>
    <row r="1507" spans="13:16" x14ac:dyDescent="0.15">
      <c r="M1507" s="7">
        <v>43434.09375</v>
      </c>
      <c r="N1507">
        <v>274.85000000000002</v>
      </c>
      <c r="O1507" s="7">
        <v>43434.09375</v>
      </c>
      <c r="P1507">
        <v>279.60000000000002</v>
      </c>
    </row>
    <row r="1508" spans="13:16" x14ac:dyDescent="0.15">
      <c r="M1508" s="7">
        <v>43434.104166666664</v>
      </c>
      <c r="N1508">
        <v>274.8</v>
      </c>
      <c r="O1508" s="7">
        <v>43434.104166666664</v>
      </c>
      <c r="P1508">
        <v>279.35000000000002</v>
      </c>
    </row>
    <row r="1509" spans="13:16" x14ac:dyDescent="0.15">
      <c r="M1509" s="7">
        <v>43434.375</v>
      </c>
      <c r="N1509">
        <v>275.10000000000002</v>
      </c>
      <c r="O1509" s="7">
        <v>43434.375</v>
      </c>
      <c r="P1509">
        <v>279.5</v>
      </c>
    </row>
    <row r="1510" spans="13:16" x14ac:dyDescent="0.15">
      <c r="M1510" s="7">
        <v>43434.385416666664</v>
      </c>
      <c r="N1510">
        <v>275.25</v>
      </c>
      <c r="O1510" s="7">
        <v>43434.385416666664</v>
      </c>
      <c r="P1510">
        <v>279.39999999999998</v>
      </c>
    </row>
    <row r="1511" spans="13:16" x14ac:dyDescent="0.15">
      <c r="M1511" s="7">
        <v>43434.395833333336</v>
      </c>
      <c r="N1511">
        <v>274.89999999999998</v>
      </c>
      <c r="O1511" s="7">
        <v>43434.395833333336</v>
      </c>
      <c r="P1511">
        <v>279.35000000000002</v>
      </c>
    </row>
    <row r="1512" spans="13:16" x14ac:dyDescent="0.15">
      <c r="M1512" s="7">
        <v>43434.40625</v>
      </c>
      <c r="N1512">
        <v>274.89999999999998</v>
      </c>
      <c r="O1512" s="7">
        <v>43434.40625</v>
      </c>
      <c r="P1512">
        <v>279.35000000000002</v>
      </c>
    </row>
    <row r="1513" spans="13:16" x14ac:dyDescent="0.15">
      <c r="M1513" s="7">
        <v>43434.416666666664</v>
      </c>
      <c r="N1513">
        <v>274.95</v>
      </c>
      <c r="O1513" s="7">
        <v>43434.416666666664</v>
      </c>
      <c r="P1513">
        <v>279.5</v>
      </c>
    </row>
    <row r="1514" spans="13:16" x14ac:dyDescent="0.15">
      <c r="M1514" s="7">
        <v>43434.427083333336</v>
      </c>
      <c r="N1514">
        <v>274.89999999999998</v>
      </c>
      <c r="O1514" s="7">
        <v>43434.427083333336</v>
      </c>
      <c r="P1514">
        <v>279.35000000000002</v>
      </c>
    </row>
    <row r="1515" spans="13:16" x14ac:dyDescent="0.15">
      <c r="M1515" s="7">
        <v>43434.447916666664</v>
      </c>
      <c r="N1515">
        <v>274.7</v>
      </c>
      <c r="O1515" s="7">
        <v>43434.447916666664</v>
      </c>
      <c r="P1515">
        <v>279.5</v>
      </c>
    </row>
    <row r="1516" spans="13:16" x14ac:dyDescent="0.15">
      <c r="M1516" s="7">
        <v>43434.458333333336</v>
      </c>
      <c r="N1516">
        <v>275</v>
      </c>
      <c r="O1516" s="7">
        <v>43434.458333333336</v>
      </c>
      <c r="P1516">
        <v>279.5</v>
      </c>
    </row>
    <row r="1517" spans="13:16" x14ac:dyDescent="0.15">
      <c r="M1517" s="7">
        <v>43434.46875</v>
      </c>
      <c r="N1517">
        <v>274.95</v>
      </c>
      <c r="O1517" s="7">
        <v>43434.46875</v>
      </c>
      <c r="P1517">
        <v>279.5</v>
      </c>
    </row>
    <row r="1518" spans="13:16" x14ac:dyDescent="0.15">
      <c r="M1518" s="7">
        <v>43434.479166666664</v>
      </c>
      <c r="N1518">
        <v>274.89999999999998</v>
      </c>
      <c r="O1518" s="7">
        <v>43434.479166666664</v>
      </c>
      <c r="P1518">
        <v>279.5</v>
      </c>
    </row>
    <row r="1519" spans="13:16" x14ac:dyDescent="0.15">
      <c r="M1519" s="7">
        <v>43434.572916666664</v>
      </c>
      <c r="N1519">
        <v>274.85000000000002</v>
      </c>
      <c r="O1519" s="7">
        <v>43434.572916666664</v>
      </c>
      <c r="P1519">
        <v>279.60000000000002</v>
      </c>
    </row>
    <row r="1520" spans="13:16" x14ac:dyDescent="0.15">
      <c r="M1520" s="7">
        <v>43434.583333333336</v>
      </c>
      <c r="N1520">
        <v>274.89999999999998</v>
      </c>
      <c r="O1520" s="7">
        <v>43434.583333333336</v>
      </c>
      <c r="P1520">
        <v>279.60000000000002</v>
      </c>
    </row>
    <row r="1521" spans="13:16" x14ac:dyDescent="0.15">
      <c r="M1521" s="7">
        <v>43434.59375</v>
      </c>
      <c r="N1521">
        <v>274.8</v>
      </c>
      <c r="O1521" s="7">
        <v>43434.59375</v>
      </c>
      <c r="P1521">
        <v>279.5</v>
      </c>
    </row>
    <row r="1522" spans="13:16" x14ac:dyDescent="0.15">
      <c r="M1522" s="7">
        <v>43434.604166666664</v>
      </c>
      <c r="N1522">
        <v>274.75</v>
      </c>
      <c r="O1522" s="7">
        <v>43434.604166666664</v>
      </c>
      <c r="P1522">
        <v>279.5</v>
      </c>
    </row>
    <row r="1523" spans="13:16" x14ac:dyDescent="0.15">
      <c r="M1523" s="7">
        <v>43434.614583333336</v>
      </c>
      <c r="N1523">
        <v>274.85000000000002</v>
      </c>
      <c r="O1523" s="7">
        <v>43434.614583333336</v>
      </c>
      <c r="P1523">
        <v>279.45</v>
      </c>
    </row>
    <row r="1524" spans="13:16" x14ac:dyDescent="0.15">
      <c r="M1524" s="7">
        <v>43434.625</v>
      </c>
      <c r="N1524">
        <v>274.8</v>
      </c>
      <c r="O1524" s="10">
        <v>43434.625</v>
      </c>
      <c r="P1524" s="11">
        <v>279.5</v>
      </c>
    </row>
    <row r="1525" spans="13:16" x14ac:dyDescent="0.15">
      <c r="M1525" s="7">
        <v>43434.885416666664</v>
      </c>
      <c r="N1525">
        <v>275.10000000000002</v>
      </c>
      <c r="O1525" s="10">
        <v>43434.885416666664</v>
      </c>
      <c r="P1525" s="11">
        <v>279</v>
      </c>
    </row>
    <row r="1526" spans="13:16" x14ac:dyDescent="0.15">
      <c r="M1526" s="7">
        <v>43434.895833333336</v>
      </c>
      <c r="N1526">
        <v>274.35000000000002</v>
      </c>
      <c r="O1526" s="10">
        <v>43434.895833333336</v>
      </c>
      <c r="P1526" s="11">
        <v>278.89999999999998</v>
      </c>
    </row>
    <row r="1527" spans="13:16" x14ac:dyDescent="0.15">
      <c r="M1527" s="7">
        <v>43434.90625</v>
      </c>
      <c r="N1527">
        <v>274.39999999999998</v>
      </c>
      <c r="O1527" s="10">
        <v>43434.90625</v>
      </c>
      <c r="P1527" s="11">
        <v>278.95</v>
      </c>
    </row>
    <row r="1528" spans="13:16" x14ac:dyDescent="0.15">
      <c r="M1528" s="7">
        <v>43434.916666666664</v>
      </c>
      <c r="N1528">
        <v>274.45</v>
      </c>
      <c r="O1528" s="10">
        <v>43434.916666666664</v>
      </c>
      <c r="P1528" s="11">
        <v>278.95</v>
      </c>
    </row>
    <row r="1529" spans="13:16" x14ac:dyDescent="0.15">
      <c r="M1529" s="7">
        <v>43434.927083333336</v>
      </c>
      <c r="N1529">
        <v>274.3</v>
      </c>
      <c r="O1529" s="10">
        <v>43434.927083333336</v>
      </c>
      <c r="P1529" s="11">
        <v>278.85000000000002</v>
      </c>
    </row>
    <row r="1530" spans="13:16" x14ac:dyDescent="0.15">
      <c r="M1530" s="7">
        <v>43434.9375</v>
      </c>
      <c r="N1530">
        <v>274.45</v>
      </c>
      <c r="O1530" s="10">
        <v>43434.9375</v>
      </c>
      <c r="P1530" s="11">
        <v>278.89999999999998</v>
      </c>
    </row>
    <row r="1531" spans="13:16" x14ac:dyDescent="0.15">
      <c r="M1531" s="7">
        <v>43434.947916666664</v>
      </c>
      <c r="N1531">
        <v>274.39999999999998</v>
      </c>
      <c r="O1531" s="10">
        <v>43434.947916666664</v>
      </c>
      <c r="P1531" s="11">
        <v>278.89999999999998</v>
      </c>
    </row>
    <row r="1532" spans="13:16" x14ac:dyDescent="0.15">
      <c r="M1532" s="7">
        <v>43434.958333333336</v>
      </c>
      <c r="N1532">
        <v>274</v>
      </c>
      <c r="O1532" s="10">
        <v>43434.958333333336</v>
      </c>
      <c r="P1532" s="11">
        <v>278.5</v>
      </c>
    </row>
    <row r="1533" spans="13:16" x14ac:dyDescent="0.15">
      <c r="M1533" s="7">
        <v>43434.96875</v>
      </c>
      <c r="N1533">
        <v>274</v>
      </c>
      <c r="O1533" s="10">
        <v>43434.96875</v>
      </c>
      <c r="P1533" s="11">
        <v>278.3</v>
      </c>
    </row>
    <row r="1534" spans="13:16" x14ac:dyDescent="0.15">
      <c r="M1534" s="7">
        <v>43434.979166666664</v>
      </c>
      <c r="N1534">
        <v>274</v>
      </c>
      <c r="O1534" s="10">
        <v>43434.979166666664</v>
      </c>
      <c r="P1534" s="11">
        <v>278.39999999999998</v>
      </c>
    </row>
    <row r="1535" spans="13:16" x14ac:dyDescent="0.15">
      <c r="M1535" s="7">
        <v>43434.989583333336</v>
      </c>
      <c r="N1535">
        <v>273.89999999999998</v>
      </c>
      <c r="O1535" s="10">
        <v>43434.989583333336</v>
      </c>
      <c r="P1535" s="11">
        <v>278.55</v>
      </c>
    </row>
    <row r="1536" spans="13:16" x14ac:dyDescent="0.15">
      <c r="M1536" s="7">
        <v>43435</v>
      </c>
      <c r="N1536">
        <v>274.3</v>
      </c>
      <c r="O1536" s="10">
        <v>43435</v>
      </c>
      <c r="P1536" s="11">
        <v>278.8</v>
      </c>
    </row>
    <row r="1537" spans="13:16" x14ac:dyDescent="0.15">
      <c r="M1537" s="7">
        <v>43435.010416666664</v>
      </c>
      <c r="N1537">
        <v>274.3</v>
      </c>
      <c r="O1537" s="10">
        <v>43435.010416666664</v>
      </c>
      <c r="P1537" s="11">
        <v>278.85000000000002</v>
      </c>
    </row>
    <row r="1538" spans="13:16" x14ac:dyDescent="0.15">
      <c r="M1538" s="7">
        <v>43435.020833333336</v>
      </c>
      <c r="N1538">
        <v>274.3</v>
      </c>
      <c r="O1538" s="10">
        <v>43435.020833333336</v>
      </c>
      <c r="P1538" s="11">
        <v>278.89999999999998</v>
      </c>
    </row>
    <row r="1539" spans="13:16" x14ac:dyDescent="0.15">
      <c r="M1539" s="7">
        <v>43435.03125</v>
      </c>
      <c r="N1539">
        <v>274.3</v>
      </c>
      <c r="O1539" s="10">
        <v>43435.03125</v>
      </c>
      <c r="P1539" s="11">
        <v>279</v>
      </c>
    </row>
    <row r="1540" spans="13:16" x14ac:dyDescent="0.15">
      <c r="M1540" s="7">
        <v>43435.041666666664</v>
      </c>
      <c r="N1540">
        <v>274.39999999999998</v>
      </c>
      <c r="O1540" s="10">
        <v>43435.041666666664</v>
      </c>
      <c r="P1540" s="11">
        <v>278.95</v>
      </c>
    </row>
    <row r="1541" spans="13:16" x14ac:dyDescent="0.15">
      <c r="M1541" s="7">
        <v>43435.052083333336</v>
      </c>
      <c r="N1541">
        <v>274.39999999999998</v>
      </c>
      <c r="O1541" s="10">
        <v>43435.052083333336</v>
      </c>
      <c r="P1541" s="11">
        <v>279.14999999999998</v>
      </c>
    </row>
    <row r="1542" spans="13:16" x14ac:dyDescent="0.15">
      <c r="M1542" s="7">
        <v>43435.0625</v>
      </c>
      <c r="N1542">
        <v>274.7</v>
      </c>
      <c r="O1542" s="10">
        <v>43435.0625</v>
      </c>
      <c r="P1542" s="11">
        <v>279.3</v>
      </c>
    </row>
    <row r="1543" spans="13:16" x14ac:dyDescent="0.15">
      <c r="M1543" s="7">
        <v>43435.072916666664</v>
      </c>
      <c r="N1543">
        <v>274.7</v>
      </c>
      <c r="O1543" s="10">
        <v>43435.072916666664</v>
      </c>
      <c r="P1543" s="11">
        <v>279.2</v>
      </c>
    </row>
    <row r="1544" spans="13:16" x14ac:dyDescent="0.15">
      <c r="M1544" s="7">
        <v>43435.083333333336</v>
      </c>
      <c r="N1544">
        <v>274.7</v>
      </c>
      <c r="O1544" s="10">
        <v>43435.083333333336</v>
      </c>
      <c r="P1544" s="11">
        <v>279.2</v>
      </c>
    </row>
    <row r="1545" spans="13:16" x14ac:dyDescent="0.15">
      <c r="M1545" s="7">
        <v>43435.09375</v>
      </c>
      <c r="N1545">
        <v>274.7</v>
      </c>
      <c r="O1545" s="10">
        <v>43435.09375</v>
      </c>
      <c r="P1545" s="11">
        <v>279.25</v>
      </c>
    </row>
    <row r="1546" spans="13:16" x14ac:dyDescent="0.15">
      <c r="M1546" s="7">
        <v>43435.104166666664</v>
      </c>
      <c r="N1546">
        <v>274.7</v>
      </c>
      <c r="O1546" s="10">
        <v>43435.104166666664</v>
      </c>
      <c r="P1546" s="11">
        <v>279.14999999999998</v>
      </c>
    </row>
    <row r="1547" spans="13:16" x14ac:dyDescent="0.15">
      <c r="M1547" s="7">
        <v>43437.375</v>
      </c>
      <c r="N1547">
        <v>274.7</v>
      </c>
      <c r="O1547" s="10">
        <v>43437.375</v>
      </c>
      <c r="P1547" s="11">
        <v>279.10000000000002</v>
      </c>
    </row>
    <row r="1548" spans="13:16" x14ac:dyDescent="0.15">
      <c r="M1548" s="7">
        <v>43437.385416666664</v>
      </c>
      <c r="N1548">
        <v>274.35000000000002</v>
      </c>
      <c r="O1548" s="10">
        <v>43437.385416666664</v>
      </c>
      <c r="P1548" s="11">
        <v>278.5</v>
      </c>
    </row>
    <row r="1549" spans="13:16" x14ac:dyDescent="0.15">
      <c r="M1549" s="7">
        <v>43437.395833333336</v>
      </c>
      <c r="N1549">
        <v>274.2</v>
      </c>
      <c r="O1549" s="10">
        <v>43437.395833333336</v>
      </c>
      <c r="P1549" s="11">
        <v>278.60000000000002</v>
      </c>
    </row>
    <row r="1550" spans="13:16" x14ac:dyDescent="0.15">
      <c r="M1550" s="7">
        <v>43437.40625</v>
      </c>
      <c r="N1550">
        <v>274.05</v>
      </c>
      <c r="O1550" s="10">
        <v>43437.40625</v>
      </c>
      <c r="P1550" s="11">
        <v>278.60000000000002</v>
      </c>
    </row>
    <row r="1551" spans="13:16" x14ac:dyDescent="0.15">
      <c r="M1551" s="7">
        <v>43437.416666666664</v>
      </c>
      <c r="N1551">
        <v>274.25</v>
      </c>
      <c r="O1551" s="10">
        <v>43437.416666666664</v>
      </c>
      <c r="P1551" s="11">
        <v>278.64999999999998</v>
      </c>
    </row>
    <row r="1552" spans="13:16" x14ac:dyDescent="0.15">
      <c r="M1552" s="7">
        <v>43437.427083333336</v>
      </c>
      <c r="N1552">
        <v>274.39999999999998</v>
      </c>
      <c r="O1552" s="10">
        <v>43437.427083333336</v>
      </c>
      <c r="P1552" s="11">
        <v>278.75</v>
      </c>
    </row>
    <row r="1553" spans="13:16" x14ac:dyDescent="0.15">
      <c r="M1553" s="7">
        <v>43437.447916666664</v>
      </c>
      <c r="N1553">
        <v>274.60000000000002</v>
      </c>
      <c r="O1553" s="10">
        <v>43437.447916666664</v>
      </c>
      <c r="P1553" s="11">
        <v>278.85000000000002</v>
      </c>
    </row>
    <row r="1554" spans="13:16" x14ac:dyDescent="0.15">
      <c r="M1554" s="7">
        <v>43437.458333333336</v>
      </c>
      <c r="N1554">
        <v>274.55</v>
      </c>
      <c r="O1554" s="10">
        <v>43437.458333333336</v>
      </c>
      <c r="P1554" s="11">
        <v>278.95</v>
      </c>
    </row>
    <row r="1555" spans="13:16" x14ac:dyDescent="0.15">
      <c r="M1555" s="7">
        <v>43437.46875</v>
      </c>
      <c r="N1555">
        <v>274.35000000000002</v>
      </c>
      <c r="O1555" s="10">
        <v>43437.46875</v>
      </c>
      <c r="P1555" s="11">
        <v>278.8</v>
      </c>
    </row>
    <row r="1556" spans="13:16" x14ac:dyDescent="0.15">
      <c r="M1556" s="7">
        <v>43437.479166666664</v>
      </c>
      <c r="N1556">
        <v>274.5</v>
      </c>
      <c r="O1556" s="10">
        <v>43437.479166666664</v>
      </c>
      <c r="P1556" s="11">
        <v>278.8</v>
      </c>
    </row>
    <row r="1557" spans="13:16" x14ac:dyDescent="0.15">
      <c r="M1557" s="7">
        <v>43437.572916666664</v>
      </c>
      <c r="N1557">
        <v>274.45</v>
      </c>
      <c r="O1557" s="10">
        <v>43437.572916666664</v>
      </c>
      <c r="P1557" s="11">
        <v>278.64999999999998</v>
      </c>
    </row>
    <row r="1558" spans="13:16" x14ac:dyDescent="0.15">
      <c r="M1558" s="7">
        <v>43437.583333333336</v>
      </c>
      <c r="N1558">
        <v>274.35000000000002</v>
      </c>
      <c r="O1558" s="10">
        <v>43437.583333333336</v>
      </c>
      <c r="P1558" s="11">
        <v>278.64999999999998</v>
      </c>
    </row>
    <row r="1559" spans="13:16" x14ac:dyDescent="0.15">
      <c r="M1559" s="7">
        <v>43437.59375</v>
      </c>
      <c r="N1559">
        <v>274.14999999999998</v>
      </c>
      <c r="O1559" s="10">
        <v>43437.59375</v>
      </c>
      <c r="P1559" s="11">
        <v>278.5</v>
      </c>
    </row>
    <row r="1560" spans="13:16" x14ac:dyDescent="0.15">
      <c r="M1560" s="7">
        <v>43437.604166666664</v>
      </c>
      <c r="N1560">
        <v>274.05</v>
      </c>
      <c r="O1560" s="10">
        <v>43437.604166666664</v>
      </c>
      <c r="P1560" s="11">
        <v>278.5</v>
      </c>
    </row>
    <row r="1561" spans="13:16" x14ac:dyDescent="0.15">
      <c r="M1561" s="7">
        <v>43437.614583333336</v>
      </c>
      <c r="N1561">
        <v>274.25</v>
      </c>
      <c r="O1561" s="10">
        <v>43437.614583333336</v>
      </c>
      <c r="P1561" s="11">
        <v>278.5</v>
      </c>
    </row>
    <row r="1562" spans="13:16" x14ac:dyDescent="0.15">
      <c r="M1562" s="7">
        <v>43437.625</v>
      </c>
      <c r="N1562">
        <v>274.10000000000002</v>
      </c>
      <c r="O1562" s="10">
        <v>43437.625</v>
      </c>
      <c r="P1562" s="11">
        <v>278.35000000000002</v>
      </c>
    </row>
    <row r="1563" spans="13:16" x14ac:dyDescent="0.15">
      <c r="M1563" s="7">
        <v>43437.885416666664</v>
      </c>
      <c r="N1563">
        <v>274.25</v>
      </c>
      <c r="O1563" s="10">
        <v>43437.885416666664</v>
      </c>
      <c r="P1563" s="11">
        <v>278.60000000000002</v>
      </c>
    </row>
    <row r="1564" spans="13:16" x14ac:dyDescent="0.15">
      <c r="M1564" s="7">
        <v>43437.895833333336</v>
      </c>
      <c r="N1564">
        <v>274.25</v>
      </c>
      <c r="O1564" s="10">
        <v>43437.895833333336</v>
      </c>
      <c r="P1564" s="11">
        <v>278.64999999999998</v>
      </c>
    </row>
    <row r="1565" spans="13:16" x14ac:dyDescent="0.15">
      <c r="M1565" s="7">
        <v>43437.90625</v>
      </c>
      <c r="N1565">
        <v>274.45</v>
      </c>
      <c r="O1565" s="10">
        <v>43437.90625</v>
      </c>
      <c r="P1565" s="11">
        <v>279.14999999999998</v>
      </c>
    </row>
    <row r="1566" spans="13:16" x14ac:dyDescent="0.15">
      <c r="M1566" s="7">
        <v>43437.916666666664</v>
      </c>
      <c r="N1566">
        <v>274.75</v>
      </c>
      <c r="O1566" s="10">
        <v>43437.916666666664</v>
      </c>
      <c r="P1566" s="11">
        <v>279.10000000000002</v>
      </c>
    </row>
    <row r="1567" spans="13:16" x14ac:dyDescent="0.15">
      <c r="M1567" s="7">
        <v>43437.927083333336</v>
      </c>
      <c r="N1567">
        <v>274.85000000000002</v>
      </c>
      <c r="O1567" s="10">
        <v>43437.927083333336</v>
      </c>
      <c r="P1567" s="11">
        <v>279.05</v>
      </c>
    </row>
    <row r="1568" spans="13:16" x14ac:dyDescent="0.15">
      <c r="M1568" s="7">
        <v>43437.9375</v>
      </c>
      <c r="N1568">
        <v>275</v>
      </c>
      <c r="O1568" s="10">
        <v>43437.9375</v>
      </c>
      <c r="P1568" s="11">
        <v>279.14999999999998</v>
      </c>
    </row>
    <row r="1569" spans="13:16" x14ac:dyDescent="0.15">
      <c r="M1569" s="7">
        <v>43437.947916666664</v>
      </c>
      <c r="N1569">
        <v>275</v>
      </c>
      <c r="O1569" s="10">
        <v>43437.947916666664</v>
      </c>
      <c r="P1569" s="11">
        <v>279.14999999999998</v>
      </c>
    </row>
    <row r="1570" spans="13:16" x14ac:dyDescent="0.15">
      <c r="M1570" s="7">
        <v>43437.958333333336</v>
      </c>
      <c r="N1570">
        <v>275.05</v>
      </c>
      <c r="O1570" s="10">
        <v>43437.958333333336</v>
      </c>
      <c r="P1570" s="11">
        <v>279.25</v>
      </c>
    </row>
    <row r="1571" spans="13:16" x14ac:dyDescent="0.15">
      <c r="M1571" s="7">
        <v>43437.96875</v>
      </c>
      <c r="N1571">
        <v>274.89999999999998</v>
      </c>
      <c r="O1571" s="10">
        <v>43437.96875</v>
      </c>
      <c r="P1571" s="11">
        <v>279</v>
      </c>
    </row>
    <row r="1572" spans="13:16" x14ac:dyDescent="0.15">
      <c r="M1572" s="7">
        <v>43437.979166666664</v>
      </c>
      <c r="N1572">
        <v>275.10000000000002</v>
      </c>
      <c r="O1572" s="10">
        <v>43437.979166666664</v>
      </c>
      <c r="P1572" s="11">
        <v>279.10000000000002</v>
      </c>
    </row>
    <row r="1573" spans="13:16" x14ac:dyDescent="0.15">
      <c r="M1573" s="7">
        <v>43437.989583333336</v>
      </c>
      <c r="N1573">
        <v>274.95</v>
      </c>
      <c r="O1573" s="10">
        <v>43437.989583333336</v>
      </c>
      <c r="P1573" s="11">
        <v>279.14999999999998</v>
      </c>
    </row>
    <row r="1574" spans="13:16" x14ac:dyDescent="0.15">
      <c r="M1574" s="7">
        <v>43438</v>
      </c>
      <c r="N1574">
        <v>274.95</v>
      </c>
      <c r="O1574" s="10">
        <v>43438</v>
      </c>
      <c r="P1574" s="11">
        <v>279.25</v>
      </c>
    </row>
    <row r="1575" spans="13:16" x14ac:dyDescent="0.15">
      <c r="M1575" s="7">
        <v>43438.010416666664</v>
      </c>
      <c r="N1575">
        <v>275</v>
      </c>
      <c r="O1575" s="10">
        <v>43438.010416666664</v>
      </c>
      <c r="P1575" s="11">
        <v>279.14999999999998</v>
      </c>
    </row>
    <row r="1576" spans="13:16" x14ac:dyDescent="0.15">
      <c r="M1576" s="7">
        <v>43438.020833333336</v>
      </c>
      <c r="N1576">
        <v>275</v>
      </c>
      <c r="O1576" s="10">
        <v>43438.020833333336</v>
      </c>
      <c r="P1576" s="11">
        <v>279.25</v>
      </c>
    </row>
    <row r="1577" spans="13:16" x14ac:dyDescent="0.15">
      <c r="M1577" s="7">
        <v>43438.03125</v>
      </c>
      <c r="N1577">
        <v>275</v>
      </c>
      <c r="O1577" s="10">
        <v>43438.03125</v>
      </c>
      <c r="P1577" s="11">
        <v>279.35000000000002</v>
      </c>
    </row>
    <row r="1578" spans="13:16" x14ac:dyDescent="0.15">
      <c r="M1578" s="7">
        <v>43438.041666666664</v>
      </c>
      <c r="N1578">
        <v>275.10000000000002</v>
      </c>
      <c r="O1578" s="10">
        <v>43438.041666666664</v>
      </c>
      <c r="P1578" s="11">
        <v>279.3</v>
      </c>
    </row>
    <row r="1579" spans="13:16" x14ac:dyDescent="0.15">
      <c r="M1579" s="7">
        <v>43438.052083333336</v>
      </c>
      <c r="N1579">
        <v>275.10000000000002</v>
      </c>
      <c r="O1579" s="10">
        <v>43438.052083333336</v>
      </c>
      <c r="P1579" s="11">
        <v>279.2</v>
      </c>
    </row>
    <row r="1580" spans="13:16" x14ac:dyDescent="0.15">
      <c r="M1580" s="7">
        <v>43438.0625</v>
      </c>
      <c r="N1580">
        <v>275.10000000000002</v>
      </c>
      <c r="O1580" s="10">
        <v>43438.0625</v>
      </c>
      <c r="P1580" s="11">
        <v>279.2</v>
      </c>
    </row>
    <row r="1581" spans="13:16" x14ac:dyDescent="0.15">
      <c r="M1581" s="7">
        <v>43438.072916666664</v>
      </c>
      <c r="N1581">
        <v>275.10000000000002</v>
      </c>
      <c r="O1581" s="10">
        <v>43438.072916666664</v>
      </c>
      <c r="P1581" s="11">
        <v>279.05</v>
      </c>
    </row>
    <row r="1582" spans="13:16" x14ac:dyDescent="0.15">
      <c r="M1582" s="7">
        <v>43438.083333333336</v>
      </c>
      <c r="N1582">
        <v>275.10000000000002</v>
      </c>
      <c r="O1582" s="10">
        <v>43438.083333333336</v>
      </c>
      <c r="P1582" s="11">
        <v>278.89999999999998</v>
      </c>
    </row>
    <row r="1583" spans="13:16" x14ac:dyDescent="0.15">
      <c r="M1583" s="7">
        <v>43438.09375</v>
      </c>
      <c r="N1583">
        <v>275.10000000000002</v>
      </c>
      <c r="O1583" s="10">
        <v>43438.09375</v>
      </c>
      <c r="P1583" s="11">
        <v>278.89999999999998</v>
      </c>
    </row>
    <row r="1584" spans="13:16" x14ac:dyDescent="0.15">
      <c r="M1584" s="7">
        <v>43438.104166666664</v>
      </c>
      <c r="N1584">
        <v>275.10000000000002</v>
      </c>
      <c r="O1584" s="10">
        <v>43438.104166666664</v>
      </c>
      <c r="P1584" s="11">
        <v>278.85000000000002</v>
      </c>
    </row>
    <row r="1585" spans="13:16" x14ac:dyDescent="0.15">
      <c r="M1585" s="7">
        <v>43438.375</v>
      </c>
      <c r="N1585">
        <v>275.10000000000002</v>
      </c>
      <c r="O1585" s="10">
        <v>43438.375</v>
      </c>
      <c r="P1585" s="11">
        <v>279.10000000000002</v>
      </c>
    </row>
    <row r="1586" spans="13:16" x14ac:dyDescent="0.15">
      <c r="M1586" s="7">
        <v>43438.385416666664</v>
      </c>
      <c r="N1586">
        <v>275.10000000000002</v>
      </c>
      <c r="O1586" s="10">
        <v>43438.385416666664</v>
      </c>
      <c r="P1586" s="11">
        <v>278.85000000000002</v>
      </c>
    </row>
    <row r="1587" spans="13:16" x14ac:dyDescent="0.15">
      <c r="M1587" s="7">
        <v>43438.395833333336</v>
      </c>
      <c r="N1587">
        <v>274.95</v>
      </c>
      <c r="O1587" s="10">
        <v>43438.395833333336</v>
      </c>
      <c r="P1587" s="11">
        <v>279.10000000000002</v>
      </c>
    </row>
    <row r="1588" spans="13:16" x14ac:dyDescent="0.15">
      <c r="M1588" s="7">
        <v>43438.40625</v>
      </c>
      <c r="N1588">
        <v>274.95</v>
      </c>
      <c r="O1588" s="10">
        <v>43438.40625</v>
      </c>
      <c r="P1588" s="11">
        <v>279.10000000000002</v>
      </c>
    </row>
    <row r="1589" spans="13:16" x14ac:dyDescent="0.15">
      <c r="M1589" s="7">
        <v>43438.416666666664</v>
      </c>
      <c r="N1589">
        <v>274.75</v>
      </c>
      <c r="O1589" s="10">
        <v>43438.416666666664</v>
      </c>
      <c r="P1589" s="11">
        <v>278.8</v>
      </c>
    </row>
    <row r="1590" spans="13:16" x14ac:dyDescent="0.15">
      <c r="M1590" s="7">
        <v>43438.427083333336</v>
      </c>
      <c r="N1590">
        <v>274.60000000000002</v>
      </c>
      <c r="O1590" s="10">
        <v>43438.427083333336</v>
      </c>
      <c r="P1590" s="11">
        <v>278.7</v>
      </c>
    </row>
    <row r="1591" spans="13:16" x14ac:dyDescent="0.15">
      <c r="M1591" s="7">
        <v>43438.447916666664</v>
      </c>
      <c r="N1591">
        <v>274.3</v>
      </c>
      <c r="O1591" s="10">
        <v>43438.447916666664</v>
      </c>
      <c r="P1591" s="11">
        <v>278.64999999999998</v>
      </c>
    </row>
    <row r="1592" spans="13:16" x14ac:dyDescent="0.15">
      <c r="M1592" s="7">
        <v>43438.458333333336</v>
      </c>
      <c r="N1592">
        <v>274.45</v>
      </c>
      <c r="O1592" s="10">
        <v>43438.458333333336</v>
      </c>
      <c r="P1592" s="11">
        <v>278.7</v>
      </c>
    </row>
    <row r="1593" spans="13:16" x14ac:dyDescent="0.15">
      <c r="M1593" s="7">
        <v>43438.46875</v>
      </c>
      <c r="N1593">
        <v>274.45</v>
      </c>
      <c r="O1593" s="10">
        <v>43438.46875</v>
      </c>
      <c r="P1593" s="11">
        <v>278.85000000000002</v>
      </c>
    </row>
    <row r="1594" spans="13:16" x14ac:dyDescent="0.15">
      <c r="M1594" s="7">
        <v>43438.479166666664</v>
      </c>
      <c r="N1594">
        <v>274.7</v>
      </c>
      <c r="O1594" s="10">
        <v>43438.479166666664</v>
      </c>
      <c r="P1594" s="11">
        <v>278.89999999999998</v>
      </c>
    </row>
    <row r="1595" spans="13:16" x14ac:dyDescent="0.15">
      <c r="M1595" s="7">
        <v>43438.572916666664</v>
      </c>
      <c r="N1595">
        <v>274.39999999999998</v>
      </c>
      <c r="O1595" s="10">
        <v>43438.572916666664</v>
      </c>
      <c r="P1595" s="11">
        <v>278.60000000000002</v>
      </c>
    </row>
    <row r="1596" spans="13:16" x14ac:dyDescent="0.15">
      <c r="M1596" s="7">
        <v>43438.583333333336</v>
      </c>
      <c r="N1596">
        <v>274.7</v>
      </c>
      <c r="O1596" s="10">
        <v>43438.583333333336</v>
      </c>
      <c r="P1596" s="11">
        <v>278.5</v>
      </c>
    </row>
    <row r="1597" spans="13:16" x14ac:dyDescent="0.15">
      <c r="M1597" s="7">
        <v>43438.59375</v>
      </c>
      <c r="N1597">
        <v>274.3</v>
      </c>
      <c r="O1597" s="10">
        <v>43438.59375</v>
      </c>
      <c r="P1597" s="11">
        <v>278.35000000000002</v>
      </c>
    </row>
    <row r="1598" spans="13:16" x14ac:dyDescent="0.15">
      <c r="M1598" s="7">
        <v>43438.604166666664</v>
      </c>
      <c r="N1598">
        <v>274.3</v>
      </c>
      <c r="O1598" s="10">
        <v>43438.604166666664</v>
      </c>
      <c r="P1598" s="11">
        <v>278.55</v>
      </c>
    </row>
    <row r="1599" spans="13:16" x14ac:dyDescent="0.15">
      <c r="M1599" s="7">
        <v>43438.614583333336</v>
      </c>
      <c r="N1599">
        <v>274.3</v>
      </c>
      <c r="O1599" s="10">
        <v>43438.614583333336</v>
      </c>
      <c r="P1599" s="11">
        <v>278.39999999999998</v>
      </c>
    </row>
    <row r="1600" spans="13:16" x14ac:dyDescent="0.15">
      <c r="M1600" s="7">
        <v>43438.625</v>
      </c>
      <c r="N1600">
        <v>274.3</v>
      </c>
      <c r="O1600" s="10">
        <v>43438.625</v>
      </c>
      <c r="P1600" s="11">
        <v>278.5</v>
      </c>
    </row>
    <row r="1601" spans="13:16" x14ac:dyDescent="0.15">
      <c r="M1601" s="7">
        <v>43438.885416666664</v>
      </c>
      <c r="N1601">
        <v>274.3</v>
      </c>
      <c r="O1601" s="10">
        <v>43438.885416666664</v>
      </c>
      <c r="P1601" s="11">
        <v>278.55</v>
      </c>
    </row>
    <row r="1602" spans="13:16" x14ac:dyDescent="0.15">
      <c r="M1602" s="7">
        <v>43438.895833333336</v>
      </c>
      <c r="N1602">
        <v>274.39999999999998</v>
      </c>
      <c r="O1602" s="10">
        <v>43438.895833333336</v>
      </c>
      <c r="P1602" s="11">
        <v>278.5</v>
      </c>
    </row>
    <row r="1603" spans="13:16" x14ac:dyDescent="0.15">
      <c r="M1603" s="7">
        <v>43438.90625</v>
      </c>
      <c r="N1603">
        <v>274.60000000000002</v>
      </c>
      <c r="O1603" s="10">
        <v>43438.90625</v>
      </c>
      <c r="P1603" s="11">
        <v>278.55</v>
      </c>
    </row>
    <row r="1604" spans="13:16" x14ac:dyDescent="0.15">
      <c r="M1604" s="7">
        <v>43438.916666666664</v>
      </c>
      <c r="N1604">
        <v>274.3</v>
      </c>
      <c r="O1604" s="10">
        <v>43438.916666666664</v>
      </c>
      <c r="P1604" s="11">
        <v>278.14999999999998</v>
      </c>
    </row>
    <row r="1605" spans="13:16" x14ac:dyDescent="0.15">
      <c r="M1605" s="7">
        <v>43438.927083333336</v>
      </c>
      <c r="N1605">
        <v>274.3</v>
      </c>
      <c r="O1605" s="10">
        <v>43438.927083333336</v>
      </c>
      <c r="P1605" s="11">
        <v>278.39999999999998</v>
      </c>
    </row>
    <row r="1606" spans="13:16" x14ac:dyDescent="0.15">
      <c r="M1606" s="7">
        <v>43438.9375</v>
      </c>
      <c r="N1606">
        <v>274.89999999999998</v>
      </c>
      <c r="O1606" s="10">
        <v>43438.9375</v>
      </c>
      <c r="P1606" s="11">
        <v>278.7</v>
      </c>
    </row>
    <row r="1607" spans="13:16" x14ac:dyDescent="0.15">
      <c r="M1607" s="7">
        <v>43438.947916666664</v>
      </c>
      <c r="N1607">
        <v>274.8</v>
      </c>
      <c r="O1607" s="10">
        <v>43438.947916666664</v>
      </c>
      <c r="P1607" s="11">
        <v>278.89999999999998</v>
      </c>
    </row>
    <row r="1608" spans="13:16" x14ac:dyDescent="0.15">
      <c r="M1608" s="7">
        <v>43438.958333333336</v>
      </c>
      <c r="N1608">
        <v>274.7</v>
      </c>
      <c r="O1608" s="10">
        <v>43438.958333333336</v>
      </c>
      <c r="P1608" s="11">
        <v>278.8</v>
      </c>
    </row>
    <row r="1609" spans="13:16" x14ac:dyDescent="0.15">
      <c r="M1609" s="7">
        <v>43438.96875</v>
      </c>
      <c r="N1609">
        <v>274.75</v>
      </c>
      <c r="O1609" s="10">
        <v>43438.96875</v>
      </c>
      <c r="P1609" s="11">
        <v>278.89999999999998</v>
      </c>
    </row>
    <row r="1610" spans="13:16" x14ac:dyDescent="0.15">
      <c r="M1610" s="7">
        <v>43438.979166666664</v>
      </c>
      <c r="N1610">
        <v>274.75</v>
      </c>
      <c r="O1610" s="10">
        <v>43438.979166666664</v>
      </c>
      <c r="P1610" s="11">
        <v>278.89999999999998</v>
      </c>
    </row>
    <row r="1611" spans="13:16" x14ac:dyDescent="0.15">
      <c r="M1611" s="7">
        <v>43438.989583333336</v>
      </c>
      <c r="N1611">
        <v>274.55</v>
      </c>
      <c r="O1611" s="10">
        <v>43438.989583333336</v>
      </c>
      <c r="P1611" s="11">
        <v>278.75</v>
      </c>
    </row>
    <row r="1612" spans="13:16" x14ac:dyDescent="0.15">
      <c r="M1612" s="7">
        <v>43439</v>
      </c>
      <c r="N1612">
        <v>274.95</v>
      </c>
      <c r="O1612" s="10">
        <v>43439</v>
      </c>
      <c r="P1612" s="11">
        <v>278.89999999999998</v>
      </c>
    </row>
    <row r="1613" spans="13:16" x14ac:dyDescent="0.15">
      <c r="M1613" s="7">
        <v>43439.010416666664</v>
      </c>
      <c r="N1613">
        <v>274.64999999999998</v>
      </c>
      <c r="O1613" s="10">
        <v>43439.010416666664</v>
      </c>
      <c r="P1613" s="11">
        <v>278.7</v>
      </c>
    </row>
    <row r="1614" spans="13:16" x14ac:dyDescent="0.15">
      <c r="M1614" s="7">
        <v>43439.020833333336</v>
      </c>
      <c r="N1614">
        <v>274.64999999999998</v>
      </c>
      <c r="O1614" s="10">
        <v>43439.020833333336</v>
      </c>
      <c r="P1614" s="11">
        <v>278.7</v>
      </c>
    </row>
    <row r="1615" spans="13:16" x14ac:dyDescent="0.15">
      <c r="M1615" s="7">
        <v>43439.03125</v>
      </c>
      <c r="N1615">
        <v>274.64999999999998</v>
      </c>
      <c r="O1615" s="10">
        <v>43439.03125</v>
      </c>
      <c r="P1615" s="11">
        <v>278.75</v>
      </c>
    </row>
    <row r="1616" spans="13:16" x14ac:dyDescent="0.15">
      <c r="M1616" s="7">
        <v>43439.041666666664</v>
      </c>
      <c r="N1616">
        <v>274.85000000000002</v>
      </c>
      <c r="O1616" s="10">
        <v>43439.041666666664</v>
      </c>
      <c r="P1616" s="11">
        <v>278.75</v>
      </c>
    </row>
    <row r="1617" spans="13:16" x14ac:dyDescent="0.15">
      <c r="M1617" s="7">
        <v>43439.052083333336</v>
      </c>
      <c r="N1617">
        <v>274.60000000000002</v>
      </c>
      <c r="O1617" s="10">
        <v>43439.052083333336</v>
      </c>
      <c r="P1617" s="11">
        <v>278.60000000000002</v>
      </c>
    </row>
    <row r="1618" spans="13:16" x14ac:dyDescent="0.15">
      <c r="M1618" s="7">
        <v>43439.0625</v>
      </c>
      <c r="N1618">
        <v>274.60000000000002</v>
      </c>
      <c r="O1618" s="10">
        <v>43439.0625</v>
      </c>
      <c r="P1618" s="11">
        <v>278.7</v>
      </c>
    </row>
    <row r="1619" spans="13:16" x14ac:dyDescent="0.15">
      <c r="M1619" s="7">
        <v>43439.072916666664</v>
      </c>
      <c r="N1619">
        <v>274.60000000000002</v>
      </c>
      <c r="O1619" s="10">
        <v>43439.072916666664</v>
      </c>
      <c r="P1619" s="11">
        <v>278.85000000000002</v>
      </c>
    </row>
    <row r="1620" spans="13:16" x14ac:dyDescent="0.15">
      <c r="M1620" s="7">
        <v>43439.083333333336</v>
      </c>
      <c r="N1620">
        <v>274.60000000000002</v>
      </c>
      <c r="O1620" s="10">
        <v>43439.083333333336</v>
      </c>
      <c r="P1620" s="11">
        <v>279</v>
      </c>
    </row>
    <row r="1621" spans="13:16" x14ac:dyDescent="0.15">
      <c r="M1621" s="7">
        <v>43439.09375</v>
      </c>
      <c r="N1621">
        <v>274.89999999999998</v>
      </c>
      <c r="O1621" s="10">
        <v>43439.09375</v>
      </c>
      <c r="P1621" s="11">
        <v>279.05</v>
      </c>
    </row>
    <row r="1622" spans="13:16" x14ac:dyDescent="0.15">
      <c r="M1622" s="7">
        <v>43439.104166666664</v>
      </c>
      <c r="N1622">
        <v>274.89999999999998</v>
      </c>
      <c r="O1622" s="10">
        <v>43439.104166666664</v>
      </c>
      <c r="P1622" s="11">
        <v>279.10000000000002</v>
      </c>
    </row>
    <row r="1623" spans="13:16" x14ac:dyDescent="0.15">
      <c r="M1623" s="7">
        <v>43439.375</v>
      </c>
      <c r="N1623">
        <v>274.89999999999998</v>
      </c>
      <c r="O1623" s="10">
        <v>43439.375</v>
      </c>
      <c r="P1623" s="11">
        <v>279.3</v>
      </c>
    </row>
    <row r="1624" spans="13:16" x14ac:dyDescent="0.15">
      <c r="M1624" s="7">
        <v>43439.385416666664</v>
      </c>
      <c r="N1624">
        <v>274.95</v>
      </c>
      <c r="O1624" s="10">
        <v>43439.385416666664</v>
      </c>
      <c r="P1624" s="11">
        <v>278.8</v>
      </c>
    </row>
    <row r="1625" spans="13:16" x14ac:dyDescent="0.15">
      <c r="M1625" s="7">
        <v>43439.395833333336</v>
      </c>
      <c r="N1625">
        <v>274.55</v>
      </c>
      <c r="O1625" s="10">
        <v>43439.395833333336</v>
      </c>
      <c r="P1625" s="11">
        <v>278.60000000000002</v>
      </c>
    </row>
    <row r="1626" spans="13:16" x14ac:dyDescent="0.15">
      <c r="M1626" s="7">
        <v>43439.40625</v>
      </c>
      <c r="N1626">
        <v>274.55</v>
      </c>
      <c r="O1626" s="10">
        <v>43439.40625</v>
      </c>
      <c r="P1626" s="11">
        <v>278.60000000000002</v>
      </c>
    </row>
    <row r="1627" spans="13:16" x14ac:dyDescent="0.15">
      <c r="M1627" s="7">
        <v>43439.416666666664</v>
      </c>
      <c r="N1627">
        <v>274.35000000000002</v>
      </c>
      <c r="O1627" s="10">
        <v>43439.416666666664</v>
      </c>
      <c r="P1627" s="11">
        <v>278.55</v>
      </c>
    </row>
    <row r="1628" spans="13:16" x14ac:dyDescent="0.15">
      <c r="M1628" s="7">
        <v>43439.427083333336</v>
      </c>
      <c r="N1628">
        <v>274.35000000000002</v>
      </c>
      <c r="O1628" s="10">
        <v>43439.427083333336</v>
      </c>
      <c r="P1628" s="11">
        <v>278.60000000000002</v>
      </c>
    </row>
    <row r="1629" spans="13:16" x14ac:dyDescent="0.15">
      <c r="M1629" s="7">
        <v>43439.447916666664</v>
      </c>
      <c r="N1629">
        <v>274.60000000000002</v>
      </c>
      <c r="O1629" s="10">
        <v>43439.447916666664</v>
      </c>
      <c r="P1629" s="11">
        <v>278.7</v>
      </c>
    </row>
    <row r="1630" spans="13:16" x14ac:dyDescent="0.15">
      <c r="M1630" s="7">
        <v>43439.458333333336</v>
      </c>
      <c r="N1630">
        <v>274.60000000000002</v>
      </c>
      <c r="O1630" s="10">
        <v>43439.458333333336</v>
      </c>
      <c r="P1630" s="11">
        <v>278.8</v>
      </c>
    </row>
    <row r="1631" spans="13:16" x14ac:dyDescent="0.15">
      <c r="M1631" s="7">
        <v>43439.46875</v>
      </c>
      <c r="N1631">
        <v>274.64999999999998</v>
      </c>
      <c r="O1631" s="10">
        <v>43439.46875</v>
      </c>
      <c r="P1631" s="11">
        <v>278.75</v>
      </c>
    </row>
    <row r="1632" spans="13:16" x14ac:dyDescent="0.15">
      <c r="M1632" s="7">
        <v>43439.479166666664</v>
      </c>
      <c r="N1632">
        <v>274.7</v>
      </c>
      <c r="O1632" s="10">
        <v>43439.479166666664</v>
      </c>
      <c r="P1632" s="11">
        <v>278.75</v>
      </c>
    </row>
    <row r="1633" spans="13:16" x14ac:dyDescent="0.15">
      <c r="M1633" s="7">
        <v>43439.572916666664</v>
      </c>
      <c r="N1633">
        <v>274.60000000000002</v>
      </c>
      <c r="O1633" s="10">
        <v>43439.572916666664</v>
      </c>
      <c r="P1633" s="11">
        <v>278.7</v>
      </c>
    </row>
    <row r="1634" spans="13:16" x14ac:dyDescent="0.15">
      <c r="M1634" s="7">
        <v>43439.583333333336</v>
      </c>
      <c r="N1634">
        <v>274.60000000000002</v>
      </c>
      <c r="O1634" s="10">
        <v>43439.583333333336</v>
      </c>
      <c r="P1634" s="11">
        <v>278.7</v>
      </c>
    </row>
    <row r="1635" spans="13:16" x14ac:dyDescent="0.15">
      <c r="M1635" s="7">
        <v>43439.59375</v>
      </c>
      <c r="N1635">
        <v>274.64999999999998</v>
      </c>
      <c r="O1635" s="10">
        <v>43439.59375</v>
      </c>
      <c r="P1635" s="11">
        <v>278.75</v>
      </c>
    </row>
    <row r="1636" spans="13:16" x14ac:dyDescent="0.15">
      <c r="M1636" s="7">
        <v>43439.604166666664</v>
      </c>
      <c r="N1636">
        <v>274.60000000000002</v>
      </c>
      <c r="O1636" s="10">
        <v>43439.604166666664</v>
      </c>
      <c r="P1636" s="11">
        <v>278.64999999999998</v>
      </c>
    </row>
    <row r="1637" spans="13:16" x14ac:dyDescent="0.15">
      <c r="M1637" s="7">
        <v>43439.614583333336</v>
      </c>
      <c r="N1637">
        <v>274.7</v>
      </c>
      <c r="O1637" s="10">
        <v>43439.614583333336</v>
      </c>
      <c r="P1637" s="11">
        <v>278.75</v>
      </c>
    </row>
    <row r="1638" spans="13:16" x14ac:dyDescent="0.15">
      <c r="M1638" s="7">
        <v>43439.625</v>
      </c>
      <c r="N1638">
        <v>274.75</v>
      </c>
      <c r="O1638" s="10">
        <v>43439.625</v>
      </c>
      <c r="P1638" s="11">
        <v>279</v>
      </c>
    </row>
    <row r="1639" spans="13:16" x14ac:dyDescent="0.15">
      <c r="M1639" s="7">
        <v>43439.885416666664</v>
      </c>
      <c r="N1639">
        <v>274.7</v>
      </c>
      <c r="O1639" s="10">
        <v>43439.885416666664</v>
      </c>
      <c r="P1639" s="11">
        <v>279</v>
      </c>
    </row>
    <row r="1640" spans="13:16" x14ac:dyDescent="0.15">
      <c r="M1640" s="7">
        <v>43439.895833333336</v>
      </c>
      <c r="N1640">
        <v>275.05</v>
      </c>
      <c r="O1640" s="10">
        <v>43439.895833333336</v>
      </c>
      <c r="P1640" s="11">
        <v>279</v>
      </c>
    </row>
    <row r="1641" spans="13:16" x14ac:dyDescent="0.15">
      <c r="M1641" s="7">
        <v>43439.90625</v>
      </c>
      <c r="N1641">
        <v>274.8</v>
      </c>
      <c r="O1641" s="10">
        <v>43439.90625</v>
      </c>
      <c r="P1641" s="11">
        <v>279.05</v>
      </c>
    </row>
    <row r="1642" spans="13:16" x14ac:dyDescent="0.15">
      <c r="M1642" s="7">
        <v>43439.916666666664</v>
      </c>
      <c r="N1642">
        <v>274.8</v>
      </c>
      <c r="O1642" s="10">
        <v>43439.916666666664</v>
      </c>
      <c r="P1642" s="11">
        <v>278.95</v>
      </c>
    </row>
    <row r="1643" spans="13:16" x14ac:dyDescent="0.15">
      <c r="M1643" s="7">
        <v>43439.927083333336</v>
      </c>
      <c r="N1643">
        <v>274.8</v>
      </c>
      <c r="O1643" s="10">
        <v>43439.927083333336</v>
      </c>
      <c r="P1643" s="11">
        <v>279.05</v>
      </c>
    </row>
    <row r="1644" spans="13:16" x14ac:dyDescent="0.15">
      <c r="M1644" s="7">
        <v>43439.9375</v>
      </c>
      <c r="N1644">
        <v>275.05</v>
      </c>
      <c r="O1644" s="10">
        <v>43439.9375</v>
      </c>
      <c r="P1644" s="11">
        <v>279.10000000000002</v>
      </c>
    </row>
    <row r="1645" spans="13:16" x14ac:dyDescent="0.15">
      <c r="M1645" s="7">
        <v>43439.947916666664</v>
      </c>
      <c r="N1645">
        <v>274.95</v>
      </c>
      <c r="O1645" s="10">
        <v>43439.947916666664</v>
      </c>
      <c r="P1645" s="11">
        <v>279.10000000000002</v>
      </c>
    </row>
    <row r="1646" spans="13:16" x14ac:dyDescent="0.15">
      <c r="M1646" s="7">
        <v>43439.958333333336</v>
      </c>
      <c r="N1646">
        <v>274.95</v>
      </c>
      <c r="O1646" s="10">
        <v>43439.958333333336</v>
      </c>
      <c r="P1646" s="11">
        <v>279.05</v>
      </c>
    </row>
    <row r="1647" spans="13:16" x14ac:dyDescent="0.15">
      <c r="M1647" s="7">
        <v>43439.96875</v>
      </c>
      <c r="N1647">
        <v>274.95</v>
      </c>
      <c r="O1647" s="10">
        <v>43439.96875</v>
      </c>
      <c r="P1647" s="11">
        <v>279</v>
      </c>
    </row>
    <row r="1648" spans="13:16" x14ac:dyDescent="0.15">
      <c r="M1648" s="7">
        <v>43439.979166666664</v>
      </c>
      <c r="N1648">
        <v>274.85000000000002</v>
      </c>
      <c r="O1648" s="10">
        <v>43439.979166666664</v>
      </c>
      <c r="P1648" s="11">
        <v>279</v>
      </c>
    </row>
    <row r="1649" spans="13:16" x14ac:dyDescent="0.15">
      <c r="M1649" s="7">
        <v>43439.989583333336</v>
      </c>
      <c r="N1649">
        <v>274.85000000000002</v>
      </c>
      <c r="O1649" s="10">
        <v>43439.989583333336</v>
      </c>
      <c r="P1649" s="11">
        <v>278.95</v>
      </c>
    </row>
    <row r="1650" spans="13:16" x14ac:dyDescent="0.15">
      <c r="M1650" s="7">
        <v>43440</v>
      </c>
      <c r="N1650">
        <v>274.85000000000002</v>
      </c>
      <c r="O1650" s="10">
        <v>43440</v>
      </c>
      <c r="P1650" s="11">
        <v>278.89999999999998</v>
      </c>
    </row>
    <row r="1651" spans="13:16" x14ac:dyDescent="0.15">
      <c r="M1651" s="7">
        <v>43440.010416666664</v>
      </c>
      <c r="N1651">
        <v>274.85000000000002</v>
      </c>
      <c r="O1651" s="10">
        <v>43440.010416666664</v>
      </c>
      <c r="P1651" s="11">
        <v>279</v>
      </c>
    </row>
    <row r="1652" spans="13:16" x14ac:dyDescent="0.15">
      <c r="M1652" s="7">
        <v>43440.020833333336</v>
      </c>
      <c r="N1652">
        <v>274.85000000000002</v>
      </c>
      <c r="O1652" s="10">
        <v>43440.020833333336</v>
      </c>
      <c r="P1652" s="11">
        <v>279.05</v>
      </c>
    </row>
    <row r="1653" spans="13:16" x14ac:dyDescent="0.15">
      <c r="M1653" s="7">
        <v>43440.03125</v>
      </c>
      <c r="N1653">
        <v>274.85000000000002</v>
      </c>
      <c r="O1653" s="10">
        <v>43440.03125</v>
      </c>
      <c r="P1653" s="11">
        <v>279</v>
      </c>
    </row>
    <row r="1654" spans="13:16" x14ac:dyDescent="0.15">
      <c r="M1654" s="7">
        <v>43440.041666666664</v>
      </c>
      <c r="N1654">
        <v>274.85000000000002</v>
      </c>
      <c r="O1654" s="10">
        <v>43440.041666666664</v>
      </c>
      <c r="P1654" s="11">
        <v>279.10000000000002</v>
      </c>
    </row>
    <row r="1655" spans="13:16" x14ac:dyDescent="0.15">
      <c r="M1655" s="7">
        <v>43440.052083333336</v>
      </c>
      <c r="N1655">
        <v>275</v>
      </c>
      <c r="O1655" s="10">
        <v>43440.052083333336</v>
      </c>
      <c r="P1655" s="11">
        <v>279.14999999999998</v>
      </c>
    </row>
    <row r="1656" spans="13:16" x14ac:dyDescent="0.15">
      <c r="M1656" s="7">
        <v>43440.0625</v>
      </c>
      <c r="N1656">
        <v>274.8</v>
      </c>
      <c r="O1656" s="10">
        <v>43440.0625</v>
      </c>
      <c r="P1656" s="11">
        <v>279.10000000000002</v>
      </c>
    </row>
    <row r="1657" spans="13:16" x14ac:dyDescent="0.15">
      <c r="M1657" s="7">
        <v>43440.072916666664</v>
      </c>
      <c r="N1657">
        <v>275.05</v>
      </c>
      <c r="O1657" s="10">
        <v>43440.072916666664</v>
      </c>
      <c r="P1657" s="11">
        <v>279.2</v>
      </c>
    </row>
    <row r="1658" spans="13:16" x14ac:dyDescent="0.15">
      <c r="M1658" s="7">
        <v>43440.083333333336</v>
      </c>
      <c r="N1658">
        <v>275</v>
      </c>
      <c r="O1658" s="10">
        <v>43440.083333333336</v>
      </c>
      <c r="P1658" s="11">
        <v>279.2</v>
      </c>
    </row>
    <row r="1659" spans="13:16" x14ac:dyDescent="0.15">
      <c r="M1659" s="7">
        <v>43440.09375</v>
      </c>
      <c r="N1659">
        <v>275</v>
      </c>
      <c r="O1659" s="10">
        <v>43440.09375</v>
      </c>
      <c r="P1659" s="11">
        <v>279.25</v>
      </c>
    </row>
    <row r="1660" spans="13:16" x14ac:dyDescent="0.15">
      <c r="M1660" s="7">
        <v>43440.104166666664</v>
      </c>
      <c r="N1660">
        <v>275.25</v>
      </c>
      <c r="O1660" s="10">
        <v>43440.104166666664</v>
      </c>
      <c r="P1660" s="11">
        <v>279.25</v>
      </c>
    </row>
    <row r="1661" spans="13:16" x14ac:dyDescent="0.15">
      <c r="M1661" s="7">
        <v>43440.375</v>
      </c>
      <c r="N1661">
        <v>274.64999999999998</v>
      </c>
      <c r="O1661" s="10">
        <v>43440.375</v>
      </c>
      <c r="P1661" s="11">
        <v>279.25</v>
      </c>
    </row>
    <row r="1662" spans="13:16" x14ac:dyDescent="0.15">
      <c r="M1662" s="7">
        <v>43440.385416666664</v>
      </c>
      <c r="N1662">
        <v>274.64999999999998</v>
      </c>
      <c r="O1662" s="10">
        <v>43440.385416666664</v>
      </c>
      <c r="P1662" s="11">
        <v>279.75</v>
      </c>
    </row>
    <row r="1663" spans="13:16" x14ac:dyDescent="0.15">
      <c r="M1663" s="7">
        <v>43440.395833333336</v>
      </c>
      <c r="N1663">
        <v>275.64999999999998</v>
      </c>
      <c r="O1663" s="10">
        <v>43440.395833333336</v>
      </c>
      <c r="P1663" s="11">
        <v>279.75</v>
      </c>
    </row>
    <row r="1664" spans="13:16" x14ac:dyDescent="0.15">
      <c r="M1664" s="7">
        <v>43440.40625</v>
      </c>
      <c r="N1664">
        <v>276.10000000000002</v>
      </c>
      <c r="O1664" s="10">
        <v>43440.40625</v>
      </c>
      <c r="P1664" s="11">
        <v>280.35000000000002</v>
      </c>
    </row>
    <row r="1665" spans="13:16" x14ac:dyDescent="0.15">
      <c r="M1665" s="7">
        <v>43440.416666666664</v>
      </c>
      <c r="N1665">
        <v>276.10000000000002</v>
      </c>
      <c r="O1665" s="10">
        <v>43440.416666666664</v>
      </c>
      <c r="P1665" s="11">
        <v>280.2</v>
      </c>
    </row>
    <row r="1666" spans="13:16" x14ac:dyDescent="0.15">
      <c r="M1666" s="7">
        <v>43440.427083333336</v>
      </c>
      <c r="N1666">
        <v>276.14999999999998</v>
      </c>
      <c r="O1666" s="10">
        <v>43440.427083333336</v>
      </c>
      <c r="P1666" s="11">
        <v>280.39999999999998</v>
      </c>
    </row>
    <row r="1667" spans="13:16" x14ac:dyDescent="0.15">
      <c r="M1667" s="7">
        <v>43440.447916666664</v>
      </c>
      <c r="N1667">
        <v>276.10000000000002</v>
      </c>
      <c r="O1667" s="10">
        <v>43440.447916666664</v>
      </c>
      <c r="P1667" s="11">
        <v>280.39999999999998</v>
      </c>
    </row>
    <row r="1668" spans="13:16" x14ac:dyDescent="0.15">
      <c r="M1668" s="7">
        <v>43440.458333333336</v>
      </c>
      <c r="N1668">
        <v>276.05</v>
      </c>
      <c r="O1668" s="10">
        <v>43440.458333333336</v>
      </c>
      <c r="P1668" s="11">
        <v>280.05</v>
      </c>
    </row>
    <row r="1669" spans="13:16" x14ac:dyDescent="0.15">
      <c r="M1669" s="7">
        <v>43440.46875</v>
      </c>
      <c r="N1669">
        <v>276.05</v>
      </c>
      <c r="O1669" s="10">
        <v>43440.46875</v>
      </c>
      <c r="P1669" s="11">
        <v>280.14999999999998</v>
      </c>
    </row>
    <row r="1670" spans="13:16" x14ac:dyDescent="0.15">
      <c r="M1670" s="7">
        <v>43440.479166666664</v>
      </c>
      <c r="N1670">
        <v>276.05</v>
      </c>
      <c r="O1670" s="10">
        <v>43440.479166666664</v>
      </c>
      <c r="P1670" s="11">
        <v>280.2</v>
      </c>
    </row>
    <row r="1671" spans="13:16" x14ac:dyDescent="0.15">
      <c r="M1671" s="7">
        <v>43440.572916666664</v>
      </c>
      <c r="N1671">
        <v>276</v>
      </c>
      <c r="O1671" s="10">
        <v>43440.572916666664</v>
      </c>
      <c r="P1671" s="11">
        <v>280.39999999999998</v>
      </c>
    </row>
    <row r="1672" spans="13:16" x14ac:dyDescent="0.15">
      <c r="M1672" s="7">
        <v>43440.583333333336</v>
      </c>
      <c r="N1672">
        <v>276.2</v>
      </c>
      <c r="O1672" s="10">
        <v>43440.583333333336</v>
      </c>
      <c r="P1672" s="11">
        <v>280.45</v>
      </c>
    </row>
    <row r="1673" spans="13:16" x14ac:dyDescent="0.15">
      <c r="M1673" s="7">
        <v>43440.59375</v>
      </c>
      <c r="N1673">
        <v>276.2</v>
      </c>
      <c r="O1673" s="10">
        <v>43440.59375</v>
      </c>
      <c r="P1673" s="11">
        <v>280.45</v>
      </c>
    </row>
    <row r="1674" spans="13:16" x14ac:dyDescent="0.15">
      <c r="M1674" s="7">
        <v>43440.604166666664</v>
      </c>
      <c r="N1674">
        <v>276.10000000000002</v>
      </c>
      <c r="O1674" s="10">
        <v>43440.604166666664</v>
      </c>
      <c r="P1674" s="11">
        <v>280.3</v>
      </c>
    </row>
    <row r="1675" spans="13:16" x14ac:dyDescent="0.15">
      <c r="M1675" s="7">
        <v>43440.614583333336</v>
      </c>
      <c r="N1675">
        <v>276.05</v>
      </c>
      <c r="O1675" s="10">
        <v>43440.614583333336</v>
      </c>
      <c r="P1675" s="11">
        <v>280.14999999999998</v>
      </c>
    </row>
    <row r="1676" spans="13:16" x14ac:dyDescent="0.15">
      <c r="M1676" s="7">
        <v>43440.625</v>
      </c>
      <c r="N1676">
        <v>276.05</v>
      </c>
      <c r="O1676" s="10">
        <v>43440.625</v>
      </c>
      <c r="P1676" s="11">
        <v>280.14999999999998</v>
      </c>
    </row>
    <row r="1677" spans="13:16" x14ac:dyDescent="0.15">
      <c r="M1677" s="7">
        <v>43440.885416666664</v>
      </c>
      <c r="N1677">
        <v>275.64999999999998</v>
      </c>
      <c r="O1677" s="10">
        <v>43440.885416666664</v>
      </c>
      <c r="P1677" s="11">
        <v>279.95</v>
      </c>
    </row>
    <row r="1678" spans="13:16" x14ac:dyDescent="0.15">
      <c r="M1678" s="7">
        <v>43440.895833333336</v>
      </c>
      <c r="N1678">
        <v>275.95</v>
      </c>
      <c r="O1678" s="10">
        <v>43440.895833333336</v>
      </c>
      <c r="P1678" s="11">
        <v>280.05</v>
      </c>
    </row>
    <row r="1679" spans="13:16" x14ac:dyDescent="0.15">
      <c r="M1679" s="7">
        <v>43440.90625</v>
      </c>
      <c r="N1679">
        <v>276.3</v>
      </c>
      <c r="O1679" s="10">
        <v>43440.90625</v>
      </c>
      <c r="P1679" s="11">
        <v>280.3</v>
      </c>
    </row>
    <row r="1680" spans="13:16" x14ac:dyDescent="0.15">
      <c r="M1680" s="7">
        <v>43440.916666666664</v>
      </c>
      <c r="N1680">
        <v>276.05</v>
      </c>
      <c r="O1680" s="10">
        <v>43440.916666666664</v>
      </c>
      <c r="P1680" s="11">
        <v>280.05</v>
      </c>
    </row>
    <row r="1681" spans="13:16" x14ac:dyDescent="0.15">
      <c r="M1681" s="7">
        <v>43440.927083333336</v>
      </c>
      <c r="N1681">
        <v>276.05</v>
      </c>
      <c r="O1681" s="10">
        <v>43440.927083333336</v>
      </c>
      <c r="P1681" s="11">
        <v>280</v>
      </c>
    </row>
    <row r="1682" spans="13:16" x14ac:dyDescent="0.15">
      <c r="M1682" s="7">
        <v>43440.9375</v>
      </c>
      <c r="N1682">
        <v>276.3</v>
      </c>
      <c r="O1682" s="10">
        <v>43440.9375</v>
      </c>
      <c r="P1682" s="11">
        <v>280.7</v>
      </c>
    </row>
    <row r="1683" spans="13:16" x14ac:dyDescent="0.15">
      <c r="M1683" s="7">
        <v>43440.947916666664</v>
      </c>
      <c r="N1683">
        <v>276.7</v>
      </c>
      <c r="O1683" s="10">
        <v>43440.947916666664</v>
      </c>
      <c r="P1683" s="11">
        <v>280.89999999999998</v>
      </c>
    </row>
    <row r="1684" spans="13:16" x14ac:dyDescent="0.15">
      <c r="M1684" s="7">
        <v>43440.958333333336</v>
      </c>
      <c r="N1684">
        <v>277</v>
      </c>
      <c r="O1684" s="10">
        <v>43440.958333333336</v>
      </c>
      <c r="P1684" s="11">
        <v>281.2</v>
      </c>
    </row>
    <row r="1685" spans="13:16" x14ac:dyDescent="0.15">
      <c r="M1685" s="7">
        <v>43440.96875</v>
      </c>
      <c r="N1685">
        <v>277</v>
      </c>
      <c r="O1685" s="10">
        <v>43440.96875</v>
      </c>
      <c r="P1685" s="11">
        <v>281.3</v>
      </c>
    </row>
    <row r="1686" spans="13:16" x14ac:dyDescent="0.15">
      <c r="M1686" s="7">
        <v>43440.979166666664</v>
      </c>
      <c r="N1686">
        <v>277.10000000000002</v>
      </c>
      <c r="O1686" s="10">
        <v>43440.979166666664</v>
      </c>
      <c r="P1686" s="11">
        <v>280.95</v>
      </c>
    </row>
    <row r="1687" spans="13:16" x14ac:dyDescent="0.15">
      <c r="M1687" s="7">
        <v>43440.989583333336</v>
      </c>
      <c r="N1687">
        <v>277</v>
      </c>
      <c r="O1687" s="10">
        <v>43440.989583333336</v>
      </c>
      <c r="P1687" s="11">
        <v>281.10000000000002</v>
      </c>
    </row>
    <row r="1688" spans="13:16" x14ac:dyDescent="0.15">
      <c r="M1688" s="7">
        <v>43441</v>
      </c>
      <c r="N1688">
        <v>276.85000000000002</v>
      </c>
      <c r="O1688" s="10">
        <v>43441</v>
      </c>
      <c r="P1688" s="11">
        <v>281.05</v>
      </c>
    </row>
    <row r="1689" spans="13:16" x14ac:dyDescent="0.15">
      <c r="M1689" s="7">
        <v>43441.010416666664</v>
      </c>
      <c r="N1689">
        <v>277.10000000000002</v>
      </c>
      <c r="O1689" s="10">
        <v>43441.010416666664</v>
      </c>
      <c r="P1689" s="11">
        <v>281.05</v>
      </c>
    </row>
    <row r="1690" spans="13:16" x14ac:dyDescent="0.15">
      <c r="M1690" s="7">
        <v>43441.020833333336</v>
      </c>
      <c r="N1690">
        <v>277.10000000000002</v>
      </c>
      <c r="O1690" s="10">
        <v>43441.020833333336</v>
      </c>
      <c r="P1690" s="11">
        <v>281.2</v>
      </c>
    </row>
    <row r="1691" spans="13:16" x14ac:dyDescent="0.15">
      <c r="M1691" s="7">
        <v>43441.03125</v>
      </c>
      <c r="N1691">
        <v>277.2</v>
      </c>
      <c r="O1691" s="10">
        <v>43441.03125</v>
      </c>
      <c r="P1691" s="11">
        <v>281.2</v>
      </c>
    </row>
    <row r="1692" spans="13:16" x14ac:dyDescent="0.15">
      <c r="M1692" s="7">
        <v>43441.041666666664</v>
      </c>
      <c r="N1692">
        <v>277.3</v>
      </c>
      <c r="O1692" s="10">
        <v>43441.041666666664</v>
      </c>
      <c r="P1692" s="11">
        <v>281.3</v>
      </c>
    </row>
    <row r="1693" spans="13:16" x14ac:dyDescent="0.15">
      <c r="M1693" s="7">
        <v>43441.052083333336</v>
      </c>
      <c r="N1693">
        <v>277.3</v>
      </c>
      <c r="O1693" s="10">
        <v>43441.052083333336</v>
      </c>
      <c r="P1693" s="11">
        <v>281.2</v>
      </c>
    </row>
    <row r="1694" spans="13:16" x14ac:dyDescent="0.15">
      <c r="M1694" s="7">
        <v>43441.0625</v>
      </c>
      <c r="N1694">
        <v>276.75</v>
      </c>
      <c r="O1694" s="10">
        <v>43441.0625</v>
      </c>
      <c r="P1694" s="11">
        <v>281.10000000000002</v>
      </c>
    </row>
    <row r="1695" spans="13:16" x14ac:dyDescent="0.15">
      <c r="M1695" s="7">
        <v>43441.072916666664</v>
      </c>
      <c r="N1695">
        <v>276.75</v>
      </c>
      <c r="O1695" s="10">
        <v>43441.072916666664</v>
      </c>
      <c r="P1695" s="11">
        <v>280.95</v>
      </c>
    </row>
    <row r="1696" spans="13:16" x14ac:dyDescent="0.15">
      <c r="M1696" s="7">
        <v>43441.083333333336</v>
      </c>
      <c r="N1696">
        <v>276.75</v>
      </c>
      <c r="O1696" s="10">
        <v>43441.083333333336</v>
      </c>
      <c r="P1696" s="11">
        <v>280.89999999999998</v>
      </c>
    </row>
    <row r="1697" spans="13:16" x14ac:dyDescent="0.15">
      <c r="M1697" s="7">
        <v>43441.09375</v>
      </c>
      <c r="N1697">
        <v>276.75</v>
      </c>
      <c r="O1697" s="10">
        <v>43441.09375</v>
      </c>
      <c r="P1697" s="11">
        <v>280.60000000000002</v>
      </c>
    </row>
    <row r="1698" spans="13:16" x14ac:dyDescent="0.15">
      <c r="M1698" s="7">
        <v>43441.104166666664</v>
      </c>
      <c r="N1698">
        <v>276.75</v>
      </c>
      <c r="O1698" s="10">
        <v>43441.104166666664</v>
      </c>
      <c r="P1698" s="11">
        <v>280.5</v>
      </c>
    </row>
    <row r="1699" spans="13:16" x14ac:dyDescent="0.15">
      <c r="M1699" s="7">
        <v>43441.375</v>
      </c>
      <c r="N1699">
        <v>276.75</v>
      </c>
      <c r="O1699" s="10">
        <v>43441.375</v>
      </c>
      <c r="P1699" s="11">
        <v>280.39999999999998</v>
      </c>
    </row>
    <row r="1700" spans="13:16" x14ac:dyDescent="0.15">
      <c r="M1700" s="7">
        <v>43441.385416666664</v>
      </c>
      <c r="N1700">
        <v>276.75</v>
      </c>
      <c r="O1700" s="10">
        <v>43441.385416666664</v>
      </c>
      <c r="P1700" s="11">
        <v>280.2</v>
      </c>
    </row>
    <row r="1701" spans="13:16" x14ac:dyDescent="0.15">
      <c r="M1701" s="7">
        <v>43441.395833333336</v>
      </c>
      <c r="N1701">
        <v>276</v>
      </c>
      <c r="O1701" s="10">
        <v>43441.395833333336</v>
      </c>
      <c r="P1701" s="11">
        <v>280.3</v>
      </c>
    </row>
    <row r="1702" spans="13:16" x14ac:dyDescent="0.15">
      <c r="M1702" s="7">
        <v>43441.40625</v>
      </c>
      <c r="N1702">
        <v>276.05</v>
      </c>
      <c r="O1702" s="10">
        <v>43441.40625</v>
      </c>
      <c r="P1702" s="11">
        <v>280.35000000000002</v>
      </c>
    </row>
    <row r="1703" spans="13:16" x14ac:dyDescent="0.15">
      <c r="M1703" s="7">
        <v>43441.416666666664</v>
      </c>
      <c r="N1703">
        <v>276.14999999999998</v>
      </c>
      <c r="O1703" s="10">
        <v>43441.416666666664</v>
      </c>
      <c r="P1703" s="11">
        <v>280.39999999999998</v>
      </c>
    </row>
    <row r="1704" spans="13:16" x14ac:dyDescent="0.15">
      <c r="M1704" s="7">
        <v>43441.427083333336</v>
      </c>
      <c r="N1704">
        <v>276.25</v>
      </c>
      <c r="O1704" s="10">
        <v>43441.427083333336</v>
      </c>
      <c r="P1704" s="11">
        <v>280.45</v>
      </c>
    </row>
    <row r="1705" spans="13:16" x14ac:dyDescent="0.15">
      <c r="M1705" s="7">
        <v>43441.447916666664</v>
      </c>
      <c r="N1705">
        <v>276.25</v>
      </c>
      <c r="O1705" s="10">
        <v>43441.447916666664</v>
      </c>
      <c r="P1705" s="11">
        <v>280.39999999999998</v>
      </c>
    </row>
    <row r="1706" spans="13:16" x14ac:dyDescent="0.15">
      <c r="M1706" s="7">
        <v>43441.458333333336</v>
      </c>
      <c r="N1706">
        <v>276.14999999999998</v>
      </c>
      <c r="O1706" s="10">
        <v>43441.458333333336</v>
      </c>
      <c r="P1706" s="11">
        <v>280.35000000000002</v>
      </c>
    </row>
    <row r="1707" spans="13:16" x14ac:dyDescent="0.15">
      <c r="M1707" s="7">
        <v>43441.46875</v>
      </c>
      <c r="N1707">
        <v>276.14999999999998</v>
      </c>
      <c r="O1707" s="10">
        <v>43441.46875</v>
      </c>
      <c r="P1707" s="11">
        <v>280.35000000000002</v>
      </c>
    </row>
    <row r="1708" spans="13:16" x14ac:dyDescent="0.15">
      <c r="M1708" s="7">
        <v>43441.479166666664</v>
      </c>
      <c r="N1708">
        <v>276.25</v>
      </c>
      <c r="O1708" s="10">
        <v>43441.479166666664</v>
      </c>
      <c r="P1708" s="11">
        <v>280.3</v>
      </c>
    </row>
    <row r="1709" spans="13:16" x14ac:dyDescent="0.15">
      <c r="M1709" s="7">
        <v>43441.572916666664</v>
      </c>
      <c r="N1709">
        <v>276.25</v>
      </c>
      <c r="O1709" s="10">
        <v>43441.572916666664</v>
      </c>
      <c r="P1709" s="11">
        <v>280.14999999999998</v>
      </c>
    </row>
    <row r="1710" spans="13:16" x14ac:dyDescent="0.15">
      <c r="M1710" s="7">
        <v>43441.583333333336</v>
      </c>
      <c r="N1710">
        <v>276.10000000000002</v>
      </c>
      <c r="O1710" s="10">
        <v>43441.583333333336</v>
      </c>
      <c r="P1710" s="11">
        <v>280.25</v>
      </c>
    </row>
    <row r="1711" spans="13:16" x14ac:dyDescent="0.15">
      <c r="M1711" s="7">
        <v>43441.59375</v>
      </c>
      <c r="N1711">
        <v>276.10000000000002</v>
      </c>
      <c r="O1711" s="10">
        <v>43441.59375</v>
      </c>
      <c r="P1711" s="11">
        <v>280.10000000000002</v>
      </c>
    </row>
    <row r="1712" spans="13:16" x14ac:dyDescent="0.15">
      <c r="M1712" s="7">
        <v>43441.604166666664</v>
      </c>
      <c r="N1712">
        <v>276.10000000000002</v>
      </c>
      <c r="O1712" s="10">
        <v>43441.604166666664</v>
      </c>
      <c r="P1712" s="11">
        <v>280.14999999999998</v>
      </c>
    </row>
    <row r="1713" spans="13:16" x14ac:dyDescent="0.15">
      <c r="M1713" s="7">
        <v>43441.614583333336</v>
      </c>
      <c r="N1713">
        <v>276.25</v>
      </c>
      <c r="O1713" s="10">
        <v>43441.614583333336</v>
      </c>
      <c r="P1713" s="11">
        <v>280.2</v>
      </c>
    </row>
    <row r="1714" spans="13:16" x14ac:dyDescent="0.15">
      <c r="M1714" s="7">
        <v>43441.625</v>
      </c>
      <c r="N1714">
        <v>276.25</v>
      </c>
      <c r="O1714" s="10">
        <v>43441.625</v>
      </c>
      <c r="P1714" s="11">
        <v>280.14999999999998</v>
      </c>
    </row>
    <row r="1715" spans="13:16" x14ac:dyDescent="0.15">
      <c r="M1715" s="7">
        <v>43441.885416666664</v>
      </c>
      <c r="N1715">
        <v>276.10000000000002</v>
      </c>
      <c r="O1715" s="10">
        <v>43441.885416666664</v>
      </c>
      <c r="P1715" s="11">
        <v>280.8</v>
      </c>
    </row>
    <row r="1716" spans="13:16" x14ac:dyDescent="0.15">
      <c r="M1716" s="7">
        <v>43441.895833333336</v>
      </c>
      <c r="N1716">
        <v>276.64999999999998</v>
      </c>
      <c r="O1716" s="10">
        <v>43441.895833333336</v>
      </c>
      <c r="P1716" s="11">
        <v>280.5</v>
      </c>
    </row>
    <row r="1717" spans="13:16" x14ac:dyDescent="0.15">
      <c r="M1717" s="7">
        <v>43441.90625</v>
      </c>
      <c r="N1717">
        <v>276.75</v>
      </c>
      <c r="O1717" s="10">
        <v>43441.90625</v>
      </c>
      <c r="P1717" s="11">
        <v>280.55</v>
      </c>
    </row>
    <row r="1718" spans="13:16" x14ac:dyDescent="0.15">
      <c r="M1718" s="7">
        <v>43441.916666666664</v>
      </c>
      <c r="N1718">
        <v>277.25</v>
      </c>
      <c r="O1718" s="10">
        <v>43441.916666666664</v>
      </c>
      <c r="P1718" s="11">
        <v>280.8</v>
      </c>
    </row>
    <row r="1719" spans="13:16" x14ac:dyDescent="0.15">
      <c r="M1719" s="7">
        <v>43441.927083333336</v>
      </c>
      <c r="N1719">
        <v>277.5</v>
      </c>
      <c r="O1719" s="10">
        <v>43441.927083333336</v>
      </c>
      <c r="P1719" s="11">
        <v>281.10000000000002</v>
      </c>
    </row>
    <row r="1720" spans="13:16" x14ac:dyDescent="0.15">
      <c r="M1720" s="7">
        <v>43441.9375</v>
      </c>
      <c r="N1720">
        <v>277.3</v>
      </c>
      <c r="O1720" s="10">
        <v>43441.9375</v>
      </c>
      <c r="P1720" s="11">
        <v>281.05</v>
      </c>
    </row>
    <row r="1721" spans="13:16" x14ac:dyDescent="0.15">
      <c r="M1721" s="7">
        <v>43441.947916666664</v>
      </c>
      <c r="N1721">
        <v>277.35000000000002</v>
      </c>
      <c r="O1721" s="10">
        <v>43441.947916666664</v>
      </c>
      <c r="P1721" s="11">
        <v>281.10000000000002</v>
      </c>
    </row>
    <row r="1722" spans="13:16" x14ac:dyDescent="0.15">
      <c r="M1722" s="7">
        <v>43441.958333333336</v>
      </c>
      <c r="N1722">
        <v>277.35000000000002</v>
      </c>
      <c r="O1722" s="10">
        <v>43441.958333333336</v>
      </c>
      <c r="P1722" s="11">
        <v>281.10000000000002</v>
      </c>
    </row>
    <row r="1723" spans="13:16" x14ac:dyDescent="0.15">
      <c r="M1723" s="7">
        <v>43441.96875</v>
      </c>
      <c r="N1723">
        <v>277.25</v>
      </c>
      <c r="O1723" s="10">
        <v>43441.96875</v>
      </c>
      <c r="P1723" s="11">
        <v>281</v>
      </c>
    </row>
    <row r="1724" spans="13:16" x14ac:dyDescent="0.15">
      <c r="M1724" s="7">
        <v>43441.979166666664</v>
      </c>
      <c r="N1724">
        <v>277.25</v>
      </c>
      <c r="O1724" s="10">
        <v>43441.979166666664</v>
      </c>
      <c r="P1724" s="11">
        <v>281.14999999999998</v>
      </c>
    </row>
    <row r="1725" spans="13:16" x14ac:dyDescent="0.15">
      <c r="M1725" s="7">
        <v>43441.989583333336</v>
      </c>
      <c r="N1725">
        <v>277.64999999999998</v>
      </c>
      <c r="O1725" s="10">
        <v>43441.989583333336</v>
      </c>
      <c r="P1725" s="11">
        <v>281.35000000000002</v>
      </c>
    </row>
    <row r="1726" spans="13:16" x14ac:dyDescent="0.15">
      <c r="M1726" s="7">
        <v>43442</v>
      </c>
      <c r="N1726">
        <v>277.7</v>
      </c>
      <c r="O1726" s="10">
        <v>43442</v>
      </c>
      <c r="P1726" s="11">
        <v>281.55</v>
      </c>
    </row>
    <row r="1727" spans="13:16" x14ac:dyDescent="0.15">
      <c r="M1727" s="7">
        <v>43442.010416666664</v>
      </c>
      <c r="N1727">
        <v>277.7</v>
      </c>
      <c r="O1727" s="10">
        <v>43442.010416666664</v>
      </c>
      <c r="P1727" s="11">
        <v>281.5</v>
      </c>
    </row>
    <row r="1728" spans="13:16" x14ac:dyDescent="0.15">
      <c r="M1728" s="7">
        <v>43442.020833333336</v>
      </c>
      <c r="N1728">
        <v>277.7</v>
      </c>
      <c r="O1728" s="10">
        <v>43442.020833333336</v>
      </c>
      <c r="P1728" s="11">
        <v>281.5</v>
      </c>
    </row>
    <row r="1729" spans="13:16" x14ac:dyDescent="0.15">
      <c r="M1729" s="7">
        <v>43442.03125</v>
      </c>
      <c r="N1729">
        <v>277.7</v>
      </c>
      <c r="O1729" s="10">
        <v>43442.03125</v>
      </c>
      <c r="P1729" s="11">
        <v>281.60000000000002</v>
      </c>
    </row>
    <row r="1730" spans="13:16" x14ac:dyDescent="0.15">
      <c r="M1730" s="7">
        <v>43442.041666666664</v>
      </c>
      <c r="N1730">
        <v>277.7</v>
      </c>
      <c r="O1730" s="10">
        <v>43442.041666666664</v>
      </c>
      <c r="P1730" s="11">
        <v>281.55</v>
      </c>
    </row>
    <row r="1731" spans="13:16" x14ac:dyDescent="0.15">
      <c r="M1731" s="7">
        <v>43442.052083333336</v>
      </c>
      <c r="N1731">
        <v>278</v>
      </c>
      <c r="O1731" s="10">
        <v>43442.052083333336</v>
      </c>
      <c r="P1731" s="11">
        <v>281.5</v>
      </c>
    </row>
    <row r="1732" spans="13:16" x14ac:dyDescent="0.15">
      <c r="M1732" s="7">
        <v>43442.0625</v>
      </c>
      <c r="N1732">
        <v>278</v>
      </c>
      <c r="O1732" s="10">
        <v>43442.0625</v>
      </c>
      <c r="P1732" s="11">
        <v>281.45</v>
      </c>
    </row>
    <row r="1733" spans="13:16" x14ac:dyDescent="0.15">
      <c r="M1733" s="7">
        <v>43442.072916666664</v>
      </c>
      <c r="N1733">
        <v>278</v>
      </c>
      <c r="O1733" s="10">
        <v>43442.072916666664</v>
      </c>
      <c r="P1733" s="11">
        <v>281.45</v>
      </c>
    </row>
    <row r="1734" spans="13:16" x14ac:dyDescent="0.15">
      <c r="M1734" s="7">
        <v>43442.083333333336</v>
      </c>
      <c r="N1734">
        <v>278</v>
      </c>
      <c r="O1734" s="10">
        <v>43442.083333333336</v>
      </c>
      <c r="P1734" s="11">
        <v>281.7</v>
      </c>
    </row>
    <row r="1735" spans="13:16" x14ac:dyDescent="0.15">
      <c r="M1735" s="7">
        <v>43442.09375</v>
      </c>
      <c r="N1735">
        <v>278</v>
      </c>
      <c r="O1735" s="10">
        <v>43442.09375</v>
      </c>
      <c r="P1735" s="11">
        <v>281.8</v>
      </c>
    </row>
    <row r="1736" spans="13:16" x14ac:dyDescent="0.15">
      <c r="M1736" s="7">
        <v>43442.104166666664</v>
      </c>
      <c r="N1736">
        <v>278</v>
      </c>
      <c r="O1736" s="10">
        <v>43442.104166666664</v>
      </c>
      <c r="P1736" s="11">
        <v>281.85000000000002</v>
      </c>
    </row>
    <row r="1737" spans="13:16" x14ac:dyDescent="0.15">
      <c r="M1737" s="7">
        <v>43444.375</v>
      </c>
      <c r="N1737">
        <v>278</v>
      </c>
      <c r="O1737" s="10">
        <v>43444.375</v>
      </c>
      <c r="P1737" s="11">
        <v>281.89999999999998</v>
      </c>
    </row>
    <row r="1738" spans="13:16" x14ac:dyDescent="0.15">
      <c r="M1738" s="7">
        <v>43444.385416666664</v>
      </c>
      <c r="N1738">
        <v>278</v>
      </c>
      <c r="O1738" s="10">
        <v>43444.385416666664</v>
      </c>
      <c r="P1738" s="11">
        <v>282.60000000000002</v>
      </c>
    </row>
    <row r="1739" spans="13:16" x14ac:dyDescent="0.15">
      <c r="M1739" s="7">
        <v>43444.395833333336</v>
      </c>
      <c r="N1739">
        <v>278.45</v>
      </c>
      <c r="O1739" s="10">
        <v>43444.395833333336</v>
      </c>
      <c r="P1739" s="11">
        <v>282.35000000000002</v>
      </c>
    </row>
    <row r="1740" spans="13:16" x14ac:dyDescent="0.15">
      <c r="M1740" s="7">
        <v>43444.40625</v>
      </c>
      <c r="N1740">
        <v>279</v>
      </c>
      <c r="O1740" s="10">
        <v>43444.40625</v>
      </c>
      <c r="P1740" s="11">
        <v>282.85000000000002</v>
      </c>
    </row>
    <row r="1741" spans="13:16" x14ac:dyDescent="0.15">
      <c r="M1741" s="7">
        <v>43444.416666666664</v>
      </c>
      <c r="N1741">
        <v>279.2</v>
      </c>
      <c r="O1741" s="10">
        <v>43444.416666666664</v>
      </c>
      <c r="P1741" s="11">
        <v>282.75</v>
      </c>
    </row>
    <row r="1742" spans="13:16" x14ac:dyDescent="0.15">
      <c r="M1742" s="7">
        <v>43444.427083333336</v>
      </c>
      <c r="N1742">
        <v>278.89999999999998</v>
      </c>
      <c r="O1742" s="10">
        <v>43444.427083333336</v>
      </c>
      <c r="P1742" s="11">
        <v>282.7</v>
      </c>
    </row>
    <row r="1743" spans="13:16" x14ac:dyDescent="0.15">
      <c r="M1743" s="7">
        <v>43444.447916666664</v>
      </c>
      <c r="N1743">
        <v>278.95</v>
      </c>
      <c r="O1743" s="10">
        <v>43444.447916666664</v>
      </c>
      <c r="P1743" s="11">
        <v>282.7</v>
      </c>
    </row>
    <row r="1744" spans="13:16" x14ac:dyDescent="0.15">
      <c r="M1744" s="7">
        <v>43444.458333333336</v>
      </c>
      <c r="N1744">
        <v>279</v>
      </c>
      <c r="O1744" s="10">
        <v>43444.458333333336</v>
      </c>
      <c r="P1744" s="11">
        <v>282.85000000000002</v>
      </c>
    </row>
    <row r="1745" spans="13:16" x14ac:dyDescent="0.15">
      <c r="M1745" s="7">
        <v>43444.46875</v>
      </c>
      <c r="N1745">
        <v>279</v>
      </c>
      <c r="O1745" s="10">
        <v>43444.46875</v>
      </c>
      <c r="P1745" s="11">
        <v>282.75</v>
      </c>
    </row>
    <row r="1746" spans="13:16" x14ac:dyDescent="0.15">
      <c r="M1746" s="7">
        <v>43444.479166666664</v>
      </c>
      <c r="N1746">
        <v>278.89999999999998</v>
      </c>
      <c r="O1746" s="10">
        <v>43444.479166666664</v>
      </c>
      <c r="P1746" s="11">
        <v>282.55</v>
      </c>
    </row>
    <row r="1747" spans="13:16" x14ac:dyDescent="0.15">
      <c r="M1747" s="7">
        <v>43444.572916666664</v>
      </c>
      <c r="N1747">
        <v>278.8</v>
      </c>
      <c r="O1747" s="10">
        <v>43444.572916666664</v>
      </c>
      <c r="P1747" s="11">
        <v>282.75</v>
      </c>
    </row>
    <row r="1748" spans="13:16" x14ac:dyDescent="0.15">
      <c r="M1748" s="7">
        <v>43444.583333333336</v>
      </c>
      <c r="N1748">
        <v>278.95</v>
      </c>
      <c r="O1748" s="10">
        <v>43444.583333333336</v>
      </c>
      <c r="P1748" s="11">
        <v>282.8</v>
      </c>
    </row>
    <row r="1749" spans="13:16" x14ac:dyDescent="0.15">
      <c r="M1749" s="7">
        <v>43444.59375</v>
      </c>
      <c r="N1749">
        <v>279</v>
      </c>
      <c r="O1749" s="10">
        <v>43444.59375</v>
      </c>
      <c r="P1749" s="11">
        <v>282.89999999999998</v>
      </c>
    </row>
    <row r="1750" spans="13:16" x14ac:dyDescent="0.15">
      <c r="M1750" s="7">
        <v>43444.604166666664</v>
      </c>
      <c r="N1750">
        <v>279</v>
      </c>
      <c r="O1750" s="10">
        <v>43444.604166666664</v>
      </c>
      <c r="P1750" s="11">
        <v>282.85000000000002</v>
      </c>
    </row>
    <row r="1751" spans="13:16" x14ac:dyDescent="0.15">
      <c r="M1751" s="7">
        <v>43444.614583333336</v>
      </c>
      <c r="N1751">
        <v>279.25</v>
      </c>
      <c r="O1751" s="10">
        <v>43444.614583333336</v>
      </c>
      <c r="P1751" s="11">
        <v>283.05</v>
      </c>
    </row>
    <row r="1752" spans="13:16" x14ac:dyDescent="0.15">
      <c r="M1752" s="7">
        <v>43444.625</v>
      </c>
      <c r="N1752">
        <v>279.25</v>
      </c>
      <c r="O1752" s="10">
        <v>43444.625</v>
      </c>
      <c r="P1752" s="11">
        <v>283</v>
      </c>
    </row>
    <row r="1753" spans="13:16" x14ac:dyDescent="0.15">
      <c r="M1753" s="7">
        <v>43444.885416666664</v>
      </c>
      <c r="N1753">
        <v>279.2</v>
      </c>
      <c r="O1753" s="10">
        <v>43444.885416666664</v>
      </c>
      <c r="P1753" s="11">
        <v>282.64999999999998</v>
      </c>
    </row>
    <row r="1754" spans="13:16" x14ac:dyDescent="0.15">
      <c r="M1754" s="7">
        <v>43444.895833333336</v>
      </c>
      <c r="N1754">
        <v>278.85000000000002</v>
      </c>
      <c r="O1754" s="10">
        <v>43444.895833333336</v>
      </c>
      <c r="P1754" s="11">
        <v>282.60000000000002</v>
      </c>
    </row>
    <row r="1755" spans="13:16" x14ac:dyDescent="0.15">
      <c r="M1755" s="7">
        <v>43444.90625</v>
      </c>
      <c r="N1755">
        <v>278.60000000000002</v>
      </c>
      <c r="O1755" s="10">
        <v>43444.90625</v>
      </c>
      <c r="P1755" s="11">
        <v>282.39999999999998</v>
      </c>
    </row>
    <row r="1756" spans="13:16" x14ac:dyDescent="0.15">
      <c r="M1756" s="7">
        <v>43444.916666666664</v>
      </c>
      <c r="N1756">
        <v>278.60000000000002</v>
      </c>
      <c r="O1756" s="10">
        <v>43444.916666666664</v>
      </c>
      <c r="P1756" s="11">
        <v>282.45</v>
      </c>
    </row>
    <row r="1757" spans="13:16" x14ac:dyDescent="0.15">
      <c r="M1757" s="7">
        <v>43444.927083333336</v>
      </c>
      <c r="N1757">
        <v>278.60000000000002</v>
      </c>
      <c r="O1757" s="10">
        <v>43444.927083333336</v>
      </c>
      <c r="P1757" s="11">
        <v>282.5</v>
      </c>
    </row>
    <row r="1758" spans="13:16" x14ac:dyDescent="0.15">
      <c r="M1758" s="7">
        <v>43444.9375</v>
      </c>
      <c r="N1758">
        <v>278.7</v>
      </c>
      <c r="O1758" s="10">
        <v>43444.9375</v>
      </c>
      <c r="P1758" s="11">
        <v>282.35000000000002</v>
      </c>
    </row>
    <row r="1759" spans="13:16" x14ac:dyDescent="0.15">
      <c r="M1759" s="7">
        <v>43444.947916666664</v>
      </c>
      <c r="N1759">
        <v>278.60000000000002</v>
      </c>
      <c r="O1759" s="10">
        <v>43444.947916666664</v>
      </c>
      <c r="P1759" s="11">
        <v>282.39999999999998</v>
      </c>
    </row>
    <row r="1760" spans="13:16" x14ac:dyDescent="0.15">
      <c r="M1760" s="7">
        <v>43444.958333333336</v>
      </c>
      <c r="N1760">
        <v>278.60000000000002</v>
      </c>
      <c r="O1760" s="10">
        <v>43444.958333333336</v>
      </c>
      <c r="P1760" s="11">
        <v>282.45</v>
      </c>
    </row>
    <row r="1761" spans="13:16" x14ac:dyDescent="0.15">
      <c r="M1761" s="7">
        <v>43444.96875</v>
      </c>
      <c r="N1761">
        <v>278.60000000000002</v>
      </c>
      <c r="O1761" s="10">
        <v>43444.96875</v>
      </c>
      <c r="P1761" s="11">
        <v>282.60000000000002</v>
      </c>
    </row>
    <row r="1762" spans="13:16" x14ac:dyDescent="0.15">
      <c r="M1762" s="7">
        <v>43444.979166666664</v>
      </c>
      <c r="N1762">
        <v>278.60000000000002</v>
      </c>
      <c r="O1762" s="10">
        <v>43444.979166666664</v>
      </c>
      <c r="P1762" s="11">
        <v>282.3</v>
      </c>
    </row>
    <row r="1763" spans="13:16" x14ac:dyDescent="0.15">
      <c r="M1763" s="7">
        <v>43444.989583333336</v>
      </c>
      <c r="N1763">
        <v>278.60000000000002</v>
      </c>
      <c r="O1763" s="10">
        <v>43444.989583333336</v>
      </c>
      <c r="P1763" s="11">
        <v>282.5</v>
      </c>
    </row>
    <row r="1764" spans="13:16" x14ac:dyDescent="0.15">
      <c r="M1764" s="7">
        <v>43445</v>
      </c>
      <c r="N1764">
        <v>278.60000000000002</v>
      </c>
      <c r="O1764" s="10">
        <v>43445</v>
      </c>
      <c r="P1764" s="11">
        <v>282.7</v>
      </c>
    </row>
    <row r="1765" spans="13:16" x14ac:dyDescent="0.15">
      <c r="M1765" s="7">
        <v>43445.010416666664</v>
      </c>
      <c r="N1765">
        <v>278.60000000000002</v>
      </c>
      <c r="O1765" s="10">
        <v>43445.010416666664</v>
      </c>
      <c r="P1765" s="11">
        <v>282.64999999999998</v>
      </c>
    </row>
    <row r="1766" spans="13:16" x14ac:dyDescent="0.15">
      <c r="M1766" s="7">
        <v>43445.020833333336</v>
      </c>
      <c r="N1766">
        <v>278.60000000000002</v>
      </c>
      <c r="O1766" s="10">
        <v>43445.020833333336</v>
      </c>
      <c r="P1766" s="11">
        <v>283</v>
      </c>
    </row>
    <row r="1767" spans="13:16" x14ac:dyDescent="0.15">
      <c r="M1767" s="7">
        <v>43445.03125</v>
      </c>
      <c r="N1767">
        <v>278.60000000000002</v>
      </c>
      <c r="O1767" s="10">
        <v>43445.03125</v>
      </c>
      <c r="P1767" s="11">
        <v>283</v>
      </c>
    </row>
    <row r="1768" spans="13:16" x14ac:dyDescent="0.15">
      <c r="M1768" s="7">
        <v>43445.041666666664</v>
      </c>
      <c r="N1768">
        <v>278.60000000000002</v>
      </c>
      <c r="O1768" s="10">
        <v>43445.041666666664</v>
      </c>
      <c r="P1768" s="11">
        <v>282.75</v>
      </c>
    </row>
    <row r="1769" spans="13:16" x14ac:dyDescent="0.15">
      <c r="M1769" s="7">
        <v>43445.052083333336</v>
      </c>
      <c r="N1769">
        <v>279.64999999999998</v>
      </c>
      <c r="O1769" s="10">
        <v>43445.052083333336</v>
      </c>
      <c r="P1769" s="11">
        <v>282.85000000000002</v>
      </c>
    </row>
    <row r="1770" spans="13:16" x14ac:dyDescent="0.15">
      <c r="M1770" s="7">
        <v>43445.0625</v>
      </c>
      <c r="N1770">
        <v>279.64999999999998</v>
      </c>
      <c r="O1770" s="10">
        <v>43445.0625</v>
      </c>
      <c r="P1770" s="11">
        <v>282.64999999999998</v>
      </c>
    </row>
    <row r="1771" spans="13:16" x14ac:dyDescent="0.15">
      <c r="M1771" s="7">
        <v>43445.072916666664</v>
      </c>
      <c r="N1771">
        <v>278.7</v>
      </c>
      <c r="O1771" s="10">
        <v>43445.072916666664</v>
      </c>
      <c r="P1771" s="11">
        <v>282.64999999999998</v>
      </c>
    </row>
    <row r="1772" spans="13:16" x14ac:dyDescent="0.15">
      <c r="M1772" s="7">
        <v>43445.083333333336</v>
      </c>
      <c r="N1772">
        <v>278.7</v>
      </c>
      <c r="O1772" s="10">
        <v>43445.083333333336</v>
      </c>
      <c r="P1772" s="11">
        <v>282.35000000000002</v>
      </c>
    </row>
    <row r="1773" spans="13:16" x14ac:dyDescent="0.15">
      <c r="M1773" s="7">
        <v>43445.09375</v>
      </c>
      <c r="N1773">
        <v>278.7</v>
      </c>
      <c r="O1773" s="10">
        <v>43445.09375</v>
      </c>
      <c r="P1773" s="11">
        <v>282.3</v>
      </c>
    </row>
    <row r="1774" spans="13:16" x14ac:dyDescent="0.15">
      <c r="M1774" s="7">
        <v>43445.104166666664</v>
      </c>
      <c r="N1774">
        <v>278.7</v>
      </c>
      <c r="O1774" s="10">
        <v>43445.104166666664</v>
      </c>
      <c r="P1774" s="11">
        <v>282.35000000000002</v>
      </c>
    </row>
    <row r="1775" spans="13:16" x14ac:dyDescent="0.15">
      <c r="M1775" s="7">
        <v>43445.375</v>
      </c>
      <c r="N1775">
        <v>278.7</v>
      </c>
      <c r="O1775" s="10">
        <v>43445.375</v>
      </c>
      <c r="P1775" s="11">
        <v>282.3</v>
      </c>
    </row>
    <row r="1776" spans="13:16" x14ac:dyDescent="0.15">
      <c r="M1776" s="7">
        <v>43445.385416666664</v>
      </c>
      <c r="N1776">
        <v>278.7</v>
      </c>
      <c r="O1776" s="10">
        <v>43445.385416666664</v>
      </c>
      <c r="P1776" s="11">
        <v>282.45</v>
      </c>
    </row>
    <row r="1777" spans="13:16" x14ac:dyDescent="0.15">
      <c r="M1777" s="7">
        <v>43445.395833333336</v>
      </c>
      <c r="N1777">
        <v>278.95</v>
      </c>
      <c r="O1777" s="10">
        <v>43445.395833333336</v>
      </c>
      <c r="P1777" s="11">
        <v>282.75</v>
      </c>
    </row>
    <row r="1778" spans="13:16" x14ac:dyDescent="0.15">
      <c r="M1778" s="7">
        <v>43445.40625</v>
      </c>
      <c r="N1778">
        <v>278.95</v>
      </c>
      <c r="O1778" s="10">
        <v>43445.40625</v>
      </c>
      <c r="P1778" s="11">
        <v>282.8</v>
      </c>
    </row>
    <row r="1779" spans="13:16" x14ac:dyDescent="0.15">
      <c r="M1779" s="7">
        <v>43445.416666666664</v>
      </c>
      <c r="N1779">
        <v>279.45</v>
      </c>
      <c r="O1779" s="10">
        <v>43445.416666666664</v>
      </c>
      <c r="P1779" s="11">
        <v>282.55</v>
      </c>
    </row>
    <row r="1780" spans="13:16" x14ac:dyDescent="0.15">
      <c r="M1780" s="7">
        <v>43445.427083333336</v>
      </c>
      <c r="N1780">
        <v>279.45</v>
      </c>
      <c r="O1780" s="10">
        <v>43445.427083333336</v>
      </c>
      <c r="P1780" s="11">
        <v>282.55</v>
      </c>
    </row>
    <row r="1781" spans="13:16" x14ac:dyDescent="0.15">
      <c r="M1781" s="7">
        <v>43445.447916666664</v>
      </c>
      <c r="N1781">
        <v>279.39999999999998</v>
      </c>
      <c r="O1781" s="10">
        <v>43445.447916666664</v>
      </c>
      <c r="P1781" s="11">
        <v>282.39999999999998</v>
      </c>
    </row>
    <row r="1782" spans="13:16" x14ac:dyDescent="0.15">
      <c r="M1782" s="7">
        <v>43445.458333333336</v>
      </c>
      <c r="N1782">
        <v>279.3</v>
      </c>
      <c r="O1782" s="10">
        <v>43445.458333333336</v>
      </c>
      <c r="P1782" s="11">
        <v>282.55</v>
      </c>
    </row>
    <row r="1783" spans="13:16" x14ac:dyDescent="0.15">
      <c r="M1783" s="7">
        <v>43445.46875</v>
      </c>
      <c r="N1783">
        <v>279.14999999999998</v>
      </c>
      <c r="O1783" s="10">
        <v>43445.46875</v>
      </c>
      <c r="P1783" s="11">
        <v>282.55</v>
      </c>
    </row>
    <row r="1784" spans="13:16" x14ac:dyDescent="0.15">
      <c r="M1784" s="7">
        <v>43445.479166666664</v>
      </c>
      <c r="N1784">
        <v>279.14999999999998</v>
      </c>
      <c r="O1784" s="10">
        <v>43445.479166666664</v>
      </c>
      <c r="P1784" s="11">
        <v>282.45</v>
      </c>
    </row>
    <row r="1785" spans="13:16" x14ac:dyDescent="0.15">
      <c r="M1785" s="7">
        <v>43445.572916666664</v>
      </c>
      <c r="N1785">
        <v>279.14999999999998</v>
      </c>
      <c r="O1785" s="10">
        <v>43445.572916666664</v>
      </c>
      <c r="P1785" s="11">
        <v>282.45</v>
      </c>
    </row>
    <row r="1786" spans="13:16" x14ac:dyDescent="0.15">
      <c r="M1786" s="7">
        <v>43445.583333333336</v>
      </c>
      <c r="N1786">
        <v>279.14999999999998</v>
      </c>
      <c r="O1786" s="10">
        <v>43445.583333333336</v>
      </c>
      <c r="P1786" s="11">
        <v>282.5</v>
      </c>
    </row>
    <row r="1787" spans="13:16" x14ac:dyDescent="0.15">
      <c r="M1787" s="7">
        <v>43445.59375</v>
      </c>
      <c r="N1787">
        <v>279.14999999999998</v>
      </c>
      <c r="O1787" s="10">
        <v>43445.59375</v>
      </c>
      <c r="P1787" s="11">
        <v>282.60000000000002</v>
      </c>
    </row>
    <row r="1788" spans="13:16" x14ac:dyDescent="0.15">
      <c r="M1788" s="7">
        <v>43445.604166666664</v>
      </c>
      <c r="N1788">
        <v>279.14999999999998</v>
      </c>
      <c r="O1788" s="10">
        <v>43445.604166666664</v>
      </c>
      <c r="P1788" s="11">
        <v>282.5</v>
      </c>
    </row>
    <row r="1789" spans="13:16" x14ac:dyDescent="0.15">
      <c r="M1789" s="7">
        <v>43445.614583333336</v>
      </c>
      <c r="N1789">
        <v>279.14999999999998</v>
      </c>
      <c r="O1789" s="10">
        <v>43445.614583333336</v>
      </c>
      <c r="P1789" s="11">
        <v>282.5</v>
      </c>
    </row>
    <row r="1790" spans="13:16" x14ac:dyDescent="0.15">
      <c r="M1790" s="7">
        <v>43445.625</v>
      </c>
      <c r="N1790">
        <v>279.14999999999998</v>
      </c>
      <c r="O1790" s="10">
        <v>43445.625</v>
      </c>
      <c r="P1790" s="11">
        <v>282.45</v>
      </c>
    </row>
    <row r="1791" spans="13:16" x14ac:dyDescent="0.15">
      <c r="M1791" s="7">
        <v>43445.885416666664</v>
      </c>
      <c r="N1791">
        <v>279.3</v>
      </c>
      <c r="O1791" s="10">
        <v>43445.885416666664</v>
      </c>
      <c r="P1791" s="11">
        <v>282.3</v>
      </c>
    </row>
    <row r="1792" spans="13:16" x14ac:dyDescent="0.15">
      <c r="M1792" s="7">
        <v>43445.895833333336</v>
      </c>
      <c r="N1792">
        <v>278.89999999999998</v>
      </c>
      <c r="O1792" s="10">
        <v>43445.895833333336</v>
      </c>
      <c r="P1792" s="11">
        <v>282.25</v>
      </c>
    </row>
    <row r="1793" spans="13:16" x14ac:dyDescent="0.15">
      <c r="M1793" s="7">
        <v>43445.90625</v>
      </c>
      <c r="N1793">
        <v>278.89999999999998</v>
      </c>
      <c r="O1793" s="10">
        <v>43445.90625</v>
      </c>
      <c r="P1793" s="11">
        <v>282.25</v>
      </c>
    </row>
    <row r="1794" spans="13:16" x14ac:dyDescent="0.15">
      <c r="M1794" s="7">
        <v>43445.916666666664</v>
      </c>
      <c r="N1794">
        <v>279.10000000000002</v>
      </c>
      <c r="O1794" s="10">
        <v>43445.916666666664</v>
      </c>
      <c r="P1794" s="11">
        <v>282.35000000000002</v>
      </c>
    </row>
    <row r="1795" spans="13:16" x14ac:dyDescent="0.15">
      <c r="M1795" s="7">
        <v>43445.927083333336</v>
      </c>
      <c r="N1795">
        <v>279</v>
      </c>
      <c r="O1795" s="10">
        <v>43445.927083333336</v>
      </c>
      <c r="P1795" s="11">
        <v>282.3</v>
      </c>
    </row>
    <row r="1796" spans="13:16" x14ac:dyDescent="0.15">
      <c r="M1796" s="7">
        <v>43445.9375</v>
      </c>
      <c r="N1796">
        <v>279</v>
      </c>
      <c r="O1796" s="10">
        <v>43445.9375</v>
      </c>
      <c r="P1796" s="11">
        <v>282.35000000000002</v>
      </c>
    </row>
    <row r="1797" spans="13:16" x14ac:dyDescent="0.15">
      <c r="M1797" s="7">
        <v>43445.947916666664</v>
      </c>
      <c r="N1797">
        <v>278.8</v>
      </c>
      <c r="O1797" s="10">
        <v>43445.947916666664</v>
      </c>
      <c r="P1797" s="11">
        <v>281.95</v>
      </c>
    </row>
    <row r="1798" spans="13:16" x14ac:dyDescent="0.15">
      <c r="M1798" s="7">
        <v>43445.958333333336</v>
      </c>
      <c r="N1798">
        <v>279</v>
      </c>
      <c r="O1798" s="10">
        <v>43445.958333333336</v>
      </c>
      <c r="P1798" s="11">
        <v>282.2</v>
      </c>
    </row>
    <row r="1799" spans="13:16" x14ac:dyDescent="0.15">
      <c r="M1799" s="7">
        <v>43445.96875</v>
      </c>
      <c r="N1799">
        <v>279</v>
      </c>
      <c r="O1799" s="10">
        <v>43445.96875</v>
      </c>
      <c r="P1799" s="11">
        <v>282.14999999999998</v>
      </c>
    </row>
    <row r="1800" spans="13:16" x14ac:dyDescent="0.15">
      <c r="M1800" s="7">
        <v>43445.979166666664</v>
      </c>
      <c r="N1800">
        <v>279</v>
      </c>
      <c r="O1800" s="10">
        <v>43445.979166666664</v>
      </c>
      <c r="P1800" s="11">
        <v>282</v>
      </c>
    </row>
    <row r="1801" spans="13:16" x14ac:dyDescent="0.15">
      <c r="M1801" s="7">
        <v>43445.989583333336</v>
      </c>
      <c r="N1801">
        <v>279.10000000000002</v>
      </c>
      <c r="O1801" s="10">
        <v>43445.989583333336</v>
      </c>
      <c r="P1801" s="11">
        <v>281.85000000000002</v>
      </c>
    </row>
    <row r="1802" spans="13:16" x14ac:dyDescent="0.15">
      <c r="M1802" s="7">
        <v>43446</v>
      </c>
      <c r="N1802">
        <v>279.10000000000002</v>
      </c>
      <c r="O1802" s="10">
        <v>43446</v>
      </c>
      <c r="P1802" s="11">
        <v>282</v>
      </c>
    </row>
    <row r="1803" spans="13:16" x14ac:dyDescent="0.15">
      <c r="M1803" s="7">
        <v>43446.010416666664</v>
      </c>
      <c r="N1803">
        <v>279</v>
      </c>
      <c r="O1803" s="10">
        <v>43446.010416666664</v>
      </c>
      <c r="P1803" s="11">
        <v>281.89999999999998</v>
      </c>
    </row>
    <row r="1804" spans="13:16" x14ac:dyDescent="0.15">
      <c r="M1804" s="7">
        <v>43446.020833333336</v>
      </c>
      <c r="N1804">
        <v>278.8</v>
      </c>
      <c r="O1804" s="10">
        <v>43446.020833333336</v>
      </c>
      <c r="P1804" s="11">
        <v>282</v>
      </c>
    </row>
    <row r="1805" spans="13:16" x14ac:dyDescent="0.15">
      <c r="M1805" s="7">
        <v>43446.03125</v>
      </c>
      <c r="N1805">
        <v>278.8</v>
      </c>
      <c r="O1805" s="10">
        <v>43446.03125</v>
      </c>
      <c r="P1805" s="11">
        <v>281.8</v>
      </c>
    </row>
    <row r="1806" spans="13:16" x14ac:dyDescent="0.15">
      <c r="M1806" s="7">
        <v>43446.041666666664</v>
      </c>
      <c r="N1806">
        <v>278.8</v>
      </c>
      <c r="O1806" s="10">
        <v>43446.041666666664</v>
      </c>
      <c r="P1806" s="11">
        <v>281.7</v>
      </c>
    </row>
    <row r="1807" spans="13:16" x14ac:dyDescent="0.15">
      <c r="M1807" s="7">
        <v>43446.052083333336</v>
      </c>
      <c r="N1807">
        <v>278.8</v>
      </c>
      <c r="O1807" s="10">
        <v>43446.052083333336</v>
      </c>
      <c r="P1807" s="11">
        <v>281.89999999999998</v>
      </c>
    </row>
    <row r="1808" spans="13:16" x14ac:dyDescent="0.15">
      <c r="M1808" s="7">
        <v>43446.0625</v>
      </c>
      <c r="N1808">
        <v>278.8</v>
      </c>
      <c r="O1808" s="10">
        <v>43446.0625</v>
      </c>
      <c r="P1808" s="11">
        <v>282.05</v>
      </c>
    </row>
    <row r="1809" spans="13:16" x14ac:dyDescent="0.15">
      <c r="M1809" s="7">
        <v>43446.072916666664</v>
      </c>
      <c r="N1809">
        <v>278.8</v>
      </c>
      <c r="O1809" s="10">
        <v>43446.072916666664</v>
      </c>
      <c r="P1809" s="11">
        <v>282.05</v>
      </c>
    </row>
    <row r="1810" spans="13:16" x14ac:dyDescent="0.15">
      <c r="M1810" s="7">
        <v>43446.083333333336</v>
      </c>
      <c r="N1810">
        <v>278.8</v>
      </c>
      <c r="O1810" s="10">
        <v>43446.083333333336</v>
      </c>
      <c r="P1810" s="11">
        <v>282.05</v>
      </c>
    </row>
    <row r="1811" spans="13:16" x14ac:dyDescent="0.15">
      <c r="M1811" s="7">
        <v>43446.09375</v>
      </c>
      <c r="N1811">
        <v>278.8</v>
      </c>
      <c r="O1811" s="10">
        <v>43446.09375</v>
      </c>
      <c r="P1811" s="11">
        <v>281.95</v>
      </c>
    </row>
    <row r="1812" spans="13:16" x14ac:dyDescent="0.15">
      <c r="M1812" s="7">
        <v>43446.104166666664</v>
      </c>
      <c r="N1812">
        <v>278.8</v>
      </c>
      <c r="O1812" s="10">
        <v>43446.104166666664</v>
      </c>
      <c r="P1812" s="11">
        <v>281.8</v>
      </c>
    </row>
    <row r="1813" spans="13:16" x14ac:dyDescent="0.15">
      <c r="M1813" s="7">
        <v>43446.375</v>
      </c>
      <c r="N1813">
        <v>279</v>
      </c>
      <c r="O1813" s="10">
        <v>43446.375</v>
      </c>
      <c r="P1813" s="11">
        <v>281.89999999999998</v>
      </c>
    </row>
    <row r="1814" spans="13:16" x14ac:dyDescent="0.15">
      <c r="M1814" s="7">
        <v>43446.385416666664</v>
      </c>
      <c r="N1814">
        <v>278.75</v>
      </c>
      <c r="O1814" s="10">
        <v>43446.385416666664</v>
      </c>
      <c r="P1814" s="11">
        <v>281.5</v>
      </c>
    </row>
    <row r="1815" spans="13:16" x14ac:dyDescent="0.15">
      <c r="M1815" s="7">
        <v>43446.395833333336</v>
      </c>
      <c r="N1815">
        <v>278.45</v>
      </c>
      <c r="O1815" s="10">
        <v>43446.395833333336</v>
      </c>
      <c r="P1815" s="11">
        <v>281.7</v>
      </c>
    </row>
    <row r="1816" spans="13:16" x14ac:dyDescent="0.15">
      <c r="M1816" s="7">
        <v>43446.40625</v>
      </c>
      <c r="N1816">
        <v>278.3</v>
      </c>
      <c r="O1816" s="10">
        <v>43446.40625</v>
      </c>
      <c r="P1816" s="11">
        <v>281.55</v>
      </c>
    </row>
    <row r="1817" spans="13:16" x14ac:dyDescent="0.15">
      <c r="M1817" s="7">
        <v>43446.416666666664</v>
      </c>
      <c r="N1817">
        <v>278.45</v>
      </c>
      <c r="O1817" s="10">
        <v>43446.416666666664</v>
      </c>
      <c r="P1817" s="11">
        <v>281.55</v>
      </c>
    </row>
    <row r="1818" spans="13:16" x14ac:dyDescent="0.15">
      <c r="M1818" s="7">
        <v>43446.427083333336</v>
      </c>
      <c r="N1818">
        <v>278.25</v>
      </c>
      <c r="O1818" s="10">
        <v>43446.427083333336</v>
      </c>
      <c r="P1818" s="11">
        <v>281.3</v>
      </c>
    </row>
    <row r="1819" spans="13:16" x14ac:dyDescent="0.15">
      <c r="M1819" s="7">
        <v>43446.447916666664</v>
      </c>
      <c r="N1819">
        <v>278.2</v>
      </c>
      <c r="O1819" s="10">
        <v>43446.447916666664</v>
      </c>
      <c r="P1819" s="11">
        <v>281.45</v>
      </c>
    </row>
    <row r="1820" spans="13:16" x14ac:dyDescent="0.15">
      <c r="M1820" s="7">
        <v>43446.458333333336</v>
      </c>
      <c r="N1820">
        <v>278.2</v>
      </c>
      <c r="O1820" s="10">
        <v>43446.458333333336</v>
      </c>
      <c r="P1820" s="11">
        <v>281.5</v>
      </c>
    </row>
    <row r="1821" spans="13:16" x14ac:dyDescent="0.15">
      <c r="M1821" s="7">
        <v>43446.46875</v>
      </c>
      <c r="N1821">
        <v>278.05</v>
      </c>
      <c r="O1821" s="10">
        <v>43446.46875</v>
      </c>
      <c r="P1821" s="11">
        <v>281.55</v>
      </c>
    </row>
    <row r="1822" spans="13:16" x14ac:dyDescent="0.15">
      <c r="M1822" s="7">
        <v>43446.479166666664</v>
      </c>
      <c r="N1822">
        <v>278.05</v>
      </c>
      <c r="O1822" s="10">
        <v>43446.479166666664</v>
      </c>
      <c r="P1822" s="11">
        <v>281.45</v>
      </c>
    </row>
    <row r="1823" spans="13:16" x14ac:dyDescent="0.15">
      <c r="M1823" s="7">
        <v>43446.572916666664</v>
      </c>
      <c r="N1823">
        <v>277.95</v>
      </c>
      <c r="O1823" s="10">
        <v>43446.572916666664</v>
      </c>
      <c r="P1823" s="11">
        <v>281.39999999999998</v>
      </c>
    </row>
    <row r="1824" spans="13:16" x14ac:dyDescent="0.15">
      <c r="M1824" s="7">
        <v>43446.583333333336</v>
      </c>
      <c r="N1824">
        <v>277.89999999999998</v>
      </c>
      <c r="O1824" s="10">
        <v>43446.583333333336</v>
      </c>
      <c r="P1824" s="11">
        <v>281.2</v>
      </c>
    </row>
    <row r="1825" spans="13:16" x14ac:dyDescent="0.15">
      <c r="M1825" s="7">
        <v>43446.59375</v>
      </c>
      <c r="N1825">
        <v>278.2</v>
      </c>
      <c r="O1825" s="10">
        <v>43446.59375</v>
      </c>
      <c r="P1825" s="11">
        <v>281.25</v>
      </c>
    </row>
    <row r="1826" spans="13:16" x14ac:dyDescent="0.15">
      <c r="M1826" s="7">
        <v>43446.604166666664</v>
      </c>
      <c r="N1826">
        <v>277.85000000000002</v>
      </c>
      <c r="O1826" s="10">
        <v>43446.604166666664</v>
      </c>
      <c r="P1826" s="11">
        <v>281.25</v>
      </c>
    </row>
    <row r="1827" spans="13:16" x14ac:dyDescent="0.15">
      <c r="M1827" s="7">
        <v>43446.614583333336</v>
      </c>
      <c r="N1827">
        <v>277.75</v>
      </c>
      <c r="O1827" s="10">
        <v>43446.614583333336</v>
      </c>
      <c r="P1827" s="11">
        <v>281.14999999999998</v>
      </c>
    </row>
    <row r="1828" spans="13:16" x14ac:dyDescent="0.15">
      <c r="M1828" s="7">
        <v>43446.625</v>
      </c>
      <c r="N1828">
        <v>277.7</v>
      </c>
      <c r="O1828" s="10">
        <v>43446.625</v>
      </c>
      <c r="P1828" s="11">
        <v>281.14999999999998</v>
      </c>
    </row>
    <row r="1829" spans="13:16" x14ac:dyDescent="0.15">
      <c r="M1829" s="7">
        <v>43446.885416666664</v>
      </c>
      <c r="N1829">
        <v>277.85000000000002</v>
      </c>
      <c r="O1829" s="10">
        <v>43446.885416666664</v>
      </c>
      <c r="P1829" s="11">
        <v>281.39999999999998</v>
      </c>
    </row>
    <row r="1830" spans="13:16" x14ac:dyDescent="0.15">
      <c r="M1830" s="7">
        <v>43446.895833333336</v>
      </c>
      <c r="N1830">
        <v>277.85000000000002</v>
      </c>
      <c r="O1830" s="10">
        <v>43446.895833333336</v>
      </c>
      <c r="P1830" s="11">
        <v>281.60000000000002</v>
      </c>
    </row>
    <row r="1831" spans="13:16" x14ac:dyDescent="0.15">
      <c r="M1831" s="7">
        <v>43446.90625</v>
      </c>
      <c r="N1831">
        <v>277.85000000000002</v>
      </c>
      <c r="O1831" s="10">
        <v>43446.90625</v>
      </c>
      <c r="P1831" s="11">
        <v>281.55</v>
      </c>
    </row>
    <row r="1832" spans="13:16" x14ac:dyDescent="0.15">
      <c r="M1832" s="7">
        <v>43446.916666666664</v>
      </c>
      <c r="N1832">
        <v>277.85000000000002</v>
      </c>
      <c r="O1832" s="10">
        <v>43446.916666666664</v>
      </c>
      <c r="P1832" s="11">
        <v>281.75</v>
      </c>
    </row>
    <row r="1833" spans="13:16" x14ac:dyDescent="0.15">
      <c r="M1833" s="7">
        <v>43446.927083333336</v>
      </c>
      <c r="N1833">
        <v>277.85000000000002</v>
      </c>
      <c r="O1833" s="10">
        <v>43446.927083333336</v>
      </c>
      <c r="P1833" s="11">
        <v>281.35000000000002</v>
      </c>
    </row>
    <row r="1834" spans="13:16" x14ac:dyDescent="0.15">
      <c r="M1834" s="7">
        <v>43446.9375</v>
      </c>
      <c r="N1834">
        <v>277.85000000000002</v>
      </c>
      <c r="O1834" s="10">
        <v>43446.9375</v>
      </c>
      <c r="P1834" s="11">
        <v>281.39999999999998</v>
      </c>
    </row>
    <row r="1835" spans="13:16" x14ac:dyDescent="0.15">
      <c r="M1835" s="7">
        <v>43446.947916666664</v>
      </c>
      <c r="N1835">
        <v>277.85000000000002</v>
      </c>
      <c r="O1835" s="10">
        <v>43446.947916666664</v>
      </c>
      <c r="P1835" s="11">
        <v>281.35000000000002</v>
      </c>
    </row>
    <row r="1836" spans="13:16" x14ac:dyDescent="0.15">
      <c r="M1836" s="7">
        <v>43446.958333333336</v>
      </c>
      <c r="N1836">
        <v>277.85000000000002</v>
      </c>
      <c r="O1836" s="10">
        <v>43446.958333333336</v>
      </c>
      <c r="P1836" s="11">
        <v>281.3</v>
      </c>
    </row>
    <row r="1837" spans="13:16" x14ac:dyDescent="0.15">
      <c r="M1837" s="7">
        <v>43446.96875</v>
      </c>
      <c r="N1837">
        <v>277.85000000000002</v>
      </c>
      <c r="O1837" s="10">
        <v>43446.96875</v>
      </c>
      <c r="P1837" s="11">
        <v>281.3</v>
      </c>
    </row>
    <row r="1838" spans="13:16" x14ac:dyDescent="0.15">
      <c r="M1838" s="7">
        <v>43446.979166666664</v>
      </c>
      <c r="N1838">
        <v>277.85000000000002</v>
      </c>
      <c r="O1838" s="10">
        <v>43446.979166666664</v>
      </c>
      <c r="P1838" s="11">
        <v>281.35000000000002</v>
      </c>
    </row>
    <row r="1839" spans="13:16" x14ac:dyDescent="0.15">
      <c r="M1839" s="7">
        <v>43446.989583333336</v>
      </c>
      <c r="N1839">
        <v>277.85000000000002</v>
      </c>
      <c r="O1839" s="10">
        <v>43446.989583333336</v>
      </c>
      <c r="P1839" s="11">
        <v>281.45</v>
      </c>
    </row>
    <row r="1840" spans="13:16" x14ac:dyDescent="0.15">
      <c r="M1840" s="7">
        <v>43447</v>
      </c>
      <c r="N1840">
        <v>277.85000000000002</v>
      </c>
      <c r="O1840" s="10">
        <v>43447</v>
      </c>
      <c r="P1840" s="11">
        <v>281.45</v>
      </c>
    </row>
    <row r="1841" spans="13:16" x14ac:dyDescent="0.15">
      <c r="M1841" s="7">
        <v>43447.010416666664</v>
      </c>
      <c r="N1841">
        <v>277.85000000000002</v>
      </c>
      <c r="O1841" s="10">
        <v>43447.010416666664</v>
      </c>
      <c r="P1841" s="11">
        <v>281.35000000000002</v>
      </c>
    </row>
    <row r="1842" spans="13:16" x14ac:dyDescent="0.15">
      <c r="M1842" s="7">
        <v>43447.020833333336</v>
      </c>
      <c r="N1842">
        <v>277.85000000000002</v>
      </c>
      <c r="O1842" s="10">
        <v>43447.020833333336</v>
      </c>
      <c r="P1842" s="11">
        <v>281.39999999999998</v>
      </c>
    </row>
    <row r="1843" spans="13:16" x14ac:dyDescent="0.15">
      <c r="M1843" s="7">
        <v>43447.03125</v>
      </c>
      <c r="N1843">
        <v>277.85000000000002</v>
      </c>
      <c r="O1843" s="10">
        <v>43447.03125</v>
      </c>
      <c r="P1843" s="11">
        <v>281.35000000000002</v>
      </c>
    </row>
    <row r="1844" spans="13:16" x14ac:dyDescent="0.15">
      <c r="M1844" s="7">
        <v>43447.041666666664</v>
      </c>
      <c r="N1844">
        <v>277.85000000000002</v>
      </c>
      <c r="O1844" s="10">
        <v>43447.041666666664</v>
      </c>
      <c r="P1844" s="11">
        <v>281.35000000000002</v>
      </c>
    </row>
    <row r="1845" spans="13:16" x14ac:dyDescent="0.15">
      <c r="M1845" s="7">
        <v>43447.052083333336</v>
      </c>
      <c r="N1845">
        <v>277.85000000000002</v>
      </c>
      <c r="O1845" s="10">
        <v>43447.052083333336</v>
      </c>
      <c r="P1845" s="11">
        <v>281.3</v>
      </c>
    </row>
    <row r="1846" spans="13:16" x14ac:dyDescent="0.15">
      <c r="M1846" s="7">
        <v>43447.0625</v>
      </c>
      <c r="N1846">
        <v>277.85000000000002</v>
      </c>
      <c r="O1846" s="10">
        <v>43447.0625</v>
      </c>
      <c r="P1846" s="11">
        <v>281.35000000000002</v>
      </c>
    </row>
    <row r="1847" spans="13:16" x14ac:dyDescent="0.15">
      <c r="M1847" s="7">
        <v>43447.072916666664</v>
      </c>
      <c r="N1847">
        <v>277.85000000000002</v>
      </c>
      <c r="O1847" s="10">
        <v>43447.072916666664</v>
      </c>
      <c r="P1847" s="11">
        <v>281.2</v>
      </c>
    </row>
    <row r="1848" spans="13:16" x14ac:dyDescent="0.15">
      <c r="M1848" s="7">
        <v>43447.083333333336</v>
      </c>
      <c r="N1848">
        <v>277.85000000000002</v>
      </c>
      <c r="O1848" s="10">
        <v>43447.083333333336</v>
      </c>
      <c r="P1848" s="11">
        <v>281.10000000000002</v>
      </c>
    </row>
    <row r="1849" spans="13:16" x14ac:dyDescent="0.15">
      <c r="M1849" s="7">
        <v>43447.09375</v>
      </c>
      <c r="N1849">
        <v>277.85000000000002</v>
      </c>
      <c r="O1849" s="10">
        <v>43447.09375</v>
      </c>
      <c r="P1849" s="11">
        <v>281.14999999999998</v>
      </c>
    </row>
    <row r="1850" spans="13:16" x14ac:dyDescent="0.15">
      <c r="M1850" s="7">
        <v>43447.104166666664</v>
      </c>
      <c r="N1850">
        <v>277.85000000000002</v>
      </c>
      <c r="O1850" s="10">
        <v>43447.104166666664</v>
      </c>
      <c r="P1850" s="11">
        <v>281.2</v>
      </c>
    </row>
    <row r="1851" spans="13:16" x14ac:dyDescent="0.15">
      <c r="M1851" s="7">
        <v>43447.375</v>
      </c>
      <c r="N1851">
        <v>277.85000000000002</v>
      </c>
      <c r="O1851" s="10">
        <v>43447.375</v>
      </c>
      <c r="P1851" s="11">
        <v>280.89999999999998</v>
      </c>
    </row>
    <row r="1852" spans="13:16" x14ac:dyDescent="0.15">
      <c r="M1852" s="7">
        <v>43447.385416666664</v>
      </c>
      <c r="N1852">
        <v>277.85000000000002</v>
      </c>
      <c r="O1852" s="10">
        <v>43447.385416666664</v>
      </c>
      <c r="P1852" s="11">
        <v>281</v>
      </c>
    </row>
    <row r="1853" spans="13:16" x14ac:dyDescent="0.15">
      <c r="M1853" s="7">
        <v>43447.395833333336</v>
      </c>
      <c r="N1853">
        <v>277.85000000000002</v>
      </c>
      <c r="O1853" s="10">
        <v>43447.395833333336</v>
      </c>
      <c r="P1853" s="11">
        <v>280.85000000000002</v>
      </c>
    </row>
    <row r="1854" spans="13:16" x14ac:dyDescent="0.15">
      <c r="M1854" s="7">
        <v>43447.40625</v>
      </c>
      <c r="N1854">
        <v>277.85000000000002</v>
      </c>
      <c r="O1854" s="10">
        <v>43447.40625</v>
      </c>
      <c r="P1854" s="11">
        <v>280.8</v>
      </c>
    </row>
    <row r="1855" spans="13:16" x14ac:dyDescent="0.15">
      <c r="M1855" s="7">
        <v>43447.416666666664</v>
      </c>
      <c r="N1855">
        <v>277.85000000000002</v>
      </c>
      <c r="O1855" s="10">
        <v>43447.416666666664</v>
      </c>
      <c r="P1855" s="11">
        <v>280.89999999999998</v>
      </c>
    </row>
    <row r="1856" spans="13:16" x14ac:dyDescent="0.15">
      <c r="M1856" s="7">
        <v>43447.427083333336</v>
      </c>
      <c r="N1856">
        <v>277.7</v>
      </c>
      <c r="O1856" s="10">
        <v>43447.427083333336</v>
      </c>
      <c r="P1856" s="11">
        <v>281.10000000000002</v>
      </c>
    </row>
    <row r="1857" spans="13:16" x14ac:dyDescent="0.15">
      <c r="M1857" s="7">
        <v>43447.447916666664</v>
      </c>
      <c r="N1857">
        <v>277.7</v>
      </c>
      <c r="O1857" s="10">
        <v>43447.447916666664</v>
      </c>
      <c r="P1857" s="11">
        <v>280.85000000000002</v>
      </c>
    </row>
    <row r="1858" spans="13:16" x14ac:dyDescent="0.15">
      <c r="M1858" s="7">
        <v>43447.458333333336</v>
      </c>
      <c r="N1858">
        <v>277.5</v>
      </c>
      <c r="O1858" s="10">
        <v>43447.458333333336</v>
      </c>
      <c r="P1858" s="11">
        <v>280.64999999999998</v>
      </c>
    </row>
    <row r="1859" spans="13:16" x14ac:dyDescent="0.15">
      <c r="M1859" s="7">
        <v>43447.46875</v>
      </c>
      <c r="N1859">
        <v>277.5</v>
      </c>
      <c r="O1859" s="10">
        <v>43447.46875</v>
      </c>
      <c r="P1859" s="11">
        <v>280.64999999999998</v>
      </c>
    </row>
    <row r="1860" spans="13:16" x14ac:dyDescent="0.15">
      <c r="M1860" s="7">
        <v>43447.479166666664</v>
      </c>
      <c r="N1860">
        <v>277.5</v>
      </c>
      <c r="O1860" s="10">
        <v>43447.479166666664</v>
      </c>
      <c r="P1860" s="11">
        <v>280.64999999999998</v>
      </c>
    </row>
    <row r="1861" spans="13:16" x14ac:dyDescent="0.15">
      <c r="M1861" s="7">
        <v>43447.572916666664</v>
      </c>
      <c r="N1861">
        <v>277.5</v>
      </c>
      <c r="O1861" s="10">
        <v>43447.572916666664</v>
      </c>
      <c r="P1861" s="11">
        <v>280.75</v>
      </c>
    </row>
    <row r="1862" spans="13:16" x14ac:dyDescent="0.15">
      <c r="M1862" s="7">
        <v>43447.583333333336</v>
      </c>
      <c r="N1862">
        <v>277.5</v>
      </c>
      <c r="O1862" s="10">
        <v>43447.583333333336</v>
      </c>
      <c r="P1862" s="11">
        <v>280.8</v>
      </c>
    </row>
    <row r="1863" spans="13:16" x14ac:dyDescent="0.15">
      <c r="M1863" s="7">
        <v>43447.59375</v>
      </c>
      <c r="N1863">
        <v>277.5</v>
      </c>
      <c r="O1863" s="10">
        <v>43447.59375</v>
      </c>
      <c r="P1863" s="11">
        <v>280.8</v>
      </c>
    </row>
    <row r="1864" spans="13:16" x14ac:dyDescent="0.15">
      <c r="M1864" s="7">
        <v>43447.604166666664</v>
      </c>
      <c r="N1864">
        <v>277.5</v>
      </c>
      <c r="O1864" s="10">
        <v>43447.604166666664</v>
      </c>
      <c r="P1864" s="11">
        <v>280.85000000000002</v>
      </c>
    </row>
    <row r="1865" spans="13:16" x14ac:dyDescent="0.15">
      <c r="M1865" s="7">
        <v>43447.614583333336</v>
      </c>
      <c r="N1865">
        <v>277.5</v>
      </c>
      <c r="O1865" s="10">
        <v>43447.614583333336</v>
      </c>
      <c r="P1865" s="11">
        <v>280.75</v>
      </c>
    </row>
    <row r="1866" spans="13:16" x14ac:dyDescent="0.15">
      <c r="M1866" s="7">
        <v>43447.625</v>
      </c>
      <c r="N1866">
        <v>277.5</v>
      </c>
      <c r="O1866" s="10">
        <v>43447.625</v>
      </c>
      <c r="P1866" s="11">
        <v>280.75</v>
      </c>
    </row>
    <row r="1867" spans="13:16" x14ac:dyDescent="0.15">
      <c r="M1867" s="7">
        <v>43447.885416666664</v>
      </c>
      <c r="N1867">
        <v>277.5</v>
      </c>
      <c r="O1867" s="10">
        <v>43447.885416666664</v>
      </c>
      <c r="P1867" s="11">
        <v>280.5</v>
      </c>
    </row>
    <row r="1868" spans="13:16" x14ac:dyDescent="0.15">
      <c r="M1868" s="7">
        <v>43447.895833333336</v>
      </c>
      <c r="N1868">
        <v>277.5</v>
      </c>
      <c r="O1868" s="10">
        <v>43447.895833333336</v>
      </c>
      <c r="P1868" s="11">
        <v>280.5</v>
      </c>
    </row>
    <row r="1869" spans="13:16" x14ac:dyDescent="0.15">
      <c r="M1869" s="7">
        <v>43447.90625</v>
      </c>
      <c r="N1869">
        <v>277.5</v>
      </c>
      <c r="O1869" s="10">
        <v>43447.90625</v>
      </c>
      <c r="P1869" s="11">
        <v>280.5</v>
      </c>
    </row>
    <row r="1870" spans="13:16" x14ac:dyDescent="0.15">
      <c r="M1870" s="7">
        <v>43447.916666666664</v>
      </c>
      <c r="N1870">
        <v>277.5</v>
      </c>
      <c r="O1870" s="10">
        <v>43447.916666666664</v>
      </c>
      <c r="P1870" s="11">
        <v>280.55</v>
      </c>
    </row>
    <row r="1871" spans="13:16" x14ac:dyDescent="0.15">
      <c r="M1871" s="7">
        <v>43447.927083333336</v>
      </c>
      <c r="N1871">
        <v>277.5</v>
      </c>
      <c r="O1871" s="10">
        <v>43447.927083333336</v>
      </c>
      <c r="P1871" s="11">
        <v>280.60000000000002</v>
      </c>
    </row>
    <row r="1872" spans="13:16" x14ac:dyDescent="0.15">
      <c r="M1872" s="7">
        <v>43447.9375</v>
      </c>
      <c r="N1872">
        <v>277.5</v>
      </c>
      <c r="O1872" s="10">
        <v>43447.9375</v>
      </c>
      <c r="P1872" s="11">
        <v>280.7</v>
      </c>
    </row>
    <row r="1873" spans="13:16" x14ac:dyDescent="0.15">
      <c r="M1873" s="7">
        <v>43447.947916666664</v>
      </c>
      <c r="N1873">
        <v>277.5</v>
      </c>
      <c r="O1873" s="10">
        <v>43447.947916666664</v>
      </c>
      <c r="P1873" s="11">
        <v>280.55</v>
      </c>
    </row>
    <row r="1874" spans="13:16" x14ac:dyDescent="0.15">
      <c r="M1874" s="7">
        <v>43447.958333333336</v>
      </c>
      <c r="N1874">
        <v>277.5</v>
      </c>
      <c r="O1874" s="10">
        <v>43447.958333333336</v>
      </c>
      <c r="P1874" s="11">
        <v>280.60000000000002</v>
      </c>
    </row>
    <row r="1875" spans="13:16" x14ac:dyDescent="0.15">
      <c r="M1875" s="7">
        <v>43447.96875</v>
      </c>
      <c r="N1875">
        <v>277.5</v>
      </c>
      <c r="O1875" s="10">
        <v>43447.96875</v>
      </c>
      <c r="P1875" s="11">
        <v>280.7</v>
      </c>
    </row>
    <row r="1876" spans="13:16" x14ac:dyDescent="0.15">
      <c r="M1876" s="7">
        <v>43447.979166666664</v>
      </c>
      <c r="N1876">
        <v>277.5</v>
      </c>
      <c r="O1876" s="10">
        <v>43447.979166666664</v>
      </c>
      <c r="P1876" s="11">
        <v>280.64999999999998</v>
      </c>
    </row>
    <row r="1877" spans="13:16" x14ac:dyDescent="0.15">
      <c r="M1877" s="7">
        <v>43447.989583333336</v>
      </c>
      <c r="N1877">
        <v>277.5</v>
      </c>
      <c r="O1877" s="10">
        <v>43447.989583333336</v>
      </c>
      <c r="P1877" s="11">
        <v>280.64999999999998</v>
      </c>
    </row>
    <row r="1878" spans="13:16" x14ac:dyDescent="0.15">
      <c r="M1878" s="7">
        <v>43448</v>
      </c>
      <c r="N1878">
        <v>277.5</v>
      </c>
      <c r="O1878" s="10">
        <v>43448</v>
      </c>
      <c r="P1878" s="11">
        <v>280.5</v>
      </c>
    </row>
    <row r="1879" spans="13:16" x14ac:dyDescent="0.15">
      <c r="M1879" s="7">
        <v>43448.010416666664</v>
      </c>
      <c r="N1879">
        <v>277.5</v>
      </c>
      <c r="O1879" s="10">
        <v>43448.010416666664</v>
      </c>
      <c r="P1879" s="11">
        <v>280.60000000000002</v>
      </c>
    </row>
    <row r="1880" spans="13:16" x14ac:dyDescent="0.15">
      <c r="M1880" s="7">
        <v>43448.020833333336</v>
      </c>
      <c r="N1880">
        <v>277.5</v>
      </c>
      <c r="O1880" s="10">
        <v>43448.020833333336</v>
      </c>
      <c r="P1880" s="11">
        <v>280.7</v>
      </c>
    </row>
    <row r="1881" spans="13:16" x14ac:dyDescent="0.15">
      <c r="M1881" s="7">
        <v>43448.03125</v>
      </c>
      <c r="N1881">
        <v>277.5</v>
      </c>
      <c r="O1881" s="10">
        <v>43448.03125</v>
      </c>
      <c r="P1881" s="11">
        <v>280.7</v>
      </c>
    </row>
    <row r="1882" spans="13:16" x14ac:dyDescent="0.15">
      <c r="M1882" s="7">
        <v>43448.041666666664</v>
      </c>
      <c r="N1882">
        <v>277.5</v>
      </c>
      <c r="O1882" s="10">
        <v>43448.041666666664</v>
      </c>
      <c r="P1882" s="11">
        <v>280.64999999999998</v>
      </c>
    </row>
    <row r="1883" spans="13:16" x14ac:dyDescent="0.15">
      <c r="M1883" s="7">
        <v>43448.052083333336</v>
      </c>
      <c r="N1883">
        <v>277.5</v>
      </c>
      <c r="O1883" s="10">
        <v>43448.052083333336</v>
      </c>
      <c r="P1883" s="11">
        <v>280.60000000000002</v>
      </c>
    </row>
    <row r="1884" spans="13:16" x14ac:dyDescent="0.15">
      <c r="M1884" s="7">
        <v>43448.0625</v>
      </c>
      <c r="N1884">
        <v>277.5</v>
      </c>
      <c r="O1884" s="10">
        <v>43448.0625</v>
      </c>
      <c r="P1884" s="11">
        <v>280.7</v>
      </c>
    </row>
    <row r="1885" spans="13:16" x14ac:dyDescent="0.15">
      <c r="M1885" s="7">
        <v>43448.072916666664</v>
      </c>
      <c r="N1885">
        <v>277.5</v>
      </c>
      <c r="O1885" s="10">
        <v>43448.072916666664</v>
      </c>
      <c r="P1885" s="11">
        <v>280.60000000000002</v>
      </c>
    </row>
    <row r="1886" spans="13:16" x14ac:dyDescent="0.15">
      <c r="M1886" s="7">
        <v>43448.083333333336</v>
      </c>
      <c r="N1886">
        <v>277.5</v>
      </c>
      <c r="O1886" s="10">
        <v>43448.083333333336</v>
      </c>
      <c r="P1886" s="11">
        <v>280.64999999999998</v>
      </c>
    </row>
    <row r="1887" spans="13:16" x14ac:dyDescent="0.15">
      <c r="M1887" s="7">
        <v>43448.09375</v>
      </c>
      <c r="N1887">
        <v>277.5</v>
      </c>
      <c r="O1887" s="10">
        <v>43448.09375</v>
      </c>
      <c r="P1887" s="11">
        <v>280.60000000000002</v>
      </c>
    </row>
    <row r="1888" spans="13:16" x14ac:dyDescent="0.15">
      <c r="M1888" s="7">
        <v>43448.104166666664</v>
      </c>
      <c r="N1888">
        <v>277.5</v>
      </c>
      <c r="O1888" s="10">
        <v>43448.104166666664</v>
      </c>
      <c r="P1888" s="11">
        <v>280.64999999999998</v>
      </c>
    </row>
    <row r="1889" spans="13:16" x14ac:dyDescent="0.15">
      <c r="M1889" s="7">
        <v>43448.375</v>
      </c>
      <c r="N1889">
        <v>277.5</v>
      </c>
      <c r="O1889" s="10">
        <v>43448.375</v>
      </c>
      <c r="P1889" s="11">
        <v>280.64999999999998</v>
      </c>
    </row>
    <row r="1890" spans="13:16" x14ac:dyDescent="0.15">
      <c r="M1890" s="7">
        <v>43448.385416666664</v>
      </c>
      <c r="N1890">
        <v>277.5</v>
      </c>
      <c r="O1890" s="10">
        <v>43448.385416666664</v>
      </c>
      <c r="P1890" s="11">
        <v>280.60000000000002</v>
      </c>
    </row>
    <row r="1891" spans="13:16" x14ac:dyDescent="0.15">
      <c r="M1891" s="7">
        <v>43448.395833333336</v>
      </c>
      <c r="N1891">
        <v>277.5</v>
      </c>
      <c r="O1891" s="10">
        <v>43448.395833333336</v>
      </c>
      <c r="P1891" s="11">
        <v>280.64999999999998</v>
      </c>
    </row>
    <row r="1892" spans="13:16" x14ac:dyDescent="0.15">
      <c r="M1892" s="7">
        <v>43448.40625</v>
      </c>
      <c r="N1892">
        <v>277.5</v>
      </c>
      <c r="O1892" s="10">
        <v>43448.40625</v>
      </c>
      <c r="P1892" s="11">
        <v>280.85000000000002</v>
      </c>
    </row>
    <row r="1893" spans="13:16" x14ac:dyDescent="0.15">
      <c r="M1893" s="7">
        <v>43448.416666666664</v>
      </c>
      <c r="N1893">
        <v>277.5</v>
      </c>
      <c r="O1893" s="10">
        <v>43448.416666666664</v>
      </c>
      <c r="P1893" s="11">
        <v>280.8</v>
      </c>
    </row>
    <row r="1894" spans="13:16" x14ac:dyDescent="0.15">
      <c r="M1894" s="7">
        <v>43448.427083333336</v>
      </c>
      <c r="N1894">
        <v>277.5</v>
      </c>
      <c r="O1894" s="10">
        <v>43448.427083333336</v>
      </c>
      <c r="P1894" s="11">
        <v>281</v>
      </c>
    </row>
    <row r="1895" spans="13:16" x14ac:dyDescent="0.15">
      <c r="M1895" s="7">
        <v>43448.447916666664</v>
      </c>
      <c r="N1895">
        <v>277.5</v>
      </c>
      <c r="O1895" s="10">
        <v>43448.447916666664</v>
      </c>
      <c r="P1895" s="11">
        <v>280.95</v>
      </c>
    </row>
    <row r="1896" spans="13:16" x14ac:dyDescent="0.15">
      <c r="M1896" s="7">
        <v>43448.458333333336</v>
      </c>
      <c r="N1896">
        <v>277.5</v>
      </c>
      <c r="O1896" s="10">
        <v>43448.458333333336</v>
      </c>
      <c r="P1896" s="11">
        <v>280.89999999999998</v>
      </c>
    </row>
    <row r="1897" spans="13:16" x14ac:dyDescent="0.15">
      <c r="M1897" s="7">
        <v>43448.46875</v>
      </c>
      <c r="N1897">
        <v>277.5</v>
      </c>
      <c r="O1897" s="10">
        <v>43448.46875</v>
      </c>
      <c r="P1897" s="11">
        <v>280.89999999999998</v>
      </c>
    </row>
    <row r="1898" spans="13:16" x14ac:dyDescent="0.15">
      <c r="M1898" s="7">
        <v>43448.479166666664</v>
      </c>
      <c r="N1898">
        <v>277.5</v>
      </c>
      <c r="O1898" s="10">
        <v>43448.479166666664</v>
      </c>
      <c r="P1898" s="11">
        <v>280.85000000000002</v>
      </c>
    </row>
    <row r="1899" spans="13:16" x14ac:dyDescent="0.15">
      <c r="M1899" s="7">
        <v>43448.572916666664</v>
      </c>
      <c r="N1899">
        <v>277.5</v>
      </c>
      <c r="O1899" s="10">
        <v>43448.572916666664</v>
      </c>
      <c r="P1899" s="11">
        <v>280.64999999999998</v>
      </c>
    </row>
    <row r="1900" spans="13:16" x14ac:dyDescent="0.15">
      <c r="M1900" s="7">
        <v>43448.583333333336</v>
      </c>
      <c r="N1900">
        <v>277.5</v>
      </c>
      <c r="O1900" s="10">
        <v>43448.583333333336</v>
      </c>
      <c r="P1900" s="11">
        <v>280.60000000000002</v>
      </c>
    </row>
    <row r="1901" spans="13:16" x14ac:dyDescent="0.15">
      <c r="M1901" s="7">
        <v>43448.59375</v>
      </c>
      <c r="N1901">
        <v>277.5</v>
      </c>
      <c r="O1901" s="10">
        <v>43448.59375</v>
      </c>
      <c r="P1901" s="11">
        <v>280.64999999999998</v>
      </c>
    </row>
    <row r="1902" spans="13:16" x14ac:dyDescent="0.15">
      <c r="M1902" s="7">
        <v>43448.604166666664</v>
      </c>
      <c r="N1902">
        <v>277.5</v>
      </c>
      <c r="O1902" s="10">
        <v>43448.604166666664</v>
      </c>
      <c r="P1902" s="11">
        <v>280.39999999999998</v>
      </c>
    </row>
    <row r="1903" spans="13:16" x14ac:dyDescent="0.15">
      <c r="M1903" s="7">
        <v>43448.614583333336</v>
      </c>
      <c r="N1903">
        <v>277.5</v>
      </c>
      <c r="O1903" s="10">
        <v>43448.614583333336</v>
      </c>
      <c r="P1903" s="11">
        <v>280.39999999999998</v>
      </c>
    </row>
    <row r="1904" spans="13:16" x14ac:dyDescent="0.15">
      <c r="M1904" s="7">
        <v>43448.625</v>
      </c>
      <c r="N1904">
        <v>277.5</v>
      </c>
      <c r="O1904" s="10">
        <v>43448.625</v>
      </c>
      <c r="P1904" s="11">
        <v>280.35000000000002</v>
      </c>
    </row>
    <row r="1905" spans="13:16" x14ac:dyDescent="0.15">
      <c r="M1905" s="7">
        <v>43448.885416666664</v>
      </c>
      <c r="N1905">
        <v>277.60000000000002</v>
      </c>
      <c r="O1905" s="10">
        <v>43448.885416666664</v>
      </c>
      <c r="P1905" s="11">
        <v>280.25</v>
      </c>
    </row>
    <row r="1906" spans="13:16" x14ac:dyDescent="0.15">
      <c r="M1906" s="7">
        <v>43448.895833333336</v>
      </c>
      <c r="N1906">
        <v>277.60000000000002</v>
      </c>
      <c r="O1906" s="10">
        <v>43448.895833333336</v>
      </c>
      <c r="P1906" s="11">
        <v>280.45</v>
      </c>
    </row>
    <row r="1907" spans="13:16" x14ac:dyDescent="0.15">
      <c r="M1907" s="7">
        <v>43448.90625</v>
      </c>
      <c r="N1907">
        <v>277.60000000000002</v>
      </c>
      <c r="O1907" s="10">
        <v>43448.90625</v>
      </c>
      <c r="P1907" s="11">
        <v>280.39999999999998</v>
      </c>
    </row>
    <row r="1908" spans="13:16" x14ac:dyDescent="0.15">
      <c r="M1908" s="7">
        <v>43448.916666666664</v>
      </c>
      <c r="N1908">
        <v>277.60000000000002</v>
      </c>
      <c r="O1908" s="10">
        <v>43448.916666666664</v>
      </c>
      <c r="P1908" s="11">
        <v>279.95</v>
      </c>
    </row>
    <row r="1909" spans="13:16" x14ac:dyDescent="0.15">
      <c r="M1909" s="7">
        <v>43448.927083333336</v>
      </c>
      <c r="N1909">
        <v>277.60000000000002</v>
      </c>
      <c r="O1909" s="10">
        <v>43448.927083333336</v>
      </c>
      <c r="P1909" s="11">
        <v>279.95</v>
      </c>
    </row>
    <row r="1910" spans="13:16" x14ac:dyDescent="0.15">
      <c r="M1910" s="7">
        <v>43448.9375</v>
      </c>
      <c r="N1910">
        <v>277.60000000000002</v>
      </c>
      <c r="O1910" s="10">
        <v>43448.9375</v>
      </c>
      <c r="P1910" s="11">
        <v>280.05</v>
      </c>
    </row>
    <row r="1911" spans="13:16" x14ac:dyDescent="0.15">
      <c r="M1911" s="7">
        <v>43448.947916666664</v>
      </c>
      <c r="N1911">
        <v>277.60000000000002</v>
      </c>
      <c r="O1911" s="10">
        <v>43448.947916666664</v>
      </c>
      <c r="P1911" s="11">
        <v>279.8</v>
      </c>
    </row>
    <row r="1912" spans="13:16" x14ac:dyDescent="0.15">
      <c r="M1912" s="7">
        <v>43448.958333333336</v>
      </c>
      <c r="N1912">
        <v>277.60000000000002</v>
      </c>
      <c r="O1912" s="10">
        <v>43448.958333333336</v>
      </c>
      <c r="P1912" s="11">
        <v>279.89999999999998</v>
      </c>
    </row>
    <row r="1913" spans="13:16" x14ac:dyDescent="0.15">
      <c r="M1913" s="7">
        <v>43448.96875</v>
      </c>
      <c r="N1913">
        <v>277.60000000000002</v>
      </c>
      <c r="O1913" s="10">
        <v>43448.96875</v>
      </c>
      <c r="P1913" s="11">
        <v>280</v>
      </c>
    </row>
    <row r="1914" spans="13:16" x14ac:dyDescent="0.15">
      <c r="M1914" s="7">
        <v>43448.979166666664</v>
      </c>
      <c r="N1914">
        <v>277.60000000000002</v>
      </c>
      <c r="O1914" s="10">
        <v>43448.979166666664</v>
      </c>
      <c r="P1914" s="11">
        <v>280</v>
      </c>
    </row>
    <row r="1915" spans="13:16" x14ac:dyDescent="0.15">
      <c r="M1915" s="7">
        <v>43448.989583333336</v>
      </c>
      <c r="N1915">
        <v>277.60000000000002</v>
      </c>
      <c r="O1915" s="10">
        <v>43448.989583333336</v>
      </c>
      <c r="P1915" s="11">
        <v>280.14999999999998</v>
      </c>
    </row>
    <row r="1916" spans="13:16" x14ac:dyDescent="0.15">
      <c r="M1916" s="7">
        <v>43449</v>
      </c>
      <c r="N1916">
        <v>277.60000000000002</v>
      </c>
      <c r="O1916" s="10">
        <v>43449</v>
      </c>
      <c r="P1916" s="11">
        <v>280.14999999999998</v>
      </c>
    </row>
    <row r="1917" spans="13:16" x14ac:dyDescent="0.15">
      <c r="M1917" s="7">
        <v>43449.010416666664</v>
      </c>
      <c r="N1917">
        <v>277.60000000000002</v>
      </c>
      <c r="O1917" s="10">
        <v>43449.010416666664</v>
      </c>
      <c r="P1917" s="11">
        <v>280.10000000000002</v>
      </c>
    </row>
    <row r="1918" spans="13:16" x14ac:dyDescent="0.15">
      <c r="M1918" s="7">
        <v>43449.020833333336</v>
      </c>
      <c r="N1918">
        <v>277.60000000000002</v>
      </c>
      <c r="O1918" s="10">
        <v>43449.020833333336</v>
      </c>
      <c r="P1918" s="11">
        <v>280.55</v>
      </c>
    </row>
    <row r="1919" spans="13:16" x14ac:dyDescent="0.15">
      <c r="M1919" s="7">
        <v>43449.03125</v>
      </c>
      <c r="N1919">
        <v>277.60000000000002</v>
      </c>
      <c r="O1919" s="10">
        <v>43449.03125</v>
      </c>
      <c r="P1919" s="11">
        <v>280.64999999999998</v>
      </c>
    </row>
    <row r="1920" spans="13:16" x14ac:dyDescent="0.15">
      <c r="M1920" s="7">
        <v>43449.041666666664</v>
      </c>
      <c r="N1920">
        <v>277.60000000000002</v>
      </c>
      <c r="O1920" s="10">
        <v>43449.041666666664</v>
      </c>
      <c r="P1920" s="11">
        <v>280.75</v>
      </c>
    </row>
    <row r="1921" spans="13:16" x14ac:dyDescent="0.15">
      <c r="M1921" s="7">
        <v>43449.052083333336</v>
      </c>
      <c r="N1921">
        <v>277.60000000000002</v>
      </c>
      <c r="O1921" s="10">
        <v>43449.052083333336</v>
      </c>
      <c r="P1921" s="11">
        <v>280.8</v>
      </c>
    </row>
    <row r="1922" spans="13:16" x14ac:dyDescent="0.15">
      <c r="M1922" s="7">
        <v>43449.0625</v>
      </c>
      <c r="N1922">
        <v>277.60000000000002</v>
      </c>
      <c r="O1922" s="10">
        <v>43449.0625</v>
      </c>
      <c r="P1922" s="11">
        <v>280.75</v>
      </c>
    </row>
    <row r="1923" spans="13:16" x14ac:dyDescent="0.15">
      <c r="M1923" s="7">
        <v>43449.072916666664</v>
      </c>
      <c r="N1923">
        <v>277.60000000000002</v>
      </c>
      <c r="O1923" s="10">
        <v>43449.072916666664</v>
      </c>
      <c r="P1923" s="11">
        <v>280.75</v>
      </c>
    </row>
    <row r="1924" spans="13:16" x14ac:dyDescent="0.15">
      <c r="M1924" s="7">
        <v>43449.083333333336</v>
      </c>
      <c r="N1924">
        <v>277.60000000000002</v>
      </c>
      <c r="O1924" s="10">
        <v>43449.083333333336</v>
      </c>
      <c r="P1924" s="11">
        <v>280.8</v>
      </c>
    </row>
    <row r="1925" spans="13:16" x14ac:dyDescent="0.15">
      <c r="M1925" s="7">
        <v>43449.09375</v>
      </c>
      <c r="N1925">
        <v>277.60000000000002</v>
      </c>
      <c r="O1925" s="10">
        <v>43449.09375</v>
      </c>
      <c r="P1925" s="11">
        <v>280.8</v>
      </c>
    </row>
    <row r="1926" spans="13:16" x14ac:dyDescent="0.15">
      <c r="M1926" s="7">
        <v>43449.104166666664</v>
      </c>
      <c r="N1926">
        <v>277.60000000000002</v>
      </c>
      <c r="O1926" s="10">
        <v>43449.104166666664</v>
      </c>
      <c r="P1926" s="11">
        <v>280.64999999999998</v>
      </c>
    </row>
    <row r="1927" spans="13:16" x14ac:dyDescent="0.15">
      <c r="M1927" s="7">
        <v>43451.375</v>
      </c>
      <c r="N1927">
        <v>277.60000000000002</v>
      </c>
      <c r="O1927" s="10">
        <v>43451.375</v>
      </c>
      <c r="P1927" s="11">
        <v>280.39999999999998</v>
      </c>
    </row>
    <row r="1928" spans="13:16" x14ac:dyDescent="0.15">
      <c r="M1928" s="7">
        <v>43451.385416666664</v>
      </c>
      <c r="N1928">
        <v>277.60000000000002</v>
      </c>
      <c r="O1928" s="10">
        <v>43451.385416666664</v>
      </c>
      <c r="P1928" s="11">
        <v>280.14999999999998</v>
      </c>
    </row>
    <row r="1929" spans="13:16" x14ac:dyDescent="0.15">
      <c r="M1929" s="7">
        <v>43451.395833333336</v>
      </c>
      <c r="N1929">
        <v>277.60000000000002</v>
      </c>
      <c r="O1929" s="10">
        <v>43451.395833333336</v>
      </c>
      <c r="P1929" s="11">
        <v>280.10000000000002</v>
      </c>
    </row>
    <row r="1930" spans="13:16" x14ac:dyDescent="0.15">
      <c r="M1930" s="7">
        <v>43451.40625</v>
      </c>
      <c r="N1930">
        <v>277.60000000000002</v>
      </c>
      <c r="O1930" s="10">
        <v>43451.40625</v>
      </c>
      <c r="P1930" s="11">
        <v>280.3</v>
      </c>
    </row>
    <row r="1931" spans="13:16" x14ac:dyDescent="0.15">
      <c r="M1931" s="7">
        <v>43451.416666666664</v>
      </c>
      <c r="N1931">
        <v>277.60000000000002</v>
      </c>
      <c r="O1931" s="10">
        <v>43451.416666666664</v>
      </c>
      <c r="P1931" s="11">
        <v>280.25</v>
      </c>
    </row>
    <row r="1932" spans="13:16" x14ac:dyDescent="0.15">
      <c r="M1932" s="7">
        <v>43451.427083333336</v>
      </c>
      <c r="N1932">
        <v>277.60000000000002</v>
      </c>
      <c r="O1932" s="10">
        <v>43451.427083333336</v>
      </c>
      <c r="P1932" s="11">
        <v>280.2</v>
      </c>
    </row>
    <row r="1933" spans="13:16" x14ac:dyDescent="0.15">
      <c r="M1933" s="7">
        <v>43451.447916666664</v>
      </c>
      <c r="N1933">
        <v>277.60000000000002</v>
      </c>
      <c r="O1933" s="10">
        <v>43451.447916666664</v>
      </c>
      <c r="P1933" s="11">
        <v>280.14999999999998</v>
      </c>
    </row>
    <row r="1934" spans="13:16" x14ac:dyDescent="0.15">
      <c r="M1934" s="7">
        <v>43451.458333333336</v>
      </c>
      <c r="N1934">
        <v>277.60000000000002</v>
      </c>
      <c r="O1934" s="10">
        <v>43451.458333333336</v>
      </c>
      <c r="P1934" s="11">
        <v>280.2</v>
      </c>
    </row>
    <row r="1935" spans="13:16" x14ac:dyDescent="0.15">
      <c r="M1935" s="7">
        <v>43451.46875</v>
      </c>
      <c r="N1935">
        <v>277.60000000000002</v>
      </c>
      <c r="O1935" s="10">
        <v>43451.46875</v>
      </c>
      <c r="P1935" s="11">
        <v>280.2</v>
      </c>
    </row>
    <row r="1936" spans="13:16" x14ac:dyDescent="0.15">
      <c r="M1936" s="7">
        <v>43451.479166666664</v>
      </c>
      <c r="N1936">
        <v>277.60000000000002</v>
      </c>
      <c r="O1936" s="10">
        <v>43451.479166666664</v>
      </c>
      <c r="P1936" s="11">
        <v>280.14999999999998</v>
      </c>
    </row>
    <row r="1937" spans="13:16" x14ac:dyDescent="0.15">
      <c r="M1937" s="7">
        <v>43451.572916666664</v>
      </c>
      <c r="N1937">
        <v>277.60000000000002</v>
      </c>
      <c r="O1937" s="10">
        <v>43451.572916666664</v>
      </c>
      <c r="P1937" s="11">
        <v>280.10000000000002</v>
      </c>
    </row>
    <row r="1938" spans="13:16" x14ac:dyDescent="0.15">
      <c r="M1938" s="7">
        <v>43451.583333333336</v>
      </c>
      <c r="N1938">
        <v>277.60000000000002</v>
      </c>
      <c r="O1938" s="10">
        <v>43451.583333333336</v>
      </c>
      <c r="P1938" s="11">
        <v>279.95</v>
      </c>
    </row>
    <row r="1939" spans="13:16" x14ac:dyDescent="0.15">
      <c r="M1939" s="7">
        <v>43451.59375</v>
      </c>
      <c r="N1939">
        <v>277.60000000000002</v>
      </c>
      <c r="O1939" s="10">
        <v>43451.59375</v>
      </c>
      <c r="P1939" s="11">
        <v>279.95</v>
      </c>
    </row>
    <row r="1940" spans="13:16" x14ac:dyDescent="0.15">
      <c r="M1940" s="7">
        <v>43451.604166666664</v>
      </c>
      <c r="N1940">
        <v>277.60000000000002</v>
      </c>
      <c r="O1940" s="10">
        <v>43451.604166666664</v>
      </c>
      <c r="P1940" s="11">
        <v>280.10000000000002</v>
      </c>
    </row>
    <row r="1941" spans="13:16" x14ac:dyDescent="0.15">
      <c r="M1941" s="7">
        <v>43451.614583333336</v>
      </c>
      <c r="N1941">
        <v>277.60000000000002</v>
      </c>
      <c r="O1941" s="10">
        <v>43451.614583333336</v>
      </c>
      <c r="P1941" s="11">
        <v>280.05</v>
      </c>
    </row>
    <row r="1942" spans="13:16" x14ac:dyDescent="0.15">
      <c r="M1942" s="7">
        <v>43451.625</v>
      </c>
      <c r="N1942">
        <v>277.60000000000002</v>
      </c>
      <c r="O1942" s="10">
        <v>43451.625</v>
      </c>
      <c r="P1942" s="11">
        <v>280.10000000000002</v>
      </c>
    </row>
    <row r="1943" spans="13:16" x14ac:dyDescent="0.15">
      <c r="M1943" s="7">
        <v>43451.885416666664</v>
      </c>
      <c r="N1943">
        <v>277.60000000000002</v>
      </c>
      <c r="O1943" s="10">
        <v>43451.885416666664</v>
      </c>
      <c r="P1943" s="11">
        <v>280.60000000000002</v>
      </c>
    </row>
    <row r="1944" spans="13:16" x14ac:dyDescent="0.15">
      <c r="M1944" s="7">
        <v>43451.895833333336</v>
      </c>
      <c r="N1944">
        <v>277.60000000000002</v>
      </c>
      <c r="O1944" s="10">
        <v>43451.895833333336</v>
      </c>
      <c r="P1944" s="11">
        <v>280.75</v>
      </c>
    </row>
    <row r="1945" spans="13:16" x14ac:dyDescent="0.15">
      <c r="M1945" s="7">
        <v>43451.90625</v>
      </c>
      <c r="N1945">
        <v>277.60000000000002</v>
      </c>
      <c r="O1945" s="10">
        <v>43451.90625</v>
      </c>
      <c r="P1945" s="11">
        <v>280.7</v>
      </c>
    </row>
    <row r="1946" spans="13:16" x14ac:dyDescent="0.15">
      <c r="M1946" s="7">
        <v>43451.916666666664</v>
      </c>
      <c r="N1946">
        <v>277.60000000000002</v>
      </c>
      <c r="O1946" s="10">
        <v>43451.916666666664</v>
      </c>
      <c r="P1946" s="11">
        <v>281.10000000000002</v>
      </c>
    </row>
    <row r="1947" spans="13:16" x14ac:dyDescent="0.15">
      <c r="M1947" s="7">
        <v>43451.927083333336</v>
      </c>
      <c r="N1947">
        <v>277.60000000000002</v>
      </c>
      <c r="O1947" s="10">
        <v>43451.927083333336</v>
      </c>
      <c r="P1947" s="11">
        <v>281.10000000000002</v>
      </c>
    </row>
    <row r="1948" spans="13:16" x14ac:dyDescent="0.15">
      <c r="M1948" s="7">
        <v>43451.9375</v>
      </c>
      <c r="N1948">
        <v>277.60000000000002</v>
      </c>
      <c r="O1948" s="10">
        <v>43451.9375</v>
      </c>
      <c r="P1948" s="11">
        <v>280.95</v>
      </c>
    </row>
    <row r="1949" spans="13:16" x14ac:dyDescent="0.15">
      <c r="M1949" s="7">
        <v>43451.947916666664</v>
      </c>
      <c r="N1949">
        <v>277.60000000000002</v>
      </c>
      <c r="O1949" s="10">
        <v>43451.947916666664</v>
      </c>
      <c r="P1949" s="11">
        <v>281</v>
      </c>
    </row>
    <row r="1950" spans="13:16" x14ac:dyDescent="0.15">
      <c r="M1950" s="7">
        <v>43451.958333333336</v>
      </c>
      <c r="N1950">
        <v>277.60000000000002</v>
      </c>
      <c r="O1950" s="10">
        <v>43451.958333333336</v>
      </c>
      <c r="P1950" s="11">
        <v>281.2</v>
      </c>
    </row>
    <row r="1951" spans="13:16" x14ac:dyDescent="0.15">
      <c r="M1951" s="7">
        <v>43451.96875</v>
      </c>
      <c r="N1951">
        <v>277.60000000000002</v>
      </c>
      <c r="O1951" s="10">
        <v>43451.96875</v>
      </c>
      <c r="P1951" s="11">
        <v>281.2</v>
      </c>
    </row>
    <row r="1952" spans="13:16" x14ac:dyDescent="0.15">
      <c r="M1952" s="7">
        <v>43451.979166666664</v>
      </c>
      <c r="N1952">
        <v>277.60000000000002</v>
      </c>
      <c r="O1952" s="10">
        <v>43451.979166666664</v>
      </c>
      <c r="P1952" s="11">
        <v>281.14999999999998</v>
      </c>
    </row>
    <row r="1953" spans="13:16" x14ac:dyDescent="0.15">
      <c r="M1953" s="7">
        <v>43451.989583333336</v>
      </c>
      <c r="N1953">
        <v>277.60000000000002</v>
      </c>
      <c r="O1953" s="10">
        <v>43451.989583333336</v>
      </c>
      <c r="P1953" s="11">
        <v>281.14999999999998</v>
      </c>
    </row>
    <row r="1954" spans="13:16" x14ac:dyDescent="0.15">
      <c r="M1954" s="7">
        <v>43452</v>
      </c>
      <c r="N1954">
        <v>277.60000000000002</v>
      </c>
      <c r="O1954" s="10">
        <v>43452</v>
      </c>
      <c r="P1954" s="11">
        <v>281.14999999999998</v>
      </c>
    </row>
    <row r="1955" spans="13:16" x14ac:dyDescent="0.15">
      <c r="M1955" s="7">
        <v>43452.010416666664</v>
      </c>
      <c r="N1955">
        <v>277.60000000000002</v>
      </c>
      <c r="O1955" s="10">
        <v>43452.010416666664</v>
      </c>
      <c r="P1955" s="11">
        <v>281.25</v>
      </c>
    </row>
    <row r="1956" spans="13:16" x14ac:dyDescent="0.15">
      <c r="M1956" s="7">
        <v>43452.020833333336</v>
      </c>
      <c r="N1956">
        <v>277.60000000000002</v>
      </c>
      <c r="O1956" s="10">
        <v>43452.020833333336</v>
      </c>
      <c r="P1956" s="11">
        <v>281.2</v>
      </c>
    </row>
    <row r="1957" spans="13:16" x14ac:dyDescent="0.15">
      <c r="M1957" s="7">
        <v>43452.03125</v>
      </c>
      <c r="N1957">
        <v>277.60000000000002</v>
      </c>
      <c r="O1957" s="10">
        <v>43452.03125</v>
      </c>
      <c r="P1957" s="11">
        <v>281.35000000000002</v>
      </c>
    </row>
    <row r="1958" spans="13:16" x14ac:dyDescent="0.15">
      <c r="M1958" s="7">
        <v>43452.041666666664</v>
      </c>
      <c r="N1958">
        <v>277.60000000000002</v>
      </c>
      <c r="O1958" s="10">
        <v>43452.041666666664</v>
      </c>
      <c r="P1958" s="11">
        <v>281.35000000000002</v>
      </c>
    </row>
    <row r="1959" spans="13:16" x14ac:dyDescent="0.15">
      <c r="M1959" s="7">
        <v>43452.052083333336</v>
      </c>
      <c r="N1959">
        <v>277.60000000000002</v>
      </c>
      <c r="O1959" s="10">
        <v>43452.052083333336</v>
      </c>
      <c r="P1959" s="11">
        <v>281.25</v>
      </c>
    </row>
    <row r="1960" spans="13:16" x14ac:dyDescent="0.15">
      <c r="M1960" s="7">
        <v>43452.0625</v>
      </c>
      <c r="N1960">
        <v>277.60000000000002</v>
      </c>
      <c r="O1960" s="10">
        <v>43452.0625</v>
      </c>
      <c r="P1960" s="11">
        <v>281.3</v>
      </c>
    </row>
    <row r="1961" spans="13:16" x14ac:dyDescent="0.15">
      <c r="M1961" s="7">
        <v>43452.072916666664</v>
      </c>
      <c r="N1961">
        <v>277.60000000000002</v>
      </c>
      <c r="O1961" s="10">
        <v>43452.072916666664</v>
      </c>
      <c r="P1961" s="11">
        <v>281.5</v>
      </c>
    </row>
    <row r="1962" spans="13:16" x14ac:dyDescent="0.15">
      <c r="M1962" s="7">
        <v>43452.083333333336</v>
      </c>
      <c r="N1962">
        <v>277.60000000000002</v>
      </c>
      <c r="O1962" s="10">
        <v>43452.083333333336</v>
      </c>
      <c r="P1962" s="11">
        <v>281.75</v>
      </c>
    </row>
    <row r="1963" spans="13:16" x14ac:dyDescent="0.15">
      <c r="M1963" s="7">
        <v>43452.09375</v>
      </c>
      <c r="N1963">
        <v>277.60000000000002</v>
      </c>
      <c r="O1963" s="10">
        <v>43452.09375</v>
      </c>
      <c r="P1963" s="11">
        <v>282.10000000000002</v>
      </c>
    </row>
    <row r="1964" spans="13:16" x14ac:dyDescent="0.15">
      <c r="M1964" s="7">
        <v>43452.104166666664</v>
      </c>
      <c r="N1964">
        <v>277.60000000000002</v>
      </c>
      <c r="O1964" s="10">
        <v>43452.104166666664</v>
      </c>
      <c r="P1964" s="11">
        <v>282.2</v>
      </c>
    </row>
    <row r="1965" spans="13:16" x14ac:dyDescent="0.15">
      <c r="M1965" s="7">
        <v>43452.375</v>
      </c>
      <c r="N1965">
        <v>277.60000000000002</v>
      </c>
      <c r="O1965" s="10">
        <v>43452.375</v>
      </c>
      <c r="P1965" s="11">
        <v>282.39999999999998</v>
      </c>
    </row>
    <row r="1966" spans="13:16" x14ac:dyDescent="0.15">
      <c r="M1966" s="7">
        <v>43452.385416666664</v>
      </c>
      <c r="N1966">
        <v>277.60000000000002</v>
      </c>
      <c r="O1966" s="10">
        <v>43452.385416666664</v>
      </c>
      <c r="P1966" s="11">
        <v>282.14999999999998</v>
      </c>
    </row>
    <row r="1967" spans="13:16" x14ac:dyDescent="0.15">
      <c r="M1967" s="7">
        <v>43452.395833333336</v>
      </c>
      <c r="N1967">
        <v>277.60000000000002</v>
      </c>
      <c r="O1967" s="10">
        <v>43452.395833333336</v>
      </c>
      <c r="P1967" s="11">
        <v>281.89999999999998</v>
      </c>
    </row>
    <row r="1968" spans="13:16" x14ac:dyDescent="0.15">
      <c r="M1968" s="7">
        <v>43452.40625</v>
      </c>
      <c r="N1968">
        <v>277.60000000000002</v>
      </c>
      <c r="O1968" s="10">
        <v>43452.40625</v>
      </c>
      <c r="P1968" s="11">
        <v>281.95</v>
      </c>
    </row>
    <row r="1969" spans="13:16" x14ac:dyDescent="0.15">
      <c r="M1969" s="7">
        <v>43452.416666666664</v>
      </c>
      <c r="N1969">
        <v>277.60000000000002</v>
      </c>
      <c r="O1969" s="10">
        <v>43452.416666666664</v>
      </c>
      <c r="P1969" s="11">
        <v>281.85000000000002</v>
      </c>
    </row>
    <row r="1970" spans="13:16" x14ac:dyDescent="0.15">
      <c r="M1970" s="7">
        <v>43452.427083333336</v>
      </c>
      <c r="N1970">
        <v>277.60000000000002</v>
      </c>
      <c r="O1970" s="10">
        <v>43452.427083333336</v>
      </c>
      <c r="P1970" s="11">
        <v>281.85000000000002</v>
      </c>
    </row>
    <row r="1971" spans="13:16" x14ac:dyDescent="0.15">
      <c r="M1971" s="7">
        <v>43452.447916666664</v>
      </c>
      <c r="N1971">
        <v>277.60000000000002</v>
      </c>
      <c r="O1971" s="10">
        <v>43452.447916666664</v>
      </c>
      <c r="P1971" s="11">
        <v>282.05</v>
      </c>
    </row>
    <row r="1972" spans="13:16" x14ac:dyDescent="0.15">
      <c r="M1972" s="7">
        <v>43452.458333333336</v>
      </c>
      <c r="N1972">
        <v>277.60000000000002</v>
      </c>
      <c r="O1972" s="10">
        <v>43452.458333333336</v>
      </c>
      <c r="P1972" s="11">
        <v>281.95</v>
      </c>
    </row>
    <row r="1973" spans="13:16" x14ac:dyDescent="0.15">
      <c r="M1973" s="7">
        <v>43452.46875</v>
      </c>
      <c r="N1973">
        <v>277.60000000000002</v>
      </c>
      <c r="O1973" s="10">
        <v>43452.46875</v>
      </c>
      <c r="P1973" s="11">
        <v>281.95</v>
      </c>
    </row>
    <row r="1974" spans="13:16" x14ac:dyDescent="0.15">
      <c r="M1974" s="7">
        <v>43452.479166666664</v>
      </c>
      <c r="N1974">
        <v>277.60000000000002</v>
      </c>
      <c r="O1974" s="10">
        <v>43452.479166666664</v>
      </c>
      <c r="P1974" s="11">
        <v>282.10000000000002</v>
      </c>
    </row>
    <row r="1975" spans="13:16" x14ac:dyDescent="0.15">
      <c r="M1975" s="7">
        <v>43452.572916666664</v>
      </c>
      <c r="N1975">
        <v>277.60000000000002</v>
      </c>
      <c r="O1975" s="10">
        <v>43452.572916666664</v>
      </c>
      <c r="P1975" s="11">
        <v>282.10000000000002</v>
      </c>
    </row>
    <row r="1976" spans="13:16" x14ac:dyDescent="0.15">
      <c r="M1976" s="7">
        <v>43452.583333333336</v>
      </c>
      <c r="N1976">
        <v>277.60000000000002</v>
      </c>
      <c r="O1976" s="10">
        <v>43452.583333333336</v>
      </c>
      <c r="P1976" s="11">
        <v>282</v>
      </c>
    </row>
    <row r="1977" spans="13:16" x14ac:dyDescent="0.15">
      <c r="M1977" s="7">
        <v>43452.59375</v>
      </c>
      <c r="N1977">
        <v>277.60000000000002</v>
      </c>
      <c r="O1977" s="10">
        <v>43452.59375</v>
      </c>
      <c r="P1977" s="11">
        <v>281.89999999999998</v>
      </c>
    </row>
    <row r="1978" spans="13:16" x14ac:dyDescent="0.15">
      <c r="M1978" s="7">
        <v>43452.604166666664</v>
      </c>
      <c r="N1978">
        <v>277.60000000000002</v>
      </c>
      <c r="O1978" s="10">
        <v>43452.604166666664</v>
      </c>
      <c r="P1978" s="11">
        <v>281.8</v>
      </c>
    </row>
    <row r="1979" spans="13:16" x14ac:dyDescent="0.15">
      <c r="M1979" s="7">
        <v>43452.614583333336</v>
      </c>
      <c r="N1979">
        <v>277.60000000000002</v>
      </c>
      <c r="O1979" s="10">
        <v>43452.614583333336</v>
      </c>
      <c r="P1979" s="11">
        <v>281.89999999999998</v>
      </c>
    </row>
    <row r="1980" spans="13:16" x14ac:dyDescent="0.15">
      <c r="M1980" s="7">
        <v>43452.625</v>
      </c>
      <c r="N1980">
        <v>277.60000000000002</v>
      </c>
      <c r="O1980" s="10">
        <v>43452.625</v>
      </c>
      <c r="P1980" s="11">
        <v>281.85000000000002</v>
      </c>
    </row>
    <row r="1981" spans="13:16" x14ac:dyDescent="0.15">
      <c r="M1981" s="7">
        <v>43452.885416666664</v>
      </c>
      <c r="N1981">
        <v>277.60000000000002</v>
      </c>
      <c r="O1981" s="10">
        <v>43452.885416666664</v>
      </c>
      <c r="P1981" s="11">
        <v>281.95</v>
      </c>
    </row>
    <row r="1982" spans="13:16" x14ac:dyDescent="0.15">
      <c r="M1982" s="7">
        <v>43452.895833333336</v>
      </c>
      <c r="N1982">
        <v>277.60000000000002</v>
      </c>
      <c r="O1982" s="10">
        <v>43452.895833333336</v>
      </c>
      <c r="P1982" s="11">
        <v>282.05</v>
      </c>
    </row>
    <row r="1983" spans="13:16" x14ac:dyDescent="0.15">
      <c r="M1983" s="7">
        <v>43452.90625</v>
      </c>
      <c r="N1983">
        <v>277.60000000000002</v>
      </c>
      <c r="O1983" s="10">
        <v>43452.90625</v>
      </c>
      <c r="P1983" s="11">
        <v>282.14999999999998</v>
      </c>
    </row>
    <row r="1984" spans="13:16" x14ac:dyDescent="0.15">
      <c r="M1984" s="7">
        <v>43452.916666666664</v>
      </c>
      <c r="N1984">
        <v>277.60000000000002</v>
      </c>
      <c r="O1984" s="10">
        <v>43452.916666666664</v>
      </c>
      <c r="P1984" s="11">
        <v>282.2</v>
      </c>
    </row>
    <row r="1985" spans="13:16" x14ac:dyDescent="0.15">
      <c r="M1985" s="7">
        <v>43452.927083333336</v>
      </c>
      <c r="N1985">
        <v>277.60000000000002</v>
      </c>
      <c r="O1985" s="10">
        <v>43452.927083333336</v>
      </c>
      <c r="P1985" s="11">
        <v>282.2</v>
      </c>
    </row>
    <row r="1986" spans="13:16" x14ac:dyDescent="0.15">
      <c r="M1986" s="7">
        <v>43452.9375</v>
      </c>
      <c r="N1986">
        <v>277.60000000000002</v>
      </c>
      <c r="O1986" s="10">
        <v>43452.9375</v>
      </c>
      <c r="P1986" s="11">
        <v>282.05</v>
      </c>
    </row>
    <row r="1987" spans="13:16" x14ac:dyDescent="0.15">
      <c r="M1987" s="7">
        <v>43452.947916666664</v>
      </c>
      <c r="N1987">
        <v>277.60000000000002</v>
      </c>
      <c r="O1987" s="10">
        <v>43452.947916666664</v>
      </c>
      <c r="P1987" s="11">
        <v>281.95</v>
      </c>
    </row>
    <row r="1988" spans="13:16" x14ac:dyDescent="0.15">
      <c r="M1988" s="7">
        <v>43452.958333333336</v>
      </c>
      <c r="N1988">
        <v>277.60000000000002</v>
      </c>
      <c r="O1988" s="10">
        <v>43452.958333333336</v>
      </c>
      <c r="P1988" s="11">
        <v>282.05</v>
      </c>
    </row>
    <row r="1989" spans="13:16" x14ac:dyDescent="0.15">
      <c r="M1989" s="7">
        <v>43452.96875</v>
      </c>
      <c r="N1989">
        <v>277.60000000000002</v>
      </c>
      <c r="O1989" s="10">
        <v>43452.96875</v>
      </c>
      <c r="P1989" s="11">
        <v>282.05</v>
      </c>
    </row>
    <row r="1990" spans="13:16" x14ac:dyDescent="0.15">
      <c r="M1990" s="7">
        <v>43452.979166666664</v>
      </c>
      <c r="N1990">
        <v>277.60000000000002</v>
      </c>
      <c r="O1990" s="10">
        <v>43452.979166666664</v>
      </c>
      <c r="P1990" s="11">
        <v>282.05</v>
      </c>
    </row>
    <row r="1991" spans="13:16" x14ac:dyDescent="0.15">
      <c r="M1991" s="7">
        <v>43452.989583333336</v>
      </c>
      <c r="N1991">
        <v>277.60000000000002</v>
      </c>
      <c r="O1991" s="10">
        <v>43452.989583333336</v>
      </c>
      <c r="P1991" s="11">
        <v>282</v>
      </c>
    </row>
    <row r="1992" spans="13:16" x14ac:dyDescent="0.15">
      <c r="M1992" s="7">
        <v>43453</v>
      </c>
      <c r="N1992">
        <v>277.60000000000002</v>
      </c>
      <c r="O1992" s="10">
        <v>43453</v>
      </c>
      <c r="P1992" s="11">
        <v>282.05</v>
      </c>
    </row>
    <row r="1993" spans="13:16" x14ac:dyDescent="0.15">
      <c r="M1993" s="7">
        <v>43453.010416666664</v>
      </c>
      <c r="N1993">
        <v>277.60000000000002</v>
      </c>
      <c r="O1993" s="10">
        <v>43453.010416666664</v>
      </c>
      <c r="P1993" s="11">
        <v>282</v>
      </c>
    </row>
    <row r="1994" spans="13:16" x14ac:dyDescent="0.15">
      <c r="M1994" s="7">
        <v>43453.020833333336</v>
      </c>
      <c r="N1994">
        <v>277.60000000000002</v>
      </c>
      <c r="O1994" s="10">
        <v>43453.020833333336</v>
      </c>
      <c r="P1994" s="11">
        <v>282</v>
      </c>
    </row>
    <row r="1995" spans="13:16" x14ac:dyDescent="0.15">
      <c r="M1995" s="7">
        <v>43453.03125</v>
      </c>
      <c r="N1995">
        <v>277.60000000000002</v>
      </c>
      <c r="O1995" s="10">
        <v>43453.03125</v>
      </c>
      <c r="P1995" s="11">
        <v>282.45</v>
      </c>
    </row>
    <row r="1996" spans="13:16" x14ac:dyDescent="0.15">
      <c r="M1996" s="7">
        <v>43453.041666666664</v>
      </c>
      <c r="N1996">
        <v>277.60000000000002</v>
      </c>
      <c r="O1996" s="10">
        <v>43453.041666666664</v>
      </c>
      <c r="P1996" s="11">
        <v>282.35000000000002</v>
      </c>
    </row>
    <row r="1997" spans="13:16" x14ac:dyDescent="0.15">
      <c r="M1997" s="7">
        <v>43453.052083333336</v>
      </c>
      <c r="N1997">
        <v>277.60000000000002</v>
      </c>
      <c r="O1997" s="10">
        <v>43453.052083333336</v>
      </c>
      <c r="P1997" s="11">
        <v>282.3</v>
      </c>
    </row>
    <row r="1998" spans="13:16" x14ac:dyDescent="0.15">
      <c r="M1998" s="7">
        <v>43453.0625</v>
      </c>
      <c r="N1998">
        <v>277.60000000000002</v>
      </c>
      <c r="O1998" s="10">
        <v>43453.0625</v>
      </c>
      <c r="P1998" s="11">
        <v>282.3</v>
      </c>
    </row>
    <row r="1999" spans="13:16" x14ac:dyDescent="0.15">
      <c r="M1999" s="7">
        <v>43453.072916666664</v>
      </c>
      <c r="N1999">
        <v>277.60000000000002</v>
      </c>
      <c r="O1999" s="10">
        <v>43453.072916666664</v>
      </c>
      <c r="P1999" s="11">
        <v>282.25</v>
      </c>
    </row>
    <row r="2000" spans="13:16" x14ac:dyDescent="0.15">
      <c r="M2000" s="7">
        <v>43453.083333333336</v>
      </c>
      <c r="N2000">
        <v>277.60000000000002</v>
      </c>
      <c r="O2000" s="10">
        <v>43453.083333333336</v>
      </c>
      <c r="P2000" s="11">
        <v>282.39999999999998</v>
      </c>
    </row>
    <row r="2001" spans="13:16" x14ac:dyDescent="0.15">
      <c r="M2001" s="7">
        <v>43453.09375</v>
      </c>
      <c r="N2001">
        <v>277.60000000000002</v>
      </c>
      <c r="O2001" s="10">
        <v>43453.09375</v>
      </c>
      <c r="P2001" s="11">
        <v>282.35000000000002</v>
      </c>
    </row>
    <row r="2002" spans="13:16" x14ac:dyDescent="0.15">
      <c r="M2002" s="7">
        <v>43453.104166666664</v>
      </c>
      <c r="N2002">
        <v>277.60000000000002</v>
      </c>
      <c r="O2002" s="10">
        <v>43453.104166666664</v>
      </c>
      <c r="P2002" s="11">
        <v>282.39999999999998</v>
      </c>
    </row>
    <row r="2003" spans="13:16" x14ac:dyDescent="0.15">
      <c r="M2003" s="7">
        <v>43453.375</v>
      </c>
      <c r="N2003">
        <v>277.60000000000002</v>
      </c>
      <c r="O2003" s="10">
        <v>43453.375</v>
      </c>
      <c r="P2003" s="11">
        <v>282.39999999999998</v>
      </c>
    </row>
    <row r="2004" spans="13:16" x14ac:dyDescent="0.15">
      <c r="M2004" s="7">
        <v>43453.385416666664</v>
      </c>
      <c r="N2004">
        <v>277.60000000000002</v>
      </c>
      <c r="O2004" s="10">
        <v>43453.385416666664</v>
      </c>
      <c r="P2004" s="11">
        <v>282.3</v>
      </c>
    </row>
    <row r="2005" spans="13:16" x14ac:dyDescent="0.15">
      <c r="M2005" s="7">
        <v>43453.395833333336</v>
      </c>
      <c r="N2005">
        <v>277.60000000000002</v>
      </c>
      <c r="O2005" s="10">
        <v>43453.395833333336</v>
      </c>
      <c r="P2005" s="11">
        <v>282.25</v>
      </c>
    </row>
    <row r="2006" spans="13:16" x14ac:dyDescent="0.15">
      <c r="M2006" s="7">
        <v>43453.40625</v>
      </c>
      <c r="N2006">
        <v>277.60000000000002</v>
      </c>
      <c r="O2006" s="10">
        <v>43453.40625</v>
      </c>
      <c r="P2006" s="11">
        <v>282.25</v>
      </c>
    </row>
    <row r="2007" spans="13:16" x14ac:dyDescent="0.15">
      <c r="M2007" s="7">
        <v>43453.416666666664</v>
      </c>
      <c r="N2007">
        <v>277.60000000000002</v>
      </c>
      <c r="O2007" s="10">
        <v>43453.416666666664</v>
      </c>
      <c r="P2007" s="11">
        <v>282.25</v>
      </c>
    </row>
    <row r="2008" spans="13:16" x14ac:dyDescent="0.15">
      <c r="M2008" s="7">
        <v>43453.427083333336</v>
      </c>
      <c r="N2008">
        <v>277.60000000000002</v>
      </c>
      <c r="O2008" s="10">
        <v>43453.427083333336</v>
      </c>
      <c r="P2008" s="11">
        <v>282.35000000000002</v>
      </c>
    </row>
    <row r="2009" spans="13:16" x14ac:dyDescent="0.15">
      <c r="M2009" s="7">
        <v>43453.447916666664</v>
      </c>
      <c r="N2009">
        <v>277.60000000000002</v>
      </c>
      <c r="O2009" s="10">
        <v>43453.447916666664</v>
      </c>
      <c r="P2009" s="11">
        <v>282.5</v>
      </c>
    </row>
    <row r="2010" spans="13:16" x14ac:dyDescent="0.15">
      <c r="M2010" s="7">
        <v>43453.458333333336</v>
      </c>
      <c r="N2010">
        <v>277.60000000000002</v>
      </c>
      <c r="O2010" s="10">
        <v>43453.458333333336</v>
      </c>
      <c r="P2010" s="11">
        <v>282.55</v>
      </c>
    </row>
    <row r="2011" spans="13:16" x14ac:dyDescent="0.15">
      <c r="M2011" s="7">
        <v>43453.46875</v>
      </c>
      <c r="N2011">
        <v>277.60000000000002</v>
      </c>
      <c r="O2011" s="10">
        <v>43453.46875</v>
      </c>
      <c r="P2011" s="11">
        <v>282.75</v>
      </c>
    </row>
    <row r="2012" spans="13:16" x14ac:dyDescent="0.15">
      <c r="M2012" s="7">
        <v>43453.479166666664</v>
      </c>
      <c r="N2012">
        <v>277.60000000000002</v>
      </c>
      <c r="O2012" s="10">
        <v>43453.479166666664</v>
      </c>
      <c r="P2012" s="11">
        <v>282.60000000000002</v>
      </c>
    </row>
    <row r="2013" spans="13:16" x14ac:dyDescent="0.15">
      <c r="M2013" s="7">
        <v>43453.572916666664</v>
      </c>
      <c r="N2013">
        <v>277.60000000000002</v>
      </c>
      <c r="O2013" s="10">
        <v>43453.572916666664</v>
      </c>
      <c r="P2013" s="11">
        <v>282.64999999999998</v>
      </c>
    </row>
    <row r="2014" spans="13:16" x14ac:dyDescent="0.15">
      <c r="M2014" s="7">
        <v>43453.583333333336</v>
      </c>
      <c r="N2014">
        <v>277.60000000000002</v>
      </c>
      <c r="O2014" s="10">
        <v>43453.583333333336</v>
      </c>
      <c r="P2014" s="11">
        <v>282.7</v>
      </c>
    </row>
    <row r="2015" spans="13:16" x14ac:dyDescent="0.15">
      <c r="M2015" s="7">
        <v>43453.59375</v>
      </c>
      <c r="N2015">
        <v>277.60000000000002</v>
      </c>
      <c r="O2015" s="10">
        <v>43453.59375</v>
      </c>
      <c r="P2015" s="11">
        <v>282.55</v>
      </c>
    </row>
    <row r="2016" spans="13:16" x14ac:dyDescent="0.15">
      <c r="M2016" s="7">
        <v>43453.604166666664</v>
      </c>
      <c r="N2016">
        <v>277.60000000000002</v>
      </c>
      <c r="O2016" s="10">
        <v>43453.604166666664</v>
      </c>
      <c r="P2016" s="11">
        <v>282.5</v>
      </c>
    </row>
    <row r="2017" spans="13:16" x14ac:dyDescent="0.15">
      <c r="M2017" s="7">
        <v>43453.614583333336</v>
      </c>
      <c r="N2017">
        <v>277.60000000000002</v>
      </c>
      <c r="O2017" s="10">
        <v>43453.614583333336</v>
      </c>
      <c r="P2017" s="11">
        <v>282.55</v>
      </c>
    </row>
    <row r="2018" spans="13:16" x14ac:dyDescent="0.15">
      <c r="M2018" s="7">
        <v>43453.625</v>
      </c>
      <c r="N2018">
        <v>277.60000000000002</v>
      </c>
      <c r="O2018" s="10">
        <v>43453.625</v>
      </c>
      <c r="P2018" s="11">
        <v>282.7</v>
      </c>
    </row>
    <row r="2019" spans="13:16" x14ac:dyDescent="0.15">
      <c r="M2019" s="7">
        <v>43453.885416666664</v>
      </c>
      <c r="N2019">
        <v>277.60000000000002</v>
      </c>
      <c r="O2019" s="10">
        <v>43453.885416666664</v>
      </c>
      <c r="P2019" s="11">
        <v>282.3</v>
      </c>
    </row>
    <row r="2020" spans="13:16" x14ac:dyDescent="0.15">
      <c r="M2020" s="7">
        <v>43453.895833333336</v>
      </c>
      <c r="N2020">
        <v>277.60000000000002</v>
      </c>
      <c r="O2020" s="10">
        <v>43453.895833333336</v>
      </c>
      <c r="P2020" s="11">
        <v>282.3</v>
      </c>
    </row>
    <row r="2021" spans="13:16" x14ac:dyDescent="0.15">
      <c r="M2021" s="7">
        <v>43453.90625</v>
      </c>
      <c r="N2021">
        <v>277.60000000000002</v>
      </c>
      <c r="O2021" s="10">
        <v>43453.90625</v>
      </c>
      <c r="P2021" s="11">
        <v>282.39999999999998</v>
      </c>
    </row>
    <row r="2022" spans="13:16" x14ac:dyDescent="0.15">
      <c r="M2022" s="7">
        <v>43453.916666666664</v>
      </c>
      <c r="N2022">
        <v>277.60000000000002</v>
      </c>
      <c r="O2022" s="10">
        <v>43453.916666666664</v>
      </c>
      <c r="P2022" s="11">
        <v>282.35000000000002</v>
      </c>
    </row>
    <row r="2023" spans="13:16" x14ac:dyDescent="0.15">
      <c r="M2023" s="7">
        <v>43453.927083333336</v>
      </c>
      <c r="N2023">
        <v>277.60000000000002</v>
      </c>
      <c r="O2023" s="10">
        <v>43453.927083333336</v>
      </c>
      <c r="P2023" s="11">
        <v>282.45</v>
      </c>
    </row>
    <row r="2024" spans="13:16" x14ac:dyDescent="0.15">
      <c r="M2024" s="7">
        <v>43453.9375</v>
      </c>
      <c r="N2024">
        <v>277.60000000000002</v>
      </c>
      <c r="O2024" s="10">
        <v>43453.9375</v>
      </c>
      <c r="P2024" s="11">
        <v>282.5</v>
      </c>
    </row>
    <row r="2025" spans="13:16" x14ac:dyDescent="0.15">
      <c r="M2025" s="7">
        <v>43453.947916666664</v>
      </c>
      <c r="N2025">
        <v>277.60000000000002</v>
      </c>
      <c r="O2025" s="10">
        <v>43453.947916666664</v>
      </c>
      <c r="P2025" s="11">
        <v>282.85000000000002</v>
      </c>
    </row>
    <row r="2026" spans="13:16" x14ac:dyDescent="0.15">
      <c r="M2026" s="7">
        <v>43453.958333333336</v>
      </c>
      <c r="N2026">
        <v>277.60000000000002</v>
      </c>
      <c r="O2026" s="10">
        <v>43453.958333333336</v>
      </c>
      <c r="P2026" s="11">
        <v>283.64999999999998</v>
      </c>
    </row>
    <row r="2027" spans="13:16" x14ac:dyDescent="0.15">
      <c r="M2027" s="7">
        <v>43453.96875</v>
      </c>
      <c r="N2027">
        <v>277.60000000000002</v>
      </c>
      <c r="O2027" s="10">
        <v>43453.96875</v>
      </c>
      <c r="P2027" s="11">
        <v>283.85000000000002</v>
      </c>
    </row>
    <row r="2028" spans="13:16" x14ac:dyDescent="0.15">
      <c r="M2028" s="7">
        <v>43453.979166666664</v>
      </c>
      <c r="N2028">
        <v>277.60000000000002</v>
      </c>
      <c r="O2028" s="10">
        <v>43453.979166666664</v>
      </c>
      <c r="P2028" s="11">
        <v>284.10000000000002</v>
      </c>
    </row>
    <row r="2029" spans="13:16" x14ac:dyDescent="0.15">
      <c r="M2029" s="7">
        <v>43453.989583333336</v>
      </c>
      <c r="N2029">
        <v>277.60000000000002</v>
      </c>
      <c r="O2029" s="10">
        <v>43453.989583333336</v>
      </c>
      <c r="P2029" s="11">
        <v>284.2</v>
      </c>
    </row>
    <row r="2030" spans="13:16" x14ac:dyDescent="0.15">
      <c r="M2030" s="7">
        <v>43454</v>
      </c>
      <c r="N2030">
        <v>277.60000000000002</v>
      </c>
      <c r="O2030" s="10">
        <v>43454</v>
      </c>
      <c r="P2030" s="11">
        <v>283.89999999999998</v>
      </c>
    </row>
    <row r="2031" spans="13:16" x14ac:dyDescent="0.15">
      <c r="M2031" s="7">
        <v>43454.010416666664</v>
      </c>
      <c r="N2031">
        <v>277.60000000000002</v>
      </c>
      <c r="O2031" s="10">
        <v>43454.010416666664</v>
      </c>
      <c r="P2031" s="11">
        <v>283.8</v>
      </c>
    </row>
    <row r="2032" spans="13:16" x14ac:dyDescent="0.15">
      <c r="M2032" s="7">
        <v>43454.020833333336</v>
      </c>
      <c r="N2032">
        <v>277.60000000000002</v>
      </c>
      <c r="O2032" s="10">
        <v>43454.020833333336</v>
      </c>
      <c r="P2032" s="11">
        <v>283.95</v>
      </c>
    </row>
    <row r="2033" spans="13:16" x14ac:dyDescent="0.15">
      <c r="M2033" s="7">
        <v>43454.03125</v>
      </c>
      <c r="N2033">
        <v>277.60000000000002</v>
      </c>
      <c r="O2033" s="10">
        <v>43454.03125</v>
      </c>
      <c r="P2033" s="11">
        <v>284.05</v>
      </c>
    </row>
    <row r="2034" spans="13:16" x14ac:dyDescent="0.15">
      <c r="M2034" s="7">
        <v>43454.041666666664</v>
      </c>
      <c r="N2034">
        <v>277.60000000000002</v>
      </c>
      <c r="O2034" s="10">
        <v>43454.041666666664</v>
      </c>
      <c r="P2034" s="11">
        <v>283.85000000000002</v>
      </c>
    </row>
    <row r="2035" spans="13:16" x14ac:dyDescent="0.15">
      <c r="M2035" s="7">
        <v>43454.052083333336</v>
      </c>
      <c r="N2035">
        <v>277.60000000000002</v>
      </c>
      <c r="O2035" s="10">
        <v>43454.052083333336</v>
      </c>
      <c r="P2035" s="11">
        <v>283.95</v>
      </c>
    </row>
    <row r="2036" spans="13:16" x14ac:dyDescent="0.15">
      <c r="M2036" s="7">
        <v>43454.0625</v>
      </c>
      <c r="N2036">
        <v>277.60000000000002</v>
      </c>
      <c r="O2036" s="10">
        <v>43454.0625</v>
      </c>
      <c r="P2036" s="11">
        <v>283.89999999999998</v>
      </c>
    </row>
    <row r="2037" spans="13:16" x14ac:dyDescent="0.15">
      <c r="M2037" s="7">
        <v>43454.072916666664</v>
      </c>
      <c r="N2037">
        <v>277.60000000000002</v>
      </c>
      <c r="O2037" s="10">
        <v>43454.072916666664</v>
      </c>
      <c r="P2037" s="11">
        <v>283.7</v>
      </c>
    </row>
    <row r="2038" spans="13:16" x14ac:dyDescent="0.15">
      <c r="M2038" s="7">
        <v>43454.083333333336</v>
      </c>
      <c r="N2038">
        <v>277.60000000000002</v>
      </c>
      <c r="O2038" s="10">
        <v>43454.083333333336</v>
      </c>
      <c r="P2038" s="11">
        <v>283.5</v>
      </c>
    </row>
    <row r="2039" spans="13:16" x14ac:dyDescent="0.15">
      <c r="M2039" s="7">
        <v>43454.09375</v>
      </c>
      <c r="N2039">
        <v>277.60000000000002</v>
      </c>
      <c r="O2039" s="10">
        <v>43454.09375</v>
      </c>
      <c r="P2039" s="11">
        <v>283.5</v>
      </c>
    </row>
    <row r="2040" spans="13:16" x14ac:dyDescent="0.15">
      <c r="M2040" s="7">
        <v>43454.104166666664</v>
      </c>
      <c r="N2040">
        <v>277.60000000000002</v>
      </c>
      <c r="O2040" s="10">
        <v>43454.104166666664</v>
      </c>
      <c r="P2040" s="11">
        <v>283.5</v>
      </c>
    </row>
    <row r="2041" spans="13:16" x14ac:dyDescent="0.15">
      <c r="M2041" s="7">
        <v>43454.375</v>
      </c>
      <c r="N2041">
        <v>277.60000000000002</v>
      </c>
      <c r="O2041" s="10">
        <v>43454.375</v>
      </c>
      <c r="P2041" s="11">
        <v>283.39999999999998</v>
      </c>
    </row>
    <row r="2042" spans="13:16" x14ac:dyDescent="0.15">
      <c r="M2042" s="7">
        <v>43454.385416666664</v>
      </c>
      <c r="N2042">
        <v>277.60000000000002</v>
      </c>
      <c r="O2042" s="10">
        <v>43454.385416666664</v>
      </c>
      <c r="P2042" s="11">
        <v>281.89999999999998</v>
      </c>
    </row>
    <row r="2043" spans="13:16" x14ac:dyDescent="0.15">
      <c r="M2043" s="7">
        <v>43454.395833333336</v>
      </c>
      <c r="N2043">
        <v>277.60000000000002</v>
      </c>
      <c r="O2043" s="10">
        <v>43454.395833333336</v>
      </c>
      <c r="P2043" s="11">
        <v>281.95</v>
      </c>
    </row>
    <row r="2044" spans="13:16" x14ac:dyDescent="0.15">
      <c r="M2044" s="7">
        <v>43454.40625</v>
      </c>
      <c r="N2044">
        <v>277.60000000000002</v>
      </c>
      <c r="O2044" s="10">
        <v>43454.40625</v>
      </c>
      <c r="P2044" s="11">
        <v>281.89999999999998</v>
      </c>
    </row>
    <row r="2045" spans="13:16" x14ac:dyDescent="0.15">
      <c r="M2045" s="7">
        <v>43454.416666666664</v>
      </c>
      <c r="N2045">
        <v>277.60000000000002</v>
      </c>
      <c r="O2045" s="10">
        <v>43454.416666666664</v>
      </c>
      <c r="P2045" s="11">
        <v>282.05</v>
      </c>
    </row>
    <row r="2046" spans="13:16" x14ac:dyDescent="0.15">
      <c r="M2046" s="7">
        <v>43454.427083333336</v>
      </c>
      <c r="N2046">
        <v>277.60000000000002</v>
      </c>
      <c r="O2046" s="10">
        <v>43454.427083333336</v>
      </c>
      <c r="P2046" s="11">
        <v>282.2</v>
      </c>
    </row>
    <row r="2047" spans="13:16" x14ac:dyDescent="0.15">
      <c r="M2047" s="7">
        <v>43454.447916666664</v>
      </c>
      <c r="N2047">
        <v>277.60000000000002</v>
      </c>
      <c r="O2047" s="10">
        <v>43454.447916666664</v>
      </c>
      <c r="P2047" s="11">
        <v>282.3</v>
      </c>
    </row>
    <row r="2048" spans="13:16" x14ac:dyDescent="0.15">
      <c r="M2048" s="7">
        <v>43454.458333333336</v>
      </c>
      <c r="N2048">
        <v>277.60000000000002</v>
      </c>
      <c r="O2048" s="10">
        <v>43454.458333333336</v>
      </c>
      <c r="P2048" s="11">
        <v>282</v>
      </c>
    </row>
    <row r="2049" spans="13:16" x14ac:dyDescent="0.15">
      <c r="M2049" s="7">
        <v>43454.46875</v>
      </c>
      <c r="N2049">
        <v>277.60000000000002</v>
      </c>
      <c r="O2049" s="10">
        <v>43454.46875</v>
      </c>
      <c r="P2049" s="11">
        <v>282.05</v>
      </c>
    </row>
    <row r="2050" spans="13:16" x14ac:dyDescent="0.15">
      <c r="M2050" s="7">
        <v>43454.479166666664</v>
      </c>
      <c r="N2050">
        <v>277.60000000000002</v>
      </c>
      <c r="O2050" s="10">
        <v>43454.479166666664</v>
      </c>
      <c r="P2050" s="11">
        <v>281.95</v>
      </c>
    </row>
    <row r="2051" spans="13:16" x14ac:dyDescent="0.15">
      <c r="M2051" s="7">
        <v>43454.572916666664</v>
      </c>
      <c r="N2051">
        <v>277.60000000000002</v>
      </c>
      <c r="O2051" s="10">
        <v>43454.572916666664</v>
      </c>
      <c r="P2051" s="11">
        <v>282.2</v>
      </c>
    </row>
    <row r="2052" spans="13:16" x14ac:dyDescent="0.15">
      <c r="M2052" s="7">
        <v>43454.583333333336</v>
      </c>
      <c r="N2052">
        <v>277.60000000000002</v>
      </c>
      <c r="O2052" s="10">
        <v>43454.583333333336</v>
      </c>
      <c r="P2052" s="11">
        <v>282.25</v>
      </c>
    </row>
    <row r="2053" spans="13:16" x14ac:dyDescent="0.15">
      <c r="M2053" s="7">
        <v>43454.59375</v>
      </c>
      <c r="N2053">
        <v>277.60000000000002</v>
      </c>
      <c r="O2053" s="10">
        <v>43454.59375</v>
      </c>
      <c r="P2053" s="11">
        <v>282.2</v>
      </c>
    </row>
    <row r="2054" spans="13:16" x14ac:dyDescent="0.15">
      <c r="M2054" s="7">
        <v>43454.604166666664</v>
      </c>
      <c r="N2054">
        <v>277.60000000000002</v>
      </c>
      <c r="O2054" s="10">
        <v>43454.604166666664</v>
      </c>
      <c r="P2054" s="11">
        <v>282.25</v>
      </c>
    </row>
    <row r="2055" spans="13:16" x14ac:dyDescent="0.15">
      <c r="M2055" s="7">
        <v>43454.614583333336</v>
      </c>
      <c r="N2055">
        <v>277.60000000000002</v>
      </c>
      <c r="O2055" s="10">
        <v>43454.614583333336</v>
      </c>
      <c r="P2055" s="11">
        <v>282.3</v>
      </c>
    </row>
    <row r="2056" spans="13:16" x14ac:dyDescent="0.15">
      <c r="M2056" s="7">
        <v>43454.625</v>
      </c>
      <c r="N2056">
        <v>277.60000000000002</v>
      </c>
      <c r="O2056" s="10">
        <v>43454.625</v>
      </c>
      <c r="P2056" s="11">
        <v>282.25</v>
      </c>
    </row>
    <row r="2057" spans="13:16" x14ac:dyDescent="0.15">
      <c r="M2057" s="7">
        <v>43454.885416666664</v>
      </c>
      <c r="N2057">
        <v>277.60000000000002</v>
      </c>
      <c r="O2057" s="10">
        <v>43454.885416666664</v>
      </c>
      <c r="P2057" s="11">
        <v>283.39999999999998</v>
      </c>
    </row>
    <row r="2058" spans="13:16" x14ac:dyDescent="0.15">
      <c r="M2058" s="7">
        <v>43454.895833333336</v>
      </c>
      <c r="N2058">
        <v>277.60000000000002</v>
      </c>
      <c r="O2058" s="10">
        <v>43454.895833333336</v>
      </c>
      <c r="P2058" s="11">
        <v>283.60000000000002</v>
      </c>
    </row>
    <row r="2059" spans="13:16" x14ac:dyDescent="0.15">
      <c r="M2059" s="7">
        <v>43454.90625</v>
      </c>
      <c r="N2059">
        <v>277.60000000000002</v>
      </c>
      <c r="O2059" s="10">
        <v>43454.90625</v>
      </c>
      <c r="P2059" s="11">
        <v>283.55</v>
      </c>
    </row>
    <row r="2060" spans="13:16" x14ac:dyDescent="0.15">
      <c r="M2060" s="7">
        <v>43454.916666666664</v>
      </c>
      <c r="N2060">
        <v>277.60000000000002</v>
      </c>
      <c r="O2060" s="10">
        <v>43454.916666666664</v>
      </c>
      <c r="P2060" s="11">
        <v>283.8</v>
      </c>
    </row>
    <row r="2061" spans="13:16" x14ac:dyDescent="0.15">
      <c r="M2061" s="7">
        <v>43454.927083333336</v>
      </c>
      <c r="N2061">
        <v>277.60000000000002</v>
      </c>
      <c r="O2061" s="10">
        <v>43454.927083333336</v>
      </c>
      <c r="P2061" s="11">
        <v>283.85000000000002</v>
      </c>
    </row>
    <row r="2062" spans="13:16" x14ac:dyDescent="0.15">
      <c r="M2062" s="7">
        <v>43454.9375</v>
      </c>
      <c r="N2062">
        <v>277.60000000000002</v>
      </c>
      <c r="O2062" s="10">
        <v>43454.9375</v>
      </c>
      <c r="P2062" s="11">
        <v>284.45</v>
      </c>
    </row>
    <row r="2063" spans="13:16" x14ac:dyDescent="0.15">
      <c r="M2063" s="7">
        <v>43454.947916666664</v>
      </c>
      <c r="N2063">
        <v>277.60000000000002</v>
      </c>
      <c r="O2063" s="10">
        <v>43454.947916666664</v>
      </c>
      <c r="P2063" s="11">
        <v>284.39999999999998</v>
      </c>
    </row>
    <row r="2064" spans="13:16" x14ac:dyDescent="0.15">
      <c r="M2064" s="7">
        <v>43454.958333333336</v>
      </c>
      <c r="N2064">
        <v>277.60000000000002</v>
      </c>
      <c r="O2064" s="10">
        <v>43454.958333333336</v>
      </c>
      <c r="P2064" s="11">
        <v>284.14999999999998</v>
      </c>
    </row>
    <row r="2065" spans="13:16" x14ac:dyDescent="0.15">
      <c r="M2065" s="7">
        <v>43454.96875</v>
      </c>
      <c r="N2065">
        <v>277.60000000000002</v>
      </c>
      <c r="O2065" s="10">
        <v>43454.96875</v>
      </c>
      <c r="P2065" s="11">
        <v>284.3</v>
      </c>
    </row>
    <row r="2066" spans="13:16" x14ac:dyDescent="0.15">
      <c r="M2066" s="7">
        <v>43454.979166666664</v>
      </c>
      <c r="N2066">
        <v>277.60000000000002</v>
      </c>
      <c r="O2066" s="10">
        <v>43454.979166666664</v>
      </c>
      <c r="P2066" s="11">
        <v>284.5</v>
      </c>
    </row>
    <row r="2067" spans="13:16" x14ac:dyDescent="0.15">
      <c r="M2067" s="7">
        <v>43454.989583333336</v>
      </c>
      <c r="N2067">
        <v>277.60000000000002</v>
      </c>
      <c r="O2067" s="10">
        <v>43454.989583333336</v>
      </c>
      <c r="P2067" s="11">
        <v>284.55</v>
      </c>
    </row>
    <row r="2068" spans="13:16" x14ac:dyDescent="0.15">
      <c r="M2068" s="7">
        <v>43455</v>
      </c>
      <c r="N2068">
        <v>277.60000000000002</v>
      </c>
      <c r="O2068" s="10">
        <v>43455</v>
      </c>
      <c r="P2068" s="11">
        <v>284.10000000000002</v>
      </c>
    </row>
    <row r="2069" spans="13:16" x14ac:dyDescent="0.15">
      <c r="M2069" s="7">
        <v>43455.010416666664</v>
      </c>
      <c r="N2069">
        <v>277.60000000000002</v>
      </c>
      <c r="O2069" s="10">
        <v>43455.010416666664</v>
      </c>
      <c r="P2069" s="11">
        <v>284</v>
      </c>
    </row>
    <row r="2070" spans="13:16" x14ac:dyDescent="0.15">
      <c r="M2070" s="7">
        <v>43455.020833333336</v>
      </c>
      <c r="N2070">
        <v>277.60000000000002</v>
      </c>
      <c r="O2070" s="10">
        <v>43455.020833333336</v>
      </c>
      <c r="P2070" s="11">
        <v>284.35000000000002</v>
      </c>
    </row>
    <row r="2071" spans="13:16" x14ac:dyDescent="0.15">
      <c r="M2071" s="7">
        <v>43455.03125</v>
      </c>
      <c r="N2071">
        <v>277.60000000000002</v>
      </c>
      <c r="O2071" s="10">
        <v>43455.03125</v>
      </c>
      <c r="P2071" s="11">
        <v>284.45</v>
      </c>
    </row>
    <row r="2072" spans="13:16" x14ac:dyDescent="0.15">
      <c r="M2072" s="7">
        <v>43455.041666666664</v>
      </c>
      <c r="N2072">
        <v>277.60000000000002</v>
      </c>
      <c r="O2072" s="10">
        <v>43455.041666666664</v>
      </c>
      <c r="P2072" s="11">
        <v>284.60000000000002</v>
      </c>
    </row>
    <row r="2073" spans="13:16" x14ac:dyDescent="0.15">
      <c r="M2073" s="7">
        <v>43455.052083333336</v>
      </c>
      <c r="N2073">
        <v>277.60000000000002</v>
      </c>
      <c r="O2073" s="10">
        <v>43455.052083333336</v>
      </c>
      <c r="P2073" s="11">
        <v>284.7</v>
      </c>
    </row>
    <row r="2074" spans="13:16" x14ac:dyDescent="0.15">
      <c r="M2074" s="7">
        <v>43455.0625</v>
      </c>
      <c r="N2074">
        <v>277.60000000000002</v>
      </c>
      <c r="O2074" s="10">
        <v>43455.0625</v>
      </c>
      <c r="P2074" s="11">
        <v>284.7</v>
      </c>
    </row>
    <row r="2075" spans="13:16" x14ac:dyDescent="0.15">
      <c r="M2075" s="7">
        <v>43455.072916666664</v>
      </c>
      <c r="N2075">
        <v>277.60000000000002</v>
      </c>
      <c r="O2075" s="10">
        <v>43455.072916666664</v>
      </c>
      <c r="P2075" s="11">
        <v>284.85000000000002</v>
      </c>
    </row>
    <row r="2076" spans="13:16" x14ac:dyDescent="0.15">
      <c r="M2076" s="7">
        <v>43455.083333333336</v>
      </c>
      <c r="N2076">
        <v>277.60000000000002</v>
      </c>
      <c r="O2076" s="10">
        <v>43455.083333333336</v>
      </c>
      <c r="P2076" s="11">
        <v>285.2</v>
      </c>
    </row>
    <row r="2077" spans="13:16" x14ac:dyDescent="0.15">
      <c r="M2077" s="7">
        <v>43455.09375</v>
      </c>
      <c r="N2077">
        <v>277.60000000000002</v>
      </c>
      <c r="O2077" s="10">
        <v>43455.09375</v>
      </c>
      <c r="P2077" s="11">
        <v>285.10000000000002</v>
      </c>
    </row>
    <row r="2078" spans="13:16" x14ac:dyDescent="0.15">
      <c r="M2078" s="7">
        <v>43455.104166666664</v>
      </c>
      <c r="N2078">
        <v>277.60000000000002</v>
      </c>
      <c r="O2078" s="10">
        <v>43455.104166666664</v>
      </c>
      <c r="P2078" s="11">
        <v>285.25</v>
      </c>
    </row>
    <row r="2079" spans="13:16" x14ac:dyDescent="0.15">
      <c r="M2079" s="7">
        <v>43455.375</v>
      </c>
      <c r="N2079">
        <v>277.60000000000002</v>
      </c>
      <c r="O2079" s="10">
        <v>43455.375</v>
      </c>
      <c r="P2079" s="11">
        <v>285.39999999999998</v>
      </c>
    </row>
    <row r="2080" spans="13:16" x14ac:dyDescent="0.15">
      <c r="M2080" s="7">
        <v>43455.385416666664</v>
      </c>
      <c r="N2080">
        <v>277.60000000000002</v>
      </c>
      <c r="O2080" s="10">
        <v>43455.385416666664</v>
      </c>
      <c r="P2080" s="11">
        <v>285</v>
      </c>
    </row>
    <row r="2081" spans="13:16" x14ac:dyDescent="0.15">
      <c r="M2081" s="7">
        <v>43455.395833333336</v>
      </c>
      <c r="N2081">
        <v>277.60000000000002</v>
      </c>
      <c r="O2081" s="10">
        <v>43455.395833333336</v>
      </c>
      <c r="P2081" s="11">
        <v>284.60000000000002</v>
      </c>
    </row>
    <row r="2082" spans="13:16" x14ac:dyDescent="0.15">
      <c r="M2082" s="7">
        <v>43455.40625</v>
      </c>
      <c r="N2082">
        <v>277.60000000000002</v>
      </c>
      <c r="O2082" s="10">
        <v>43455.40625</v>
      </c>
      <c r="P2082" s="11">
        <v>284.5</v>
      </c>
    </row>
    <row r="2083" spans="13:16" x14ac:dyDescent="0.15">
      <c r="M2083" s="7">
        <v>43455.416666666664</v>
      </c>
      <c r="N2083">
        <v>277.60000000000002</v>
      </c>
      <c r="O2083" s="10">
        <v>43455.416666666664</v>
      </c>
      <c r="P2083" s="11">
        <v>284.60000000000002</v>
      </c>
    </row>
    <row r="2084" spans="13:16" x14ac:dyDescent="0.15">
      <c r="M2084" s="7">
        <v>43455.427083333336</v>
      </c>
      <c r="N2084">
        <v>277.60000000000002</v>
      </c>
      <c r="O2084" s="10">
        <v>43455.427083333336</v>
      </c>
      <c r="P2084" s="11">
        <v>284.7</v>
      </c>
    </row>
    <row r="2085" spans="13:16" x14ac:dyDescent="0.15">
      <c r="M2085" s="7">
        <v>43455.447916666664</v>
      </c>
      <c r="N2085">
        <v>277.60000000000002</v>
      </c>
      <c r="O2085" s="10">
        <v>43455.447916666664</v>
      </c>
      <c r="P2085" s="11">
        <v>284.7</v>
      </c>
    </row>
    <row r="2086" spans="13:16" x14ac:dyDescent="0.15">
      <c r="M2086" s="7">
        <v>43455.458333333336</v>
      </c>
      <c r="N2086">
        <v>277.60000000000002</v>
      </c>
      <c r="O2086" s="10">
        <v>43455.458333333336</v>
      </c>
      <c r="P2086" s="11">
        <v>284.64999999999998</v>
      </c>
    </row>
    <row r="2087" spans="13:16" x14ac:dyDescent="0.15">
      <c r="M2087" s="7">
        <v>43455.46875</v>
      </c>
      <c r="N2087">
        <v>277.60000000000002</v>
      </c>
      <c r="O2087" s="10">
        <v>43455.46875</v>
      </c>
      <c r="P2087" s="11">
        <v>284.64999999999998</v>
      </c>
    </row>
    <row r="2088" spans="13:16" x14ac:dyDescent="0.15">
      <c r="M2088" s="7">
        <v>43455.479166666664</v>
      </c>
      <c r="N2088">
        <v>277.60000000000002</v>
      </c>
      <c r="O2088" s="10">
        <v>43455.479166666664</v>
      </c>
      <c r="P2088" s="11">
        <v>284.64999999999998</v>
      </c>
    </row>
    <row r="2089" spans="13:16" x14ac:dyDescent="0.15">
      <c r="M2089" s="7">
        <v>43455.572916666664</v>
      </c>
      <c r="N2089">
        <v>277.60000000000002</v>
      </c>
      <c r="O2089" s="10">
        <v>43455.572916666664</v>
      </c>
      <c r="P2089" s="11">
        <v>284.55</v>
      </c>
    </row>
    <row r="2090" spans="13:16" x14ac:dyDescent="0.15">
      <c r="M2090" s="7">
        <v>43455.583333333336</v>
      </c>
      <c r="N2090">
        <v>277.60000000000002</v>
      </c>
      <c r="O2090" s="10">
        <v>43455.583333333336</v>
      </c>
      <c r="P2090" s="11">
        <v>284.7</v>
      </c>
    </row>
    <row r="2091" spans="13:16" x14ac:dyDescent="0.15">
      <c r="M2091" s="7">
        <v>43455.59375</v>
      </c>
      <c r="N2091">
        <v>277.60000000000002</v>
      </c>
      <c r="O2091" s="10">
        <v>43455.59375</v>
      </c>
      <c r="P2091" s="11">
        <v>284.64999999999998</v>
      </c>
    </row>
    <row r="2092" spans="13:16" x14ac:dyDescent="0.15">
      <c r="M2092" s="7">
        <v>43455.604166666664</v>
      </c>
      <c r="N2092">
        <v>277.60000000000002</v>
      </c>
      <c r="O2092" s="10">
        <v>43455.604166666664</v>
      </c>
      <c r="P2092" s="11">
        <v>284.64999999999998</v>
      </c>
    </row>
    <row r="2093" spans="13:16" x14ac:dyDescent="0.15">
      <c r="M2093" s="7">
        <v>43455.614583333336</v>
      </c>
      <c r="N2093">
        <v>277.60000000000002</v>
      </c>
      <c r="O2093" s="10">
        <v>43455.614583333336</v>
      </c>
      <c r="P2093" s="11">
        <v>284.64999999999998</v>
      </c>
    </row>
    <row r="2094" spans="13:16" x14ac:dyDescent="0.15">
      <c r="M2094" s="7">
        <v>43455.625</v>
      </c>
      <c r="N2094">
        <v>277.60000000000002</v>
      </c>
      <c r="O2094" s="10">
        <v>43455.625</v>
      </c>
      <c r="P2094" s="11">
        <v>284.64999999999998</v>
      </c>
    </row>
    <row r="2095" spans="13:16" x14ac:dyDescent="0.15">
      <c r="M2095" s="7">
        <v>43455.885416666664</v>
      </c>
      <c r="N2095">
        <v>277.60000000000002</v>
      </c>
      <c r="O2095" s="10">
        <v>43455.885416666664</v>
      </c>
      <c r="P2095" s="11">
        <v>285.05</v>
      </c>
    </row>
    <row r="2096" spans="13:16" x14ac:dyDescent="0.15">
      <c r="M2096" s="7">
        <v>43455.895833333336</v>
      </c>
      <c r="N2096">
        <v>277.60000000000002</v>
      </c>
      <c r="O2096" s="10">
        <v>43455.895833333336</v>
      </c>
      <c r="P2096" s="11">
        <v>285.05</v>
      </c>
    </row>
    <row r="2097" spans="13:16" x14ac:dyDescent="0.15">
      <c r="M2097" s="7">
        <v>43455.90625</v>
      </c>
      <c r="N2097">
        <v>277.60000000000002</v>
      </c>
      <c r="O2097" s="10">
        <v>43455.90625</v>
      </c>
      <c r="P2097" s="11">
        <v>285.35000000000002</v>
      </c>
    </row>
    <row r="2098" spans="13:16" x14ac:dyDescent="0.15">
      <c r="M2098" s="7">
        <v>43455.916666666664</v>
      </c>
      <c r="N2098">
        <v>277.60000000000002</v>
      </c>
      <c r="O2098" s="10">
        <v>43455.916666666664</v>
      </c>
      <c r="P2098" s="11">
        <v>285.3</v>
      </c>
    </row>
    <row r="2099" spans="13:16" x14ac:dyDescent="0.15">
      <c r="M2099" s="7">
        <v>43455.927083333336</v>
      </c>
      <c r="N2099">
        <v>277.60000000000002</v>
      </c>
      <c r="O2099" s="10">
        <v>43455.927083333336</v>
      </c>
      <c r="P2099" s="11">
        <v>285.2</v>
      </c>
    </row>
    <row r="2100" spans="13:16" x14ac:dyDescent="0.15">
      <c r="M2100" s="7">
        <v>43455.9375</v>
      </c>
      <c r="N2100">
        <v>277.60000000000002</v>
      </c>
      <c r="O2100" s="10">
        <v>43455.9375</v>
      </c>
      <c r="P2100" s="11">
        <v>285</v>
      </c>
    </row>
    <row r="2101" spans="13:16" x14ac:dyDescent="0.15">
      <c r="M2101" s="7">
        <v>43455.947916666664</v>
      </c>
      <c r="N2101">
        <v>277.60000000000002</v>
      </c>
      <c r="O2101" s="10">
        <v>43455.947916666664</v>
      </c>
      <c r="P2101" s="11">
        <v>285.25</v>
      </c>
    </row>
    <row r="2102" spans="13:16" x14ac:dyDescent="0.15">
      <c r="M2102" s="7">
        <v>43455.958333333336</v>
      </c>
      <c r="N2102">
        <v>277.60000000000002</v>
      </c>
      <c r="O2102" s="10">
        <v>43455.958333333336</v>
      </c>
      <c r="P2102" s="11">
        <v>285.14999999999998</v>
      </c>
    </row>
    <row r="2103" spans="13:16" x14ac:dyDescent="0.15">
      <c r="M2103" s="7">
        <v>43455.96875</v>
      </c>
      <c r="N2103">
        <v>277.60000000000002</v>
      </c>
      <c r="O2103" s="10">
        <v>43455.96875</v>
      </c>
      <c r="P2103" s="11">
        <v>284.8</v>
      </c>
    </row>
    <row r="2104" spans="13:16" x14ac:dyDescent="0.15">
      <c r="M2104" s="7">
        <v>43455.979166666664</v>
      </c>
      <c r="N2104">
        <v>277.60000000000002</v>
      </c>
      <c r="O2104" s="10">
        <v>43455.979166666664</v>
      </c>
      <c r="P2104" s="11">
        <v>284.60000000000002</v>
      </c>
    </row>
    <row r="2105" spans="13:16" x14ac:dyDescent="0.15">
      <c r="M2105" s="7">
        <v>43455.989583333336</v>
      </c>
      <c r="N2105">
        <v>277.60000000000002</v>
      </c>
      <c r="O2105" s="10">
        <v>43455.989583333336</v>
      </c>
      <c r="P2105" s="11">
        <v>284.89999999999998</v>
      </c>
    </row>
    <row r="2106" spans="13:16" x14ac:dyDescent="0.15">
      <c r="M2106" s="7">
        <v>43456</v>
      </c>
      <c r="N2106">
        <v>277.60000000000002</v>
      </c>
      <c r="O2106" s="10">
        <v>43456</v>
      </c>
      <c r="P2106" s="11">
        <v>284.85000000000002</v>
      </c>
    </row>
    <row r="2107" spans="13:16" x14ac:dyDescent="0.15">
      <c r="M2107" s="7">
        <v>43456.010416666664</v>
      </c>
      <c r="N2107">
        <v>277.60000000000002</v>
      </c>
      <c r="O2107" s="10">
        <v>43456.010416666664</v>
      </c>
      <c r="P2107" s="11">
        <v>284.95</v>
      </c>
    </row>
    <row r="2108" spans="13:16" x14ac:dyDescent="0.15">
      <c r="M2108" s="7">
        <v>43456.020833333336</v>
      </c>
      <c r="N2108">
        <v>277.60000000000002</v>
      </c>
      <c r="O2108" s="10">
        <v>43456.020833333336</v>
      </c>
      <c r="P2108" s="11">
        <v>285.05</v>
      </c>
    </row>
    <row r="2109" spans="13:16" x14ac:dyDescent="0.15">
      <c r="M2109" s="7">
        <v>43456.03125</v>
      </c>
      <c r="N2109">
        <v>277.60000000000002</v>
      </c>
      <c r="O2109" s="10">
        <v>43456.03125</v>
      </c>
      <c r="P2109" s="11">
        <v>284.95</v>
      </c>
    </row>
    <row r="2110" spans="13:16" x14ac:dyDescent="0.15">
      <c r="M2110" s="7">
        <v>43456.041666666664</v>
      </c>
      <c r="N2110">
        <v>277.60000000000002</v>
      </c>
      <c r="O2110" s="10">
        <v>43456.041666666664</v>
      </c>
      <c r="P2110" s="11">
        <v>284.75</v>
      </c>
    </row>
    <row r="2111" spans="13:16" x14ac:dyDescent="0.15">
      <c r="M2111" s="7">
        <v>43456.052083333336</v>
      </c>
      <c r="N2111">
        <v>277.60000000000002</v>
      </c>
      <c r="O2111" s="10">
        <v>43456.052083333336</v>
      </c>
      <c r="P2111" s="11">
        <v>284.75</v>
      </c>
    </row>
    <row r="2112" spans="13:16" x14ac:dyDescent="0.15">
      <c r="M2112" s="7">
        <v>43456.0625</v>
      </c>
      <c r="N2112">
        <v>277.60000000000002</v>
      </c>
      <c r="O2112" s="10">
        <v>43456.0625</v>
      </c>
      <c r="P2112" s="11">
        <v>284.7</v>
      </c>
    </row>
    <row r="2113" spans="13:16" x14ac:dyDescent="0.15">
      <c r="M2113" s="7">
        <v>43456.072916666664</v>
      </c>
      <c r="N2113">
        <v>277.60000000000002</v>
      </c>
      <c r="O2113" s="10">
        <v>43456.072916666664</v>
      </c>
      <c r="P2113" s="11">
        <v>284.7</v>
      </c>
    </row>
    <row r="2114" spans="13:16" x14ac:dyDescent="0.15">
      <c r="M2114" s="7">
        <v>43456.083333333336</v>
      </c>
      <c r="N2114">
        <v>277.60000000000002</v>
      </c>
      <c r="O2114" s="10">
        <v>43456.083333333336</v>
      </c>
      <c r="P2114" s="11">
        <v>284.7</v>
      </c>
    </row>
    <row r="2115" spans="13:16" x14ac:dyDescent="0.15">
      <c r="M2115" s="7">
        <v>43456.09375</v>
      </c>
      <c r="N2115">
        <v>277.60000000000002</v>
      </c>
      <c r="O2115" s="10">
        <v>43456.09375</v>
      </c>
      <c r="P2115" s="11">
        <v>284.7</v>
      </c>
    </row>
    <row r="2116" spans="13:16" x14ac:dyDescent="0.15">
      <c r="M2116" s="7">
        <v>43456.104166666664</v>
      </c>
      <c r="N2116">
        <v>277.60000000000002</v>
      </c>
      <c r="O2116" s="10">
        <v>43456.104166666664</v>
      </c>
      <c r="P2116" s="11">
        <v>284.25</v>
      </c>
    </row>
    <row r="2117" spans="13:16" x14ac:dyDescent="0.15">
      <c r="M2117" s="7">
        <v>43458.375</v>
      </c>
      <c r="N2117">
        <v>277.60000000000002</v>
      </c>
      <c r="O2117" s="10">
        <v>43458.375</v>
      </c>
      <c r="P2117" s="11">
        <v>284.39999999999998</v>
      </c>
    </row>
    <row r="2118" spans="13:16" x14ac:dyDescent="0.15">
      <c r="M2118" s="7">
        <v>43458.385416666664</v>
      </c>
      <c r="N2118">
        <v>277.60000000000002</v>
      </c>
      <c r="O2118" s="10">
        <v>43458.385416666664</v>
      </c>
      <c r="P2118" s="11">
        <v>285.45</v>
      </c>
    </row>
    <row r="2119" spans="13:16" x14ac:dyDescent="0.15">
      <c r="M2119" s="7">
        <v>43458.395833333336</v>
      </c>
      <c r="N2119">
        <v>277.60000000000002</v>
      </c>
      <c r="O2119" s="10">
        <v>43458.395833333336</v>
      </c>
      <c r="P2119" s="11">
        <v>285.45</v>
      </c>
    </row>
    <row r="2120" spans="13:16" x14ac:dyDescent="0.15">
      <c r="M2120" s="7">
        <v>43458.40625</v>
      </c>
      <c r="N2120">
        <v>277.60000000000002</v>
      </c>
      <c r="O2120" s="10">
        <v>43458.40625</v>
      </c>
      <c r="P2120" s="11">
        <v>285.35000000000002</v>
      </c>
    </row>
    <row r="2121" spans="13:16" x14ac:dyDescent="0.15">
      <c r="M2121" s="7">
        <v>43458.416666666664</v>
      </c>
      <c r="N2121">
        <v>277.60000000000002</v>
      </c>
      <c r="O2121" s="10">
        <v>43458.416666666664</v>
      </c>
      <c r="P2121" s="11">
        <v>285.3</v>
      </c>
    </row>
    <row r="2122" spans="13:16" x14ac:dyDescent="0.15">
      <c r="M2122" s="7">
        <v>43458.427083333336</v>
      </c>
      <c r="N2122">
        <v>277.60000000000002</v>
      </c>
      <c r="O2122" s="10">
        <v>43458.427083333336</v>
      </c>
      <c r="P2122" s="11">
        <v>285.5</v>
      </c>
    </row>
    <row r="2123" spans="13:16" x14ac:dyDescent="0.15">
      <c r="M2123" s="7">
        <v>43458.447916666664</v>
      </c>
      <c r="N2123">
        <v>277.60000000000002</v>
      </c>
      <c r="O2123" s="10">
        <v>43458.447916666664</v>
      </c>
      <c r="P2123" s="11">
        <v>285.5</v>
      </c>
    </row>
    <row r="2124" spans="13:16" x14ac:dyDescent="0.15">
      <c r="M2124" s="7">
        <v>43458.458333333336</v>
      </c>
      <c r="N2124">
        <v>277.60000000000002</v>
      </c>
      <c r="O2124" s="10">
        <v>43458.458333333336</v>
      </c>
      <c r="P2124" s="11">
        <v>285.60000000000002</v>
      </c>
    </row>
    <row r="2125" spans="13:16" x14ac:dyDescent="0.15">
      <c r="M2125" s="7">
        <v>43458.46875</v>
      </c>
      <c r="N2125">
        <v>277.60000000000002</v>
      </c>
      <c r="O2125" s="10">
        <v>43458.46875</v>
      </c>
      <c r="P2125" s="11">
        <v>285.89999999999998</v>
      </c>
    </row>
    <row r="2126" spans="13:16" x14ac:dyDescent="0.15">
      <c r="M2126" s="7">
        <v>43458.479166666664</v>
      </c>
      <c r="N2126">
        <v>277.60000000000002</v>
      </c>
      <c r="O2126" s="10">
        <v>43458.479166666664</v>
      </c>
      <c r="P2126" s="11">
        <v>285.64999999999998</v>
      </c>
    </row>
    <row r="2127" spans="13:16" x14ac:dyDescent="0.15">
      <c r="M2127" s="7">
        <v>43458.572916666664</v>
      </c>
      <c r="N2127">
        <v>277.60000000000002</v>
      </c>
      <c r="O2127" s="10">
        <v>43458.572916666664</v>
      </c>
      <c r="P2127" s="11">
        <v>285.75</v>
      </c>
    </row>
    <row r="2128" spans="13:16" x14ac:dyDescent="0.15">
      <c r="M2128" s="7">
        <v>43458.583333333336</v>
      </c>
      <c r="N2128">
        <v>277.60000000000002</v>
      </c>
      <c r="O2128" s="10">
        <v>43458.583333333336</v>
      </c>
      <c r="P2128" s="11">
        <v>285.60000000000002</v>
      </c>
    </row>
    <row r="2129" spans="13:16" x14ac:dyDescent="0.15">
      <c r="M2129" s="7">
        <v>43458.59375</v>
      </c>
      <c r="N2129">
        <v>277.60000000000002</v>
      </c>
      <c r="O2129" s="10">
        <v>43458.59375</v>
      </c>
      <c r="P2129" s="11">
        <v>285.55</v>
      </c>
    </row>
    <row r="2130" spans="13:16" x14ac:dyDescent="0.15">
      <c r="M2130" s="7">
        <v>43458.604166666664</v>
      </c>
      <c r="N2130">
        <v>277.60000000000002</v>
      </c>
      <c r="O2130" s="10">
        <v>43458.604166666664</v>
      </c>
      <c r="P2130" s="11">
        <v>285.55</v>
      </c>
    </row>
    <row r="2131" spans="13:16" x14ac:dyDescent="0.15">
      <c r="M2131" s="7">
        <v>43458.614583333336</v>
      </c>
      <c r="N2131">
        <v>277.60000000000002</v>
      </c>
      <c r="O2131" s="10">
        <v>43458.614583333336</v>
      </c>
      <c r="P2131" s="11">
        <v>285.5</v>
      </c>
    </row>
    <row r="2132" spans="13:16" x14ac:dyDescent="0.15">
      <c r="M2132" s="7">
        <v>43458.625</v>
      </c>
      <c r="N2132">
        <v>277.60000000000002</v>
      </c>
      <c r="O2132" s="10">
        <v>43458.625</v>
      </c>
      <c r="P2132" s="11">
        <v>285.35000000000002</v>
      </c>
    </row>
    <row r="2133" spans="13:16" x14ac:dyDescent="0.15">
      <c r="M2133" s="7">
        <v>43458.885416666664</v>
      </c>
      <c r="N2133">
        <v>277.60000000000002</v>
      </c>
      <c r="O2133" s="10">
        <v>43458.885416666664</v>
      </c>
      <c r="P2133" s="11">
        <v>285.60000000000002</v>
      </c>
    </row>
    <row r="2134" spans="13:16" x14ac:dyDescent="0.15">
      <c r="M2134" s="7">
        <v>43458.895833333336</v>
      </c>
      <c r="N2134">
        <v>277.60000000000002</v>
      </c>
      <c r="O2134" s="10">
        <v>43458.895833333336</v>
      </c>
      <c r="P2134" s="11">
        <v>285.60000000000002</v>
      </c>
    </row>
    <row r="2135" spans="13:16" x14ac:dyDescent="0.15">
      <c r="M2135" s="7">
        <v>43458.90625</v>
      </c>
      <c r="N2135">
        <v>277.60000000000002</v>
      </c>
      <c r="O2135" s="10">
        <v>43458.90625</v>
      </c>
      <c r="P2135" s="11">
        <v>285.39999999999998</v>
      </c>
    </row>
    <row r="2136" spans="13:16" x14ac:dyDescent="0.15">
      <c r="M2136" s="7">
        <v>43458.916666666664</v>
      </c>
      <c r="N2136">
        <v>277.60000000000002</v>
      </c>
      <c r="O2136" s="10">
        <v>43458.916666666664</v>
      </c>
      <c r="P2136" s="11">
        <v>285.45</v>
      </c>
    </row>
    <row r="2137" spans="13:16" x14ac:dyDescent="0.15">
      <c r="M2137" s="7">
        <v>43458.927083333336</v>
      </c>
      <c r="N2137">
        <v>277.60000000000002</v>
      </c>
      <c r="O2137" s="10">
        <v>43458.927083333336</v>
      </c>
      <c r="P2137" s="11">
        <v>285.60000000000002</v>
      </c>
    </row>
    <row r="2138" spans="13:16" x14ac:dyDescent="0.15">
      <c r="M2138" s="7">
        <v>43458.9375</v>
      </c>
      <c r="N2138">
        <v>277.60000000000002</v>
      </c>
      <c r="O2138" s="10">
        <v>43458.9375</v>
      </c>
      <c r="P2138" s="11">
        <v>285.64999999999998</v>
      </c>
    </row>
    <row r="2139" spans="13:16" x14ac:dyDescent="0.15">
      <c r="M2139" s="7">
        <v>43458.947916666664</v>
      </c>
      <c r="N2139">
        <v>277.60000000000002</v>
      </c>
      <c r="O2139" s="10">
        <v>43458.947916666664</v>
      </c>
      <c r="P2139" s="11">
        <v>285.85000000000002</v>
      </c>
    </row>
    <row r="2140" spans="13:16" x14ac:dyDescent="0.15">
      <c r="M2140" s="7">
        <v>43458.958333333336</v>
      </c>
      <c r="N2140">
        <v>277.60000000000002</v>
      </c>
      <c r="O2140" s="10">
        <v>43458.958333333336</v>
      </c>
      <c r="P2140" s="11">
        <v>286</v>
      </c>
    </row>
    <row r="2141" spans="13:16" x14ac:dyDescent="0.15">
      <c r="M2141" s="7">
        <v>43458.96875</v>
      </c>
      <c r="N2141">
        <v>277.60000000000002</v>
      </c>
      <c r="O2141" s="10">
        <v>43458.96875</v>
      </c>
      <c r="P2141" s="11">
        <v>286.2</v>
      </c>
    </row>
    <row r="2142" spans="13:16" x14ac:dyDescent="0.15">
      <c r="M2142" s="7">
        <v>43458.979166666664</v>
      </c>
      <c r="N2142">
        <v>277.60000000000002</v>
      </c>
      <c r="O2142" s="10">
        <v>43458.979166666664</v>
      </c>
      <c r="P2142" s="11">
        <v>286.14999999999998</v>
      </c>
    </row>
    <row r="2143" spans="13:16" x14ac:dyDescent="0.15">
      <c r="M2143" s="7">
        <v>43458.989583333336</v>
      </c>
      <c r="N2143">
        <v>277.60000000000002</v>
      </c>
      <c r="O2143" s="10">
        <v>43458.989583333336</v>
      </c>
      <c r="P2143" s="11">
        <v>286.25</v>
      </c>
    </row>
    <row r="2144" spans="13:16" x14ac:dyDescent="0.15">
      <c r="M2144" s="7">
        <v>43459</v>
      </c>
      <c r="N2144">
        <v>277.60000000000002</v>
      </c>
      <c r="O2144" s="10">
        <v>43459</v>
      </c>
      <c r="P2144" s="11">
        <v>286.10000000000002</v>
      </c>
    </row>
    <row r="2145" spans="13:16" x14ac:dyDescent="0.15">
      <c r="M2145" s="7">
        <v>43459.010416666664</v>
      </c>
      <c r="N2145">
        <v>277.60000000000002</v>
      </c>
      <c r="O2145" s="10">
        <v>43459.010416666664</v>
      </c>
      <c r="P2145" s="11">
        <v>286.14999999999998</v>
      </c>
    </row>
    <row r="2146" spans="13:16" x14ac:dyDescent="0.15">
      <c r="M2146" s="7">
        <v>43459.020833333336</v>
      </c>
      <c r="N2146">
        <v>277.60000000000002</v>
      </c>
      <c r="O2146" s="10">
        <v>43459.020833333336</v>
      </c>
      <c r="P2146" s="11">
        <v>286.14999999999998</v>
      </c>
    </row>
    <row r="2147" spans="13:16" x14ac:dyDescent="0.15">
      <c r="M2147" s="7">
        <v>43459.03125</v>
      </c>
      <c r="N2147">
        <v>277.60000000000002</v>
      </c>
      <c r="O2147" s="10">
        <v>43459.03125</v>
      </c>
      <c r="P2147" s="11">
        <v>286.39999999999998</v>
      </c>
    </row>
    <row r="2148" spans="13:16" x14ac:dyDescent="0.15">
      <c r="M2148" s="7">
        <v>43459.041666666664</v>
      </c>
      <c r="N2148">
        <v>277.60000000000002</v>
      </c>
      <c r="O2148" s="10">
        <v>43459.041666666664</v>
      </c>
      <c r="P2148" s="11">
        <v>286.45</v>
      </c>
    </row>
    <row r="2149" spans="13:16" x14ac:dyDescent="0.15">
      <c r="M2149" s="7">
        <v>43459.052083333336</v>
      </c>
      <c r="N2149">
        <v>277.60000000000002</v>
      </c>
      <c r="O2149" s="10">
        <v>43459.052083333336</v>
      </c>
      <c r="P2149" s="11">
        <v>286.55</v>
      </c>
    </row>
    <row r="2150" spans="13:16" x14ac:dyDescent="0.15">
      <c r="M2150" s="7">
        <v>43459.0625</v>
      </c>
      <c r="N2150">
        <v>277.60000000000002</v>
      </c>
      <c r="O2150" s="10">
        <v>43459.0625</v>
      </c>
      <c r="P2150" s="11">
        <v>286.75</v>
      </c>
    </row>
    <row r="2151" spans="13:16" x14ac:dyDescent="0.15">
      <c r="M2151" s="7">
        <v>43459.072916666664</v>
      </c>
      <c r="N2151">
        <v>277.60000000000002</v>
      </c>
      <c r="O2151" s="10">
        <v>43459.072916666664</v>
      </c>
      <c r="P2151" s="11">
        <v>286.7</v>
      </c>
    </row>
    <row r="2152" spans="13:16" x14ac:dyDescent="0.15">
      <c r="M2152" s="7">
        <v>43459.083333333336</v>
      </c>
      <c r="N2152">
        <v>277.60000000000002</v>
      </c>
      <c r="O2152" s="10">
        <v>43459.083333333336</v>
      </c>
      <c r="P2152" s="11">
        <v>286.75</v>
      </c>
    </row>
    <row r="2153" spans="13:16" x14ac:dyDescent="0.15">
      <c r="M2153" s="7">
        <v>43459.09375</v>
      </c>
      <c r="N2153">
        <v>277.60000000000002</v>
      </c>
      <c r="O2153" s="10">
        <v>43459.09375</v>
      </c>
      <c r="P2153" s="11">
        <v>286.60000000000002</v>
      </c>
    </row>
    <row r="2154" spans="13:16" x14ac:dyDescent="0.15">
      <c r="M2154" s="7">
        <v>43459.104166666664</v>
      </c>
      <c r="N2154">
        <v>277.60000000000002</v>
      </c>
      <c r="O2154" s="10">
        <v>43459.104166666664</v>
      </c>
      <c r="P2154" s="11">
        <v>286.85000000000002</v>
      </c>
    </row>
    <row r="2155" spans="13:16" x14ac:dyDescent="0.15">
      <c r="M2155" s="7">
        <v>43459.375</v>
      </c>
      <c r="N2155">
        <v>277.60000000000002</v>
      </c>
      <c r="O2155" s="10">
        <v>43459.375</v>
      </c>
      <c r="P2155" s="11">
        <v>287.05</v>
      </c>
    </row>
    <row r="2156" spans="13:16" x14ac:dyDescent="0.15">
      <c r="M2156" s="7">
        <v>43459.385416666664</v>
      </c>
      <c r="N2156">
        <v>277.60000000000002</v>
      </c>
      <c r="O2156" s="10">
        <v>43459.385416666664</v>
      </c>
      <c r="P2156" s="11">
        <v>287</v>
      </c>
    </row>
    <row r="2157" spans="13:16" x14ac:dyDescent="0.15">
      <c r="M2157" s="7">
        <v>43459.395833333336</v>
      </c>
      <c r="N2157">
        <v>277.60000000000002</v>
      </c>
      <c r="O2157" s="10">
        <v>43459.395833333336</v>
      </c>
      <c r="P2157" s="11">
        <v>286.55</v>
      </c>
    </row>
    <row r="2158" spans="13:16" x14ac:dyDescent="0.15">
      <c r="M2158" s="7">
        <v>43459.40625</v>
      </c>
      <c r="N2158">
        <v>277.60000000000002</v>
      </c>
      <c r="O2158" s="10">
        <v>43459.40625</v>
      </c>
      <c r="P2158" s="11">
        <v>286.39999999999998</v>
      </c>
    </row>
    <row r="2159" spans="13:16" x14ac:dyDescent="0.15">
      <c r="M2159" s="7">
        <v>43459.416666666664</v>
      </c>
      <c r="N2159">
        <v>277.60000000000002</v>
      </c>
      <c r="O2159" s="10">
        <v>43459.416666666664</v>
      </c>
      <c r="P2159" s="11">
        <v>286.45</v>
      </c>
    </row>
    <row r="2160" spans="13:16" x14ac:dyDescent="0.15">
      <c r="M2160" s="7">
        <v>43459.427083333336</v>
      </c>
      <c r="N2160">
        <v>277.60000000000002</v>
      </c>
      <c r="O2160" s="10">
        <v>43459.427083333336</v>
      </c>
      <c r="P2160" s="11">
        <v>286.7</v>
      </c>
    </row>
    <row r="2161" spans="13:16" x14ac:dyDescent="0.15">
      <c r="M2161" s="7">
        <v>43459.447916666664</v>
      </c>
      <c r="N2161">
        <v>277.60000000000002</v>
      </c>
      <c r="O2161" s="10">
        <v>43459.447916666664</v>
      </c>
      <c r="P2161" s="11">
        <v>286.89999999999998</v>
      </c>
    </row>
    <row r="2162" spans="13:16" x14ac:dyDescent="0.15">
      <c r="M2162" s="7">
        <v>43459.458333333336</v>
      </c>
      <c r="N2162">
        <v>277.60000000000002</v>
      </c>
      <c r="O2162" s="10">
        <v>43459.458333333336</v>
      </c>
      <c r="P2162" s="11">
        <v>287.39999999999998</v>
      </c>
    </row>
    <row r="2163" spans="13:16" x14ac:dyDescent="0.15">
      <c r="M2163" s="7">
        <v>43459.46875</v>
      </c>
      <c r="N2163">
        <v>277.60000000000002</v>
      </c>
      <c r="O2163" s="10">
        <v>43459.46875</v>
      </c>
      <c r="P2163" s="11">
        <v>287.60000000000002</v>
      </c>
    </row>
    <row r="2164" spans="13:16" x14ac:dyDescent="0.15">
      <c r="M2164" s="7">
        <v>43459.479166666664</v>
      </c>
      <c r="N2164">
        <v>277.60000000000002</v>
      </c>
      <c r="O2164" s="10">
        <v>43459.479166666664</v>
      </c>
      <c r="P2164" s="11">
        <v>287.39999999999998</v>
      </c>
    </row>
    <row r="2165" spans="13:16" x14ac:dyDescent="0.15">
      <c r="M2165" s="7">
        <v>43459.572916666664</v>
      </c>
      <c r="N2165">
        <v>277.60000000000002</v>
      </c>
      <c r="O2165" s="10">
        <v>43459.572916666664</v>
      </c>
      <c r="P2165" s="11">
        <v>287.35000000000002</v>
      </c>
    </row>
    <row r="2166" spans="13:16" x14ac:dyDescent="0.15">
      <c r="M2166" s="7">
        <v>43459.583333333336</v>
      </c>
      <c r="N2166">
        <v>277.60000000000002</v>
      </c>
      <c r="O2166" s="10">
        <v>43459.583333333336</v>
      </c>
      <c r="P2166" s="11">
        <v>287.2</v>
      </c>
    </row>
    <row r="2167" spans="13:16" x14ac:dyDescent="0.15">
      <c r="M2167" s="7">
        <v>43459.59375</v>
      </c>
      <c r="N2167">
        <v>277.60000000000002</v>
      </c>
      <c r="O2167" s="10">
        <v>43459.59375</v>
      </c>
      <c r="P2167" s="11">
        <v>287.2</v>
      </c>
    </row>
    <row r="2168" spans="13:16" x14ac:dyDescent="0.15">
      <c r="M2168" s="7">
        <v>43459.604166666664</v>
      </c>
      <c r="N2168">
        <v>277.60000000000002</v>
      </c>
      <c r="O2168" s="10">
        <v>43459.604166666664</v>
      </c>
      <c r="P2168" s="11">
        <v>287.3</v>
      </c>
    </row>
    <row r="2169" spans="13:16" x14ac:dyDescent="0.15">
      <c r="M2169" s="7">
        <v>43459.614583333336</v>
      </c>
      <c r="N2169">
        <v>277.60000000000002</v>
      </c>
      <c r="O2169" s="10">
        <v>43459.614583333336</v>
      </c>
      <c r="P2169" s="11">
        <v>286.95</v>
      </c>
    </row>
    <row r="2170" spans="13:16" x14ac:dyDescent="0.15">
      <c r="M2170" s="7">
        <v>43459.625</v>
      </c>
      <c r="N2170">
        <v>277.60000000000002</v>
      </c>
      <c r="O2170" s="10">
        <v>43459.625</v>
      </c>
      <c r="P2170" s="11">
        <v>287.05</v>
      </c>
    </row>
    <row r="2171" spans="13:16" x14ac:dyDescent="0.15">
      <c r="M2171" s="7">
        <v>43459.885416666664</v>
      </c>
      <c r="N2171">
        <v>277.60000000000002</v>
      </c>
      <c r="O2171" s="10">
        <v>43459.885416666664</v>
      </c>
      <c r="P2171" s="11">
        <v>287.05</v>
      </c>
    </row>
    <row r="2172" spans="13:16" x14ac:dyDescent="0.15">
      <c r="M2172" s="7">
        <v>43459.895833333336</v>
      </c>
      <c r="N2172">
        <v>277.60000000000002</v>
      </c>
      <c r="O2172" s="10">
        <v>43459.895833333336</v>
      </c>
      <c r="P2172" s="11">
        <v>287.39999999999998</v>
      </c>
    </row>
    <row r="2173" spans="13:16" x14ac:dyDescent="0.15">
      <c r="M2173" s="7">
        <v>43459.90625</v>
      </c>
      <c r="N2173">
        <v>277.60000000000002</v>
      </c>
      <c r="O2173" s="10">
        <v>43459.90625</v>
      </c>
      <c r="P2173" s="11">
        <v>287.25</v>
      </c>
    </row>
    <row r="2174" spans="13:16" x14ac:dyDescent="0.15">
      <c r="M2174" s="7">
        <v>43459.916666666664</v>
      </c>
      <c r="N2174">
        <v>277.60000000000002</v>
      </c>
      <c r="O2174" s="10">
        <v>43459.916666666664</v>
      </c>
      <c r="P2174" s="11">
        <v>287.10000000000002</v>
      </c>
    </row>
    <row r="2175" spans="13:16" x14ac:dyDescent="0.15">
      <c r="M2175" s="7">
        <v>43459.927083333336</v>
      </c>
      <c r="N2175">
        <v>277.60000000000002</v>
      </c>
      <c r="O2175" s="10">
        <v>43459.927083333336</v>
      </c>
      <c r="P2175" s="11">
        <v>287.05</v>
      </c>
    </row>
    <row r="2176" spans="13:16" x14ac:dyDescent="0.15">
      <c r="M2176" s="7">
        <v>43459.9375</v>
      </c>
      <c r="N2176">
        <v>277.60000000000002</v>
      </c>
      <c r="O2176" s="10">
        <v>43459.9375</v>
      </c>
      <c r="P2176" s="11">
        <v>287</v>
      </c>
    </row>
    <row r="2177" spans="13:16" x14ac:dyDescent="0.15">
      <c r="M2177" s="7">
        <v>43459.947916666664</v>
      </c>
      <c r="N2177">
        <v>277.60000000000002</v>
      </c>
      <c r="O2177" s="10">
        <v>43459.947916666664</v>
      </c>
      <c r="P2177" s="11">
        <v>287</v>
      </c>
    </row>
    <row r="2178" spans="13:16" x14ac:dyDescent="0.15">
      <c r="M2178" s="7">
        <v>43459.958333333336</v>
      </c>
      <c r="N2178">
        <v>277.60000000000002</v>
      </c>
      <c r="O2178" s="10">
        <v>43459.958333333336</v>
      </c>
      <c r="P2178" s="11">
        <v>286.89999999999998</v>
      </c>
    </row>
    <row r="2179" spans="13:16" x14ac:dyDescent="0.15">
      <c r="M2179" s="7">
        <v>43459.96875</v>
      </c>
      <c r="N2179">
        <v>277.60000000000002</v>
      </c>
      <c r="O2179" s="10">
        <v>43459.96875</v>
      </c>
      <c r="P2179" s="11">
        <v>286.75</v>
      </c>
    </row>
    <row r="2180" spans="13:16" x14ac:dyDescent="0.15">
      <c r="M2180" s="7">
        <v>43459.979166666664</v>
      </c>
      <c r="N2180">
        <v>277.60000000000002</v>
      </c>
      <c r="O2180" s="10">
        <v>43459.979166666664</v>
      </c>
      <c r="P2180" s="11">
        <v>286.75</v>
      </c>
    </row>
    <row r="2181" spans="13:16" x14ac:dyDescent="0.15">
      <c r="M2181" s="7">
        <v>43459.989583333336</v>
      </c>
      <c r="N2181">
        <v>277.60000000000002</v>
      </c>
      <c r="O2181" s="10">
        <v>43459.989583333336</v>
      </c>
      <c r="P2181" s="11">
        <v>286.95</v>
      </c>
    </row>
    <row r="2182" spans="13:16" x14ac:dyDescent="0.15">
      <c r="M2182" s="7">
        <v>43460</v>
      </c>
      <c r="N2182">
        <v>277.60000000000002</v>
      </c>
      <c r="O2182" s="10">
        <v>43460</v>
      </c>
      <c r="P2182" s="11">
        <v>286.85000000000002</v>
      </c>
    </row>
    <row r="2183" spans="13:16" x14ac:dyDescent="0.15">
      <c r="M2183" s="7">
        <v>43460.010416666664</v>
      </c>
      <c r="N2183">
        <v>277.60000000000002</v>
      </c>
      <c r="O2183" s="10">
        <v>43460.010416666664</v>
      </c>
      <c r="P2183" s="11">
        <v>286.89999999999998</v>
      </c>
    </row>
    <row r="2184" spans="13:16" x14ac:dyDescent="0.15">
      <c r="M2184" s="7">
        <v>43460.020833333336</v>
      </c>
      <c r="N2184">
        <v>277.60000000000002</v>
      </c>
      <c r="O2184" s="10">
        <v>43460.020833333336</v>
      </c>
      <c r="P2184" s="11">
        <v>286.89999999999998</v>
      </c>
    </row>
    <row r="2185" spans="13:16" x14ac:dyDescent="0.15">
      <c r="M2185" s="7">
        <v>43460.03125</v>
      </c>
      <c r="N2185">
        <v>277.60000000000002</v>
      </c>
      <c r="O2185" s="10">
        <v>43460.03125</v>
      </c>
      <c r="P2185" s="11">
        <v>286.95</v>
      </c>
    </row>
    <row r="2186" spans="13:16" x14ac:dyDescent="0.15">
      <c r="M2186" s="7">
        <v>43460.041666666664</v>
      </c>
      <c r="N2186">
        <v>277.60000000000002</v>
      </c>
      <c r="O2186" s="10">
        <v>43460.041666666664</v>
      </c>
      <c r="P2186" s="11">
        <v>286.95</v>
      </c>
    </row>
    <row r="2187" spans="13:16" x14ac:dyDescent="0.15">
      <c r="M2187" s="7">
        <v>43460.052083333336</v>
      </c>
      <c r="N2187">
        <v>277.60000000000002</v>
      </c>
      <c r="O2187" s="10">
        <v>43460.052083333336</v>
      </c>
      <c r="P2187" s="11">
        <v>286.89999999999998</v>
      </c>
    </row>
    <row r="2188" spans="13:16" x14ac:dyDescent="0.15">
      <c r="M2188" s="7">
        <v>43460.0625</v>
      </c>
      <c r="N2188">
        <v>277.60000000000002</v>
      </c>
      <c r="O2188" s="10">
        <v>43460.0625</v>
      </c>
      <c r="P2188" s="11">
        <v>286.89999999999998</v>
      </c>
    </row>
    <row r="2189" spans="13:16" x14ac:dyDescent="0.15">
      <c r="M2189" s="7">
        <v>43460.072916666664</v>
      </c>
      <c r="N2189">
        <v>277.60000000000002</v>
      </c>
      <c r="O2189" s="10">
        <v>43460.072916666664</v>
      </c>
      <c r="P2189" s="11">
        <v>286.95</v>
      </c>
    </row>
    <row r="2190" spans="13:16" x14ac:dyDescent="0.15">
      <c r="M2190" s="7">
        <v>43460.083333333336</v>
      </c>
      <c r="N2190">
        <v>277.60000000000002</v>
      </c>
      <c r="O2190" s="10">
        <v>43460.083333333336</v>
      </c>
      <c r="P2190" s="11">
        <v>286.89999999999998</v>
      </c>
    </row>
    <row r="2191" spans="13:16" x14ac:dyDescent="0.15">
      <c r="M2191" s="7">
        <v>43460.09375</v>
      </c>
      <c r="N2191">
        <v>277.60000000000002</v>
      </c>
      <c r="O2191" s="10">
        <v>43460.09375</v>
      </c>
      <c r="P2191" s="11">
        <v>286.89999999999998</v>
      </c>
    </row>
    <row r="2192" spans="13:16" x14ac:dyDescent="0.15">
      <c r="M2192" s="7">
        <v>43460.104166666664</v>
      </c>
      <c r="N2192">
        <v>277.60000000000002</v>
      </c>
      <c r="O2192" s="10">
        <v>43460.104166666664</v>
      </c>
      <c r="P2192" s="11">
        <v>286.89999999999998</v>
      </c>
    </row>
    <row r="2193" spans="13:16" x14ac:dyDescent="0.15">
      <c r="M2193" s="7">
        <v>43460.375</v>
      </c>
      <c r="N2193">
        <v>277.60000000000002</v>
      </c>
      <c r="O2193" s="10">
        <v>43460.375</v>
      </c>
      <c r="P2193" s="11">
        <v>286.85000000000002</v>
      </c>
    </row>
    <row r="2194" spans="13:16" x14ac:dyDescent="0.15">
      <c r="M2194" s="7">
        <v>43460.385416666664</v>
      </c>
      <c r="N2194">
        <v>277.60000000000002</v>
      </c>
      <c r="O2194" s="10">
        <v>43460.385416666664</v>
      </c>
      <c r="P2194" s="11">
        <v>286.10000000000002</v>
      </c>
    </row>
    <row r="2195" spans="13:16" x14ac:dyDescent="0.15">
      <c r="M2195" s="7">
        <v>43460.395833333336</v>
      </c>
      <c r="N2195">
        <v>277.60000000000002</v>
      </c>
      <c r="O2195" s="10">
        <v>43460.395833333336</v>
      </c>
      <c r="P2195" s="11">
        <v>286.60000000000002</v>
      </c>
    </row>
    <row r="2196" spans="13:16" x14ac:dyDescent="0.15">
      <c r="M2196" s="7">
        <v>43460.40625</v>
      </c>
      <c r="N2196">
        <v>277.60000000000002</v>
      </c>
      <c r="O2196" s="10">
        <v>43460.40625</v>
      </c>
      <c r="P2196" s="11">
        <v>286.85000000000002</v>
      </c>
    </row>
    <row r="2197" spans="13:16" x14ac:dyDescent="0.15">
      <c r="M2197" s="7">
        <v>43460.416666666664</v>
      </c>
      <c r="N2197">
        <v>277.60000000000002</v>
      </c>
      <c r="O2197" s="10">
        <v>43460.416666666664</v>
      </c>
      <c r="P2197" s="11">
        <v>287</v>
      </c>
    </row>
    <row r="2198" spans="13:16" x14ac:dyDescent="0.15">
      <c r="M2198" s="7">
        <v>43460.427083333336</v>
      </c>
      <c r="N2198">
        <v>277.60000000000002</v>
      </c>
      <c r="O2198" s="10">
        <v>43460.427083333336</v>
      </c>
      <c r="P2198" s="11">
        <v>286.95</v>
      </c>
    </row>
    <row r="2199" spans="13:16" x14ac:dyDescent="0.15">
      <c r="M2199" s="7">
        <v>43460.447916666664</v>
      </c>
      <c r="N2199">
        <v>277.60000000000002</v>
      </c>
      <c r="O2199" s="10">
        <v>43460.447916666664</v>
      </c>
      <c r="P2199" s="11">
        <v>287.2</v>
      </c>
    </row>
    <row r="2200" spans="13:16" x14ac:dyDescent="0.15">
      <c r="M2200" s="7">
        <v>43460.458333333336</v>
      </c>
      <c r="N2200">
        <v>277.60000000000002</v>
      </c>
      <c r="O2200" s="10">
        <v>43460.458333333336</v>
      </c>
      <c r="P2200" s="11">
        <v>287.3</v>
      </c>
    </row>
    <row r="2201" spans="13:16" x14ac:dyDescent="0.15">
      <c r="M2201" s="7">
        <v>43460.46875</v>
      </c>
      <c r="N2201">
        <v>277.60000000000002</v>
      </c>
      <c r="O2201" s="10">
        <v>43460.46875</v>
      </c>
      <c r="P2201" s="11">
        <v>287.3</v>
      </c>
    </row>
    <row r="2202" spans="13:16" x14ac:dyDescent="0.15">
      <c r="M2202" s="7">
        <v>43460.479166666664</v>
      </c>
      <c r="N2202">
        <v>277.60000000000002</v>
      </c>
      <c r="O2202" s="10">
        <v>43460.479166666664</v>
      </c>
      <c r="P2202" s="11">
        <v>287.25</v>
      </c>
    </row>
    <row r="2203" spans="13:16" x14ac:dyDescent="0.15">
      <c r="M2203" s="7">
        <v>43460.572916666664</v>
      </c>
      <c r="N2203">
        <v>277.60000000000002</v>
      </c>
      <c r="O2203" s="10">
        <v>43460.572916666664</v>
      </c>
      <c r="P2203" s="11">
        <v>287.3</v>
      </c>
    </row>
    <row r="2204" spans="13:16" x14ac:dyDescent="0.15">
      <c r="M2204" s="7">
        <v>43460.583333333336</v>
      </c>
      <c r="N2204">
        <v>277.60000000000002</v>
      </c>
      <c r="O2204" s="10">
        <v>43460.583333333336</v>
      </c>
      <c r="P2204" s="11">
        <v>287.14999999999998</v>
      </c>
    </row>
    <row r="2205" spans="13:16" x14ac:dyDescent="0.15">
      <c r="M2205" s="7">
        <v>43460.59375</v>
      </c>
      <c r="N2205">
        <v>277.60000000000002</v>
      </c>
      <c r="O2205" s="10">
        <v>43460.59375</v>
      </c>
      <c r="P2205" s="11">
        <v>287.3</v>
      </c>
    </row>
    <row r="2206" spans="13:16" x14ac:dyDescent="0.15">
      <c r="M2206" s="7">
        <v>43460.604166666664</v>
      </c>
      <c r="N2206">
        <v>277.60000000000002</v>
      </c>
      <c r="O2206" s="10">
        <v>43460.604166666664</v>
      </c>
      <c r="P2206" s="11">
        <v>287.39999999999998</v>
      </c>
    </row>
    <row r="2207" spans="13:16" x14ac:dyDescent="0.15">
      <c r="M2207" s="7">
        <v>43460.614583333336</v>
      </c>
      <c r="N2207">
        <v>277.60000000000002</v>
      </c>
      <c r="O2207" s="10">
        <v>43460.614583333336</v>
      </c>
      <c r="P2207" s="11">
        <v>287.55</v>
      </c>
    </row>
    <row r="2208" spans="13:16" x14ac:dyDescent="0.15">
      <c r="M2208" s="7">
        <v>43460.625</v>
      </c>
      <c r="N2208">
        <v>277.60000000000002</v>
      </c>
      <c r="O2208" s="10">
        <v>43460.625</v>
      </c>
      <c r="P2208" s="11">
        <v>287.39999999999998</v>
      </c>
    </row>
    <row r="2209" spans="13:16" x14ac:dyDescent="0.15">
      <c r="M2209" s="7">
        <v>43460.885416666664</v>
      </c>
      <c r="N2209">
        <v>277.60000000000002</v>
      </c>
      <c r="O2209" s="10">
        <v>43460.885416666664</v>
      </c>
      <c r="P2209" s="11">
        <v>287</v>
      </c>
    </row>
    <row r="2210" spans="13:16" x14ac:dyDescent="0.15">
      <c r="M2210" s="7">
        <v>43460.895833333336</v>
      </c>
      <c r="N2210">
        <v>277.60000000000002</v>
      </c>
      <c r="O2210" s="10">
        <v>43460.895833333336</v>
      </c>
      <c r="P2210" s="11">
        <v>287.60000000000002</v>
      </c>
    </row>
    <row r="2211" spans="13:16" x14ac:dyDescent="0.15">
      <c r="M2211" s="7">
        <v>43460.90625</v>
      </c>
      <c r="N2211">
        <v>277.60000000000002</v>
      </c>
      <c r="O2211" s="10">
        <v>43460.90625</v>
      </c>
      <c r="P2211" s="11">
        <v>287.55</v>
      </c>
    </row>
    <row r="2212" spans="13:16" x14ac:dyDescent="0.15">
      <c r="M2212" s="7">
        <v>43460.916666666664</v>
      </c>
      <c r="N2212">
        <v>277.60000000000002</v>
      </c>
      <c r="O2212" s="10">
        <v>43460.916666666664</v>
      </c>
      <c r="P2212" s="11">
        <v>287.45</v>
      </c>
    </row>
    <row r="2213" spans="13:16" x14ac:dyDescent="0.15">
      <c r="M2213" s="7">
        <v>43460.927083333336</v>
      </c>
      <c r="N2213">
        <v>277.60000000000002</v>
      </c>
      <c r="O2213" s="10">
        <v>43460.927083333336</v>
      </c>
      <c r="P2213" s="11">
        <v>287.3</v>
      </c>
    </row>
    <row r="2214" spans="13:16" x14ac:dyDescent="0.15">
      <c r="M2214" s="7">
        <v>43460.9375</v>
      </c>
      <c r="N2214">
        <v>277.60000000000002</v>
      </c>
      <c r="O2214" s="10">
        <v>43460.9375</v>
      </c>
      <c r="P2214" s="11">
        <v>287.35000000000002</v>
      </c>
    </row>
    <row r="2215" spans="13:16" x14ac:dyDescent="0.15">
      <c r="M2215" s="7">
        <v>43460.947916666664</v>
      </c>
      <c r="N2215">
        <v>277.60000000000002</v>
      </c>
      <c r="O2215" s="10">
        <v>43460.947916666664</v>
      </c>
      <c r="P2215" s="11">
        <v>287.35000000000002</v>
      </c>
    </row>
    <row r="2216" spans="13:16" x14ac:dyDescent="0.15">
      <c r="M2216" s="7">
        <v>43460.958333333336</v>
      </c>
      <c r="N2216">
        <v>277.60000000000002</v>
      </c>
      <c r="O2216" s="10">
        <v>43460.958333333336</v>
      </c>
      <c r="P2216" s="11">
        <v>287.10000000000002</v>
      </c>
    </row>
    <row r="2217" spans="13:16" x14ac:dyDescent="0.15">
      <c r="M2217" s="7">
        <v>43460.96875</v>
      </c>
      <c r="N2217">
        <v>277.60000000000002</v>
      </c>
      <c r="O2217" s="10">
        <v>43460.96875</v>
      </c>
      <c r="P2217" s="11">
        <v>287.14999999999998</v>
      </c>
    </row>
    <row r="2218" spans="13:16" x14ac:dyDescent="0.15">
      <c r="M2218" s="7">
        <v>43460.979166666664</v>
      </c>
      <c r="N2218">
        <v>277.60000000000002</v>
      </c>
      <c r="O2218" s="10">
        <v>43460.979166666664</v>
      </c>
      <c r="P2218" s="11">
        <v>287.5</v>
      </c>
    </row>
    <row r="2219" spans="13:16" x14ac:dyDescent="0.15">
      <c r="M2219" s="7">
        <v>43460.989583333336</v>
      </c>
      <c r="N2219">
        <v>277.60000000000002</v>
      </c>
      <c r="O2219" s="10">
        <v>43460.989583333336</v>
      </c>
      <c r="P2219" s="11">
        <v>287.60000000000002</v>
      </c>
    </row>
    <row r="2220" spans="13:16" x14ac:dyDescent="0.15">
      <c r="M2220" s="7">
        <v>43461</v>
      </c>
      <c r="N2220">
        <v>277.60000000000002</v>
      </c>
      <c r="O2220" s="10">
        <v>43461</v>
      </c>
      <c r="P2220" s="11">
        <v>287.7</v>
      </c>
    </row>
    <row r="2221" spans="13:16" x14ac:dyDescent="0.15">
      <c r="M2221" s="7">
        <v>43461.010416666664</v>
      </c>
      <c r="N2221">
        <v>277.60000000000002</v>
      </c>
      <c r="O2221" s="10">
        <v>43461.010416666664</v>
      </c>
      <c r="P2221" s="11">
        <v>287.8</v>
      </c>
    </row>
    <row r="2222" spans="13:16" x14ac:dyDescent="0.15">
      <c r="M2222" s="7">
        <v>43461.020833333336</v>
      </c>
      <c r="N2222">
        <v>277.60000000000002</v>
      </c>
      <c r="O2222" s="10">
        <v>43461.020833333336</v>
      </c>
      <c r="P2222" s="11">
        <v>287.8</v>
      </c>
    </row>
    <row r="2223" spans="13:16" x14ac:dyDescent="0.15">
      <c r="M2223" s="7">
        <v>43461.03125</v>
      </c>
      <c r="N2223">
        <v>277.60000000000002</v>
      </c>
      <c r="O2223" s="10">
        <v>43461.03125</v>
      </c>
      <c r="P2223" s="11">
        <v>287.64999999999998</v>
      </c>
    </row>
    <row r="2224" spans="13:16" x14ac:dyDescent="0.15">
      <c r="M2224" s="7">
        <v>43461.041666666664</v>
      </c>
      <c r="N2224">
        <v>277.60000000000002</v>
      </c>
      <c r="O2224" s="10">
        <v>43461.041666666664</v>
      </c>
      <c r="P2224" s="11">
        <v>287.64999999999998</v>
      </c>
    </row>
    <row r="2225" spans="13:16" x14ac:dyDescent="0.15">
      <c r="M2225" s="7">
        <v>43461.052083333336</v>
      </c>
      <c r="N2225">
        <v>277.60000000000002</v>
      </c>
      <c r="O2225" s="10">
        <v>43461.052083333336</v>
      </c>
      <c r="P2225" s="11">
        <v>287.5</v>
      </c>
    </row>
    <row r="2226" spans="13:16" x14ac:dyDescent="0.15">
      <c r="M2226" s="7">
        <v>43461.0625</v>
      </c>
      <c r="N2226">
        <v>277.60000000000002</v>
      </c>
      <c r="O2226" s="10">
        <v>43461.0625</v>
      </c>
      <c r="P2226" s="11">
        <v>286.7</v>
      </c>
    </row>
    <row r="2227" spans="13:16" x14ac:dyDescent="0.15">
      <c r="M2227" s="7">
        <v>43461.072916666664</v>
      </c>
      <c r="N2227">
        <v>277.60000000000002</v>
      </c>
      <c r="O2227" s="10">
        <v>43461.072916666664</v>
      </c>
      <c r="P2227" s="11">
        <v>286.60000000000002</v>
      </c>
    </row>
    <row r="2228" spans="13:16" x14ac:dyDescent="0.15">
      <c r="M2228" s="7">
        <v>43461.083333333336</v>
      </c>
      <c r="N2228">
        <v>277.60000000000002</v>
      </c>
      <c r="O2228" s="10">
        <v>43461.083333333336</v>
      </c>
      <c r="P2228" s="11">
        <v>286.45</v>
      </c>
    </row>
    <row r="2229" spans="13:16" x14ac:dyDescent="0.15">
      <c r="M2229" s="7">
        <v>43461.09375</v>
      </c>
      <c r="N2229">
        <v>277.60000000000002</v>
      </c>
      <c r="O2229" s="10">
        <v>43461.09375</v>
      </c>
      <c r="P2229" s="11">
        <v>286.25</v>
      </c>
    </row>
    <row r="2230" spans="13:16" x14ac:dyDescent="0.15">
      <c r="M2230" s="7">
        <v>43461.104166666664</v>
      </c>
      <c r="N2230">
        <v>277.60000000000002</v>
      </c>
      <c r="O2230" s="10">
        <v>43461.104166666664</v>
      </c>
      <c r="P2230" s="11">
        <v>286.25</v>
      </c>
    </row>
    <row r="2231" spans="13:16" x14ac:dyDescent="0.15">
      <c r="M2231" s="7">
        <v>43461.375</v>
      </c>
      <c r="N2231">
        <v>277.60000000000002</v>
      </c>
      <c r="O2231" s="10">
        <v>43461.375</v>
      </c>
      <c r="P2231" s="11">
        <v>286.35000000000002</v>
      </c>
    </row>
    <row r="2232" spans="13:16" x14ac:dyDescent="0.15">
      <c r="M2232" s="7">
        <v>43461.385416666664</v>
      </c>
      <c r="N2232">
        <v>277.60000000000002</v>
      </c>
      <c r="O2232" s="10">
        <v>43461.385416666664</v>
      </c>
      <c r="P2232" s="11">
        <v>286.35000000000002</v>
      </c>
    </row>
    <row r="2233" spans="13:16" x14ac:dyDescent="0.15">
      <c r="M2233" s="7">
        <v>43461.395833333336</v>
      </c>
      <c r="N2233">
        <v>277.60000000000002</v>
      </c>
      <c r="O2233" s="10">
        <v>43461.395833333336</v>
      </c>
      <c r="P2233" s="11">
        <v>286.7</v>
      </c>
    </row>
    <row r="2234" spans="13:16" x14ac:dyDescent="0.15">
      <c r="M2234" s="7">
        <v>43461.40625</v>
      </c>
      <c r="N2234">
        <v>277.60000000000002</v>
      </c>
      <c r="O2234" s="10">
        <v>43461.40625</v>
      </c>
      <c r="P2234" s="11">
        <v>286.5</v>
      </c>
    </row>
    <row r="2235" spans="13:16" x14ac:dyDescent="0.15">
      <c r="M2235" s="7">
        <v>43461.416666666664</v>
      </c>
      <c r="N2235">
        <v>277.60000000000002</v>
      </c>
      <c r="O2235" s="10">
        <v>43461.416666666664</v>
      </c>
      <c r="P2235" s="11">
        <v>286.7</v>
      </c>
    </row>
    <row r="2236" spans="13:16" x14ac:dyDescent="0.15">
      <c r="M2236" s="7">
        <v>43461.427083333336</v>
      </c>
      <c r="N2236">
        <v>277.60000000000002</v>
      </c>
      <c r="O2236" s="10">
        <v>43461.427083333336</v>
      </c>
      <c r="P2236" s="11">
        <v>286.64999999999998</v>
      </c>
    </row>
    <row r="2237" spans="13:16" x14ac:dyDescent="0.15">
      <c r="M2237" s="7">
        <v>43461.447916666664</v>
      </c>
      <c r="N2237">
        <v>277.60000000000002</v>
      </c>
      <c r="O2237" s="10">
        <v>43461.447916666664</v>
      </c>
      <c r="P2237" s="11">
        <v>286.60000000000002</v>
      </c>
    </row>
    <row r="2238" spans="13:16" x14ac:dyDescent="0.15">
      <c r="M2238" s="7">
        <v>43461.458333333336</v>
      </c>
      <c r="N2238">
        <v>277.60000000000002</v>
      </c>
      <c r="O2238" s="10">
        <v>43461.458333333336</v>
      </c>
      <c r="P2238" s="11">
        <v>286.35000000000002</v>
      </c>
    </row>
    <row r="2239" spans="13:16" x14ac:dyDescent="0.15">
      <c r="M2239" s="7">
        <v>43461.46875</v>
      </c>
      <c r="N2239">
        <v>277.60000000000002</v>
      </c>
      <c r="O2239" s="10">
        <v>43461.46875</v>
      </c>
      <c r="P2239" s="11">
        <v>286.55</v>
      </c>
    </row>
    <row r="2240" spans="13:16" x14ac:dyDescent="0.15">
      <c r="M2240" s="7">
        <v>43461.479166666664</v>
      </c>
      <c r="N2240">
        <v>277.60000000000002</v>
      </c>
      <c r="O2240" s="10">
        <v>43461.479166666664</v>
      </c>
      <c r="P2240" s="11">
        <v>286.45</v>
      </c>
    </row>
    <row r="2241" spans="13:16" x14ac:dyDescent="0.15">
      <c r="M2241" s="7">
        <v>43461.572916666664</v>
      </c>
      <c r="N2241">
        <v>277.60000000000002</v>
      </c>
      <c r="O2241" s="10">
        <v>43461.572916666664</v>
      </c>
      <c r="P2241" s="11">
        <v>286.25</v>
      </c>
    </row>
    <row r="2242" spans="13:16" x14ac:dyDescent="0.15">
      <c r="M2242" s="7">
        <v>43461.583333333336</v>
      </c>
      <c r="N2242">
        <v>277.60000000000002</v>
      </c>
      <c r="O2242" s="10">
        <v>43461.583333333336</v>
      </c>
      <c r="P2242" s="11">
        <v>286.25</v>
      </c>
    </row>
    <row r="2243" spans="13:16" x14ac:dyDescent="0.15">
      <c r="M2243" s="7">
        <v>43461.59375</v>
      </c>
      <c r="N2243">
        <v>277.60000000000002</v>
      </c>
      <c r="O2243" s="10">
        <v>43461.59375</v>
      </c>
      <c r="P2243" s="11">
        <v>286.10000000000002</v>
      </c>
    </row>
    <row r="2244" spans="13:16" x14ac:dyDescent="0.15">
      <c r="M2244" s="7">
        <v>43461.604166666664</v>
      </c>
      <c r="N2244">
        <v>277.60000000000002</v>
      </c>
      <c r="O2244" s="10">
        <v>43461.604166666664</v>
      </c>
      <c r="P2244" s="11">
        <v>286.05</v>
      </c>
    </row>
    <row r="2245" spans="13:16" x14ac:dyDescent="0.15">
      <c r="M2245" s="7">
        <v>43461.614583333336</v>
      </c>
      <c r="N2245">
        <v>277.60000000000002</v>
      </c>
      <c r="O2245" s="10">
        <v>43461.614583333336</v>
      </c>
      <c r="P2245" s="11">
        <v>286.14999999999998</v>
      </c>
    </row>
    <row r="2246" spans="13:16" x14ac:dyDescent="0.15">
      <c r="M2246" s="7">
        <v>43461.625</v>
      </c>
      <c r="N2246">
        <v>277.60000000000002</v>
      </c>
      <c r="O2246" s="10">
        <v>43461.625</v>
      </c>
      <c r="P2246" s="11">
        <v>286.10000000000002</v>
      </c>
    </row>
    <row r="2247" spans="13:16" x14ac:dyDescent="0.15">
      <c r="M2247" s="7">
        <v>43461.885416666664</v>
      </c>
      <c r="N2247">
        <v>277.60000000000002</v>
      </c>
      <c r="O2247" s="10">
        <v>43461.885416666664</v>
      </c>
      <c r="P2247" s="11">
        <v>286.95</v>
      </c>
    </row>
    <row r="2248" spans="13:16" x14ac:dyDescent="0.15">
      <c r="M2248" s="7">
        <v>43461.895833333336</v>
      </c>
      <c r="N2248">
        <v>277.60000000000002</v>
      </c>
      <c r="O2248" s="10">
        <v>43461.895833333336</v>
      </c>
      <c r="P2248" s="11">
        <v>286.7</v>
      </c>
    </row>
    <row r="2249" spans="13:16" x14ac:dyDescent="0.15">
      <c r="M2249" s="7">
        <v>43461.90625</v>
      </c>
      <c r="N2249">
        <v>277.60000000000002</v>
      </c>
      <c r="O2249" s="10">
        <v>43461.90625</v>
      </c>
      <c r="P2249" s="11">
        <v>287.05</v>
      </c>
    </row>
    <row r="2250" spans="13:16" x14ac:dyDescent="0.15">
      <c r="M2250" s="7">
        <v>43461.916666666664</v>
      </c>
      <c r="N2250">
        <v>277.60000000000002</v>
      </c>
      <c r="O2250" s="10">
        <v>43461.916666666664</v>
      </c>
      <c r="P2250" s="11">
        <v>287.14999999999998</v>
      </c>
    </row>
    <row r="2251" spans="13:16" x14ac:dyDescent="0.15">
      <c r="M2251" s="7">
        <v>43461.927083333336</v>
      </c>
      <c r="N2251">
        <v>277.60000000000002</v>
      </c>
      <c r="O2251" s="10">
        <v>43461.927083333336</v>
      </c>
      <c r="P2251" s="11">
        <v>287.2</v>
      </c>
    </row>
    <row r="2252" spans="13:16" x14ac:dyDescent="0.15">
      <c r="M2252" s="7">
        <v>43461.9375</v>
      </c>
      <c r="N2252">
        <v>277.60000000000002</v>
      </c>
      <c r="O2252" s="10">
        <v>43461.9375</v>
      </c>
      <c r="P2252" s="11">
        <v>287.05</v>
      </c>
    </row>
    <row r="2253" spans="13:16" x14ac:dyDescent="0.15">
      <c r="M2253" s="7">
        <v>43461.947916666664</v>
      </c>
      <c r="N2253">
        <v>277.60000000000002</v>
      </c>
      <c r="O2253" s="10">
        <v>43461.947916666664</v>
      </c>
      <c r="P2253" s="11">
        <v>287.14999999999998</v>
      </c>
    </row>
    <row r="2254" spans="13:16" x14ac:dyDescent="0.15">
      <c r="M2254" s="7">
        <v>43461.958333333336</v>
      </c>
      <c r="N2254">
        <v>277.60000000000002</v>
      </c>
      <c r="O2254" s="10">
        <v>43461.958333333336</v>
      </c>
      <c r="P2254" s="11">
        <v>287.14999999999998</v>
      </c>
    </row>
    <row r="2255" spans="13:16" x14ac:dyDescent="0.15">
      <c r="M2255" s="7">
        <v>43461.96875</v>
      </c>
      <c r="N2255">
        <v>277.60000000000002</v>
      </c>
      <c r="O2255" s="10">
        <v>43461.96875</v>
      </c>
      <c r="P2255" s="11">
        <v>287.25</v>
      </c>
    </row>
    <row r="2256" spans="13:16" x14ac:dyDescent="0.15">
      <c r="M2256" s="7">
        <v>43461.979166666664</v>
      </c>
      <c r="N2256">
        <v>277.60000000000002</v>
      </c>
      <c r="O2256" s="10">
        <v>43461.979166666664</v>
      </c>
      <c r="P2256" s="11">
        <v>286.39999999999998</v>
      </c>
    </row>
    <row r="2257" spans="13:16" x14ac:dyDescent="0.15">
      <c r="M2257" s="7">
        <v>43461.989583333336</v>
      </c>
      <c r="N2257">
        <v>277.60000000000002</v>
      </c>
      <c r="O2257" s="10">
        <v>43461.989583333336</v>
      </c>
      <c r="P2257" s="11">
        <v>286.7</v>
      </c>
    </row>
    <row r="2258" spans="13:16" x14ac:dyDescent="0.15">
      <c r="M2258" s="7">
        <v>43462</v>
      </c>
      <c r="N2258">
        <v>277.60000000000002</v>
      </c>
      <c r="O2258" s="10">
        <v>43462</v>
      </c>
      <c r="P2258" s="11">
        <v>286.8</v>
      </c>
    </row>
    <row r="2259" spans="13:16" x14ac:dyDescent="0.15">
      <c r="M2259" s="7">
        <v>43462.010416666664</v>
      </c>
      <c r="N2259">
        <v>277.60000000000002</v>
      </c>
      <c r="O2259" s="10">
        <v>43462.010416666664</v>
      </c>
      <c r="P2259" s="11">
        <v>286.95</v>
      </c>
    </row>
    <row r="2260" spans="13:16" x14ac:dyDescent="0.15">
      <c r="M2260" s="7">
        <v>43462.020833333336</v>
      </c>
      <c r="N2260">
        <v>277.60000000000002</v>
      </c>
      <c r="O2260" s="10">
        <v>43462.020833333336</v>
      </c>
      <c r="P2260" s="11">
        <v>287.05</v>
      </c>
    </row>
    <row r="2261" spans="13:16" x14ac:dyDescent="0.15">
      <c r="M2261" s="7">
        <v>43462.03125</v>
      </c>
      <c r="N2261">
        <v>277.60000000000002</v>
      </c>
      <c r="O2261" s="10">
        <v>43462.03125</v>
      </c>
      <c r="P2261" s="11">
        <v>286.8</v>
      </c>
    </row>
    <row r="2262" spans="13:16" x14ac:dyDescent="0.15">
      <c r="M2262" s="7">
        <v>43462.041666666664</v>
      </c>
      <c r="N2262">
        <v>277.60000000000002</v>
      </c>
      <c r="O2262" s="10">
        <v>43462.041666666664</v>
      </c>
      <c r="P2262" s="11">
        <v>286.89999999999998</v>
      </c>
    </row>
    <row r="2263" spans="13:16" x14ac:dyDescent="0.15">
      <c r="M2263" s="7">
        <v>43462.052083333336</v>
      </c>
      <c r="N2263">
        <v>277.60000000000002</v>
      </c>
      <c r="O2263" s="10">
        <v>43462.052083333336</v>
      </c>
      <c r="P2263" s="11">
        <v>287.10000000000002</v>
      </c>
    </row>
    <row r="2264" spans="13:16" x14ac:dyDescent="0.15">
      <c r="M2264" s="7">
        <v>43462.0625</v>
      </c>
      <c r="N2264">
        <v>277.60000000000002</v>
      </c>
      <c r="O2264" s="10">
        <v>43462.0625</v>
      </c>
      <c r="P2264" s="11">
        <v>287.3</v>
      </c>
    </row>
    <row r="2265" spans="13:16" x14ac:dyDescent="0.15">
      <c r="M2265" s="7">
        <v>43462.072916666664</v>
      </c>
      <c r="N2265">
        <v>277.60000000000002</v>
      </c>
      <c r="O2265" s="10">
        <v>43462.072916666664</v>
      </c>
      <c r="P2265" s="11">
        <v>287.2</v>
      </c>
    </row>
    <row r="2266" spans="13:16" x14ac:dyDescent="0.15">
      <c r="M2266" s="7">
        <v>43462.083333333336</v>
      </c>
      <c r="N2266">
        <v>277.60000000000002</v>
      </c>
      <c r="O2266" s="10">
        <v>43462.083333333336</v>
      </c>
      <c r="P2266" s="11">
        <v>287.35000000000002</v>
      </c>
    </row>
    <row r="2267" spans="13:16" x14ac:dyDescent="0.15">
      <c r="M2267" s="7">
        <v>43462.09375</v>
      </c>
      <c r="N2267">
        <v>277.60000000000002</v>
      </c>
      <c r="O2267" s="10">
        <v>43462.09375</v>
      </c>
      <c r="P2267" s="11">
        <v>287.3</v>
      </c>
    </row>
    <row r="2268" spans="13:16" x14ac:dyDescent="0.15">
      <c r="M2268" s="7">
        <v>43462.104166666664</v>
      </c>
      <c r="N2268">
        <v>277.60000000000002</v>
      </c>
      <c r="O2268" s="10">
        <v>43462.104166666664</v>
      </c>
      <c r="P2268" s="11">
        <v>287.3</v>
      </c>
    </row>
    <row r="2269" spans="13:16" x14ac:dyDescent="0.15">
      <c r="M2269" s="7">
        <v>43462.375</v>
      </c>
      <c r="N2269">
        <v>277.60000000000002</v>
      </c>
      <c r="O2269" s="10">
        <v>43462.375</v>
      </c>
      <c r="P2269" s="11">
        <v>287.5</v>
      </c>
    </row>
    <row r="2270" spans="13:16" x14ac:dyDescent="0.15">
      <c r="M2270" s="7">
        <v>43462.385416666664</v>
      </c>
      <c r="N2270">
        <v>277.60000000000002</v>
      </c>
      <c r="O2270" s="10">
        <v>43462.385416666664</v>
      </c>
      <c r="P2270" s="11">
        <v>286.95</v>
      </c>
    </row>
    <row r="2271" spans="13:16" x14ac:dyDescent="0.15">
      <c r="M2271" s="7">
        <v>43462.395833333336</v>
      </c>
      <c r="N2271">
        <v>277.60000000000002</v>
      </c>
      <c r="O2271" s="10">
        <v>43462.395833333336</v>
      </c>
      <c r="P2271" s="11">
        <v>287</v>
      </c>
    </row>
    <row r="2272" spans="13:16" x14ac:dyDescent="0.15">
      <c r="M2272" s="7">
        <v>43462.40625</v>
      </c>
      <c r="N2272">
        <v>277.60000000000002</v>
      </c>
      <c r="O2272" s="10">
        <v>43462.40625</v>
      </c>
      <c r="P2272" s="11">
        <v>287.05</v>
      </c>
    </row>
    <row r="2273" spans="13:16" x14ac:dyDescent="0.15">
      <c r="M2273" s="7">
        <v>43462.416666666664</v>
      </c>
      <c r="N2273">
        <v>277.60000000000002</v>
      </c>
      <c r="O2273" s="10">
        <v>43462.416666666664</v>
      </c>
      <c r="P2273" s="11">
        <v>287.14999999999998</v>
      </c>
    </row>
    <row r="2274" spans="13:16" x14ac:dyDescent="0.15">
      <c r="M2274" s="7">
        <v>43462.427083333336</v>
      </c>
      <c r="N2274">
        <v>277.60000000000002</v>
      </c>
      <c r="O2274" s="10">
        <v>43462.427083333336</v>
      </c>
      <c r="P2274" s="11">
        <v>287.05</v>
      </c>
    </row>
    <row r="2275" spans="13:16" x14ac:dyDescent="0.15">
      <c r="M2275" s="7">
        <v>43462.447916666664</v>
      </c>
      <c r="N2275">
        <v>277.60000000000002</v>
      </c>
      <c r="O2275" s="10">
        <v>43462.447916666664</v>
      </c>
      <c r="P2275" s="11">
        <v>287.14999999999998</v>
      </c>
    </row>
    <row r="2276" spans="13:16" x14ac:dyDescent="0.15">
      <c r="M2276" s="7">
        <v>43462.458333333336</v>
      </c>
      <c r="N2276">
        <v>277.60000000000002</v>
      </c>
      <c r="O2276" s="10">
        <v>43462.458333333336</v>
      </c>
      <c r="P2276" s="11">
        <v>287.2</v>
      </c>
    </row>
    <row r="2277" spans="13:16" x14ac:dyDescent="0.15">
      <c r="M2277" s="7">
        <v>43462.46875</v>
      </c>
      <c r="N2277">
        <v>277.60000000000002</v>
      </c>
      <c r="O2277" s="10">
        <v>43462.46875</v>
      </c>
      <c r="P2277" s="11">
        <v>287.2</v>
      </c>
    </row>
    <row r="2278" spans="13:16" x14ac:dyDescent="0.15">
      <c r="M2278" s="7">
        <v>43462.479166666664</v>
      </c>
      <c r="N2278">
        <v>277.60000000000002</v>
      </c>
      <c r="O2278" s="10">
        <v>43462.479166666664</v>
      </c>
      <c r="P2278" s="11">
        <v>287.05</v>
      </c>
    </row>
    <row r="2279" spans="13:16" x14ac:dyDescent="0.15">
      <c r="M2279" s="7">
        <v>43462.572916666664</v>
      </c>
      <c r="N2279">
        <v>277.60000000000002</v>
      </c>
      <c r="O2279" s="10">
        <v>43462.572916666664</v>
      </c>
      <c r="P2279" s="11">
        <v>286.89999999999998</v>
      </c>
    </row>
    <row r="2280" spans="13:16" x14ac:dyDescent="0.15">
      <c r="M2280" s="7">
        <v>43462.583333333336</v>
      </c>
      <c r="N2280">
        <v>277.60000000000002</v>
      </c>
      <c r="O2280" s="10">
        <v>43462.583333333336</v>
      </c>
      <c r="P2280" s="11">
        <v>286.95</v>
      </c>
    </row>
    <row r="2281" spans="13:16" x14ac:dyDescent="0.15">
      <c r="M2281" s="7">
        <v>43462.59375</v>
      </c>
      <c r="N2281">
        <v>277.60000000000002</v>
      </c>
      <c r="O2281" s="10">
        <v>43462.59375</v>
      </c>
      <c r="P2281" s="11">
        <v>287.05</v>
      </c>
    </row>
    <row r="2282" spans="13:16" x14ac:dyDescent="0.15">
      <c r="M2282" s="7">
        <v>43462.604166666664</v>
      </c>
      <c r="N2282">
        <v>277.60000000000002</v>
      </c>
      <c r="O2282" s="10">
        <v>43462.604166666664</v>
      </c>
      <c r="P2282" s="11">
        <v>287</v>
      </c>
    </row>
    <row r="2283" spans="13:16" x14ac:dyDescent="0.15">
      <c r="M2283" s="7">
        <v>43462.614583333336</v>
      </c>
      <c r="N2283">
        <v>277.60000000000002</v>
      </c>
      <c r="O2283" s="10">
        <v>43462.614583333336</v>
      </c>
      <c r="P2283" s="11">
        <v>287.3</v>
      </c>
    </row>
    <row r="2284" spans="13:16" x14ac:dyDescent="0.15">
      <c r="M2284" s="7">
        <v>43463.625</v>
      </c>
      <c r="N2284">
        <v>277.60000000000002</v>
      </c>
      <c r="O2284" s="10">
        <v>43462.625</v>
      </c>
      <c r="P2284" s="11">
        <v>287.35000000000002</v>
      </c>
    </row>
  </sheetData>
  <mergeCells count="2">
    <mergeCell ref="M1:N1"/>
    <mergeCell ref="O1:P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sqref="A1:D1048576"/>
    </sheetView>
  </sheetViews>
  <sheetFormatPr defaultRowHeight="13.5" x14ac:dyDescent="0.15"/>
  <cols>
    <col min="1" max="1" width="11.625" bestFit="1" customWidth="1"/>
    <col min="2" max="2" width="9" style="8"/>
    <col min="3" max="3" width="11" bestFit="1" customWidth="1"/>
    <col min="4" max="4" width="13" bestFit="1" customWidth="1"/>
  </cols>
  <sheetData>
    <row r="1" spans="1:4" x14ac:dyDescent="0.15">
      <c r="A1" t="s">
        <v>1</v>
      </c>
      <c r="B1" s="8" t="s">
        <v>24</v>
      </c>
      <c r="C1" t="s">
        <v>43</v>
      </c>
      <c r="D1" t="s">
        <v>44</v>
      </c>
    </row>
    <row r="2" spans="1:4" x14ac:dyDescent="0.15">
      <c r="A2" s="2">
        <v>43371</v>
      </c>
    </row>
    <row r="3" spans="1:4" x14ac:dyDescent="0.15">
      <c r="A3" s="2">
        <v>43381</v>
      </c>
      <c r="B3" s="8">
        <v>1</v>
      </c>
      <c r="C3">
        <v>-850.00000000002274</v>
      </c>
      <c r="D3">
        <v>-2300.0000000000114</v>
      </c>
    </row>
    <row r="4" spans="1:4" x14ac:dyDescent="0.15">
      <c r="A4" s="2">
        <v>43382</v>
      </c>
      <c r="B4" s="8">
        <v>-1</v>
      </c>
      <c r="C4">
        <v>-250</v>
      </c>
      <c r="D4">
        <v>-500</v>
      </c>
    </row>
    <row r="5" spans="1:4" x14ac:dyDescent="0.15">
      <c r="A5" s="2">
        <v>43383</v>
      </c>
      <c r="B5" s="8">
        <v>0</v>
      </c>
      <c r="C5">
        <v>0</v>
      </c>
      <c r="D5">
        <v>0</v>
      </c>
    </row>
    <row r="6" spans="1:4" x14ac:dyDescent="0.15">
      <c r="A6" s="2">
        <v>43384</v>
      </c>
      <c r="B6" s="8">
        <v>1</v>
      </c>
      <c r="C6">
        <v>5500</v>
      </c>
      <c r="D6">
        <v>5550.0000000000109</v>
      </c>
    </row>
    <row r="7" spans="1:4" x14ac:dyDescent="0.15">
      <c r="A7" s="2">
        <v>43385</v>
      </c>
      <c r="B7" s="8">
        <v>0</v>
      </c>
      <c r="C7">
        <v>0</v>
      </c>
      <c r="D7">
        <v>0</v>
      </c>
    </row>
    <row r="8" spans="1:4" x14ac:dyDescent="0.15">
      <c r="A8" s="2">
        <v>43388</v>
      </c>
      <c r="B8" s="8">
        <v>-1</v>
      </c>
      <c r="C8">
        <v>-3000</v>
      </c>
      <c r="D8">
        <v>-1949.9999999999886</v>
      </c>
    </row>
    <row r="9" spans="1:4" x14ac:dyDescent="0.15">
      <c r="A9" s="2">
        <v>43389</v>
      </c>
      <c r="B9" s="8">
        <v>0</v>
      </c>
      <c r="C9">
        <v>0</v>
      </c>
      <c r="D9">
        <v>0</v>
      </c>
    </row>
    <row r="10" spans="1:4" x14ac:dyDescent="0.15">
      <c r="A10" s="2">
        <v>43390</v>
      </c>
      <c r="B10" s="8">
        <v>0</v>
      </c>
      <c r="C10">
        <v>0</v>
      </c>
      <c r="D10">
        <v>0</v>
      </c>
    </row>
    <row r="11" spans="1:4" x14ac:dyDescent="0.15">
      <c r="A11" s="2">
        <v>43391</v>
      </c>
      <c r="B11" s="8">
        <v>0</v>
      </c>
      <c r="C11">
        <v>0</v>
      </c>
      <c r="D11">
        <v>0</v>
      </c>
    </row>
    <row r="12" spans="1:4" x14ac:dyDescent="0.15">
      <c r="A12" s="2">
        <v>43392</v>
      </c>
      <c r="B12" s="8">
        <v>1</v>
      </c>
      <c r="C12">
        <v>-599.99999999996589</v>
      </c>
      <c r="D12">
        <v>800.00000000001137</v>
      </c>
    </row>
    <row r="13" spans="1:4" x14ac:dyDescent="0.15">
      <c r="A13" s="2">
        <v>43395</v>
      </c>
      <c r="B13" s="8">
        <v>-1</v>
      </c>
      <c r="C13">
        <v>-2250</v>
      </c>
      <c r="D13">
        <v>-2350.0000000000227</v>
      </c>
    </row>
    <row r="14" spans="1:4" x14ac:dyDescent="0.15">
      <c r="A14" s="2">
        <v>43396</v>
      </c>
      <c r="B14" s="8">
        <v>0</v>
      </c>
      <c r="C14">
        <v>0</v>
      </c>
      <c r="D14">
        <v>0</v>
      </c>
    </row>
    <row r="15" spans="1:4" x14ac:dyDescent="0.15">
      <c r="A15" s="2">
        <v>43397</v>
      </c>
      <c r="B15" s="8">
        <v>1</v>
      </c>
      <c r="C15">
        <v>-750</v>
      </c>
      <c r="D15">
        <v>-550.00000000001137</v>
      </c>
    </row>
    <row r="16" spans="1:4" x14ac:dyDescent="0.15">
      <c r="A16" s="2">
        <v>43398</v>
      </c>
      <c r="B16" s="8">
        <v>0</v>
      </c>
      <c r="C16">
        <v>0</v>
      </c>
      <c r="D16">
        <v>0</v>
      </c>
    </row>
    <row r="17" spans="1:4" x14ac:dyDescent="0.15">
      <c r="A17" s="2">
        <v>43399</v>
      </c>
      <c r="B17" s="8">
        <v>-1</v>
      </c>
      <c r="C17">
        <v>1400.0000000000341</v>
      </c>
      <c r="D17">
        <v>2000</v>
      </c>
    </row>
    <row r="18" spans="1:4" x14ac:dyDescent="0.15">
      <c r="A18" s="2">
        <v>43402</v>
      </c>
      <c r="B18" s="8">
        <v>0</v>
      </c>
      <c r="C18">
        <v>0</v>
      </c>
      <c r="D18">
        <v>0</v>
      </c>
    </row>
    <row r="19" spans="1:4" x14ac:dyDescent="0.15">
      <c r="A19" s="2">
        <v>43403</v>
      </c>
      <c r="B19" s="8">
        <v>0</v>
      </c>
      <c r="C19">
        <v>0</v>
      </c>
      <c r="D19">
        <v>0</v>
      </c>
    </row>
    <row r="20" spans="1:4" x14ac:dyDescent="0.15">
      <c r="A20" s="2">
        <v>43404</v>
      </c>
      <c r="B20" s="8">
        <v>0</v>
      </c>
      <c r="C20">
        <v>0</v>
      </c>
      <c r="D20">
        <v>0</v>
      </c>
    </row>
    <row r="21" spans="1:4" x14ac:dyDescent="0.15">
      <c r="A21" s="2">
        <v>43405</v>
      </c>
      <c r="B21" s="8">
        <v>0</v>
      </c>
      <c r="C21">
        <v>0</v>
      </c>
      <c r="D21">
        <v>0</v>
      </c>
    </row>
    <row r="22" spans="1:4" x14ac:dyDescent="0.15">
      <c r="A22" s="2">
        <v>43406</v>
      </c>
      <c r="B22" s="8">
        <v>1</v>
      </c>
      <c r="C22">
        <v>-49.999999999954525</v>
      </c>
      <c r="D22">
        <v>-649.99999999997726</v>
      </c>
    </row>
    <row r="23" spans="1:4" x14ac:dyDescent="0.15">
      <c r="A23" s="2">
        <v>43409</v>
      </c>
      <c r="B23" s="8">
        <v>0</v>
      </c>
      <c r="C23">
        <v>0</v>
      </c>
      <c r="D23">
        <v>0</v>
      </c>
    </row>
    <row r="24" spans="1:4" x14ac:dyDescent="0.15">
      <c r="A24" s="2">
        <v>43410</v>
      </c>
      <c r="B24" s="8">
        <v>-1</v>
      </c>
      <c r="C24">
        <v>4400.0000000000346</v>
      </c>
      <c r="D24">
        <v>4350.0000000000227</v>
      </c>
    </row>
    <row r="25" spans="1:4" x14ac:dyDescent="0.15">
      <c r="A25" s="2">
        <v>43411</v>
      </c>
      <c r="B25" s="8">
        <v>0</v>
      </c>
      <c r="C25">
        <v>0</v>
      </c>
      <c r="D25">
        <v>0</v>
      </c>
    </row>
    <row r="26" spans="1:4" x14ac:dyDescent="0.15">
      <c r="A26" s="2">
        <v>43412</v>
      </c>
      <c r="B26" s="8">
        <v>0</v>
      </c>
      <c r="C26">
        <v>0</v>
      </c>
      <c r="D26">
        <v>0</v>
      </c>
    </row>
    <row r="27" spans="1:4" x14ac:dyDescent="0.15">
      <c r="A27" s="2">
        <v>43413</v>
      </c>
      <c r="B27" s="8">
        <v>0</v>
      </c>
      <c r="C27">
        <v>0</v>
      </c>
      <c r="D27">
        <v>0</v>
      </c>
    </row>
    <row r="28" spans="1:4" x14ac:dyDescent="0.15">
      <c r="A28" s="2">
        <v>43416</v>
      </c>
      <c r="B28" s="8">
        <v>0</v>
      </c>
      <c r="C28">
        <v>0</v>
      </c>
      <c r="D28">
        <v>0</v>
      </c>
    </row>
    <row r="29" spans="1:4" x14ac:dyDescent="0.15">
      <c r="A29" s="2">
        <v>43417</v>
      </c>
      <c r="B29" s="8">
        <v>0</v>
      </c>
      <c r="C29">
        <v>0</v>
      </c>
      <c r="D29">
        <v>0</v>
      </c>
    </row>
    <row r="30" spans="1:4" x14ac:dyDescent="0.15">
      <c r="A30" s="2">
        <v>43418</v>
      </c>
      <c r="B30" s="8">
        <v>1</v>
      </c>
      <c r="C30">
        <v>4100.0000000000227</v>
      </c>
      <c r="D30">
        <v>4300.0000000000109</v>
      </c>
    </row>
    <row r="31" spans="1:4" x14ac:dyDescent="0.15">
      <c r="A31" s="2">
        <v>43419</v>
      </c>
      <c r="B31" s="8">
        <v>0</v>
      </c>
      <c r="C31">
        <v>0</v>
      </c>
      <c r="D31">
        <v>0</v>
      </c>
    </row>
    <row r="32" spans="1:4" x14ac:dyDescent="0.15">
      <c r="A32" s="2">
        <v>43420</v>
      </c>
      <c r="B32" s="8">
        <v>0</v>
      </c>
      <c r="C32">
        <v>0</v>
      </c>
      <c r="D32">
        <v>0</v>
      </c>
    </row>
    <row r="33" spans="1:4" x14ac:dyDescent="0.15">
      <c r="A33" s="2">
        <v>43423</v>
      </c>
      <c r="B33" s="8">
        <v>0</v>
      </c>
      <c r="C33">
        <v>0</v>
      </c>
      <c r="D33">
        <v>0</v>
      </c>
    </row>
    <row r="34" spans="1:4" x14ac:dyDescent="0.15">
      <c r="A34" s="2">
        <v>43424</v>
      </c>
      <c r="B34" s="8">
        <v>0</v>
      </c>
      <c r="C34">
        <v>0</v>
      </c>
      <c r="D34">
        <v>0</v>
      </c>
    </row>
    <row r="35" spans="1:4" x14ac:dyDescent="0.15">
      <c r="A35" s="2">
        <v>43425</v>
      </c>
      <c r="B35" s="8">
        <v>-1</v>
      </c>
      <c r="C35">
        <v>-300.00000000001137</v>
      </c>
      <c r="D35">
        <v>250</v>
      </c>
    </row>
    <row r="36" spans="1:4" x14ac:dyDescent="0.15">
      <c r="A36" s="2">
        <v>43426</v>
      </c>
      <c r="B36" s="8">
        <v>1</v>
      </c>
      <c r="C36">
        <v>-550.00000000001137</v>
      </c>
      <c r="D36">
        <v>500</v>
      </c>
    </row>
    <row r="37" spans="1:4" x14ac:dyDescent="0.15">
      <c r="A37" s="2">
        <v>43427</v>
      </c>
      <c r="B37" s="8">
        <v>0</v>
      </c>
      <c r="C37">
        <v>0</v>
      </c>
      <c r="D37">
        <v>0</v>
      </c>
    </row>
    <row r="38" spans="1:4" x14ac:dyDescent="0.15">
      <c r="A38" s="2">
        <v>43430</v>
      </c>
      <c r="B38" s="8">
        <v>-1</v>
      </c>
      <c r="C38">
        <v>1750</v>
      </c>
      <c r="D38">
        <v>2050.0000000000114</v>
      </c>
    </row>
    <row r="39" spans="1:4" x14ac:dyDescent="0.15">
      <c r="A39" s="2">
        <v>43431</v>
      </c>
      <c r="B39" s="8">
        <v>0</v>
      </c>
      <c r="C39">
        <v>0</v>
      </c>
      <c r="D39">
        <v>0</v>
      </c>
    </row>
    <row r="40" spans="1:4" x14ac:dyDescent="0.15">
      <c r="A40" s="2">
        <v>43432</v>
      </c>
      <c r="B40" s="8">
        <v>0</v>
      </c>
      <c r="C40">
        <v>0</v>
      </c>
      <c r="D40">
        <v>0</v>
      </c>
    </row>
    <row r="41" spans="1:4" x14ac:dyDescent="0.15">
      <c r="A41" s="2">
        <v>43433</v>
      </c>
      <c r="B41" s="8">
        <v>1</v>
      </c>
      <c r="C41">
        <v>400.00000000003411</v>
      </c>
      <c r="D41">
        <v>800.00000000001137</v>
      </c>
    </row>
    <row r="42" spans="1:4" x14ac:dyDescent="0.15">
      <c r="A42" s="2">
        <v>43434</v>
      </c>
      <c r="B42" s="8">
        <v>0</v>
      </c>
      <c r="C42">
        <v>0</v>
      </c>
      <c r="D42">
        <v>0</v>
      </c>
    </row>
    <row r="43" spans="1:4" x14ac:dyDescent="0.15">
      <c r="A43" s="2">
        <v>43437</v>
      </c>
      <c r="B43" s="8">
        <v>-1</v>
      </c>
      <c r="C43">
        <v>-1000</v>
      </c>
      <c r="D43">
        <v>399.99999999997726</v>
      </c>
    </row>
    <row r="44" spans="1:4" x14ac:dyDescent="0.15">
      <c r="A44" s="2">
        <v>43438</v>
      </c>
      <c r="B44" s="8">
        <v>1</v>
      </c>
      <c r="C44">
        <v>1849.9999999999659</v>
      </c>
      <c r="D44">
        <v>1349.9999999999659</v>
      </c>
    </row>
    <row r="45" spans="1:4" x14ac:dyDescent="0.15">
      <c r="A45" s="2">
        <v>43439</v>
      </c>
      <c r="B45" s="8">
        <v>0</v>
      </c>
      <c r="C45">
        <v>0</v>
      </c>
      <c r="D45">
        <v>0</v>
      </c>
    </row>
    <row r="46" spans="1:4" x14ac:dyDescent="0.15">
      <c r="A46" s="2">
        <v>43440</v>
      </c>
      <c r="B46" s="8">
        <v>0</v>
      </c>
      <c r="C46">
        <v>0</v>
      </c>
      <c r="D46">
        <v>0</v>
      </c>
    </row>
    <row r="47" spans="1:4" x14ac:dyDescent="0.15">
      <c r="A47" s="2">
        <v>43441</v>
      </c>
      <c r="B47" s="8">
        <v>-1</v>
      </c>
      <c r="C47">
        <v>-600.00000000002274</v>
      </c>
      <c r="D47">
        <v>-850.00000000002274</v>
      </c>
    </row>
    <row r="48" spans="1:4" x14ac:dyDescent="0.15">
      <c r="A48" s="2">
        <v>43444</v>
      </c>
      <c r="B48" s="8">
        <v>1</v>
      </c>
      <c r="C48">
        <v>750</v>
      </c>
      <c r="D48">
        <v>1849.9999999999659</v>
      </c>
    </row>
    <row r="49" spans="1:4" x14ac:dyDescent="0.15">
      <c r="A49" s="2">
        <v>43445</v>
      </c>
      <c r="B49" s="8">
        <v>-1</v>
      </c>
      <c r="C49">
        <v>1699.9999999999886</v>
      </c>
      <c r="D49">
        <v>1250</v>
      </c>
    </row>
    <row r="50" spans="1:4" x14ac:dyDescent="0.15">
      <c r="A50" s="2">
        <v>43446</v>
      </c>
      <c r="B50" s="8">
        <v>0</v>
      </c>
      <c r="C50">
        <v>0</v>
      </c>
      <c r="D50">
        <v>0</v>
      </c>
    </row>
    <row r="51" spans="1:4" x14ac:dyDescent="0.15">
      <c r="A51" s="2">
        <v>43447</v>
      </c>
      <c r="B51" s="8">
        <v>1</v>
      </c>
      <c r="C51">
        <v>-900.00000000003411</v>
      </c>
      <c r="D51">
        <v>-1149.9999999999773</v>
      </c>
    </row>
    <row r="52" spans="1:4" x14ac:dyDescent="0.15">
      <c r="A52" s="2">
        <v>43448</v>
      </c>
      <c r="B52" s="8">
        <v>0</v>
      </c>
      <c r="C52">
        <v>0</v>
      </c>
      <c r="D52">
        <v>0</v>
      </c>
    </row>
    <row r="53" spans="1:4" x14ac:dyDescent="0.15">
      <c r="A53" s="2">
        <v>43451</v>
      </c>
      <c r="B53" s="8">
        <v>-1</v>
      </c>
      <c r="C53">
        <v>1900.0000000000341</v>
      </c>
      <c r="D53">
        <v>-350.00000000002274</v>
      </c>
    </row>
    <row r="54" spans="1:4" x14ac:dyDescent="0.15">
      <c r="A54" s="2">
        <v>43452</v>
      </c>
      <c r="B54" s="8">
        <v>1</v>
      </c>
      <c r="C54">
        <v>2000</v>
      </c>
      <c r="D54">
        <v>1699.9999999999886</v>
      </c>
    </row>
    <row r="55" spans="1:4" x14ac:dyDescent="0.15">
      <c r="A55" s="2">
        <v>43453</v>
      </c>
      <c r="B55" s="8">
        <v>0</v>
      </c>
      <c r="C55">
        <v>0</v>
      </c>
      <c r="D55">
        <v>0</v>
      </c>
    </row>
    <row r="56" spans="1:4" x14ac:dyDescent="0.15">
      <c r="A56" s="2">
        <v>43454</v>
      </c>
      <c r="B56" s="8">
        <v>-1</v>
      </c>
      <c r="C56">
        <v>-849.99999999996589</v>
      </c>
      <c r="D56">
        <v>-1099.9999999999659</v>
      </c>
    </row>
    <row r="57" spans="1:4" x14ac:dyDescent="0.15">
      <c r="A57" s="2">
        <v>43455</v>
      </c>
      <c r="B57" s="8">
        <v>1</v>
      </c>
      <c r="C57">
        <v>100.00000000002274</v>
      </c>
      <c r="D57">
        <v>1650.0000000000341</v>
      </c>
    </row>
    <row r="58" spans="1:4" x14ac:dyDescent="0.15">
      <c r="A58" s="2">
        <v>43458</v>
      </c>
      <c r="B58" s="8">
        <v>-1</v>
      </c>
      <c r="C58">
        <v>-849.99999999996589</v>
      </c>
      <c r="D58">
        <v>-550.00000000001137</v>
      </c>
    </row>
    <row r="59" spans="1:4" x14ac:dyDescent="0.15">
      <c r="A59" s="2">
        <v>43459</v>
      </c>
      <c r="B59" s="8">
        <v>1</v>
      </c>
      <c r="C59">
        <v>1650.0000000000341</v>
      </c>
      <c r="D59">
        <v>1399.9999999999773</v>
      </c>
    </row>
    <row r="60" spans="1:4" x14ac:dyDescent="0.15">
      <c r="A60" s="2">
        <v>43460</v>
      </c>
      <c r="B60" s="8">
        <v>0</v>
      </c>
      <c r="C60">
        <v>0</v>
      </c>
      <c r="D60">
        <v>0</v>
      </c>
    </row>
    <row r="61" spans="1:4" x14ac:dyDescent="0.15">
      <c r="A61" s="2">
        <v>43461</v>
      </c>
      <c r="B61" s="8">
        <v>-1</v>
      </c>
      <c r="C61">
        <v>400.00000000003411</v>
      </c>
      <c r="D61">
        <v>-50.000000000011369</v>
      </c>
    </row>
    <row r="62" spans="1:4" x14ac:dyDescent="0.15">
      <c r="A62" s="2">
        <v>43462</v>
      </c>
      <c r="B62" s="8">
        <v>1</v>
      </c>
      <c r="C62">
        <v>0</v>
      </c>
      <c r="D62">
        <v>0</v>
      </c>
    </row>
    <row r="63" spans="1:4" x14ac:dyDescent="0.15">
      <c r="C63">
        <v>15100.0000000003</v>
      </c>
      <c r="D63">
        <v>17849.999999999967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E1" workbookViewId="0">
      <selection activeCell="J1" sqref="J1:J1048576"/>
    </sheetView>
  </sheetViews>
  <sheetFormatPr defaultRowHeight="13.5" x14ac:dyDescent="0.15"/>
  <cols>
    <col min="4" max="4" width="11.625" bestFit="1" customWidth="1"/>
    <col min="5" max="5" width="14.25" bestFit="1" customWidth="1"/>
    <col min="10" max="10" width="9" style="8"/>
    <col min="11" max="12" width="16.25" style="12" bestFit="1" customWidth="1"/>
    <col min="13" max="14" width="9" style="12"/>
    <col min="21" max="21" width="13" bestFit="1" customWidth="1"/>
  </cols>
  <sheetData>
    <row r="1" spans="1:22" x14ac:dyDescent="0.15">
      <c r="A1" t="s">
        <v>32</v>
      </c>
      <c r="D1" t="s">
        <v>1</v>
      </c>
      <c r="E1" t="s">
        <v>12</v>
      </c>
      <c r="F1" t="s">
        <v>25</v>
      </c>
      <c r="G1" t="s">
        <v>26</v>
      </c>
      <c r="H1" t="s">
        <v>27</v>
      </c>
      <c r="I1" t="s">
        <v>28</v>
      </c>
      <c r="J1" s="8" t="s">
        <v>24</v>
      </c>
      <c r="K1" s="12" t="s">
        <v>33</v>
      </c>
      <c r="L1" s="12" t="s">
        <v>34</v>
      </c>
      <c r="M1" s="12" t="s">
        <v>27</v>
      </c>
      <c r="N1" s="12" t="s">
        <v>28</v>
      </c>
      <c r="O1" t="s">
        <v>29</v>
      </c>
      <c r="P1" t="s">
        <v>35</v>
      </c>
      <c r="Q1" t="s">
        <v>36</v>
      </c>
      <c r="R1" t="s">
        <v>42</v>
      </c>
      <c r="S1" t="s">
        <v>29</v>
      </c>
      <c r="T1" t="s">
        <v>4</v>
      </c>
      <c r="U1" t="s">
        <v>4</v>
      </c>
      <c r="V1">
        <f>SUM(T3:T62)</f>
        <v>28</v>
      </c>
    </row>
    <row r="2" spans="1:22" x14ac:dyDescent="0.15">
      <c r="D2" s="2">
        <v>43371</v>
      </c>
      <c r="Q2">
        <v>120000</v>
      </c>
      <c r="R2">
        <f>LN(Q3/Q2)</f>
        <v>-9.2089390853100604E-3</v>
      </c>
      <c r="U2" t="s">
        <v>29</v>
      </c>
      <c r="V2">
        <f>SUM(S3:S62)</f>
        <v>16</v>
      </c>
    </row>
    <row r="3" spans="1:22" ht="14.25" x14ac:dyDescent="0.15">
      <c r="D3" s="2">
        <v>43381</v>
      </c>
      <c r="E3" s="1">
        <v>268.5</v>
      </c>
      <c r="F3">
        <v>269.7</v>
      </c>
      <c r="G3">
        <v>267.39999999999998</v>
      </c>
      <c r="J3" s="8">
        <v>1</v>
      </c>
      <c r="K3" s="13">
        <v>268.5</v>
      </c>
      <c r="L3" s="12">
        <v>267.39999999999998</v>
      </c>
      <c r="O3">
        <f>(L3-K3)*J3+(N3-M3)*J3</f>
        <v>-1.1000000000000227</v>
      </c>
      <c r="P3">
        <f>O3*1000</f>
        <v>-1100.0000000000227</v>
      </c>
      <c r="Q3">
        <f>Q2+P3</f>
        <v>118899.99999999997</v>
      </c>
      <c r="R3">
        <f t="shared" ref="R3:R61" si="0">LN(Q4/Q3)</f>
        <v>-2.1048208149635388E-3</v>
      </c>
      <c r="S3">
        <f>IF(P3&gt;0,1,0)</f>
        <v>0</v>
      </c>
      <c r="T3">
        <f>IF(P3&lt;&gt;0,1,0)</f>
        <v>1</v>
      </c>
      <c r="U3" t="s">
        <v>3</v>
      </c>
      <c r="V3">
        <f xml:space="preserve"> 16/28</f>
        <v>0.5714285714285714</v>
      </c>
    </row>
    <row r="4" spans="1:22" ht="14.25" x14ac:dyDescent="0.15">
      <c r="D4" s="2">
        <v>43382</v>
      </c>
      <c r="E4" s="1">
        <v>267.64999999999998</v>
      </c>
      <c r="F4">
        <v>267.39999999999998</v>
      </c>
      <c r="G4">
        <v>267.89999999999998</v>
      </c>
      <c r="J4" s="8">
        <v>-1</v>
      </c>
      <c r="K4" s="13">
        <v>267.64999999999998</v>
      </c>
      <c r="L4" s="12">
        <v>267.89999999999998</v>
      </c>
      <c r="O4">
        <f t="shared" ref="O4:O61" si="1">(L4-K4)*J4+(N4-M4)*J4</f>
        <v>-0.25</v>
      </c>
      <c r="P4">
        <f t="shared" ref="P4:P61" si="2">O4*1000</f>
        <v>-250</v>
      </c>
      <c r="Q4">
        <f t="shared" ref="Q4:Q59" si="3">Q3+P4</f>
        <v>118649.99999999997</v>
      </c>
      <c r="R4">
        <f t="shared" si="0"/>
        <v>0</v>
      </c>
      <c r="S4">
        <f>IF(P4&gt;0,1,0)</f>
        <v>0</v>
      </c>
      <c r="T4">
        <f>IF(P4&lt;&gt;0,1,0)</f>
        <v>1</v>
      </c>
      <c r="U4" t="s">
        <v>38</v>
      </c>
      <c r="V4">
        <f>(Q61-Q2)/Q2</f>
        <v>0.12458333333333431</v>
      </c>
    </row>
    <row r="5" spans="1:22" ht="14.25" x14ac:dyDescent="0.15">
      <c r="D5" s="2">
        <v>43383</v>
      </c>
      <c r="E5" s="1">
        <v>0</v>
      </c>
      <c r="J5" s="8">
        <v>0</v>
      </c>
      <c r="K5" s="13">
        <v>0</v>
      </c>
      <c r="O5">
        <f t="shared" si="1"/>
        <v>0</v>
      </c>
      <c r="P5">
        <f t="shared" si="2"/>
        <v>0</v>
      </c>
      <c r="Q5">
        <f t="shared" si="3"/>
        <v>118649.99999999997</v>
      </c>
      <c r="R5">
        <f t="shared" si="0"/>
        <v>4.5715186617605978E-2</v>
      </c>
      <c r="S5">
        <f>IF(P5&gt;0,1,0)</f>
        <v>0</v>
      </c>
      <c r="T5">
        <f>IF(P5&lt;&gt;0,1,0)</f>
        <v>0</v>
      </c>
      <c r="U5" t="s">
        <v>39</v>
      </c>
      <c r="V5">
        <f>STDEVP(R2:R60)</f>
        <v>1.0061874301637751E-2</v>
      </c>
    </row>
    <row r="6" spans="1:22" ht="14.25" x14ac:dyDescent="0.15">
      <c r="D6" s="2">
        <v>43384</v>
      </c>
      <c r="E6" s="1">
        <v>267.89999999999998</v>
      </c>
      <c r="F6">
        <v>267.89999999999998</v>
      </c>
      <c r="G6">
        <v>273.45</v>
      </c>
      <c r="J6" s="8">
        <v>1</v>
      </c>
      <c r="K6" s="13">
        <v>267.89999999999998</v>
      </c>
      <c r="L6" s="12">
        <v>273.45</v>
      </c>
      <c r="O6">
        <f t="shared" si="1"/>
        <v>5.5500000000000114</v>
      </c>
      <c r="P6">
        <f t="shared" si="2"/>
        <v>5550.0000000000109</v>
      </c>
      <c r="Q6">
        <f t="shared" si="3"/>
        <v>124199.99999999999</v>
      </c>
      <c r="R6">
        <f t="shared" si="0"/>
        <v>0</v>
      </c>
      <c r="S6">
        <f>IF(P6&gt;0,1,0)</f>
        <v>1</v>
      </c>
      <c r="T6">
        <f>IF(P6&lt;&gt;0,1,0)</f>
        <v>1</v>
      </c>
      <c r="U6" t="s">
        <v>37</v>
      </c>
      <c r="V6">
        <f>V4*250/60</f>
        <v>0.51909722222222632</v>
      </c>
    </row>
    <row r="7" spans="1:22" ht="14.25" x14ac:dyDescent="0.15">
      <c r="D7" s="2">
        <v>43385</v>
      </c>
      <c r="E7" s="1">
        <v>0</v>
      </c>
      <c r="J7" s="8">
        <v>0</v>
      </c>
      <c r="K7" s="13">
        <v>0</v>
      </c>
      <c r="O7">
        <f t="shared" si="1"/>
        <v>0</v>
      </c>
      <c r="P7">
        <f t="shared" si="2"/>
        <v>0</v>
      </c>
      <c r="Q7">
        <f t="shared" si="3"/>
        <v>124199.99999999999</v>
      </c>
      <c r="R7">
        <f t="shared" si="0"/>
        <v>-1.62341227618834E-2</v>
      </c>
      <c r="S7">
        <f>IF(P7&gt;0,1,0)</f>
        <v>0</v>
      </c>
      <c r="T7">
        <f>IF(P7&lt;&gt;0,1,0)</f>
        <v>0</v>
      </c>
      <c r="U7" t="s">
        <v>41</v>
      </c>
      <c r="V7">
        <f>(V4-0.007)/V5</f>
        <v>11.686026858255971</v>
      </c>
    </row>
    <row r="8" spans="1:22" ht="14.25" x14ac:dyDescent="0.15">
      <c r="D8" s="2">
        <v>43388</v>
      </c>
      <c r="E8" s="1">
        <v>273.39999999999998</v>
      </c>
      <c r="F8">
        <v>273.45</v>
      </c>
      <c r="G8">
        <v>275.39999999999998</v>
      </c>
      <c r="J8" s="8">
        <v>-1</v>
      </c>
      <c r="K8" s="13">
        <v>273.39999999999998</v>
      </c>
      <c r="L8" s="12">
        <v>275.39999999999998</v>
      </c>
      <c r="O8">
        <f t="shared" si="1"/>
        <v>-2</v>
      </c>
      <c r="P8">
        <f t="shared" si="2"/>
        <v>-2000</v>
      </c>
      <c r="Q8">
        <f t="shared" si="3"/>
        <v>122199.99999999999</v>
      </c>
      <c r="R8">
        <f t="shared" si="0"/>
        <v>0</v>
      </c>
      <c r="S8">
        <f>IF(P8&gt;0,1,0)</f>
        <v>0</v>
      </c>
      <c r="T8">
        <f>IF(P8&lt;&gt;0,1,0)</f>
        <v>1</v>
      </c>
    </row>
    <row r="9" spans="1:22" ht="14.25" x14ac:dyDescent="0.15">
      <c r="D9" s="2">
        <v>43389</v>
      </c>
      <c r="E9" s="1">
        <v>0</v>
      </c>
      <c r="J9" s="8">
        <v>0</v>
      </c>
      <c r="K9" s="13">
        <v>0</v>
      </c>
      <c r="O9">
        <f t="shared" si="1"/>
        <v>0</v>
      </c>
      <c r="P9">
        <f t="shared" si="2"/>
        <v>0</v>
      </c>
      <c r="Q9">
        <f t="shared" si="3"/>
        <v>122199.99999999999</v>
      </c>
      <c r="R9">
        <f t="shared" si="0"/>
        <v>0</v>
      </c>
      <c r="S9">
        <f>IF(P9&gt;0,1,0)</f>
        <v>0</v>
      </c>
      <c r="T9">
        <f>IF(P9&lt;&gt;0,1,0)</f>
        <v>0</v>
      </c>
    </row>
    <row r="10" spans="1:22" ht="14.25" x14ac:dyDescent="0.15">
      <c r="D10" s="2">
        <v>43390</v>
      </c>
      <c r="E10" s="1">
        <v>0</v>
      </c>
      <c r="J10" s="8">
        <v>0</v>
      </c>
      <c r="K10" s="13">
        <v>0</v>
      </c>
      <c r="O10">
        <f t="shared" si="1"/>
        <v>0</v>
      </c>
      <c r="P10">
        <f t="shared" si="2"/>
        <v>0</v>
      </c>
      <c r="Q10">
        <f t="shared" si="3"/>
        <v>122199.99999999999</v>
      </c>
      <c r="R10">
        <f t="shared" si="0"/>
        <v>0</v>
      </c>
      <c r="S10">
        <f>IF(P10&gt;0,1,0)</f>
        <v>0</v>
      </c>
      <c r="T10">
        <f>IF(P10&lt;&gt;0,1,0)</f>
        <v>0</v>
      </c>
    </row>
    <row r="11" spans="1:22" ht="14.25" x14ac:dyDescent="0.15">
      <c r="D11" s="2">
        <v>43391</v>
      </c>
      <c r="E11" s="1">
        <v>0</v>
      </c>
      <c r="J11" s="8">
        <v>0</v>
      </c>
      <c r="K11" s="13">
        <v>0</v>
      </c>
      <c r="O11">
        <f t="shared" si="1"/>
        <v>0</v>
      </c>
      <c r="P11">
        <f t="shared" si="2"/>
        <v>0</v>
      </c>
      <c r="Q11">
        <f t="shared" si="3"/>
        <v>122199.99999999999</v>
      </c>
      <c r="R11">
        <f t="shared" si="0"/>
        <v>-1.6380020042382471E-3</v>
      </c>
      <c r="S11">
        <f>IF(P11&gt;0,1,0)</f>
        <v>0</v>
      </c>
      <c r="T11">
        <f>IF(P11&lt;&gt;0,1,0)</f>
        <v>0</v>
      </c>
    </row>
    <row r="12" spans="1:22" ht="14.25" x14ac:dyDescent="0.15">
      <c r="D12" s="2">
        <v>43392</v>
      </c>
      <c r="E12" s="1">
        <v>276.39999999999998</v>
      </c>
      <c r="F12">
        <v>275.39999999999998</v>
      </c>
      <c r="G12">
        <v>276.2</v>
      </c>
      <c r="J12" s="8">
        <v>1</v>
      </c>
      <c r="K12" s="13">
        <v>276.39999999999998</v>
      </c>
      <c r="L12" s="12">
        <v>276.2</v>
      </c>
      <c r="O12">
        <f t="shared" si="1"/>
        <v>-0.19999999999998863</v>
      </c>
      <c r="P12">
        <f t="shared" si="2"/>
        <v>-199.99999999998863</v>
      </c>
      <c r="Q12">
        <f t="shared" si="3"/>
        <v>122000</v>
      </c>
      <c r="R12">
        <f t="shared" si="0"/>
        <v>-2.2798914964806013E-2</v>
      </c>
      <c r="S12">
        <f>IF(P12&gt;0,1,0)</f>
        <v>0</v>
      </c>
      <c r="T12">
        <f>IF(P12&lt;&gt;0,1,0)</f>
        <v>1</v>
      </c>
    </row>
    <row r="13" spans="1:22" ht="14.25" x14ac:dyDescent="0.15">
      <c r="D13" s="2">
        <v>43395</v>
      </c>
      <c r="E13" s="1">
        <v>275.8</v>
      </c>
      <c r="F13">
        <v>276.2</v>
      </c>
      <c r="G13">
        <v>278.55</v>
      </c>
      <c r="J13" s="8">
        <v>-1</v>
      </c>
      <c r="K13" s="13">
        <v>275.8</v>
      </c>
      <c r="L13" s="12">
        <v>278.55</v>
      </c>
      <c r="O13">
        <f t="shared" si="1"/>
        <v>-2.75</v>
      </c>
      <c r="P13">
        <f t="shared" si="2"/>
        <v>-2750</v>
      </c>
      <c r="Q13">
        <f t="shared" si="3"/>
        <v>119250</v>
      </c>
      <c r="R13">
        <f t="shared" si="0"/>
        <v>0</v>
      </c>
      <c r="S13">
        <f>IF(P13&gt;0,1,0)</f>
        <v>0</v>
      </c>
      <c r="T13">
        <f>IF(P13&lt;&gt;0,1,0)</f>
        <v>1</v>
      </c>
    </row>
    <row r="14" spans="1:22" ht="14.25" x14ac:dyDescent="0.15">
      <c r="D14" s="2">
        <v>43396</v>
      </c>
      <c r="E14" s="1">
        <v>0</v>
      </c>
      <c r="J14" s="8">
        <v>0</v>
      </c>
      <c r="K14" s="13">
        <v>0</v>
      </c>
      <c r="O14">
        <f t="shared" si="1"/>
        <v>0</v>
      </c>
      <c r="P14">
        <f t="shared" si="2"/>
        <v>0</v>
      </c>
      <c r="Q14">
        <f t="shared" si="3"/>
        <v>119250</v>
      </c>
      <c r="R14">
        <f t="shared" si="0"/>
        <v>-4.1937513720128683E-4</v>
      </c>
      <c r="S14">
        <f>IF(P14&gt;0,1,0)</f>
        <v>0</v>
      </c>
      <c r="T14">
        <f>IF(P14&lt;&gt;0,1,0)</f>
        <v>0</v>
      </c>
    </row>
    <row r="15" spans="1:22" ht="14.25" x14ac:dyDescent="0.15">
      <c r="D15" s="2">
        <v>43397</v>
      </c>
      <c r="E15" s="1">
        <v>278.05</v>
      </c>
      <c r="F15">
        <v>278.55</v>
      </c>
      <c r="G15">
        <v>278</v>
      </c>
      <c r="J15" s="8">
        <v>1</v>
      </c>
      <c r="K15" s="13">
        <v>278.05</v>
      </c>
      <c r="L15" s="12">
        <v>278</v>
      </c>
      <c r="O15">
        <f t="shared" si="1"/>
        <v>-5.0000000000011369E-2</v>
      </c>
      <c r="P15">
        <f t="shared" si="2"/>
        <v>-50.000000000011369</v>
      </c>
      <c r="Q15">
        <f t="shared" si="3"/>
        <v>119199.99999999999</v>
      </c>
      <c r="R15">
        <f t="shared" si="0"/>
        <v>0</v>
      </c>
      <c r="S15">
        <f>IF(P15&gt;0,1,0)</f>
        <v>0</v>
      </c>
      <c r="T15">
        <f>IF(P15&lt;&gt;0,1,0)</f>
        <v>1</v>
      </c>
    </row>
    <row r="16" spans="1:22" ht="14.25" x14ac:dyDescent="0.15">
      <c r="D16" s="2">
        <v>43398</v>
      </c>
      <c r="E16" s="1">
        <v>0</v>
      </c>
      <c r="J16" s="8">
        <v>0</v>
      </c>
      <c r="K16" s="13">
        <v>0</v>
      </c>
      <c r="O16">
        <f t="shared" si="1"/>
        <v>0</v>
      </c>
      <c r="P16">
        <f t="shared" si="2"/>
        <v>0</v>
      </c>
      <c r="Q16">
        <f t="shared" si="3"/>
        <v>119199.99999999999</v>
      </c>
      <c r="R16">
        <f t="shared" si="0"/>
        <v>1.0846998299460354E-2</v>
      </c>
      <c r="S16">
        <f>IF(P16&gt;0,1,0)</f>
        <v>0</v>
      </c>
      <c r="T16">
        <f>IF(P16&lt;&gt;0,1,0)</f>
        <v>0</v>
      </c>
    </row>
    <row r="17" spans="4:20" ht="14.25" x14ac:dyDescent="0.15">
      <c r="D17" s="2">
        <v>43399</v>
      </c>
      <c r="E17" s="1">
        <v>277.3</v>
      </c>
      <c r="F17">
        <v>278</v>
      </c>
      <c r="G17">
        <v>276</v>
      </c>
      <c r="J17" s="8">
        <v>-1</v>
      </c>
      <c r="K17" s="13">
        <v>277.3</v>
      </c>
      <c r="L17" s="12">
        <v>276</v>
      </c>
      <c r="O17">
        <f t="shared" si="1"/>
        <v>1.3000000000000114</v>
      </c>
      <c r="P17">
        <f t="shared" si="2"/>
        <v>1300.0000000000114</v>
      </c>
      <c r="Q17">
        <f t="shared" si="3"/>
        <v>120500</v>
      </c>
      <c r="R17">
        <f t="shared" si="0"/>
        <v>0</v>
      </c>
      <c r="S17">
        <f>IF(P17&gt;0,1,0)</f>
        <v>1</v>
      </c>
      <c r="T17">
        <f>IF(P17&lt;&gt;0,1,0)</f>
        <v>1</v>
      </c>
    </row>
    <row r="18" spans="4:20" ht="14.25" x14ac:dyDescent="0.15">
      <c r="D18" s="2">
        <v>43402</v>
      </c>
      <c r="E18" s="1">
        <v>0</v>
      </c>
      <c r="J18" s="8">
        <v>0</v>
      </c>
      <c r="K18" s="13">
        <v>0</v>
      </c>
      <c r="O18">
        <f t="shared" si="1"/>
        <v>0</v>
      </c>
      <c r="P18">
        <f t="shared" si="2"/>
        <v>0</v>
      </c>
      <c r="Q18">
        <f t="shared" si="3"/>
        <v>120500</v>
      </c>
      <c r="R18">
        <f t="shared" si="0"/>
        <v>0</v>
      </c>
      <c r="S18">
        <f>IF(P18&gt;0,1,0)</f>
        <v>0</v>
      </c>
      <c r="T18">
        <f>IF(P18&lt;&gt;0,1,0)</f>
        <v>0</v>
      </c>
    </row>
    <row r="19" spans="4:20" ht="14.25" x14ac:dyDescent="0.15">
      <c r="D19" s="2">
        <v>43403</v>
      </c>
      <c r="E19" s="1">
        <v>0</v>
      </c>
      <c r="J19" s="8">
        <v>0</v>
      </c>
      <c r="K19" s="13">
        <v>0</v>
      </c>
      <c r="O19">
        <f t="shared" si="1"/>
        <v>0</v>
      </c>
      <c r="P19">
        <f t="shared" si="2"/>
        <v>0</v>
      </c>
      <c r="Q19">
        <f t="shared" si="3"/>
        <v>120500</v>
      </c>
      <c r="R19">
        <f t="shared" si="0"/>
        <v>0</v>
      </c>
      <c r="S19">
        <f>IF(P19&gt;0,1,0)</f>
        <v>0</v>
      </c>
      <c r="T19">
        <f>IF(P19&lt;&gt;0,1,0)</f>
        <v>0</v>
      </c>
    </row>
    <row r="20" spans="4:20" ht="14.25" x14ac:dyDescent="0.15">
      <c r="D20" s="2">
        <v>43404</v>
      </c>
      <c r="E20" s="1">
        <v>0</v>
      </c>
      <c r="J20" s="8">
        <v>0</v>
      </c>
      <c r="K20" s="13">
        <v>0</v>
      </c>
      <c r="O20">
        <f t="shared" si="1"/>
        <v>0</v>
      </c>
      <c r="P20">
        <f t="shared" si="2"/>
        <v>0</v>
      </c>
      <c r="Q20">
        <f t="shared" si="3"/>
        <v>120500</v>
      </c>
      <c r="R20">
        <f t="shared" si="0"/>
        <v>0</v>
      </c>
      <c r="S20">
        <f>IF(P20&gt;0,1,0)</f>
        <v>0</v>
      </c>
      <c r="T20">
        <f>IF(P20&lt;&gt;0,1,0)</f>
        <v>0</v>
      </c>
    </row>
    <row r="21" spans="4:20" ht="14.25" x14ac:dyDescent="0.15">
      <c r="D21" s="2">
        <v>43405</v>
      </c>
      <c r="E21" s="1">
        <v>0</v>
      </c>
      <c r="J21" s="8">
        <v>0</v>
      </c>
      <c r="K21" s="13">
        <v>0</v>
      </c>
      <c r="O21">
        <f t="shared" si="1"/>
        <v>0</v>
      </c>
      <c r="P21">
        <f t="shared" si="2"/>
        <v>0</v>
      </c>
      <c r="Q21">
        <f t="shared" si="3"/>
        <v>120500</v>
      </c>
      <c r="R21">
        <f t="shared" si="0"/>
        <v>-4.5747636450057553E-3</v>
      </c>
      <c r="S21">
        <f>IF(P21&gt;0,1,0)</f>
        <v>0</v>
      </c>
      <c r="T21">
        <f>IF(P21&lt;&gt;0,1,0)</f>
        <v>0</v>
      </c>
    </row>
    <row r="22" spans="4:20" ht="14.25" x14ac:dyDescent="0.15">
      <c r="D22" s="2">
        <v>43406</v>
      </c>
      <c r="E22" s="1">
        <v>275.89999999999998</v>
      </c>
      <c r="F22">
        <v>276</v>
      </c>
      <c r="G22">
        <v>275.35000000000002</v>
      </c>
      <c r="J22" s="8">
        <v>1</v>
      </c>
      <c r="K22" s="13">
        <v>275.89999999999998</v>
      </c>
      <c r="L22" s="12">
        <v>275.35000000000002</v>
      </c>
      <c r="O22">
        <f t="shared" si="1"/>
        <v>-0.54999999999995453</v>
      </c>
      <c r="P22">
        <f t="shared" si="2"/>
        <v>-549.99999999995453</v>
      </c>
      <c r="Q22">
        <f t="shared" si="3"/>
        <v>119950.00000000004</v>
      </c>
      <c r="R22">
        <f t="shared" si="0"/>
        <v>0</v>
      </c>
      <c r="S22">
        <f>IF(P22&gt;0,1,0)</f>
        <v>0</v>
      </c>
      <c r="T22">
        <f>IF(P22&lt;&gt;0,1,0)</f>
        <v>1</v>
      </c>
    </row>
    <row r="23" spans="4:20" ht="14.25" x14ac:dyDescent="0.15">
      <c r="D23" s="2">
        <v>43409</v>
      </c>
      <c r="E23" s="1">
        <v>0</v>
      </c>
      <c r="J23" s="8">
        <v>0</v>
      </c>
      <c r="K23" s="13">
        <v>0</v>
      </c>
      <c r="O23">
        <f t="shared" si="1"/>
        <v>0</v>
      </c>
      <c r="P23">
        <f t="shared" si="2"/>
        <v>0</v>
      </c>
      <c r="Q23">
        <f t="shared" si="3"/>
        <v>119950.00000000004</v>
      </c>
      <c r="R23">
        <f t="shared" si="0"/>
        <v>3.9637466649624038E-2</v>
      </c>
      <c r="S23">
        <f>IF(P23&gt;0,1,0)</f>
        <v>0</v>
      </c>
      <c r="T23">
        <f>IF(P23&lt;&gt;0,1,0)</f>
        <v>0</v>
      </c>
    </row>
    <row r="24" spans="4:20" ht="14.25" x14ac:dyDescent="0.15">
      <c r="D24" s="2">
        <v>43410</v>
      </c>
      <c r="E24" s="1">
        <v>275.85000000000002</v>
      </c>
      <c r="F24">
        <v>275.35000000000002</v>
      </c>
      <c r="G24">
        <v>271</v>
      </c>
      <c r="J24" s="8">
        <v>-1</v>
      </c>
      <c r="K24" s="13">
        <v>275.85000000000002</v>
      </c>
      <c r="L24" s="12">
        <v>271</v>
      </c>
      <c r="O24">
        <f t="shared" si="1"/>
        <v>4.8500000000000227</v>
      </c>
      <c r="P24">
        <f t="shared" si="2"/>
        <v>4850.0000000000227</v>
      </c>
      <c r="Q24">
        <f t="shared" si="3"/>
        <v>124800.00000000007</v>
      </c>
      <c r="R24">
        <f t="shared" si="0"/>
        <v>0</v>
      </c>
      <c r="S24">
        <f>IF(P24&gt;0,1,0)</f>
        <v>1</v>
      </c>
      <c r="T24">
        <f>IF(P24&lt;&gt;0,1,0)</f>
        <v>1</v>
      </c>
    </row>
    <row r="25" spans="4:20" ht="14.25" x14ac:dyDescent="0.15">
      <c r="D25" s="2">
        <v>43411</v>
      </c>
      <c r="E25" s="1">
        <v>0</v>
      </c>
      <c r="J25" s="8">
        <v>0</v>
      </c>
      <c r="K25" s="13">
        <v>0</v>
      </c>
      <c r="O25">
        <f t="shared" si="1"/>
        <v>0</v>
      </c>
      <c r="P25">
        <f t="shared" si="2"/>
        <v>0</v>
      </c>
      <c r="Q25">
        <f t="shared" si="3"/>
        <v>124800.00000000007</v>
      </c>
      <c r="R25">
        <f t="shared" si="0"/>
        <v>0</v>
      </c>
      <c r="S25">
        <f>IF(P25&gt;0,1,0)</f>
        <v>0</v>
      </c>
      <c r="T25">
        <f>IF(P25&lt;&gt;0,1,0)</f>
        <v>0</v>
      </c>
    </row>
    <row r="26" spans="4:20" ht="14.25" x14ac:dyDescent="0.15">
      <c r="D26" s="2">
        <v>43412</v>
      </c>
      <c r="E26" s="1">
        <v>0</v>
      </c>
      <c r="J26" s="8">
        <v>0</v>
      </c>
      <c r="K26" s="13">
        <v>0</v>
      </c>
      <c r="O26">
        <f t="shared" si="1"/>
        <v>0</v>
      </c>
      <c r="P26">
        <f t="shared" si="2"/>
        <v>0</v>
      </c>
      <c r="Q26">
        <f t="shared" si="3"/>
        <v>124800.00000000007</v>
      </c>
      <c r="R26">
        <f t="shared" si="0"/>
        <v>0</v>
      </c>
      <c r="S26">
        <f>IF(P26&gt;0,1,0)</f>
        <v>0</v>
      </c>
      <c r="T26">
        <f>IF(P26&lt;&gt;0,1,0)</f>
        <v>0</v>
      </c>
    </row>
    <row r="27" spans="4:20" ht="14.25" x14ac:dyDescent="0.15">
      <c r="D27" s="2">
        <v>43413</v>
      </c>
      <c r="E27" s="1">
        <v>0</v>
      </c>
      <c r="J27" s="8">
        <v>0</v>
      </c>
      <c r="K27" s="13">
        <v>0</v>
      </c>
      <c r="O27">
        <f t="shared" si="1"/>
        <v>0</v>
      </c>
      <c r="P27">
        <f t="shared" si="2"/>
        <v>0</v>
      </c>
      <c r="Q27">
        <f t="shared" si="3"/>
        <v>124800.00000000007</v>
      </c>
      <c r="R27">
        <f t="shared" si="0"/>
        <v>0</v>
      </c>
      <c r="S27">
        <f>IF(P27&gt;0,1,0)</f>
        <v>0</v>
      </c>
      <c r="T27">
        <f>IF(P27&lt;&gt;0,1,0)</f>
        <v>0</v>
      </c>
    </row>
    <row r="28" spans="4:20" ht="14.25" x14ac:dyDescent="0.15">
      <c r="D28" s="2">
        <v>43416</v>
      </c>
      <c r="E28" s="1">
        <v>0</v>
      </c>
      <c r="J28" s="8">
        <v>0</v>
      </c>
      <c r="K28" s="13">
        <v>0</v>
      </c>
      <c r="O28">
        <f t="shared" si="1"/>
        <v>0</v>
      </c>
      <c r="P28">
        <f t="shared" si="2"/>
        <v>0</v>
      </c>
      <c r="Q28">
        <f t="shared" si="3"/>
        <v>124800.00000000007</v>
      </c>
      <c r="R28">
        <f t="shared" si="0"/>
        <v>0</v>
      </c>
      <c r="S28">
        <f>IF(P28&gt;0,1,0)</f>
        <v>0</v>
      </c>
      <c r="T28">
        <f>IF(P28&lt;&gt;0,1,0)</f>
        <v>0</v>
      </c>
    </row>
    <row r="29" spans="4:20" ht="14.25" x14ac:dyDescent="0.15">
      <c r="D29" s="2">
        <v>43417</v>
      </c>
      <c r="E29" s="1">
        <v>0</v>
      </c>
      <c r="J29" s="8">
        <v>0</v>
      </c>
      <c r="K29" s="13">
        <v>0</v>
      </c>
      <c r="O29">
        <f t="shared" si="1"/>
        <v>0</v>
      </c>
      <c r="P29">
        <f t="shared" si="2"/>
        <v>0</v>
      </c>
      <c r="Q29">
        <f t="shared" si="3"/>
        <v>124800.00000000007</v>
      </c>
      <c r="R29">
        <f t="shared" si="0"/>
        <v>3.0383082792426155E-2</v>
      </c>
      <c r="S29">
        <f>IF(P29&gt;0,1,0)</f>
        <v>0</v>
      </c>
      <c r="T29">
        <f>IF(P29&lt;&gt;0,1,0)</f>
        <v>0</v>
      </c>
    </row>
    <row r="30" spans="4:20" ht="14.25" x14ac:dyDescent="0.15">
      <c r="D30" s="2">
        <v>43418</v>
      </c>
      <c r="E30" s="1">
        <v>271.45</v>
      </c>
      <c r="F30">
        <v>271</v>
      </c>
      <c r="G30">
        <v>275.3</v>
      </c>
      <c r="J30" s="8">
        <v>1</v>
      </c>
      <c r="K30" s="13">
        <v>271.45</v>
      </c>
      <c r="L30" s="12">
        <v>275.3</v>
      </c>
      <c r="O30">
        <f t="shared" si="1"/>
        <v>3.8500000000000227</v>
      </c>
      <c r="P30">
        <f t="shared" si="2"/>
        <v>3850.0000000000227</v>
      </c>
      <c r="Q30">
        <f t="shared" si="3"/>
        <v>128650.0000000001</v>
      </c>
      <c r="R30">
        <f t="shared" si="0"/>
        <v>0</v>
      </c>
      <c r="S30">
        <f>IF(P30&gt;0,1,0)</f>
        <v>1</v>
      </c>
      <c r="T30">
        <f>IF(P30&lt;&gt;0,1,0)</f>
        <v>1</v>
      </c>
    </row>
    <row r="31" spans="4:20" ht="14.25" x14ac:dyDescent="0.15">
      <c r="D31" s="2">
        <v>43419</v>
      </c>
      <c r="E31" s="1">
        <v>0</v>
      </c>
      <c r="J31" s="8">
        <v>0</v>
      </c>
      <c r="K31" s="13">
        <v>0</v>
      </c>
      <c r="O31">
        <f t="shared" si="1"/>
        <v>0</v>
      </c>
      <c r="P31">
        <f t="shared" si="2"/>
        <v>0</v>
      </c>
      <c r="Q31">
        <f t="shared" si="3"/>
        <v>128650.0000000001</v>
      </c>
      <c r="R31">
        <f t="shared" si="0"/>
        <v>0</v>
      </c>
      <c r="S31">
        <f>IF(P31&gt;0,1,0)</f>
        <v>0</v>
      </c>
      <c r="T31">
        <f>IF(P31&lt;&gt;0,1,0)</f>
        <v>0</v>
      </c>
    </row>
    <row r="32" spans="4:20" ht="14.25" x14ac:dyDescent="0.15">
      <c r="D32" s="2">
        <v>43420</v>
      </c>
      <c r="E32" s="1">
        <v>0</v>
      </c>
      <c r="J32" s="8">
        <v>0</v>
      </c>
      <c r="K32" s="13">
        <v>0</v>
      </c>
      <c r="O32">
        <f t="shared" si="1"/>
        <v>0</v>
      </c>
      <c r="P32">
        <f t="shared" si="2"/>
        <v>0</v>
      </c>
      <c r="Q32">
        <f t="shared" si="3"/>
        <v>128650.0000000001</v>
      </c>
      <c r="R32">
        <f t="shared" si="0"/>
        <v>0</v>
      </c>
      <c r="S32">
        <f>IF(P32&gt;0,1,0)</f>
        <v>0</v>
      </c>
      <c r="T32">
        <f>IF(P32&lt;&gt;0,1,0)</f>
        <v>0</v>
      </c>
    </row>
    <row r="33" spans="4:20" ht="14.25" x14ac:dyDescent="0.15">
      <c r="D33" s="2">
        <v>43423</v>
      </c>
      <c r="E33" s="1">
        <v>0</v>
      </c>
      <c r="J33" s="8">
        <v>0</v>
      </c>
      <c r="K33" s="13">
        <v>0</v>
      </c>
      <c r="O33">
        <f t="shared" si="1"/>
        <v>0</v>
      </c>
      <c r="P33">
        <f t="shared" si="2"/>
        <v>0</v>
      </c>
      <c r="Q33">
        <f t="shared" si="3"/>
        <v>128650.0000000001</v>
      </c>
      <c r="R33">
        <f t="shared" si="0"/>
        <v>0</v>
      </c>
      <c r="S33">
        <f>IF(P33&gt;0,1,0)</f>
        <v>0</v>
      </c>
      <c r="T33">
        <f>IF(P33&lt;&gt;0,1,0)</f>
        <v>0</v>
      </c>
    </row>
    <row r="34" spans="4:20" ht="14.25" x14ac:dyDescent="0.15">
      <c r="D34" s="2">
        <v>43424</v>
      </c>
      <c r="E34" s="1">
        <v>0</v>
      </c>
      <c r="J34" s="8">
        <v>0</v>
      </c>
      <c r="K34" s="13">
        <v>0</v>
      </c>
      <c r="O34">
        <f t="shared" si="1"/>
        <v>0</v>
      </c>
      <c r="P34">
        <f t="shared" si="2"/>
        <v>0</v>
      </c>
      <c r="Q34">
        <f t="shared" si="3"/>
        <v>128650.0000000001</v>
      </c>
      <c r="R34">
        <f t="shared" si="0"/>
        <v>3.8789808140963561E-3</v>
      </c>
      <c r="S34">
        <f>IF(P34&gt;0,1,0)</f>
        <v>0</v>
      </c>
      <c r="T34">
        <f>IF(P34&lt;&gt;0,1,0)</f>
        <v>0</v>
      </c>
    </row>
    <row r="35" spans="4:20" ht="14.25" x14ac:dyDescent="0.15">
      <c r="D35" s="2">
        <v>43425</v>
      </c>
      <c r="E35" s="1">
        <v>275.55</v>
      </c>
      <c r="F35">
        <v>275.3</v>
      </c>
      <c r="G35">
        <v>275.05</v>
      </c>
      <c r="J35" s="8">
        <v>-1</v>
      </c>
      <c r="K35" s="13">
        <v>275.55</v>
      </c>
      <c r="L35" s="12">
        <v>275.05</v>
      </c>
      <c r="O35">
        <f t="shared" si="1"/>
        <v>0.5</v>
      </c>
      <c r="P35">
        <f t="shared" si="2"/>
        <v>500</v>
      </c>
      <c r="Q35">
        <f t="shared" si="3"/>
        <v>129150.0000000001</v>
      </c>
      <c r="R35">
        <f t="shared" si="0"/>
        <v>-2.3255824434755211E-3</v>
      </c>
      <c r="S35">
        <f>IF(P35&gt;0,1,0)</f>
        <v>1</v>
      </c>
      <c r="T35">
        <f>IF(P35&lt;&gt;0,1,0)</f>
        <v>1</v>
      </c>
    </row>
    <row r="36" spans="4:20" ht="14.25" x14ac:dyDescent="0.15">
      <c r="D36" s="2">
        <v>43426</v>
      </c>
      <c r="E36" s="1">
        <v>275.85000000000002</v>
      </c>
      <c r="F36">
        <v>275.05</v>
      </c>
      <c r="G36">
        <v>275.55</v>
      </c>
      <c r="J36" s="8">
        <v>1</v>
      </c>
      <c r="K36" s="13">
        <v>275.85000000000002</v>
      </c>
      <c r="L36" s="12">
        <v>275.55</v>
      </c>
      <c r="O36">
        <f t="shared" si="1"/>
        <v>-0.30000000000001137</v>
      </c>
      <c r="P36">
        <f t="shared" si="2"/>
        <v>-300.00000000001137</v>
      </c>
      <c r="Q36">
        <f t="shared" si="3"/>
        <v>128850.00000000009</v>
      </c>
      <c r="R36">
        <f t="shared" si="0"/>
        <v>0</v>
      </c>
      <c r="S36">
        <f>IF(P36&gt;0,1,0)</f>
        <v>0</v>
      </c>
      <c r="T36">
        <f>IF(P36&lt;&gt;0,1,0)</f>
        <v>1</v>
      </c>
    </row>
    <row r="37" spans="4:20" ht="14.25" x14ac:dyDescent="0.15">
      <c r="D37" s="2">
        <v>43427</v>
      </c>
      <c r="E37" s="1">
        <v>0</v>
      </c>
      <c r="J37" s="8">
        <v>0</v>
      </c>
      <c r="K37" s="13">
        <v>0</v>
      </c>
      <c r="O37">
        <f t="shared" si="1"/>
        <v>0</v>
      </c>
      <c r="P37">
        <f t="shared" si="2"/>
        <v>0</v>
      </c>
      <c r="Q37">
        <f t="shared" si="3"/>
        <v>128850.00000000009</v>
      </c>
      <c r="R37">
        <f t="shared" si="0"/>
        <v>1.387305486824747E-2</v>
      </c>
      <c r="S37">
        <f>IF(P37&gt;0,1,0)</f>
        <v>0</v>
      </c>
      <c r="T37">
        <f>IF(P37&lt;&gt;0,1,0)</f>
        <v>0</v>
      </c>
    </row>
    <row r="38" spans="4:20" ht="14.25" x14ac:dyDescent="0.15">
      <c r="D38" s="2">
        <v>43430</v>
      </c>
      <c r="E38" s="1">
        <v>275.3</v>
      </c>
      <c r="F38">
        <v>275.55</v>
      </c>
      <c r="G38">
        <v>273.5</v>
      </c>
      <c r="J38" s="8">
        <v>-1</v>
      </c>
      <c r="K38" s="13">
        <v>275.3</v>
      </c>
      <c r="L38" s="12">
        <v>273.5</v>
      </c>
      <c r="O38">
        <f t="shared" si="1"/>
        <v>1.8000000000000114</v>
      </c>
      <c r="P38">
        <f t="shared" si="2"/>
        <v>1800.0000000000114</v>
      </c>
      <c r="Q38">
        <f t="shared" si="3"/>
        <v>130650.0000000001</v>
      </c>
      <c r="R38">
        <f t="shared" si="0"/>
        <v>0</v>
      </c>
      <c r="S38">
        <f>IF(P38&gt;0,1,0)</f>
        <v>1</v>
      </c>
      <c r="T38">
        <f>IF(P38&lt;&gt;0,1,0)</f>
        <v>1</v>
      </c>
    </row>
    <row r="39" spans="4:20" ht="14.25" x14ac:dyDescent="0.15">
      <c r="D39" s="2">
        <v>43431</v>
      </c>
      <c r="E39" s="1">
        <v>0</v>
      </c>
      <c r="J39" s="8">
        <v>0</v>
      </c>
      <c r="K39" s="13">
        <v>0</v>
      </c>
      <c r="O39">
        <f t="shared" si="1"/>
        <v>0</v>
      </c>
      <c r="P39">
        <f t="shared" si="2"/>
        <v>0</v>
      </c>
      <c r="Q39">
        <f t="shared" si="3"/>
        <v>130650.0000000001</v>
      </c>
      <c r="R39">
        <f t="shared" si="0"/>
        <v>0</v>
      </c>
      <c r="S39">
        <f>IF(P39&gt;0,1,0)</f>
        <v>0</v>
      </c>
      <c r="T39">
        <f>IF(P39&lt;&gt;0,1,0)</f>
        <v>0</v>
      </c>
    </row>
    <row r="40" spans="4:20" ht="14.25" x14ac:dyDescent="0.15">
      <c r="D40" s="2">
        <v>43432</v>
      </c>
      <c r="E40" s="1">
        <v>0</v>
      </c>
      <c r="J40" s="8">
        <v>0</v>
      </c>
      <c r="K40" s="13">
        <v>0</v>
      </c>
      <c r="O40">
        <f t="shared" si="1"/>
        <v>0</v>
      </c>
      <c r="P40">
        <f t="shared" si="2"/>
        <v>0</v>
      </c>
      <c r="Q40">
        <f t="shared" si="3"/>
        <v>130650.0000000001</v>
      </c>
      <c r="R40">
        <f t="shared" si="0"/>
        <v>5.7241140838886432E-3</v>
      </c>
      <c r="S40">
        <f>IF(P40&gt;0,1,0)</f>
        <v>0</v>
      </c>
      <c r="T40">
        <f>IF(P40&lt;&gt;0,1,0)</f>
        <v>0</v>
      </c>
    </row>
    <row r="41" spans="4:20" ht="14.25" x14ac:dyDescent="0.15">
      <c r="D41" s="2">
        <v>43433</v>
      </c>
      <c r="E41" s="1">
        <v>273.55</v>
      </c>
      <c r="F41">
        <v>273.5</v>
      </c>
      <c r="G41">
        <v>274.8</v>
      </c>
      <c r="H41">
        <v>279.5</v>
      </c>
      <c r="I41" s="11">
        <v>279</v>
      </c>
      <c r="J41" s="8">
        <v>1</v>
      </c>
      <c r="K41" s="13">
        <v>273.55</v>
      </c>
      <c r="L41" s="12">
        <v>274.8</v>
      </c>
      <c r="M41" s="12">
        <v>279.5</v>
      </c>
      <c r="N41" s="12">
        <v>279</v>
      </c>
      <c r="O41">
        <f t="shared" si="1"/>
        <v>0.75</v>
      </c>
      <c r="P41">
        <f t="shared" si="2"/>
        <v>750</v>
      </c>
      <c r="Q41">
        <f t="shared" si="3"/>
        <v>131400.00000000012</v>
      </c>
      <c r="R41">
        <f t="shared" si="0"/>
        <v>0</v>
      </c>
      <c r="S41">
        <f>IF(P41&gt;0,1,0)</f>
        <v>1</v>
      </c>
      <c r="T41">
        <f>IF(P41&lt;&gt;0,1,0)</f>
        <v>1</v>
      </c>
    </row>
    <row r="42" spans="4:20" ht="14.25" x14ac:dyDescent="0.15">
      <c r="D42" s="2">
        <v>43434</v>
      </c>
      <c r="E42" s="1">
        <v>0</v>
      </c>
      <c r="J42" s="8">
        <v>0</v>
      </c>
      <c r="K42" s="13">
        <v>0</v>
      </c>
      <c r="O42">
        <f t="shared" si="1"/>
        <v>0</v>
      </c>
      <c r="P42">
        <f t="shared" si="2"/>
        <v>0</v>
      </c>
      <c r="Q42">
        <f t="shared" si="3"/>
        <v>131400.00000000012</v>
      </c>
      <c r="R42">
        <f t="shared" si="0"/>
        <v>-1.9043997376274166E-3</v>
      </c>
      <c r="S42">
        <f>IF(P42&gt;0,1,0)</f>
        <v>0</v>
      </c>
      <c r="T42">
        <f>IF(P42&lt;&gt;0,1,0)</f>
        <v>0</v>
      </c>
    </row>
    <row r="43" spans="4:20" ht="14.25" x14ac:dyDescent="0.15">
      <c r="D43" s="2">
        <v>43437</v>
      </c>
      <c r="E43" s="1">
        <v>278.35000000000002</v>
      </c>
      <c r="F43" s="11">
        <v>279</v>
      </c>
      <c r="G43" s="11">
        <v>278.60000000000002</v>
      </c>
      <c r="H43" s="11"/>
      <c r="I43" s="11"/>
      <c r="J43" s="8">
        <v>-1</v>
      </c>
      <c r="K43" s="13">
        <v>278.35000000000002</v>
      </c>
      <c r="L43" s="12">
        <v>278.60000000000002</v>
      </c>
      <c r="O43">
        <f t="shared" si="1"/>
        <v>-0.25</v>
      </c>
      <c r="P43">
        <f t="shared" si="2"/>
        <v>-250</v>
      </c>
      <c r="Q43">
        <f t="shared" si="3"/>
        <v>131150.00000000012</v>
      </c>
      <c r="R43">
        <f t="shared" si="0"/>
        <v>4.5644811085888233E-3</v>
      </c>
      <c r="S43">
        <f>IF(P43&gt;0,1,0)</f>
        <v>0</v>
      </c>
      <c r="T43">
        <f>IF(P43&lt;&gt;0,1,0)</f>
        <v>1</v>
      </c>
    </row>
    <row r="44" spans="4:20" ht="14.25" x14ac:dyDescent="0.15">
      <c r="D44" s="2">
        <v>43438</v>
      </c>
      <c r="E44" s="1">
        <v>279.35000000000002</v>
      </c>
      <c r="F44" s="11">
        <v>278.60000000000002</v>
      </c>
      <c r="G44" s="11">
        <v>279.95</v>
      </c>
      <c r="H44" s="11"/>
      <c r="I44" s="11"/>
      <c r="J44" s="8">
        <v>1</v>
      </c>
      <c r="K44" s="13">
        <v>279.35000000000002</v>
      </c>
      <c r="L44" s="12">
        <v>279.95</v>
      </c>
      <c r="O44">
        <f t="shared" si="1"/>
        <v>0.59999999999996589</v>
      </c>
      <c r="P44">
        <f t="shared" si="2"/>
        <v>599.99999999996589</v>
      </c>
      <c r="Q44">
        <f t="shared" si="3"/>
        <v>131750.00000000009</v>
      </c>
      <c r="R44">
        <f t="shared" si="0"/>
        <v>0</v>
      </c>
      <c r="S44">
        <f>IF(P44&gt;0,1,0)</f>
        <v>1</v>
      </c>
      <c r="T44">
        <f>IF(P44&lt;&gt;0,1,0)</f>
        <v>1</v>
      </c>
    </row>
    <row r="45" spans="4:20" ht="14.25" x14ac:dyDescent="0.15">
      <c r="D45" s="2">
        <v>43439</v>
      </c>
      <c r="E45" s="1">
        <v>0</v>
      </c>
      <c r="J45" s="8">
        <v>0</v>
      </c>
      <c r="K45" s="13">
        <v>0</v>
      </c>
      <c r="O45">
        <f t="shared" si="1"/>
        <v>0</v>
      </c>
      <c r="P45">
        <f t="shared" si="2"/>
        <v>0</v>
      </c>
      <c r="Q45">
        <f t="shared" si="3"/>
        <v>131750.00000000009</v>
      </c>
      <c r="R45">
        <f t="shared" si="0"/>
        <v>0</v>
      </c>
      <c r="S45">
        <f>IF(P45&gt;0,1,0)</f>
        <v>0</v>
      </c>
      <c r="T45">
        <f>IF(P45&lt;&gt;0,1,0)</f>
        <v>0</v>
      </c>
    </row>
    <row r="46" spans="4:20" ht="14.25" x14ac:dyDescent="0.15">
      <c r="D46" s="2">
        <v>43440</v>
      </c>
      <c r="E46" s="1">
        <v>0</v>
      </c>
      <c r="J46" s="8">
        <v>0</v>
      </c>
      <c r="K46" s="13">
        <v>0</v>
      </c>
      <c r="O46">
        <f t="shared" si="1"/>
        <v>0</v>
      </c>
      <c r="P46">
        <f t="shared" si="2"/>
        <v>0</v>
      </c>
      <c r="Q46">
        <f t="shared" si="3"/>
        <v>131750.00000000009</v>
      </c>
      <c r="R46">
        <f t="shared" si="0"/>
        <v>3.0314536288261812E-3</v>
      </c>
      <c r="S46">
        <f>IF(P46&gt;0,1,0)</f>
        <v>0</v>
      </c>
      <c r="T46">
        <f>IF(P46&lt;&gt;0,1,0)</f>
        <v>0</v>
      </c>
    </row>
    <row r="47" spans="4:20" ht="14.25" x14ac:dyDescent="0.15">
      <c r="D47" s="2">
        <v>43441</v>
      </c>
      <c r="E47" s="1">
        <v>281.2</v>
      </c>
      <c r="F47" s="11">
        <v>279.95</v>
      </c>
      <c r="G47" s="11">
        <v>280.8</v>
      </c>
      <c r="H47" s="11"/>
      <c r="I47" s="11"/>
      <c r="J47" s="8">
        <v>-1</v>
      </c>
      <c r="K47" s="13">
        <v>281.2</v>
      </c>
      <c r="L47" s="12">
        <v>280.8</v>
      </c>
      <c r="O47">
        <f t="shared" si="1"/>
        <v>0.39999999999997726</v>
      </c>
      <c r="P47">
        <f t="shared" si="2"/>
        <v>399.99999999997726</v>
      </c>
      <c r="Q47">
        <f t="shared" si="3"/>
        <v>132150.00000000006</v>
      </c>
      <c r="R47">
        <f t="shared" si="0"/>
        <v>6.411487171455274E-3</v>
      </c>
      <c r="S47">
        <f>IF(P47&gt;0,1,0)</f>
        <v>1</v>
      </c>
      <c r="T47">
        <f>IF(P47&lt;&gt;0,1,0)</f>
        <v>1</v>
      </c>
    </row>
    <row r="48" spans="4:20" ht="14.25" x14ac:dyDescent="0.15">
      <c r="D48" s="2">
        <v>43444</v>
      </c>
      <c r="E48" s="1">
        <v>281.8</v>
      </c>
      <c r="F48" s="11">
        <v>280.8</v>
      </c>
      <c r="G48" s="11">
        <v>282.64999999999998</v>
      </c>
      <c r="H48" s="11"/>
      <c r="I48" s="11"/>
      <c r="J48" s="8">
        <v>1</v>
      </c>
      <c r="K48" s="13">
        <v>281.8</v>
      </c>
      <c r="L48" s="12">
        <v>282.64999999999998</v>
      </c>
      <c r="O48">
        <f t="shared" si="1"/>
        <v>0.84999999999996589</v>
      </c>
      <c r="P48">
        <f t="shared" si="2"/>
        <v>849.99999999996589</v>
      </c>
      <c r="Q48">
        <f t="shared" si="3"/>
        <v>133000.00000000003</v>
      </c>
      <c r="R48">
        <f t="shared" si="0"/>
        <v>8.6094486498796748E-3</v>
      </c>
      <c r="S48">
        <f>IF(P48&gt;0,1,0)</f>
        <v>1</v>
      </c>
      <c r="T48">
        <f>IF(P48&lt;&gt;0,1,0)</f>
        <v>1</v>
      </c>
    </row>
    <row r="49" spans="4:20" ht="14.25" x14ac:dyDescent="0.15">
      <c r="D49" s="2">
        <v>43445</v>
      </c>
      <c r="E49" s="1">
        <v>282.55</v>
      </c>
      <c r="F49" s="11">
        <v>282.64999999999998</v>
      </c>
      <c r="G49" s="11">
        <v>281.39999999999998</v>
      </c>
      <c r="H49" s="11"/>
      <c r="I49" s="11"/>
      <c r="J49" s="8">
        <v>-1</v>
      </c>
      <c r="K49" s="13">
        <v>282.55</v>
      </c>
      <c r="L49" s="12">
        <v>281.39999999999998</v>
      </c>
      <c r="O49">
        <f t="shared" si="1"/>
        <v>1.1500000000000341</v>
      </c>
      <c r="P49">
        <f t="shared" si="2"/>
        <v>1150.0000000000341</v>
      </c>
      <c r="Q49">
        <f t="shared" si="3"/>
        <v>134150.00000000006</v>
      </c>
      <c r="R49">
        <f t="shared" si="0"/>
        <v>0</v>
      </c>
      <c r="S49">
        <f>IF(P49&gt;0,1,0)</f>
        <v>1</v>
      </c>
      <c r="T49">
        <f>IF(P49&lt;&gt;0,1,0)</f>
        <v>1</v>
      </c>
    </row>
    <row r="50" spans="4:20" ht="14.25" x14ac:dyDescent="0.15">
      <c r="D50" s="2">
        <v>43446</v>
      </c>
      <c r="E50" s="1">
        <v>0</v>
      </c>
      <c r="J50" s="8">
        <v>0</v>
      </c>
      <c r="K50" s="13">
        <v>0</v>
      </c>
      <c r="O50">
        <f t="shared" si="1"/>
        <v>0</v>
      </c>
      <c r="P50">
        <f t="shared" si="2"/>
        <v>0</v>
      </c>
      <c r="Q50">
        <f t="shared" si="3"/>
        <v>134150.00000000006</v>
      </c>
      <c r="R50">
        <f t="shared" si="0"/>
        <v>-4.4826373156635398E-3</v>
      </c>
      <c r="S50">
        <f>IF(P50&gt;0,1,0)</f>
        <v>0</v>
      </c>
      <c r="T50">
        <f>IF(P50&lt;&gt;0,1,0)</f>
        <v>0</v>
      </c>
    </row>
    <row r="51" spans="4:20" ht="14.25" x14ac:dyDescent="0.15">
      <c r="D51" s="2">
        <v>43447</v>
      </c>
      <c r="E51" s="1">
        <v>280.85000000000002</v>
      </c>
      <c r="F51" s="11">
        <v>281.39999999999998</v>
      </c>
      <c r="G51" s="11">
        <v>280.25</v>
      </c>
      <c r="H51" s="11"/>
      <c r="I51" s="11"/>
      <c r="J51" s="8">
        <v>1</v>
      </c>
      <c r="K51" s="13">
        <v>280.85000000000002</v>
      </c>
      <c r="L51" s="12">
        <v>280.25</v>
      </c>
      <c r="O51">
        <f t="shared" si="1"/>
        <v>-0.60000000000002274</v>
      </c>
      <c r="P51">
        <f t="shared" si="2"/>
        <v>-600.00000000002274</v>
      </c>
      <c r="Q51">
        <f t="shared" si="3"/>
        <v>133550.00000000003</v>
      </c>
      <c r="R51">
        <f t="shared" si="0"/>
        <v>0</v>
      </c>
      <c r="S51">
        <f>IF(P51&gt;0,1,0)</f>
        <v>0</v>
      </c>
      <c r="T51">
        <f>IF(P51&lt;&gt;0,1,0)</f>
        <v>1</v>
      </c>
    </row>
    <row r="52" spans="4:20" ht="14.25" x14ac:dyDescent="0.15">
      <c r="D52" s="2">
        <v>43448</v>
      </c>
      <c r="E52" s="1">
        <v>0</v>
      </c>
      <c r="J52" s="8">
        <v>0</v>
      </c>
      <c r="K52" s="13">
        <v>0</v>
      </c>
      <c r="O52">
        <f t="shared" si="1"/>
        <v>0</v>
      </c>
      <c r="P52">
        <f t="shared" si="2"/>
        <v>0</v>
      </c>
      <c r="Q52">
        <f t="shared" si="3"/>
        <v>133550.00000000003</v>
      </c>
      <c r="R52">
        <f t="shared" si="0"/>
        <v>-4.8789738367704333E-3</v>
      </c>
      <c r="S52">
        <f>IF(P52&gt;0,1,0)</f>
        <v>0</v>
      </c>
      <c r="T52">
        <f>IF(P52&lt;&gt;0,1,0)</f>
        <v>0</v>
      </c>
    </row>
    <row r="53" spans="4:20" ht="14.25" x14ac:dyDescent="0.15">
      <c r="D53" s="2">
        <v>43451</v>
      </c>
      <c r="E53" s="1">
        <v>279.95</v>
      </c>
      <c r="F53" s="11">
        <v>280.25</v>
      </c>
      <c r="G53" s="11">
        <v>280.60000000000002</v>
      </c>
      <c r="H53" s="11"/>
      <c r="I53" s="11"/>
      <c r="J53" s="8">
        <v>-1</v>
      </c>
      <c r="K53" s="13">
        <v>279.95</v>
      </c>
      <c r="L53" s="12">
        <v>280.60000000000002</v>
      </c>
      <c r="O53">
        <f t="shared" si="1"/>
        <v>-0.65000000000003411</v>
      </c>
      <c r="P53">
        <f t="shared" si="2"/>
        <v>-650.00000000003411</v>
      </c>
      <c r="Q53">
        <f t="shared" si="3"/>
        <v>132900</v>
      </c>
      <c r="R53">
        <f t="shared" si="0"/>
        <v>3.3802849088236911E-3</v>
      </c>
      <c r="S53">
        <f>IF(P53&gt;0,1,0)</f>
        <v>0</v>
      </c>
      <c r="T53">
        <f>IF(P53&lt;&gt;0,1,0)</f>
        <v>1</v>
      </c>
    </row>
    <row r="54" spans="4:20" ht="14.25" x14ac:dyDescent="0.15">
      <c r="D54" s="2">
        <v>43452</v>
      </c>
      <c r="E54" s="1">
        <v>281.85000000000002</v>
      </c>
      <c r="F54" s="11">
        <v>280.60000000000002</v>
      </c>
      <c r="G54" s="11">
        <v>282.3</v>
      </c>
      <c r="H54" s="11"/>
      <c r="I54" s="11"/>
      <c r="J54" s="8">
        <v>1</v>
      </c>
      <c r="K54" s="13">
        <v>281.85000000000002</v>
      </c>
      <c r="L54" s="12">
        <v>282.3</v>
      </c>
      <c r="O54">
        <f t="shared" si="1"/>
        <v>0.44999999999998863</v>
      </c>
      <c r="P54">
        <f t="shared" si="2"/>
        <v>449.99999999998863</v>
      </c>
      <c r="Q54">
        <f t="shared" si="3"/>
        <v>133350</v>
      </c>
      <c r="R54">
        <f t="shared" si="0"/>
        <v>0</v>
      </c>
      <c r="S54">
        <f>IF(P54&gt;0,1,0)</f>
        <v>1</v>
      </c>
      <c r="T54">
        <f>IF(P54&lt;&gt;0,1,0)</f>
        <v>1</v>
      </c>
    </row>
    <row r="55" spans="4:20" ht="14.25" x14ac:dyDescent="0.15">
      <c r="D55" s="2">
        <v>43453</v>
      </c>
      <c r="E55" s="1">
        <v>0</v>
      </c>
      <c r="J55" s="8">
        <v>0</v>
      </c>
      <c r="K55" s="13">
        <v>0</v>
      </c>
      <c r="O55">
        <f t="shared" si="1"/>
        <v>0</v>
      </c>
      <c r="P55">
        <f t="shared" si="2"/>
        <v>0</v>
      </c>
      <c r="Q55">
        <f t="shared" si="3"/>
        <v>133350</v>
      </c>
      <c r="R55">
        <f t="shared" si="0"/>
        <v>3.3688970661051409E-3</v>
      </c>
      <c r="S55">
        <f>IF(P55&gt;0,1,0)</f>
        <v>0</v>
      </c>
      <c r="T55">
        <f>IF(P55&lt;&gt;0,1,0)</f>
        <v>0</v>
      </c>
    </row>
    <row r="56" spans="4:20" ht="14.25" x14ac:dyDescent="0.15">
      <c r="D56" s="2">
        <v>43454</v>
      </c>
      <c r="E56" s="1">
        <v>283.85000000000002</v>
      </c>
      <c r="F56" s="11">
        <v>282.3</v>
      </c>
      <c r="G56" s="11">
        <v>283.39999999999998</v>
      </c>
      <c r="H56" s="11"/>
      <c r="I56" s="11"/>
      <c r="J56" s="8">
        <v>-1</v>
      </c>
      <c r="K56" s="13">
        <v>283.85000000000002</v>
      </c>
      <c r="L56" s="12">
        <v>283.39999999999998</v>
      </c>
      <c r="O56">
        <f t="shared" si="1"/>
        <v>0.45000000000004547</v>
      </c>
      <c r="P56">
        <f t="shared" si="2"/>
        <v>450.00000000004547</v>
      </c>
      <c r="Q56">
        <f t="shared" si="3"/>
        <v>133800.00000000006</v>
      </c>
      <c r="R56">
        <f t="shared" si="0"/>
        <v>2.6124291775052066E-3</v>
      </c>
      <c r="S56">
        <f>IF(P56&gt;0,1,0)</f>
        <v>1</v>
      </c>
      <c r="T56">
        <f>IF(P56&lt;&gt;0,1,0)</f>
        <v>1</v>
      </c>
    </row>
    <row r="57" spans="4:20" ht="14.25" x14ac:dyDescent="0.15">
      <c r="D57" s="2">
        <v>43455</v>
      </c>
      <c r="E57" s="1">
        <v>284.7</v>
      </c>
      <c r="F57" s="11">
        <v>283.39999999999998</v>
      </c>
      <c r="G57" s="11">
        <v>285.05</v>
      </c>
      <c r="H57" s="11"/>
      <c r="I57" s="11"/>
      <c r="J57" s="8">
        <v>1</v>
      </c>
      <c r="K57" s="13">
        <v>284.7</v>
      </c>
      <c r="L57" s="12">
        <v>285.05</v>
      </c>
      <c r="O57">
        <f t="shared" si="1"/>
        <v>0.35000000000002274</v>
      </c>
      <c r="P57">
        <f t="shared" si="2"/>
        <v>350.00000000002274</v>
      </c>
      <c r="Q57">
        <f t="shared" si="3"/>
        <v>134150.00000000009</v>
      </c>
      <c r="R57">
        <f t="shared" si="0"/>
        <v>-5.9813262436098202E-3</v>
      </c>
      <c r="S57">
        <f>IF(P57&gt;0,1,0)</f>
        <v>1</v>
      </c>
      <c r="T57">
        <f>IF(P57&lt;&gt;0,1,0)</f>
        <v>1</v>
      </c>
    </row>
    <row r="58" spans="4:20" ht="14.25" x14ac:dyDescent="0.15">
      <c r="D58" s="2">
        <v>43458</v>
      </c>
      <c r="E58" s="1">
        <v>284.8</v>
      </c>
      <c r="F58" s="11">
        <v>285.05</v>
      </c>
      <c r="G58" s="11">
        <v>285.60000000000002</v>
      </c>
      <c r="H58" s="11"/>
      <c r="I58" s="11"/>
      <c r="J58" s="8">
        <v>-1</v>
      </c>
      <c r="K58" s="13">
        <v>284.8</v>
      </c>
      <c r="L58" s="12">
        <v>285.60000000000002</v>
      </c>
      <c r="O58">
        <f t="shared" si="1"/>
        <v>-0.80000000000001137</v>
      </c>
      <c r="P58">
        <f t="shared" si="2"/>
        <v>-800.00000000001137</v>
      </c>
      <c r="Q58">
        <f t="shared" si="3"/>
        <v>133350.00000000009</v>
      </c>
      <c r="R58">
        <f t="shared" si="0"/>
        <v>1.0072832788295164E-2</v>
      </c>
      <c r="S58">
        <f>IF(P58&gt;0,1,0)</f>
        <v>0</v>
      </c>
      <c r="T58">
        <f>IF(P58&lt;&gt;0,1,0)</f>
        <v>1</v>
      </c>
    </row>
    <row r="59" spans="4:20" ht="14.25" x14ac:dyDescent="0.15">
      <c r="D59" s="2">
        <v>43459</v>
      </c>
      <c r="E59" s="1">
        <v>285.64999999999998</v>
      </c>
      <c r="F59" s="11">
        <v>285.60000000000002</v>
      </c>
      <c r="G59" s="11">
        <v>287</v>
      </c>
      <c r="H59" s="11"/>
      <c r="I59" s="11"/>
      <c r="J59" s="8">
        <v>1</v>
      </c>
      <c r="K59" s="13">
        <v>285.64999999999998</v>
      </c>
      <c r="L59" s="12">
        <v>287</v>
      </c>
      <c r="O59">
        <f t="shared" si="1"/>
        <v>1.3500000000000227</v>
      </c>
      <c r="P59">
        <f t="shared" si="2"/>
        <v>1350.0000000000227</v>
      </c>
      <c r="Q59">
        <f t="shared" si="3"/>
        <v>134700.00000000012</v>
      </c>
      <c r="R59">
        <f t="shared" si="0"/>
        <v>0</v>
      </c>
      <c r="S59">
        <f>IF(P59&gt;0,1,0)</f>
        <v>1</v>
      </c>
      <c r="T59">
        <f>IF(P59&lt;&gt;0,1,0)</f>
        <v>1</v>
      </c>
    </row>
    <row r="60" spans="4:20" ht="14.25" x14ac:dyDescent="0.15">
      <c r="D60" s="2">
        <v>43460</v>
      </c>
      <c r="E60" s="1">
        <v>0</v>
      </c>
      <c r="J60" s="8">
        <v>0</v>
      </c>
      <c r="K60" s="13">
        <v>0</v>
      </c>
      <c r="O60">
        <f t="shared" si="1"/>
        <v>0</v>
      </c>
      <c r="P60">
        <f t="shared" si="2"/>
        <v>0</v>
      </c>
      <c r="Q60">
        <f>Q59+P60</f>
        <v>134700.00000000012</v>
      </c>
      <c r="R60">
        <f t="shared" si="0"/>
        <v>1.8542560476952534E-3</v>
      </c>
      <c r="S60">
        <f>IF(P60&gt;0,1,0)</f>
        <v>0</v>
      </c>
      <c r="T60">
        <f>IF(P60&lt;&gt;0,1,0)</f>
        <v>0</v>
      </c>
    </row>
    <row r="61" spans="4:20" ht="14.25" x14ac:dyDescent="0.15">
      <c r="D61" s="2">
        <v>43461</v>
      </c>
      <c r="E61" s="1">
        <v>287.3</v>
      </c>
      <c r="F61" s="11">
        <v>287</v>
      </c>
      <c r="G61" s="11">
        <v>287.05</v>
      </c>
      <c r="H61" s="11"/>
      <c r="I61" s="11"/>
      <c r="J61" s="8">
        <v>-1</v>
      </c>
      <c r="K61" s="13">
        <v>287.3</v>
      </c>
      <c r="L61" s="12">
        <v>287.05</v>
      </c>
      <c r="O61">
        <f t="shared" si="1"/>
        <v>0.25</v>
      </c>
      <c r="P61">
        <f t="shared" si="2"/>
        <v>250</v>
      </c>
      <c r="Q61">
        <f>Q60+P61</f>
        <v>134950.00000000012</v>
      </c>
      <c r="S61">
        <f>IF(P61&gt;0,1,0)</f>
        <v>1</v>
      </c>
      <c r="T61">
        <f>IF(P61&lt;&gt;0,1,0)</f>
        <v>1</v>
      </c>
    </row>
    <row r="62" spans="4:20" ht="14.25" x14ac:dyDescent="0.15">
      <c r="D62" s="2">
        <v>43462</v>
      </c>
      <c r="E62" s="1">
        <v>286.89999999999998</v>
      </c>
      <c r="J62" s="8">
        <v>1</v>
      </c>
      <c r="K62" s="13">
        <v>286.89999999999998</v>
      </c>
      <c r="P62">
        <f>SUM(P3:P61)</f>
        <v>14950.000000000044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预测结果</vt:lpstr>
      <vt:lpstr>手工回测</vt:lpstr>
      <vt:lpstr>回测评判</vt:lpstr>
      <vt:lpstr>单模型手工回测</vt:lpstr>
      <vt:lpstr>Sheet3</vt:lpstr>
      <vt:lpstr>复合模型2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2019-01-29T06:45:21Z</dcterms:created>
  <dcterms:modified xsi:type="dcterms:W3CDTF">2019-03-06T03:11:09Z</dcterms:modified>
</cp:coreProperties>
</file>