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GitHub\EE324-Control-Systems-Lab\Experiment_4\"/>
    </mc:Choice>
  </mc:AlternateContent>
  <xr:revisionPtr revIDLastSave="0" documentId="13_ncr:1_{15B7E93D-D523-464B-A4B8-091708C2742F}" xr6:coauthVersionLast="47" xr6:coauthVersionMax="47" xr10:uidLastSave="{00000000-0000-0000-0000-000000000000}"/>
  <bookViews>
    <workbookView xWindow="-98" yWindow="-98" windowWidth="22695" windowHeight="14476" xr2:uid="{30CF7E55-AA48-4513-BE12-A4EAC86F9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<sst xmlns="http://schemas.openxmlformats.org/spreadsheetml/2006/main" count="9" uniqueCount="8">
  <si>
    <t>Vin (pp)</t>
  </si>
  <si>
    <t>Vout (pp)</t>
  </si>
  <si>
    <t>freq</t>
  </si>
  <si>
    <t>phase</t>
  </si>
  <si>
    <t>Gain</t>
  </si>
  <si>
    <t>Gain in dB</t>
  </si>
  <si>
    <t>log freq</t>
  </si>
  <si>
    <t>gain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</si>
</sst>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Bode Plot (Phase)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-83.2</c:v>
                </c:pt>
                <c:pt idx="1">
                  <c:v>-143.9</c:v>
                </c:pt>
                <c:pt idx="2">
                  <c:v>-165</c:v>
                </c:pt>
                <c:pt idx="3">
                  <c:v>-171.36</c:v>
                </c:pt>
                <c:pt idx="4">
                  <c:v>-181.82</c:v>
                </c:pt>
                <c:pt idx="5">
                  <c:v>-164.9</c:v>
                </c:pt>
                <c:pt idx="6">
                  <c:v>-165</c:v>
                </c:pt>
                <c:pt idx="7">
                  <c:v>-172.32</c:v>
                </c:pt>
                <c:pt idx="8">
                  <c:v>-174.06</c:v>
                </c:pt>
                <c:pt idx="9">
                  <c:v>-176.36</c:v>
                </c:pt>
                <c:pt idx="10">
                  <c:v>-195</c:v>
                </c:pt>
                <c:pt idx="11">
                  <c:v>-217.7</c:v>
                </c:pt>
                <c:pt idx="12">
                  <c:v>-241.6</c:v>
                </c:pt>
                <c:pt idx="13">
                  <c:v>-253.2</c:v>
                </c:pt>
                <c:pt idx="14">
                  <c:v>-262.7</c:v>
                </c:pt>
                <c:pt idx="15">
                  <c:v>-285</c:v>
                </c:pt>
                <c:pt idx="16">
                  <c:v>-294</c:v>
                </c:pt>
                <c:pt idx="17">
                  <c:v>-304</c:v>
                </c:pt>
                <c:pt idx="18">
                  <c:v>-323</c:v>
                </c:pt>
                <c:pt idx="19">
                  <c:v>-348</c:v>
                </c:pt>
                <c:pt idx="20">
                  <c:v>-367</c:v>
                </c:pt>
                <c:pt idx="21">
                  <c:v>-390</c:v>
                </c:pt>
                <c:pt idx="22">
                  <c:v>-420</c:v>
                </c:pt>
                <c:pt idx="23">
                  <c:v>-445</c:v>
                </c:pt>
                <c:pt idx="24">
                  <c:v>-474.4</c:v>
                </c:pt>
                <c:pt idx="25">
                  <c:v>-510</c:v>
                </c:pt>
                <c:pt idx="27">
                  <c:v>-96.8</c:v>
                </c:pt>
                <c:pt idx="28">
                  <c:v>-36.1</c:v>
                </c:pt>
                <c:pt idx="29">
                  <c:v>-15</c:v>
                </c:pt>
                <c:pt idx="30">
                  <c:v>-8.64</c:v>
                </c:pt>
                <c:pt idx="31">
                  <c:v>1.82</c:v>
                </c:pt>
                <c:pt idx="32">
                  <c:v>-15.1</c:v>
                </c:pt>
                <c:pt idx="33">
                  <c:v>-15</c:v>
                </c:pt>
                <c:pt idx="34">
                  <c:v>-7.68</c:v>
                </c:pt>
                <c:pt idx="35">
                  <c:v>-5.94</c:v>
                </c:pt>
                <c:pt idx="36">
                  <c:v>-3.64</c:v>
                </c:pt>
                <c:pt idx="37">
                  <c:v>15</c:v>
                </c:pt>
                <c:pt idx="38">
                  <c:v>37.700000000000003</c:v>
                </c:pt>
                <c:pt idx="39">
                  <c:v>61.6</c:v>
                </c:pt>
                <c:pt idx="40">
                  <c:v>73.2</c:v>
                </c:pt>
                <c:pt idx="41">
                  <c:v>82.7</c:v>
                </c:pt>
                <c:pt idx="42">
                  <c:v>105</c:v>
                </c:pt>
                <c:pt idx="43">
                  <c:v>114</c:v>
                </c:pt>
                <c:pt idx="44">
                  <c:v>124</c:v>
                </c:pt>
                <c:pt idx="45">
                  <c:v>143</c:v>
                </c:pt>
                <c:pt idx="46">
                  <c:v>168</c:v>
                </c:pt>
                <c:pt idx="47">
                  <c:v>-173</c:v>
                </c:pt>
                <c:pt idx="48">
                  <c:v>-150</c:v>
                </c:pt>
                <c:pt idx="49">
                  <c:v>-120</c:v>
                </c:pt>
                <c:pt idx="50">
                  <c:v>-95</c:v>
                </c:pt>
                <c:pt idx="51">
                  <c:v>-65.599999999999994</c:v>
                </c:pt>
                <c:pt idx="52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7-475D-A2B7-5196BEE4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86944"/>
        <c:axId val="1884988384"/>
      </c:scatterChart>
      <c:valAx>
        <c:axId val="188498694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88384"/>
        <c:crosses val="autoZero"/>
        <c:crossBetween val="midCat"/>
      </c:valAx>
      <c:valAx>
        <c:axId val="1884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 (Gain in 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-20</c:v>
                </c:pt>
                <c:pt idx="1">
                  <c:v>-15.080351413338487</c:v>
                </c:pt>
                <c:pt idx="2">
                  <c:v>-16.25826713285711</c:v>
                </c:pt>
                <c:pt idx="3">
                  <c:v>-14.735171304508372</c:v>
                </c:pt>
                <c:pt idx="4">
                  <c:v>-16.407843344429633</c:v>
                </c:pt>
                <c:pt idx="5">
                  <c:v>-16.832750158095006</c:v>
                </c:pt>
                <c:pt idx="6">
                  <c:v>-13.979400086720377</c:v>
                </c:pt>
                <c:pt idx="7">
                  <c:v>-14.148063437457633</c:v>
                </c:pt>
                <c:pt idx="8">
                  <c:v>-12.995039633316743</c:v>
                </c:pt>
                <c:pt idx="9">
                  <c:v>-12.95634963777275</c:v>
                </c:pt>
                <c:pt idx="10">
                  <c:v>-8.9954329388981193</c:v>
                </c:pt>
                <c:pt idx="11">
                  <c:v>-7.5547324516750125</c:v>
                </c:pt>
                <c:pt idx="12">
                  <c:v>-8.0628240471569068</c:v>
                </c:pt>
                <c:pt idx="13">
                  <c:v>-7.0625532851135073</c:v>
                </c:pt>
                <c:pt idx="14">
                  <c:v>-6.6339763086086636</c:v>
                </c:pt>
                <c:pt idx="15">
                  <c:v>-6.4246676350453633</c:v>
                </c:pt>
                <c:pt idx="16">
                  <c:v>-6.9975712640359635</c:v>
                </c:pt>
                <c:pt idx="17">
                  <c:v>-5.3521248035406286</c:v>
                </c:pt>
                <c:pt idx="18">
                  <c:v>-4.0557148713372033</c:v>
                </c:pt>
                <c:pt idx="19">
                  <c:v>-4.002589998462402</c:v>
                </c:pt>
                <c:pt idx="20">
                  <c:v>-3.4432193085449785</c:v>
                </c:pt>
                <c:pt idx="21">
                  <c:v>-3.211581857548675</c:v>
                </c:pt>
                <c:pt idx="22">
                  <c:v>-2.7660539633256285</c:v>
                </c:pt>
                <c:pt idx="23">
                  <c:v>-2.5515766554901682</c:v>
                </c:pt>
                <c:pt idx="24">
                  <c:v>-2.875311877355673</c:v>
                </c:pt>
                <c:pt idx="25">
                  <c:v>-4.9800199131994241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7-4CCB-BA83-9B69ACA7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55424"/>
        <c:axId val="1813455904"/>
      </c:scatterChart>
      <c:valAx>
        <c:axId val="181345542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5904"/>
        <c:crosses val="autoZero"/>
        <c:crossBetween val="midCat"/>
      </c:valAx>
      <c:valAx>
        <c:axId val="18134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  <c:pt idx="18">
                  <c:v>3250</c:v>
                </c:pt>
                <c:pt idx="19">
                  <c:v>3500</c:v>
                </c:pt>
                <c:pt idx="20">
                  <c:v>3750</c:v>
                </c:pt>
                <c:pt idx="21">
                  <c:v>4000</c:v>
                </c:pt>
                <c:pt idx="22">
                  <c:v>4250</c:v>
                </c:pt>
                <c:pt idx="23">
                  <c:v>4500</c:v>
                </c:pt>
                <c:pt idx="24">
                  <c:v>4750</c:v>
                </c:pt>
                <c:pt idx="25">
                  <c:v>5000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-20</c:v>
                </c:pt>
                <c:pt idx="1">
                  <c:v>-15.080351413338487</c:v>
                </c:pt>
                <c:pt idx="2">
                  <c:v>-16.25826713285711</c:v>
                </c:pt>
                <c:pt idx="3">
                  <c:v>-14.735171304508372</c:v>
                </c:pt>
                <c:pt idx="4">
                  <c:v>-16.407843344429633</c:v>
                </c:pt>
                <c:pt idx="5">
                  <c:v>-16.832750158095006</c:v>
                </c:pt>
                <c:pt idx="6">
                  <c:v>-13.979400086720377</c:v>
                </c:pt>
                <c:pt idx="7">
                  <c:v>-14.148063437457633</c:v>
                </c:pt>
                <c:pt idx="8">
                  <c:v>-12.995039633316743</c:v>
                </c:pt>
                <c:pt idx="9">
                  <c:v>-12.95634963777275</c:v>
                </c:pt>
                <c:pt idx="10">
                  <c:v>-8.9954329388981193</c:v>
                </c:pt>
                <c:pt idx="11">
                  <c:v>-7.5547324516750125</c:v>
                </c:pt>
                <c:pt idx="12">
                  <c:v>-8.0628240471569068</c:v>
                </c:pt>
                <c:pt idx="13">
                  <c:v>-7.0625532851135073</c:v>
                </c:pt>
                <c:pt idx="14">
                  <c:v>-6.6339763086086636</c:v>
                </c:pt>
                <c:pt idx="15">
                  <c:v>-6.4246676350453633</c:v>
                </c:pt>
                <c:pt idx="16">
                  <c:v>-6.9975712640359635</c:v>
                </c:pt>
                <c:pt idx="17">
                  <c:v>-5.3521248035406286</c:v>
                </c:pt>
                <c:pt idx="18">
                  <c:v>-4.0557148713372033</c:v>
                </c:pt>
                <c:pt idx="19">
                  <c:v>-4.002589998462402</c:v>
                </c:pt>
                <c:pt idx="20">
                  <c:v>-3.4432193085449785</c:v>
                </c:pt>
                <c:pt idx="21">
                  <c:v>-3.211581857548675</c:v>
                </c:pt>
                <c:pt idx="22">
                  <c:v>-2.7660539633256285</c:v>
                </c:pt>
                <c:pt idx="23">
                  <c:v>-2.5515766554901682</c:v>
                </c:pt>
                <c:pt idx="24">
                  <c:v>-2.875311877355673</c:v>
                </c:pt>
                <c:pt idx="25">
                  <c:v>-4.9800199131994241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D-45D3-9F8C-77D62E93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3344"/>
        <c:axId val="1885012864"/>
      </c:scatterChart>
      <c:valAx>
        <c:axId val="188501334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2864"/>
        <c:crosses val="autoZero"/>
        <c:crossBetween val="midCat"/>
      </c:valAx>
      <c:valAx>
        <c:axId val="1885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334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  <c:pt idx="18">
                  <c:v>3250</c:v>
                </c:pt>
                <c:pt idx="19">
                  <c:v>3500</c:v>
                </c:pt>
                <c:pt idx="20">
                  <c:v>3750</c:v>
                </c:pt>
                <c:pt idx="21">
                  <c:v>4000</c:v>
                </c:pt>
                <c:pt idx="22">
                  <c:v>4250</c:v>
                </c:pt>
                <c:pt idx="23">
                  <c:v>4500</c:v>
                </c:pt>
                <c:pt idx="24">
                  <c:v>4750</c:v>
                </c:pt>
                <c:pt idx="25">
                  <c:v>5000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-83.2</c:v>
                </c:pt>
                <c:pt idx="1">
                  <c:v>-143.9</c:v>
                </c:pt>
                <c:pt idx="2">
                  <c:v>-165</c:v>
                </c:pt>
                <c:pt idx="3">
                  <c:v>-171.36</c:v>
                </c:pt>
                <c:pt idx="4">
                  <c:v>-181.82</c:v>
                </c:pt>
                <c:pt idx="5">
                  <c:v>-164.9</c:v>
                </c:pt>
                <c:pt idx="6">
                  <c:v>-165</c:v>
                </c:pt>
                <c:pt idx="7">
                  <c:v>-172.32</c:v>
                </c:pt>
                <c:pt idx="8">
                  <c:v>-174.06</c:v>
                </c:pt>
                <c:pt idx="9">
                  <c:v>-176.36</c:v>
                </c:pt>
                <c:pt idx="10">
                  <c:v>-195</c:v>
                </c:pt>
                <c:pt idx="11">
                  <c:v>-217.7</c:v>
                </c:pt>
                <c:pt idx="12">
                  <c:v>-241.6</c:v>
                </c:pt>
                <c:pt idx="13">
                  <c:v>-253.2</c:v>
                </c:pt>
                <c:pt idx="14">
                  <c:v>-262.7</c:v>
                </c:pt>
                <c:pt idx="15">
                  <c:v>-285</c:v>
                </c:pt>
                <c:pt idx="16">
                  <c:v>-294</c:v>
                </c:pt>
                <c:pt idx="17">
                  <c:v>-304</c:v>
                </c:pt>
                <c:pt idx="18">
                  <c:v>-323</c:v>
                </c:pt>
                <c:pt idx="19">
                  <c:v>-348</c:v>
                </c:pt>
                <c:pt idx="20">
                  <c:v>-367</c:v>
                </c:pt>
                <c:pt idx="21">
                  <c:v>-390</c:v>
                </c:pt>
                <c:pt idx="22">
                  <c:v>-420</c:v>
                </c:pt>
                <c:pt idx="23">
                  <c:v>-445</c:v>
                </c:pt>
                <c:pt idx="24">
                  <c:v>-474.4</c:v>
                </c:pt>
                <c:pt idx="25">
                  <c:v>-510</c:v>
                </c:pt>
                <c:pt idx="27">
                  <c:v>-96.8</c:v>
                </c:pt>
                <c:pt idx="28">
                  <c:v>-36.1</c:v>
                </c:pt>
                <c:pt idx="29">
                  <c:v>-15</c:v>
                </c:pt>
                <c:pt idx="30">
                  <c:v>-8.64</c:v>
                </c:pt>
                <c:pt idx="31">
                  <c:v>1.82</c:v>
                </c:pt>
                <c:pt idx="32">
                  <c:v>-15.1</c:v>
                </c:pt>
                <c:pt idx="33">
                  <c:v>-15</c:v>
                </c:pt>
                <c:pt idx="34">
                  <c:v>-7.68</c:v>
                </c:pt>
                <c:pt idx="35">
                  <c:v>-5.94</c:v>
                </c:pt>
                <c:pt idx="36">
                  <c:v>-3.64</c:v>
                </c:pt>
                <c:pt idx="37">
                  <c:v>15</c:v>
                </c:pt>
                <c:pt idx="38">
                  <c:v>37.700000000000003</c:v>
                </c:pt>
                <c:pt idx="39">
                  <c:v>61.6</c:v>
                </c:pt>
                <c:pt idx="40">
                  <c:v>73.2</c:v>
                </c:pt>
                <c:pt idx="41">
                  <c:v>82.7</c:v>
                </c:pt>
                <c:pt idx="42">
                  <c:v>105</c:v>
                </c:pt>
                <c:pt idx="43">
                  <c:v>114</c:v>
                </c:pt>
                <c:pt idx="44">
                  <c:v>124</c:v>
                </c:pt>
                <c:pt idx="45">
                  <c:v>143</c:v>
                </c:pt>
                <c:pt idx="46">
                  <c:v>168</c:v>
                </c:pt>
                <c:pt idx="47">
                  <c:v>-173</c:v>
                </c:pt>
                <c:pt idx="48">
                  <c:v>-150</c:v>
                </c:pt>
                <c:pt idx="49">
                  <c:v>-120</c:v>
                </c:pt>
                <c:pt idx="50">
                  <c:v>-95</c:v>
                </c:pt>
                <c:pt idx="51">
                  <c:v>-65.599999999999994</c:v>
                </c:pt>
                <c:pt idx="52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3-411E-B479-9369AA27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62144"/>
        <c:axId val="1813460224"/>
      </c:scatterChart>
      <c:valAx>
        <c:axId val="18134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60224"/>
        <c:crosses val="autoZero"/>
        <c:crossBetween val="midCat"/>
      </c:valAx>
      <c:valAx>
        <c:axId val="1813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  <c:pt idx="18">
                  <c:v>3250</c:v>
                </c:pt>
                <c:pt idx="19">
                  <c:v>3500</c:v>
                </c:pt>
                <c:pt idx="20">
                  <c:v>3750</c:v>
                </c:pt>
                <c:pt idx="21">
                  <c:v>4000</c:v>
                </c:pt>
                <c:pt idx="22">
                  <c:v>4250</c:v>
                </c:pt>
                <c:pt idx="23">
                  <c:v>4500</c:v>
                </c:pt>
                <c:pt idx="24">
                  <c:v>4750</c:v>
                </c:pt>
                <c:pt idx="25">
                  <c:v>5000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-20</c:v>
                </c:pt>
                <c:pt idx="1">
                  <c:v>-15.080351413338487</c:v>
                </c:pt>
                <c:pt idx="2">
                  <c:v>-16.25826713285711</c:v>
                </c:pt>
                <c:pt idx="3">
                  <c:v>-14.735171304508372</c:v>
                </c:pt>
                <c:pt idx="4">
                  <c:v>-16.407843344429633</c:v>
                </c:pt>
                <c:pt idx="5">
                  <c:v>-16.832750158095006</c:v>
                </c:pt>
                <c:pt idx="6">
                  <c:v>-13.979400086720377</c:v>
                </c:pt>
                <c:pt idx="7">
                  <c:v>-14.148063437457633</c:v>
                </c:pt>
                <c:pt idx="8">
                  <c:v>-12.995039633316743</c:v>
                </c:pt>
                <c:pt idx="9">
                  <c:v>-12.95634963777275</c:v>
                </c:pt>
                <c:pt idx="10">
                  <c:v>-8.9954329388981193</c:v>
                </c:pt>
                <c:pt idx="11">
                  <c:v>-7.5547324516750125</c:v>
                </c:pt>
                <c:pt idx="12">
                  <c:v>-8.0628240471569068</c:v>
                </c:pt>
                <c:pt idx="13">
                  <c:v>-7.0625532851135073</c:v>
                </c:pt>
                <c:pt idx="14">
                  <c:v>-6.6339763086086636</c:v>
                </c:pt>
                <c:pt idx="15">
                  <c:v>-6.4246676350453633</c:v>
                </c:pt>
                <c:pt idx="16">
                  <c:v>-6.9975712640359635</c:v>
                </c:pt>
                <c:pt idx="17">
                  <c:v>-5.3521248035406286</c:v>
                </c:pt>
                <c:pt idx="18">
                  <c:v>-4.0557148713372033</c:v>
                </c:pt>
                <c:pt idx="19">
                  <c:v>-4.002589998462402</c:v>
                </c:pt>
                <c:pt idx="20">
                  <c:v>-3.4432193085449785</c:v>
                </c:pt>
                <c:pt idx="21">
                  <c:v>-3.211581857548675</c:v>
                </c:pt>
                <c:pt idx="22">
                  <c:v>-2.7660539633256285</c:v>
                </c:pt>
                <c:pt idx="23">
                  <c:v>-2.5515766554901682</c:v>
                </c:pt>
                <c:pt idx="24">
                  <c:v>-2.875311877355673</c:v>
                </c:pt>
                <c:pt idx="25">
                  <c:v>-4.9800199131994241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F-40B8-9422-FDF28520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88304"/>
        <c:axId val="1887709904"/>
      </c:scatterChart>
      <c:valAx>
        <c:axId val="18876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09904"/>
        <c:crosses val="autoZero"/>
        <c:crossBetween val="midCat"/>
      </c:valAx>
      <c:valAx>
        <c:axId val="18877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240506</xdr:colOff>
      <xdr:row>16</xdr:row>
      <xdr:rowOff>95250</xdr:rowOff>
    </xdr:from>
    <xdr:to>
      <xdr:col>23</xdr:col>
      <xdr:colOff>278606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7672B-97FB-4960-596D-A2200D64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240506</xdr:colOff>
      <xdr:row>1</xdr:row>
      <xdr:rowOff>0</xdr:rowOff>
    </xdr:from>
    <xdr:to>
      <xdr:col>23</xdr:col>
      <xdr:colOff>278606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FC901-E46A-DA27-2D9C-34A01A37B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645318</xdr:colOff>
      <xdr:row>0</xdr:row>
      <xdr:rowOff>166688</xdr:rowOff>
    </xdr:from>
    <xdr:to>
      <xdr:col>16</xdr:col>
      <xdr:colOff>35718</xdr:colOff>
      <xdr:row>16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30121-6F44-386C-6D01-2823681E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16</xdr:col>
      <xdr:colOff>38100</xdr:colOff>
      <xdr:row>63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6E3EA4-5821-40D9-9721-6CA7496F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161925</xdr:colOff>
      <xdr:row>48</xdr:row>
      <xdr:rowOff>0</xdr:rowOff>
    </xdr:from>
    <xdr:to>
      <xdr:col>23</xdr:col>
      <xdr:colOff>200025</xdr:colOff>
      <xdr:row>63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7951B1-56D8-4665-8B15-071FC6195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27AC-3241-45DF-A2EA-807263296695}">
  <dimension ref="B1:L54"/>
  <sheetViews>
    <sheetView tabSelected="1" topLeftCell="I1" zoomScale="112" zoomScaleNormal="130" workbookViewId="0">
      <selection activeCell="C27" sqref="C27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f>-180-D29</f>
        <v>-83.2</v>
      </c>
      <c r="E2">
        <v>0.52</v>
      </c>
      <c r="F2">
        <v>5.1999999999999998E-2</v>
      </c>
      <c r="G2">
        <f>F2/E2</f>
        <v>9.9999999999999992E-2</v>
      </c>
      <c r="H2">
        <f>20*LOG10(G2)</f>
        <v>-20</v>
      </c>
    </row>
    <row r="3" spans="2:8" x14ac:dyDescent="0.45">
      <c r="B3">
        <f t="shared" ref="B3:B27" si="0">LOG10(C3)</f>
        <v>2.3010299956639813</v>
      </c>
      <c r="C3">
        <v>200</v>
      </c>
      <c r="D3">
        <f t="shared" ref="D3:D27" si="1">-180-D30</f>
        <v>-143.9</v>
      </c>
      <c r="E3">
        <v>0.84</v>
      </c>
      <c r="F3">
        <v>0.14799999999999999</v>
      </c>
      <c r="G3">
        <f t="shared" ref="G3:G27" si="2">F3/E3</f>
        <v>0.17619047619047618</v>
      </c>
      <c r="H3">
        <f t="shared" ref="H3:H27" si="3">20*LOG10(G3)</f>
        <v>-15.080351413338487</v>
      </c>
    </row>
    <row r="4" spans="2:8" x14ac:dyDescent="0.45">
      <c r="B4">
        <f t="shared" si="0"/>
        <v>2.4771212547196626</v>
      </c>
      <c r="C4">
        <v>300</v>
      </c>
      <c r="D4">
        <f t="shared" si="1"/>
        <v>-165</v>
      </c>
      <c r="E4">
        <v>1.04</v>
      </c>
      <c r="F4">
        <v>0.16</v>
      </c>
      <c r="G4">
        <f t="shared" si="2"/>
        <v>0.15384615384615385</v>
      </c>
      <c r="H4">
        <f t="shared" si="3"/>
        <v>-16.25826713285711</v>
      </c>
    </row>
    <row r="5" spans="2:8" x14ac:dyDescent="0.45">
      <c r="B5">
        <f t="shared" si="0"/>
        <v>2.6020599913279625</v>
      </c>
      <c r="C5">
        <v>400</v>
      </c>
      <c r="D5">
        <f t="shared" si="1"/>
        <v>-171.36</v>
      </c>
      <c r="E5">
        <v>0.72</v>
      </c>
      <c r="F5">
        <v>0.13200000000000001</v>
      </c>
      <c r="G5">
        <f t="shared" si="2"/>
        <v>0.18333333333333335</v>
      </c>
      <c r="H5">
        <f t="shared" si="3"/>
        <v>-14.735171304508372</v>
      </c>
    </row>
    <row r="6" spans="2:8" x14ac:dyDescent="0.45">
      <c r="B6">
        <f t="shared" si="0"/>
        <v>2.6989700043360187</v>
      </c>
      <c r="C6">
        <v>500</v>
      </c>
      <c r="D6">
        <f t="shared" si="1"/>
        <v>-181.82</v>
      </c>
      <c r="E6">
        <v>0.82</v>
      </c>
      <c r="F6">
        <v>0.124</v>
      </c>
      <c r="G6">
        <f t="shared" si="2"/>
        <v>0.15121951219512195</v>
      </c>
      <c r="H6">
        <f t="shared" si="3"/>
        <v>-16.407843344429633</v>
      </c>
    </row>
    <row r="7" spans="2:8" x14ac:dyDescent="0.45">
      <c r="B7">
        <f t="shared" si="0"/>
        <v>2.7781512503836434</v>
      </c>
      <c r="C7">
        <v>600</v>
      </c>
      <c r="D7">
        <f t="shared" si="1"/>
        <v>-164.9</v>
      </c>
      <c r="E7">
        <v>1</v>
      </c>
      <c r="F7">
        <v>0.14399999999999999</v>
      </c>
      <c r="G7">
        <f t="shared" si="2"/>
        <v>0.14399999999999999</v>
      </c>
      <c r="H7">
        <f t="shared" si="3"/>
        <v>-16.832750158095006</v>
      </c>
    </row>
    <row r="8" spans="2:8" x14ac:dyDescent="0.45">
      <c r="B8">
        <f t="shared" si="0"/>
        <v>2.8450980400142569</v>
      </c>
      <c r="C8">
        <v>700</v>
      </c>
      <c r="D8">
        <f t="shared" si="1"/>
        <v>-165</v>
      </c>
      <c r="E8">
        <v>0.72</v>
      </c>
      <c r="F8">
        <v>0.14399999999999999</v>
      </c>
      <c r="G8">
        <f t="shared" si="2"/>
        <v>0.19999999999999998</v>
      </c>
      <c r="H8">
        <f t="shared" si="3"/>
        <v>-13.979400086720377</v>
      </c>
    </row>
    <row r="9" spans="2:8" x14ac:dyDescent="0.45">
      <c r="B9">
        <f t="shared" si="0"/>
        <v>2.9030899869919438</v>
      </c>
      <c r="C9">
        <v>800</v>
      </c>
      <c r="D9">
        <f t="shared" si="1"/>
        <v>-172.32</v>
      </c>
      <c r="E9">
        <v>1.04</v>
      </c>
      <c r="F9">
        <v>0.20399999999999999</v>
      </c>
      <c r="G9">
        <f t="shared" si="2"/>
        <v>0.19615384615384612</v>
      </c>
      <c r="H9">
        <f t="shared" si="3"/>
        <v>-14.148063437457633</v>
      </c>
    </row>
    <row r="10" spans="2:8" x14ac:dyDescent="0.45">
      <c r="B10">
        <f t="shared" si="0"/>
        <v>2.9542425094393248</v>
      </c>
      <c r="C10">
        <v>900</v>
      </c>
      <c r="D10">
        <f t="shared" si="1"/>
        <v>-174.06</v>
      </c>
      <c r="E10">
        <v>1</v>
      </c>
      <c r="F10">
        <v>0.224</v>
      </c>
      <c r="G10">
        <f t="shared" si="2"/>
        <v>0.224</v>
      </c>
      <c r="H10">
        <f t="shared" si="3"/>
        <v>-12.995039633316743</v>
      </c>
    </row>
    <row r="11" spans="2:8" x14ac:dyDescent="0.45">
      <c r="B11">
        <f t="shared" si="0"/>
        <v>3</v>
      </c>
      <c r="C11">
        <v>1000</v>
      </c>
      <c r="D11">
        <f t="shared" si="1"/>
        <v>-176.36</v>
      </c>
      <c r="E11">
        <v>0.8</v>
      </c>
      <c r="F11">
        <v>0.18</v>
      </c>
      <c r="G11">
        <f t="shared" si="2"/>
        <v>0.22499999999999998</v>
      </c>
      <c r="H11">
        <f t="shared" si="3"/>
        <v>-12.95634963777275</v>
      </c>
    </row>
    <row r="12" spans="2:8" x14ac:dyDescent="0.45">
      <c r="B12">
        <f t="shared" si="0"/>
        <v>3.0969100130080562</v>
      </c>
      <c r="C12">
        <v>1250</v>
      </c>
      <c r="D12">
        <f t="shared" si="1"/>
        <v>-195</v>
      </c>
      <c r="E12">
        <v>0.8</v>
      </c>
      <c r="F12">
        <v>0.28399999999999997</v>
      </c>
      <c r="G12">
        <f t="shared" si="2"/>
        <v>0.35499999999999993</v>
      </c>
      <c r="H12">
        <f t="shared" si="3"/>
        <v>-8.9954329388981193</v>
      </c>
    </row>
    <row r="13" spans="2:8" x14ac:dyDescent="0.45">
      <c r="B13">
        <f t="shared" si="0"/>
        <v>3.1760912590556813</v>
      </c>
      <c r="C13">
        <v>1500</v>
      </c>
      <c r="D13">
        <f t="shared" si="1"/>
        <v>-217.7</v>
      </c>
      <c r="E13">
        <v>0.84</v>
      </c>
      <c r="F13">
        <v>0.35199999999999998</v>
      </c>
      <c r="G13">
        <f t="shared" si="2"/>
        <v>0.41904761904761906</v>
      </c>
      <c r="H13">
        <f t="shared" si="3"/>
        <v>-7.5547324516750125</v>
      </c>
    </row>
    <row r="14" spans="2:8" x14ac:dyDescent="0.45">
      <c r="B14">
        <f t="shared" si="0"/>
        <v>3.2430380486862944</v>
      </c>
      <c r="C14">
        <v>1750</v>
      </c>
      <c r="D14">
        <f t="shared" si="1"/>
        <v>-241.6</v>
      </c>
      <c r="E14">
        <v>0.84</v>
      </c>
      <c r="F14">
        <v>0.33200000000000002</v>
      </c>
      <c r="G14">
        <f t="shared" si="2"/>
        <v>0.39523809523809528</v>
      </c>
      <c r="H14">
        <f t="shared" si="3"/>
        <v>-8.0628240471569068</v>
      </c>
    </row>
    <row r="15" spans="2:8" x14ac:dyDescent="0.45">
      <c r="B15">
        <f t="shared" si="0"/>
        <v>3.3010299956639813</v>
      </c>
      <c r="C15">
        <v>2000</v>
      </c>
      <c r="D15">
        <f t="shared" si="1"/>
        <v>-253.2</v>
      </c>
      <c r="E15">
        <v>0.92</v>
      </c>
      <c r="F15">
        <v>0.40799999999999997</v>
      </c>
      <c r="G15">
        <f t="shared" si="2"/>
        <v>0.44347826086956516</v>
      </c>
      <c r="H15">
        <f t="shared" si="3"/>
        <v>-7.0625532851135073</v>
      </c>
    </row>
    <row r="16" spans="2:8" x14ac:dyDescent="0.45">
      <c r="B16">
        <f t="shared" si="0"/>
        <v>3.3521825181113627</v>
      </c>
      <c r="C16">
        <v>2250</v>
      </c>
      <c r="D16">
        <f t="shared" si="1"/>
        <v>-262.7</v>
      </c>
      <c r="E16">
        <v>0.88</v>
      </c>
      <c r="F16">
        <v>0.41</v>
      </c>
      <c r="G16">
        <f t="shared" si="2"/>
        <v>0.46590909090909088</v>
      </c>
      <c r="H16">
        <f t="shared" si="3"/>
        <v>-6.6339763086086636</v>
      </c>
    </row>
    <row r="17" spans="2:12" x14ac:dyDescent="0.45">
      <c r="B17">
        <f t="shared" si="0"/>
        <v>3.3979400086720375</v>
      </c>
      <c r="C17">
        <v>2500</v>
      </c>
      <c r="D17">
        <f t="shared" si="1"/>
        <v>-285</v>
      </c>
      <c r="E17">
        <v>0.88</v>
      </c>
      <c r="F17">
        <v>0.42</v>
      </c>
      <c r="G17">
        <f t="shared" si="2"/>
        <v>0.47727272727272724</v>
      </c>
      <c r="H17">
        <f t="shared" si="3"/>
        <v>-6.4246676350453633</v>
      </c>
    </row>
    <row r="18" spans="2:12" x14ac:dyDescent="0.45">
      <c r="B18">
        <f t="shared" si="0"/>
        <v>3.4393326938302629</v>
      </c>
      <c r="C18">
        <v>2750</v>
      </c>
      <c r="D18">
        <f t="shared" si="1"/>
        <v>-294</v>
      </c>
      <c r="E18">
        <v>0.94</v>
      </c>
      <c r="F18">
        <v>0.42</v>
      </c>
      <c r="G18">
        <f t="shared" si="2"/>
        <v>0.44680851063829791</v>
      </c>
      <c r="H18">
        <f t="shared" si="3"/>
        <v>-6.9975712640359635</v>
      </c>
    </row>
    <row r="19" spans="2:12" x14ac:dyDescent="0.45">
      <c r="B19">
        <f t="shared" si="0"/>
        <v>3.4771212547196626</v>
      </c>
      <c r="C19">
        <v>3000</v>
      </c>
      <c r="D19">
        <f t="shared" si="1"/>
        <v>-304</v>
      </c>
      <c r="E19">
        <v>1</v>
      </c>
      <c r="F19">
        <v>0.54</v>
      </c>
      <c r="G19">
        <f t="shared" si="2"/>
        <v>0.54</v>
      </c>
      <c r="H19">
        <f t="shared" si="3"/>
        <v>-5.3521248035406286</v>
      </c>
    </row>
    <row r="20" spans="2:12" x14ac:dyDescent="0.45">
      <c r="B20">
        <f t="shared" si="0"/>
        <v>3.5118833609788744</v>
      </c>
      <c r="C20">
        <v>3250</v>
      </c>
      <c r="D20">
        <f t="shared" si="1"/>
        <v>-323</v>
      </c>
      <c r="E20">
        <v>1.04</v>
      </c>
      <c r="F20">
        <v>0.65200000000000002</v>
      </c>
      <c r="G20">
        <f t="shared" si="2"/>
        <v>0.62692307692307692</v>
      </c>
      <c r="H20">
        <f t="shared" si="3"/>
        <v>-4.0557148713372033</v>
      </c>
      <c r="J20" t="s">
        <v>6</v>
      </c>
      <c r="L20" t="s">
        <v>7</v>
      </c>
    </row>
    <row r="21" spans="2:12" x14ac:dyDescent="0.45">
      <c r="B21">
        <f t="shared" si="0"/>
        <v>3.5440680443502757</v>
      </c>
      <c r="C21">
        <v>3500</v>
      </c>
      <c r="D21">
        <f t="shared" si="1"/>
        <v>-348</v>
      </c>
      <c r="E21">
        <v>1.04</v>
      </c>
      <c r="F21">
        <v>0.65600000000000003</v>
      </c>
      <c r="G21">
        <f t="shared" si="2"/>
        <v>0.63076923076923075</v>
      </c>
      <c r="H21">
        <f t="shared" si="3"/>
        <v>-4.002589998462402</v>
      </c>
      <c r="J21">
        <v>3.56</v>
      </c>
      <c r="K21">
        <v>-180</v>
      </c>
      <c r="L21">
        <v>3.5</v>
      </c>
    </row>
    <row r="22" spans="2:12" x14ac:dyDescent="0.45">
      <c r="B22">
        <f t="shared" si="0"/>
        <v>3.5740312677277188</v>
      </c>
      <c r="C22">
        <v>3750</v>
      </c>
      <c r="D22">
        <f t="shared" ref="D22:D25" si="4">-180*3-D49</f>
        <v>-367</v>
      </c>
      <c r="E22">
        <v>1.1000000000000001</v>
      </c>
      <c r="F22">
        <v>0.74</v>
      </c>
      <c r="G22">
        <f t="shared" si="2"/>
        <v>0.67272727272727262</v>
      </c>
      <c r="H22">
        <f t="shared" si="3"/>
        <v>-3.4432193085449785</v>
      </c>
    </row>
    <row r="23" spans="2:12" x14ac:dyDescent="0.45">
      <c r="B23">
        <f t="shared" si="0"/>
        <v>3.6020599913279625</v>
      </c>
      <c r="C23">
        <v>4000</v>
      </c>
      <c r="D23">
        <f t="shared" si="4"/>
        <v>-390</v>
      </c>
      <c r="E23">
        <v>1.1000000000000001</v>
      </c>
      <c r="F23">
        <v>0.76</v>
      </c>
      <c r="G23">
        <f t="shared" si="2"/>
        <v>0.69090909090909081</v>
      </c>
      <c r="H23">
        <f t="shared" si="3"/>
        <v>-3.211581857548675</v>
      </c>
    </row>
    <row r="24" spans="2:12" x14ac:dyDescent="0.45">
      <c r="B24">
        <f t="shared" si="0"/>
        <v>3.6283889300503116</v>
      </c>
      <c r="C24">
        <v>4250</v>
      </c>
      <c r="D24">
        <f t="shared" si="4"/>
        <v>-420</v>
      </c>
      <c r="E24">
        <v>1.1000000000000001</v>
      </c>
      <c r="F24">
        <v>0.8</v>
      </c>
      <c r="G24">
        <f t="shared" si="2"/>
        <v>0.72727272727272729</v>
      </c>
      <c r="H24">
        <f t="shared" si="3"/>
        <v>-2.7660539633256285</v>
      </c>
    </row>
    <row r="25" spans="2:12" x14ac:dyDescent="0.45">
      <c r="B25">
        <f t="shared" si="0"/>
        <v>3.6532125137753435</v>
      </c>
      <c r="C25">
        <v>4500</v>
      </c>
      <c r="D25">
        <f t="shared" si="4"/>
        <v>-445</v>
      </c>
      <c r="E25">
        <v>1.1000000000000001</v>
      </c>
      <c r="F25">
        <v>0.82</v>
      </c>
      <c r="G25">
        <f t="shared" si="2"/>
        <v>0.74545454545454537</v>
      </c>
      <c r="H25">
        <f t="shared" si="3"/>
        <v>-2.5515766554901682</v>
      </c>
    </row>
    <row r="26" spans="2:12" x14ac:dyDescent="0.45">
      <c r="B26">
        <f t="shared" si="0"/>
        <v>3.6766936096248664</v>
      </c>
      <c r="C26">
        <v>4750</v>
      </c>
      <c r="D26">
        <f>-180*3-D53</f>
        <v>-474.4</v>
      </c>
      <c r="E26">
        <v>1.1000000000000001</v>
      </c>
      <c r="F26">
        <v>0.79</v>
      </c>
      <c r="G26">
        <f t="shared" si="2"/>
        <v>0.71818181818181814</v>
      </c>
      <c r="H26">
        <f t="shared" si="3"/>
        <v>-2.875311877355673</v>
      </c>
    </row>
    <row r="27" spans="2:12" x14ac:dyDescent="0.45">
      <c r="B27">
        <f t="shared" si="0"/>
        <v>3.6989700043360187</v>
      </c>
      <c r="C27">
        <v>5000</v>
      </c>
      <c r="D27">
        <f>-180*3-D54</f>
        <v>-510</v>
      </c>
      <c r="E27">
        <v>1.1000000000000001</v>
      </c>
      <c r="F27">
        <v>0.62</v>
      </c>
      <c r="G27">
        <f t="shared" si="2"/>
        <v>0.5636363636363636</v>
      </c>
      <c r="H27">
        <f t="shared" si="3"/>
        <v>-4.9800199131994241</v>
      </c>
    </row>
    <row r="29" spans="2:12" x14ac:dyDescent="0.45">
      <c r="D29">
        <v>-96.8</v>
      </c>
    </row>
    <row r="30" spans="2:12" x14ac:dyDescent="0.45">
      <c r="D30">
        <v>-36.1</v>
      </c>
    </row>
    <row r="31" spans="2:12" x14ac:dyDescent="0.45">
      <c r="D31">
        <v>-15</v>
      </c>
    </row>
    <row r="32" spans="2:12" x14ac:dyDescent="0.45">
      <c r="D32">
        <v>-8.64</v>
      </c>
    </row>
    <row r="33" spans="4:4" x14ac:dyDescent="0.45">
      <c r="D33">
        <v>1.82</v>
      </c>
    </row>
    <row r="34" spans="4:4" x14ac:dyDescent="0.45">
      <c r="D34">
        <v>-15.1</v>
      </c>
    </row>
    <row r="35" spans="4:4" x14ac:dyDescent="0.45">
      <c r="D35">
        <v>-15</v>
      </c>
    </row>
    <row r="36" spans="4:4" x14ac:dyDescent="0.45">
      <c r="D36">
        <v>-7.68</v>
      </c>
    </row>
    <row r="37" spans="4:4" x14ac:dyDescent="0.45">
      <c r="D37">
        <v>-5.94</v>
      </c>
    </row>
    <row r="38" spans="4:4" x14ac:dyDescent="0.45">
      <c r="D38">
        <v>-3.64</v>
      </c>
    </row>
    <row r="39" spans="4:4" x14ac:dyDescent="0.45">
      <c r="D39">
        <v>15</v>
      </c>
    </row>
    <row r="40" spans="4:4" x14ac:dyDescent="0.45">
      <c r="D40">
        <v>37.700000000000003</v>
      </c>
    </row>
    <row r="41" spans="4:4" x14ac:dyDescent="0.45">
      <c r="D41">
        <v>61.6</v>
      </c>
    </row>
    <row r="42" spans="4:4" x14ac:dyDescent="0.45">
      <c r="D42">
        <v>73.2</v>
      </c>
    </row>
    <row r="43" spans="4:4" x14ac:dyDescent="0.45">
      <c r="D43">
        <v>82.7</v>
      </c>
    </row>
    <row r="44" spans="4:4" x14ac:dyDescent="0.45">
      <c r="D44">
        <v>105</v>
      </c>
    </row>
    <row r="45" spans="4:4" x14ac:dyDescent="0.45">
      <c r="D45">
        <v>114</v>
      </c>
    </row>
    <row r="46" spans="4:4" x14ac:dyDescent="0.45">
      <c r="D46">
        <v>124</v>
      </c>
    </row>
    <row r="47" spans="4:4" x14ac:dyDescent="0.45">
      <c r="D47">
        <v>143</v>
      </c>
    </row>
    <row r="48" spans="4:4" x14ac:dyDescent="0.45">
      <c r="D48">
        <v>168</v>
      </c>
    </row>
    <row r="49" spans="4:4" x14ac:dyDescent="0.45">
      <c r="D49">
        <v>-173</v>
      </c>
    </row>
    <row r="50" spans="4:4" x14ac:dyDescent="0.45">
      <c r="D50">
        <v>-150</v>
      </c>
    </row>
    <row r="51" spans="4:4" x14ac:dyDescent="0.45">
      <c r="D51">
        <v>-120</v>
      </c>
    </row>
    <row r="52" spans="4:4" x14ac:dyDescent="0.45">
      <c r="D52">
        <v>-95</v>
      </c>
    </row>
    <row r="53" spans="4:4" x14ac:dyDescent="0.45">
      <c r="D53">
        <v>-65.599999999999994</v>
      </c>
    </row>
    <row r="54" spans="4:4" x14ac:dyDescent="0.45">
      <c r="D54">
        <v>-30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Sanjay Roniyar</dc:creator>
  <cp:lastModifiedBy>Harsh Sanjay Roniyar</cp:lastModifiedBy>
  <dcterms:created xsi:type="dcterms:W3CDTF">2024-10-17T10:34:35Z</dcterms:created>
  <dcterms:modified xsi:type="dcterms:W3CDTF">2024-10-23T09:26:57Z</dcterms:modified>
</cp:coreProperties>
</file>