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GitHub\EE324-Control-Systems-Lab\Experiment_4\"/>
    </mc:Choice>
  </mc:AlternateContent>
  <xr:revisionPtr revIDLastSave="0" documentId="13_ncr:1_{BF6060A6-62F6-4FEF-8895-B6D04C0E82EA}" xr6:coauthVersionLast="47" xr6:coauthVersionMax="47" xr10:uidLastSave="{00000000-0000-0000-0000-000000000000}"/>
  <bookViews>
    <workbookView xWindow="-98" yWindow="-98" windowWidth="22695" windowHeight="14476" activeTab="5" xr2:uid="{30CF7E55-AA48-4513-BE12-A4EAC86F92B2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6" l="1"/>
  <c r="H27" i="6" s="1"/>
  <c r="B27" i="6"/>
  <c r="G26" i="6"/>
  <c r="H26" i="6" s="1"/>
  <c r="B26" i="6"/>
  <c r="G25" i="6"/>
  <c r="H25" i="6" s="1"/>
  <c r="B25" i="6"/>
  <c r="G24" i="6"/>
  <c r="H24" i="6" s="1"/>
  <c r="B24" i="6"/>
  <c r="G23" i="6"/>
  <c r="H23" i="6" s="1"/>
  <c r="B23" i="6"/>
  <c r="G22" i="6"/>
  <c r="H22" i="6" s="1"/>
  <c r="B22" i="6"/>
  <c r="G21" i="6"/>
  <c r="H21" i="6" s="1"/>
  <c r="B21" i="6"/>
  <c r="G20" i="6"/>
  <c r="H20" i="6" s="1"/>
  <c r="B20" i="6"/>
  <c r="G19" i="6"/>
  <c r="H19" i="6" s="1"/>
  <c r="B19" i="6"/>
  <c r="G18" i="6"/>
  <c r="H18" i="6" s="1"/>
  <c r="B18" i="6"/>
  <c r="G17" i="6"/>
  <c r="H17" i="6" s="1"/>
  <c r="B17" i="6"/>
  <c r="G16" i="6"/>
  <c r="H16" i="6" s="1"/>
  <c r="B16" i="6"/>
  <c r="G15" i="6"/>
  <c r="H15" i="6" s="1"/>
  <c r="B15" i="6"/>
  <c r="G14" i="6"/>
  <c r="H14" i="6" s="1"/>
  <c r="B14" i="6"/>
  <c r="G13" i="6"/>
  <c r="H13" i="6" s="1"/>
  <c r="B13" i="6"/>
  <c r="G12" i="6"/>
  <c r="H12" i="6" s="1"/>
  <c r="B12" i="6"/>
  <c r="G11" i="6"/>
  <c r="H11" i="6" s="1"/>
  <c r="B11" i="6"/>
  <c r="G10" i="6"/>
  <c r="H10" i="6" s="1"/>
  <c r="B10" i="6"/>
  <c r="G9" i="6"/>
  <c r="H9" i="6" s="1"/>
  <c r="B9" i="6"/>
  <c r="G8" i="6"/>
  <c r="H8" i="6" s="1"/>
  <c r="B8" i="6"/>
  <c r="G7" i="6"/>
  <c r="H7" i="6" s="1"/>
  <c r="B7" i="6"/>
  <c r="G6" i="6"/>
  <c r="H6" i="6" s="1"/>
  <c r="B6" i="6"/>
  <c r="G5" i="6"/>
  <c r="H5" i="6" s="1"/>
  <c r="B5" i="6"/>
  <c r="G4" i="6"/>
  <c r="H4" i="6" s="1"/>
  <c r="B4" i="6"/>
  <c r="G3" i="6"/>
  <c r="H3" i="6" s="1"/>
  <c r="B3" i="6"/>
  <c r="G2" i="6"/>
  <c r="H2" i="6" s="1"/>
  <c r="B2" i="6"/>
  <c r="G27" i="5"/>
  <c r="H27" i="5" s="1"/>
  <c r="B27" i="5"/>
  <c r="G26" i="5"/>
  <c r="H26" i="5" s="1"/>
  <c r="B26" i="5"/>
  <c r="G25" i="5"/>
  <c r="H25" i="5" s="1"/>
  <c r="B25" i="5"/>
  <c r="G24" i="5"/>
  <c r="H24" i="5" s="1"/>
  <c r="B24" i="5"/>
  <c r="G23" i="5"/>
  <c r="H23" i="5" s="1"/>
  <c r="B23" i="5"/>
  <c r="G22" i="5"/>
  <c r="H22" i="5" s="1"/>
  <c r="B22" i="5"/>
  <c r="G21" i="5"/>
  <c r="H21" i="5" s="1"/>
  <c r="B21" i="5"/>
  <c r="G20" i="5"/>
  <c r="H20" i="5" s="1"/>
  <c r="B20" i="5"/>
  <c r="G19" i="5"/>
  <c r="H19" i="5" s="1"/>
  <c r="B19" i="5"/>
  <c r="G18" i="5"/>
  <c r="H18" i="5" s="1"/>
  <c r="B18" i="5"/>
  <c r="G17" i="5"/>
  <c r="H17" i="5" s="1"/>
  <c r="B17" i="5"/>
  <c r="G16" i="5"/>
  <c r="H16" i="5" s="1"/>
  <c r="B16" i="5"/>
  <c r="G15" i="5"/>
  <c r="H15" i="5" s="1"/>
  <c r="B15" i="5"/>
  <c r="G14" i="5"/>
  <c r="H14" i="5" s="1"/>
  <c r="B14" i="5"/>
  <c r="G13" i="5"/>
  <c r="H13" i="5" s="1"/>
  <c r="B13" i="5"/>
  <c r="G12" i="5"/>
  <c r="H12" i="5" s="1"/>
  <c r="B12" i="5"/>
  <c r="G11" i="5"/>
  <c r="H11" i="5" s="1"/>
  <c r="B11" i="5"/>
  <c r="H10" i="5"/>
  <c r="G10" i="5"/>
  <c r="B10" i="5"/>
  <c r="G9" i="5"/>
  <c r="H9" i="5" s="1"/>
  <c r="B9" i="5"/>
  <c r="G8" i="5"/>
  <c r="H8" i="5" s="1"/>
  <c r="B8" i="5"/>
  <c r="G7" i="5"/>
  <c r="H7" i="5" s="1"/>
  <c r="B7" i="5"/>
  <c r="G6" i="5"/>
  <c r="H6" i="5" s="1"/>
  <c r="B6" i="5"/>
  <c r="G5" i="5"/>
  <c r="H5" i="5" s="1"/>
  <c r="B5" i="5"/>
  <c r="G4" i="5"/>
  <c r="H4" i="5" s="1"/>
  <c r="B4" i="5"/>
  <c r="G3" i="5"/>
  <c r="H3" i="5" s="1"/>
  <c r="B3" i="5"/>
  <c r="G2" i="5"/>
  <c r="H2" i="5" s="1"/>
  <c r="B2" i="5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3" i="4"/>
  <c r="D27" i="4"/>
  <c r="D26" i="4"/>
  <c r="D25" i="4"/>
  <c r="D24" i="4"/>
  <c r="D23" i="4"/>
  <c r="D22" i="4"/>
  <c r="D21" i="4"/>
  <c r="D2" i="4"/>
  <c r="G23" i="4"/>
  <c r="H23" i="4" s="1"/>
  <c r="B23" i="4"/>
  <c r="G22" i="4"/>
  <c r="H22" i="4" s="1"/>
  <c r="B22" i="4"/>
  <c r="G21" i="4"/>
  <c r="H21" i="4" s="1"/>
  <c r="B21" i="4"/>
  <c r="G20" i="4"/>
  <c r="H20" i="4" s="1"/>
  <c r="B20" i="4"/>
  <c r="G19" i="4"/>
  <c r="H19" i="4" s="1"/>
  <c r="B19" i="4"/>
  <c r="G18" i="4"/>
  <c r="H18" i="4" s="1"/>
  <c r="B18" i="4"/>
  <c r="G17" i="4"/>
  <c r="H17" i="4" s="1"/>
  <c r="B17" i="4"/>
  <c r="G16" i="4"/>
  <c r="H16" i="4" s="1"/>
  <c r="B16" i="4"/>
  <c r="G15" i="4"/>
  <c r="H15" i="4" s="1"/>
  <c r="B15" i="4"/>
  <c r="G14" i="4"/>
  <c r="H14" i="4" s="1"/>
  <c r="B14" i="4"/>
  <c r="G13" i="4"/>
  <c r="H13" i="4" s="1"/>
  <c r="B13" i="4"/>
  <c r="G12" i="4"/>
  <c r="H12" i="4" s="1"/>
  <c r="B12" i="4"/>
  <c r="G11" i="4"/>
  <c r="H11" i="4" s="1"/>
  <c r="B11" i="4"/>
  <c r="G10" i="4"/>
  <c r="H10" i="4" s="1"/>
  <c r="B10" i="4"/>
  <c r="G9" i="4"/>
  <c r="H9" i="4" s="1"/>
  <c r="B9" i="4"/>
  <c r="G8" i="4"/>
  <c r="H8" i="4" s="1"/>
  <c r="B8" i="4"/>
  <c r="G7" i="4"/>
  <c r="H7" i="4" s="1"/>
  <c r="B7" i="4"/>
  <c r="G6" i="4"/>
  <c r="H6" i="4" s="1"/>
  <c r="B6" i="4"/>
  <c r="G5" i="4"/>
  <c r="H5" i="4" s="1"/>
  <c r="B5" i="4"/>
  <c r="G4" i="4"/>
  <c r="H4" i="4" s="1"/>
  <c r="B4" i="4"/>
  <c r="G3" i="4"/>
  <c r="H3" i="4" s="1"/>
  <c r="B3" i="4"/>
  <c r="G2" i="4"/>
  <c r="H2" i="4" s="1"/>
  <c r="B2" i="4"/>
  <c r="D13" i="3"/>
  <c r="D14" i="3"/>
  <c r="D15" i="3"/>
  <c r="D16" i="3"/>
  <c r="D17" i="3"/>
  <c r="D18" i="3"/>
  <c r="D19" i="3"/>
  <c r="D12" i="3"/>
  <c r="D3" i="3"/>
  <c r="D4" i="3"/>
  <c r="D5" i="3"/>
  <c r="D6" i="3"/>
  <c r="D7" i="3"/>
  <c r="D8" i="3"/>
  <c r="D9" i="3"/>
  <c r="D10" i="3"/>
  <c r="D11" i="3"/>
  <c r="D2" i="3"/>
  <c r="G19" i="3"/>
  <c r="H19" i="3" s="1"/>
  <c r="B19" i="3"/>
  <c r="G18" i="3"/>
  <c r="H18" i="3" s="1"/>
  <c r="B18" i="3"/>
  <c r="G17" i="3"/>
  <c r="H17" i="3" s="1"/>
  <c r="B17" i="3"/>
  <c r="G16" i="3"/>
  <c r="H16" i="3" s="1"/>
  <c r="B16" i="3"/>
  <c r="G15" i="3"/>
  <c r="H15" i="3" s="1"/>
  <c r="B15" i="3"/>
  <c r="G14" i="3"/>
  <c r="H14" i="3" s="1"/>
  <c r="B14" i="3"/>
  <c r="G13" i="3"/>
  <c r="H13" i="3" s="1"/>
  <c r="B13" i="3"/>
  <c r="G12" i="3"/>
  <c r="H12" i="3" s="1"/>
  <c r="B12" i="3"/>
  <c r="G11" i="3"/>
  <c r="H11" i="3" s="1"/>
  <c r="B11" i="3"/>
  <c r="G10" i="3"/>
  <c r="H10" i="3" s="1"/>
  <c r="B10" i="3"/>
  <c r="G9" i="3"/>
  <c r="H9" i="3" s="1"/>
  <c r="B9" i="3"/>
  <c r="G8" i="3"/>
  <c r="H8" i="3" s="1"/>
  <c r="B8" i="3"/>
  <c r="G7" i="3"/>
  <c r="H7" i="3" s="1"/>
  <c r="B7" i="3"/>
  <c r="G6" i="3"/>
  <c r="H6" i="3" s="1"/>
  <c r="B6" i="3"/>
  <c r="G5" i="3"/>
  <c r="H5" i="3" s="1"/>
  <c r="B5" i="3"/>
  <c r="G4" i="3"/>
  <c r="H4" i="3" s="1"/>
  <c r="B4" i="3"/>
  <c r="G3" i="3"/>
  <c r="H3" i="3" s="1"/>
  <c r="B3" i="3"/>
  <c r="G2" i="3"/>
  <c r="H2" i="3" s="1"/>
  <c r="B2" i="3"/>
  <c r="D23" i="2"/>
  <c r="D24" i="2"/>
  <c r="D25" i="2"/>
  <c r="D26" i="2"/>
  <c r="D27" i="2"/>
  <c r="D2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G27" i="2"/>
  <c r="H27" i="2" s="1"/>
  <c r="B27" i="2"/>
  <c r="G26" i="2"/>
  <c r="H26" i="2" s="1"/>
  <c r="B26" i="2"/>
  <c r="G25" i="2"/>
  <c r="H25" i="2" s="1"/>
  <c r="B25" i="2"/>
  <c r="G24" i="2"/>
  <c r="H24" i="2" s="1"/>
  <c r="B24" i="2"/>
  <c r="G23" i="2"/>
  <c r="H23" i="2" s="1"/>
  <c r="B23" i="2"/>
  <c r="G22" i="2"/>
  <c r="H22" i="2" s="1"/>
  <c r="B22" i="2"/>
  <c r="G21" i="2"/>
  <c r="H21" i="2" s="1"/>
  <c r="B21" i="2"/>
  <c r="H20" i="2"/>
  <c r="G20" i="2"/>
  <c r="B20" i="2"/>
  <c r="G19" i="2"/>
  <c r="H19" i="2" s="1"/>
  <c r="B19" i="2"/>
  <c r="G18" i="2"/>
  <c r="H18" i="2" s="1"/>
  <c r="B18" i="2"/>
  <c r="G17" i="2"/>
  <c r="H17" i="2" s="1"/>
  <c r="B17" i="2"/>
  <c r="G16" i="2"/>
  <c r="H16" i="2" s="1"/>
  <c r="B16" i="2"/>
  <c r="G15" i="2"/>
  <c r="H15" i="2" s="1"/>
  <c r="B15" i="2"/>
  <c r="G14" i="2"/>
  <c r="H14" i="2" s="1"/>
  <c r="B14" i="2"/>
  <c r="G13" i="2"/>
  <c r="H13" i="2" s="1"/>
  <c r="B13" i="2"/>
  <c r="G12" i="2"/>
  <c r="H12" i="2" s="1"/>
  <c r="B12" i="2"/>
  <c r="G11" i="2"/>
  <c r="H11" i="2" s="1"/>
  <c r="B11" i="2"/>
  <c r="G10" i="2"/>
  <c r="H10" i="2" s="1"/>
  <c r="B10" i="2"/>
  <c r="G9" i="2"/>
  <c r="H9" i="2" s="1"/>
  <c r="B9" i="2"/>
  <c r="G8" i="2"/>
  <c r="H8" i="2" s="1"/>
  <c r="B8" i="2"/>
  <c r="G7" i="2"/>
  <c r="H7" i="2" s="1"/>
  <c r="B7" i="2"/>
  <c r="G6" i="2"/>
  <c r="H6" i="2" s="1"/>
  <c r="B6" i="2"/>
  <c r="G5" i="2"/>
  <c r="H5" i="2" s="1"/>
  <c r="B5" i="2"/>
  <c r="G4" i="2"/>
  <c r="H4" i="2" s="1"/>
  <c r="B4" i="2"/>
  <c r="G3" i="2"/>
  <c r="H3" i="2" s="1"/>
  <c r="B3" i="2"/>
  <c r="H2" i="2"/>
  <c r="G2" i="2"/>
  <c r="B2" i="2"/>
  <c r="D22" i="1"/>
  <c r="D23" i="1"/>
  <c r="D24" i="1"/>
  <c r="D25" i="1"/>
  <c r="D26" i="1"/>
  <c r="D2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</calcChain>
</file>

<file path=xl/sharedStrings.xml><?xml version="1.0" encoding="utf-8"?>
<sst xmlns="http://schemas.openxmlformats.org/spreadsheetml/2006/main" count="44" uniqueCount="8">
  <si>
    <t>Vin (pp)</t>
  </si>
  <si>
    <t>Vout (pp)</t>
  </si>
  <si>
    <t>freq</t>
  </si>
  <si>
    <t>phase</t>
  </si>
  <si>
    <t>Gain</t>
  </si>
  <si>
    <t>Gain in dB</t>
  </si>
  <si>
    <t>log freq</t>
  </si>
  <si>
    <t>gain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</si>
</sst>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Bode Plot (Phase)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phase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2</c:v>
                </c:pt>
                <c:pt idx="1">
                  <c:v>2.3010299956639813</c:v>
                </c:pt>
                <c:pt idx="2">
                  <c:v>2.4771212547196626</c:v>
                </c:pt>
                <c:pt idx="3">
                  <c:v>2.6020599913279625</c:v>
                </c:pt>
                <c:pt idx="4">
                  <c:v>2.6989700043360187</c:v>
                </c:pt>
                <c:pt idx="5">
                  <c:v>2.7781512503836434</c:v>
                </c:pt>
                <c:pt idx="6">
                  <c:v>2.8450980400142569</c:v>
                </c:pt>
                <c:pt idx="7">
                  <c:v>2.9030899869919438</c:v>
                </c:pt>
                <c:pt idx="8">
                  <c:v>2.9542425094393248</c:v>
                </c:pt>
                <c:pt idx="9">
                  <c:v>3</c:v>
                </c:pt>
                <c:pt idx="10">
                  <c:v>3.0969100130080562</c:v>
                </c:pt>
                <c:pt idx="11">
                  <c:v>3.1760912590556813</c:v>
                </c:pt>
                <c:pt idx="12">
                  <c:v>3.2430380486862944</c:v>
                </c:pt>
                <c:pt idx="13">
                  <c:v>3.3010299956639813</c:v>
                </c:pt>
                <c:pt idx="14">
                  <c:v>3.3521825181113627</c:v>
                </c:pt>
                <c:pt idx="15">
                  <c:v>3.3979400086720375</c:v>
                </c:pt>
                <c:pt idx="16">
                  <c:v>3.4393326938302629</c:v>
                </c:pt>
                <c:pt idx="17">
                  <c:v>3.4771212547196626</c:v>
                </c:pt>
                <c:pt idx="18">
                  <c:v>3.5118833609788744</c:v>
                </c:pt>
                <c:pt idx="19">
                  <c:v>3.5440680443502757</c:v>
                </c:pt>
                <c:pt idx="20">
                  <c:v>3.5740312677277188</c:v>
                </c:pt>
                <c:pt idx="21">
                  <c:v>3.6020599913279625</c:v>
                </c:pt>
                <c:pt idx="22">
                  <c:v>3.6283889300503116</c:v>
                </c:pt>
                <c:pt idx="23">
                  <c:v>3.6532125137753435</c:v>
                </c:pt>
                <c:pt idx="24">
                  <c:v>3.6766936096248664</c:v>
                </c:pt>
                <c:pt idx="25">
                  <c:v>3.6989700043360187</c:v>
                </c:pt>
              </c:numCache>
            </c:numRef>
          </c:xVal>
          <c:yVal>
            <c:numRef>
              <c:f>Sheet1!$D$2:$D$54</c:f>
              <c:numCache>
                <c:formatCode>General</c:formatCode>
                <c:ptCount val="53"/>
                <c:pt idx="0">
                  <c:v>-83.2</c:v>
                </c:pt>
                <c:pt idx="1">
                  <c:v>-143.9</c:v>
                </c:pt>
                <c:pt idx="2">
                  <c:v>-165</c:v>
                </c:pt>
                <c:pt idx="3">
                  <c:v>-171.36</c:v>
                </c:pt>
                <c:pt idx="4">
                  <c:v>-181.82</c:v>
                </c:pt>
                <c:pt idx="5">
                  <c:v>-164.9</c:v>
                </c:pt>
                <c:pt idx="6">
                  <c:v>-165</c:v>
                </c:pt>
                <c:pt idx="7">
                  <c:v>-172.32</c:v>
                </c:pt>
                <c:pt idx="8">
                  <c:v>-174.06</c:v>
                </c:pt>
                <c:pt idx="9">
                  <c:v>-176.36</c:v>
                </c:pt>
                <c:pt idx="10">
                  <c:v>-195</c:v>
                </c:pt>
                <c:pt idx="11">
                  <c:v>-217.7</c:v>
                </c:pt>
                <c:pt idx="12">
                  <c:v>-241.6</c:v>
                </c:pt>
                <c:pt idx="13">
                  <c:v>-253.2</c:v>
                </c:pt>
                <c:pt idx="14">
                  <c:v>-262.7</c:v>
                </c:pt>
                <c:pt idx="15">
                  <c:v>-285</c:v>
                </c:pt>
                <c:pt idx="16">
                  <c:v>-294</c:v>
                </c:pt>
                <c:pt idx="17">
                  <c:v>-304</c:v>
                </c:pt>
                <c:pt idx="18">
                  <c:v>-323</c:v>
                </c:pt>
                <c:pt idx="19">
                  <c:v>-348</c:v>
                </c:pt>
                <c:pt idx="20">
                  <c:v>-367</c:v>
                </c:pt>
                <c:pt idx="21">
                  <c:v>-390</c:v>
                </c:pt>
                <c:pt idx="22">
                  <c:v>-420</c:v>
                </c:pt>
                <c:pt idx="23">
                  <c:v>-445</c:v>
                </c:pt>
                <c:pt idx="24">
                  <c:v>-474.4</c:v>
                </c:pt>
                <c:pt idx="25">
                  <c:v>-510</c:v>
                </c:pt>
                <c:pt idx="27">
                  <c:v>-96.8</c:v>
                </c:pt>
                <c:pt idx="28">
                  <c:v>-36.1</c:v>
                </c:pt>
                <c:pt idx="29">
                  <c:v>-15</c:v>
                </c:pt>
                <c:pt idx="30">
                  <c:v>-8.64</c:v>
                </c:pt>
                <c:pt idx="31">
                  <c:v>1.82</c:v>
                </c:pt>
                <c:pt idx="32">
                  <c:v>-15.1</c:v>
                </c:pt>
                <c:pt idx="33">
                  <c:v>-15</c:v>
                </c:pt>
                <c:pt idx="34">
                  <c:v>-7.68</c:v>
                </c:pt>
                <c:pt idx="35">
                  <c:v>-5.94</c:v>
                </c:pt>
                <c:pt idx="36">
                  <c:v>-3.64</c:v>
                </c:pt>
                <c:pt idx="37">
                  <c:v>15</c:v>
                </c:pt>
                <c:pt idx="38">
                  <c:v>37.700000000000003</c:v>
                </c:pt>
                <c:pt idx="39">
                  <c:v>61.6</c:v>
                </c:pt>
                <c:pt idx="40">
                  <c:v>73.2</c:v>
                </c:pt>
                <c:pt idx="41">
                  <c:v>82.7</c:v>
                </c:pt>
                <c:pt idx="42">
                  <c:v>105</c:v>
                </c:pt>
                <c:pt idx="43">
                  <c:v>114</c:v>
                </c:pt>
                <c:pt idx="44">
                  <c:v>124</c:v>
                </c:pt>
                <c:pt idx="45">
                  <c:v>143</c:v>
                </c:pt>
                <c:pt idx="46">
                  <c:v>168</c:v>
                </c:pt>
                <c:pt idx="47">
                  <c:v>-173</c:v>
                </c:pt>
                <c:pt idx="48">
                  <c:v>-150</c:v>
                </c:pt>
                <c:pt idx="49">
                  <c:v>-120</c:v>
                </c:pt>
                <c:pt idx="50">
                  <c:v>-95</c:v>
                </c:pt>
                <c:pt idx="51">
                  <c:v>-65.599999999999994</c:v>
                </c:pt>
                <c:pt idx="52">
                  <c:v>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7-475D-A2B7-5196BEE41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986944"/>
        <c:axId val="1884988384"/>
      </c:scatterChart>
      <c:valAx>
        <c:axId val="1884986944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988384"/>
        <c:crosses val="autoZero"/>
        <c:crossBetween val="midCat"/>
      </c:valAx>
      <c:valAx>
        <c:axId val="18849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98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Sheet4!$H$1</c:f>
              <c:strCache>
                <c:ptCount val="1"/>
                <c:pt idx="0">
                  <c:v>Gain in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Sheet4!$B$2:$B$23</c:f>
              <c:numCache>
                <c:formatCode>General</c:formatCode>
                <c:ptCount val="22"/>
                <c:pt idx="0">
                  <c:v>2</c:v>
                </c:pt>
                <c:pt idx="1">
                  <c:v>2.3010299956639813</c:v>
                </c:pt>
                <c:pt idx="2">
                  <c:v>2.4771212547196626</c:v>
                </c:pt>
                <c:pt idx="3">
                  <c:v>2.6020599913279625</c:v>
                </c:pt>
                <c:pt idx="4">
                  <c:v>2.6989700043360187</c:v>
                </c:pt>
                <c:pt idx="5">
                  <c:v>2.7781512503836434</c:v>
                </c:pt>
                <c:pt idx="6">
                  <c:v>2.8450980400142569</c:v>
                </c:pt>
                <c:pt idx="7">
                  <c:v>2.9030899869919438</c:v>
                </c:pt>
                <c:pt idx="8">
                  <c:v>2.9542425094393248</c:v>
                </c:pt>
                <c:pt idx="9">
                  <c:v>3</c:v>
                </c:pt>
                <c:pt idx="10">
                  <c:v>3.0969100130080562</c:v>
                </c:pt>
                <c:pt idx="11">
                  <c:v>3.1760912590556813</c:v>
                </c:pt>
                <c:pt idx="12">
                  <c:v>3.2430380486862944</c:v>
                </c:pt>
                <c:pt idx="13">
                  <c:v>3.3010299956639813</c:v>
                </c:pt>
                <c:pt idx="14">
                  <c:v>3.3521825181113627</c:v>
                </c:pt>
                <c:pt idx="15">
                  <c:v>3.3979400086720375</c:v>
                </c:pt>
                <c:pt idx="16">
                  <c:v>3.4771212547196626</c:v>
                </c:pt>
                <c:pt idx="17">
                  <c:v>3.4771212547196626</c:v>
                </c:pt>
                <c:pt idx="18">
                  <c:v>3.5440680443502757</c:v>
                </c:pt>
                <c:pt idx="19">
                  <c:v>3.6020599913279625</c:v>
                </c:pt>
                <c:pt idx="20">
                  <c:v>3.6532125137753435</c:v>
                </c:pt>
                <c:pt idx="21">
                  <c:v>3.6989700043360187</c:v>
                </c:pt>
              </c:numCache>
            </c:numRef>
          </c:xVal>
          <c:yVal>
            <c:numRef>
              <c:f>Sheet4!$H$2:$H$23</c:f>
              <c:numCache>
                <c:formatCode>General</c:formatCode>
                <c:ptCount val="22"/>
                <c:pt idx="0">
                  <c:v>7.2416792214791839</c:v>
                </c:pt>
                <c:pt idx="1">
                  <c:v>6.9521227541067265</c:v>
                </c:pt>
                <c:pt idx="2">
                  <c:v>6.3423363111487197</c:v>
                </c:pt>
                <c:pt idx="3">
                  <c:v>6.0205999132796242</c:v>
                </c:pt>
                <c:pt idx="4">
                  <c:v>4.7902391548953247</c:v>
                </c:pt>
                <c:pt idx="5">
                  <c:v>4.4041360509875913</c:v>
                </c:pt>
                <c:pt idx="6">
                  <c:v>4.9770396799781915</c:v>
                </c:pt>
                <c:pt idx="7">
                  <c:v>5.1599072687755863</c:v>
                </c:pt>
                <c:pt idx="8">
                  <c:v>5.1599072687755863</c:v>
                </c:pt>
                <c:pt idx="9">
                  <c:v>5.5144826079842177</c:v>
                </c:pt>
                <c:pt idx="10">
                  <c:v>6.0205999132796242</c:v>
                </c:pt>
                <c:pt idx="11">
                  <c:v>5.8551493939598265</c:v>
                </c:pt>
                <c:pt idx="12">
                  <c:v>4.0000683292218513</c:v>
                </c:pt>
                <c:pt idx="13">
                  <c:v>3.3563746617938266</c:v>
                </c:pt>
                <c:pt idx="14">
                  <c:v>5.1599072687755863</c:v>
                </c:pt>
                <c:pt idx="15">
                  <c:v>4.4041360509875913</c:v>
                </c:pt>
                <c:pt idx="16">
                  <c:v>5.1599072687755863</c:v>
                </c:pt>
                <c:pt idx="17">
                  <c:v>6.6525796347136694</c:v>
                </c:pt>
                <c:pt idx="18">
                  <c:v>6.9521227541067265</c:v>
                </c:pt>
                <c:pt idx="19">
                  <c:v>7.9259612321012165</c:v>
                </c:pt>
                <c:pt idx="20">
                  <c:v>8.3120643360089481</c:v>
                </c:pt>
                <c:pt idx="21">
                  <c:v>4.7902391548953247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D5-4F58-AF67-E1A0B2B65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950736"/>
        <c:axId val="1816925296"/>
      </c:scatterChart>
      <c:valAx>
        <c:axId val="1816950736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925296"/>
        <c:crosses val="autoZero"/>
        <c:crossBetween val="midCat"/>
      </c:valAx>
      <c:valAx>
        <c:axId val="181692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95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phase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Sheet4!$B$2:$B$23</c:f>
              <c:numCache>
                <c:formatCode>General</c:formatCode>
                <c:ptCount val="22"/>
                <c:pt idx="0">
                  <c:v>2</c:v>
                </c:pt>
                <c:pt idx="1">
                  <c:v>2.3010299956639813</c:v>
                </c:pt>
                <c:pt idx="2">
                  <c:v>2.4771212547196626</c:v>
                </c:pt>
                <c:pt idx="3">
                  <c:v>2.6020599913279625</c:v>
                </c:pt>
                <c:pt idx="4">
                  <c:v>2.6989700043360187</c:v>
                </c:pt>
                <c:pt idx="5">
                  <c:v>2.7781512503836434</c:v>
                </c:pt>
                <c:pt idx="6">
                  <c:v>2.8450980400142569</c:v>
                </c:pt>
                <c:pt idx="7">
                  <c:v>2.9030899869919438</c:v>
                </c:pt>
                <c:pt idx="8">
                  <c:v>2.9542425094393248</c:v>
                </c:pt>
                <c:pt idx="9">
                  <c:v>3</c:v>
                </c:pt>
                <c:pt idx="10">
                  <c:v>3.0969100130080562</c:v>
                </c:pt>
                <c:pt idx="11">
                  <c:v>3.1760912590556813</c:v>
                </c:pt>
                <c:pt idx="12">
                  <c:v>3.2430380486862944</c:v>
                </c:pt>
                <c:pt idx="13">
                  <c:v>3.3010299956639813</c:v>
                </c:pt>
                <c:pt idx="14">
                  <c:v>3.3521825181113627</c:v>
                </c:pt>
                <c:pt idx="15">
                  <c:v>3.3979400086720375</c:v>
                </c:pt>
                <c:pt idx="16">
                  <c:v>3.4771212547196626</c:v>
                </c:pt>
                <c:pt idx="17">
                  <c:v>3.4771212547196626</c:v>
                </c:pt>
                <c:pt idx="18">
                  <c:v>3.5440680443502757</c:v>
                </c:pt>
                <c:pt idx="19">
                  <c:v>3.6020599913279625</c:v>
                </c:pt>
                <c:pt idx="20">
                  <c:v>3.6532125137753435</c:v>
                </c:pt>
                <c:pt idx="21">
                  <c:v>3.6989700043360187</c:v>
                </c:pt>
              </c:numCache>
            </c:numRef>
          </c:xVal>
          <c:yVal>
            <c:numRef>
              <c:f>Sheet4!$D$2:$D$23</c:f>
              <c:numCache>
                <c:formatCode>General</c:formatCode>
                <c:ptCount val="22"/>
                <c:pt idx="0">
                  <c:v>84.5</c:v>
                </c:pt>
                <c:pt idx="1">
                  <c:v>153</c:v>
                </c:pt>
                <c:pt idx="2">
                  <c:v>155</c:v>
                </c:pt>
                <c:pt idx="3">
                  <c:v>138</c:v>
                </c:pt>
                <c:pt idx="4">
                  <c:v>141</c:v>
                </c:pt>
                <c:pt idx="5">
                  <c:v>123</c:v>
                </c:pt>
                <c:pt idx="6">
                  <c:v>131</c:v>
                </c:pt>
                <c:pt idx="7">
                  <c:v>114</c:v>
                </c:pt>
                <c:pt idx="8">
                  <c:v>121</c:v>
                </c:pt>
                <c:pt idx="9">
                  <c:v>96.4</c:v>
                </c:pt>
                <c:pt idx="10">
                  <c:v>106</c:v>
                </c:pt>
                <c:pt idx="11">
                  <c:v>78</c:v>
                </c:pt>
                <c:pt idx="12">
                  <c:v>35</c:v>
                </c:pt>
                <c:pt idx="13">
                  <c:v>15.1</c:v>
                </c:pt>
                <c:pt idx="14">
                  <c:v>-4.5999999999999996</c:v>
                </c:pt>
                <c:pt idx="15">
                  <c:v>31.5</c:v>
                </c:pt>
                <c:pt idx="16">
                  <c:v>4.8899999999999997</c:v>
                </c:pt>
                <c:pt idx="17">
                  <c:v>-1.18</c:v>
                </c:pt>
                <c:pt idx="18">
                  <c:v>-16.399999999999999</c:v>
                </c:pt>
                <c:pt idx="19">
                  <c:v>83</c:v>
                </c:pt>
                <c:pt idx="20">
                  <c:v>-243</c:v>
                </c:pt>
                <c:pt idx="21">
                  <c:v>-530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38-4ADD-9AFF-840D3321A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468832"/>
        <c:axId val="2055464032"/>
      </c:scatterChart>
      <c:valAx>
        <c:axId val="205546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464032"/>
        <c:crosses val="autoZero"/>
        <c:crossBetween val="midCat"/>
      </c:valAx>
      <c:valAx>
        <c:axId val="20554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46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Sheet5!$H$1</c:f>
              <c:strCache>
                <c:ptCount val="1"/>
                <c:pt idx="0">
                  <c:v>Gain in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Sheet5!$B$2:$B$27</c:f>
              <c:numCache>
                <c:formatCode>General</c:formatCode>
                <c:ptCount val="26"/>
                <c:pt idx="0">
                  <c:v>2</c:v>
                </c:pt>
                <c:pt idx="1">
                  <c:v>2.3010299956639813</c:v>
                </c:pt>
                <c:pt idx="2">
                  <c:v>2.4771212547196626</c:v>
                </c:pt>
                <c:pt idx="3">
                  <c:v>2.6020599913279625</c:v>
                </c:pt>
                <c:pt idx="4">
                  <c:v>2.6989700043360187</c:v>
                </c:pt>
                <c:pt idx="5">
                  <c:v>2.7781512503836434</c:v>
                </c:pt>
                <c:pt idx="6">
                  <c:v>2.8450980400142569</c:v>
                </c:pt>
                <c:pt idx="7">
                  <c:v>2.9030899869919438</c:v>
                </c:pt>
                <c:pt idx="8">
                  <c:v>2.9542425094393248</c:v>
                </c:pt>
                <c:pt idx="9">
                  <c:v>3</c:v>
                </c:pt>
                <c:pt idx="10">
                  <c:v>3.0969100130080562</c:v>
                </c:pt>
                <c:pt idx="11">
                  <c:v>3.1760912590556813</c:v>
                </c:pt>
                <c:pt idx="12">
                  <c:v>3.2430380486862944</c:v>
                </c:pt>
                <c:pt idx="13">
                  <c:v>3.3010299956639813</c:v>
                </c:pt>
                <c:pt idx="14">
                  <c:v>3.3521825181113627</c:v>
                </c:pt>
                <c:pt idx="15">
                  <c:v>3.3979400086720375</c:v>
                </c:pt>
                <c:pt idx="16">
                  <c:v>3.4393326938302629</c:v>
                </c:pt>
                <c:pt idx="17">
                  <c:v>3.4771212547196626</c:v>
                </c:pt>
                <c:pt idx="18">
                  <c:v>3.5118833609788744</c:v>
                </c:pt>
                <c:pt idx="19">
                  <c:v>3.5440680443502757</c:v>
                </c:pt>
                <c:pt idx="20">
                  <c:v>3.5740312677277188</c:v>
                </c:pt>
                <c:pt idx="21">
                  <c:v>3.6020599913279625</c:v>
                </c:pt>
                <c:pt idx="22">
                  <c:v>3.6283889300503116</c:v>
                </c:pt>
                <c:pt idx="23">
                  <c:v>3.6532125137753435</c:v>
                </c:pt>
                <c:pt idx="24">
                  <c:v>3.6766936096248664</c:v>
                </c:pt>
                <c:pt idx="25">
                  <c:v>3.6989700043360187</c:v>
                </c:pt>
              </c:numCache>
            </c:numRef>
          </c:xVal>
          <c:yVal>
            <c:numRef>
              <c:f>Sheet5!$H$2:$H$27</c:f>
              <c:numCache>
                <c:formatCode>General</c:formatCode>
                <c:ptCount val="26"/>
                <c:pt idx="0">
                  <c:v>7.4322213989937689</c:v>
                </c:pt>
                <c:pt idx="1">
                  <c:v>5.4940211388326414</c:v>
                </c:pt>
                <c:pt idx="2">
                  <c:v>3.1743432597251693</c:v>
                </c:pt>
                <c:pt idx="3">
                  <c:v>1.728891586597828</c:v>
                </c:pt>
                <c:pt idx="4">
                  <c:v>0</c:v>
                </c:pt>
                <c:pt idx="5">
                  <c:v>-1.087153246451855</c:v>
                </c:pt>
                <c:pt idx="6">
                  <c:v>-0.90393497474514817</c:v>
                </c:pt>
                <c:pt idx="7">
                  <c:v>-0.802344464159649</c:v>
                </c:pt>
                <c:pt idx="8">
                  <c:v>-0.98436045340363276</c:v>
                </c:pt>
                <c:pt idx="9">
                  <c:v>-0.802344464159649</c:v>
                </c:pt>
                <c:pt idx="10">
                  <c:v>0.49647167450064111</c:v>
                </c:pt>
                <c:pt idx="11">
                  <c:v>0.49647167450064111</c:v>
                </c:pt>
                <c:pt idx="12">
                  <c:v>-1.2891597845383691</c:v>
                </c:pt>
                <c:pt idx="13">
                  <c:v>-3.3266284353304991</c:v>
                </c:pt>
                <c:pt idx="14">
                  <c:v>-2.6707781674043511</c:v>
                </c:pt>
                <c:pt idx="15">
                  <c:v>-3.0253535066129826</c:v>
                </c:pt>
                <c:pt idx="16">
                  <c:v>-3.2729287920284706</c:v>
                </c:pt>
                <c:pt idx="17">
                  <c:v>-2.0397907707466274</c:v>
                </c:pt>
                <c:pt idx="18">
                  <c:v>-0.83784322656354093</c:v>
                </c:pt>
                <c:pt idx="19">
                  <c:v>-0.10279279304822113</c:v>
                </c:pt>
                <c:pt idx="20">
                  <c:v>0</c:v>
                </c:pt>
                <c:pt idx="21">
                  <c:v>0.39488116391514372</c:v>
                </c:pt>
                <c:pt idx="22">
                  <c:v>0.39942161861239966</c:v>
                </c:pt>
                <c:pt idx="23">
                  <c:v>0.39488116391514372</c:v>
                </c:pt>
                <c:pt idx="24">
                  <c:v>-0.83784322656354093</c:v>
                </c:pt>
                <c:pt idx="25">
                  <c:v>-3.0253535066129826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4C-4CD9-8A60-5E82E8A81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789455"/>
        <c:axId val="1093780815"/>
      </c:scatterChart>
      <c:valAx>
        <c:axId val="1093789455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80815"/>
        <c:crosses val="autoZero"/>
        <c:crossBetween val="midCat"/>
      </c:valAx>
      <c:valAx>
        <c:axId val="109378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8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Sheet5!$D$1</c:f>
              <c:strCache>
                <c:ptCount val="1"/>
                <c:pt idx="0">
                  <c:v>phase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Sheet5!$B$2:$B$27</c:f>
              <c:numCache>
                <c:formatCode>General</c:formatCode>
                <c:ptCount val="26"/>
                <c:pt idx="0">
                  <c:v>2</c:v>
                </c:pt>
                <c:pt idx="1">
                  <c:v>2.3010299956639813</c:v>
                </c:pt>
                <c:pt idx="2">
                  <c:v>2.4771212547196626</c:v>
                </c:pt>
                <c:pt idx="3">
                  <c:v>2.6020599913279625</c:v>
                </c:pt>
                <c:pt idx="4">
                  <c:v>2.6989700043360187</c:v>
                </c:pt>
                <c:pt idx="5">
                  <c:v>2.7781512503836434</c:v>
                </c:pt>
                <c:pt idx="6">
                  <c:v>2.8450980400142569</c:v>
                </c:pt>
                <c:pt idx="7">
                  <c:v>2.9030899869919438</c:v>
                </c:pt>
                <c:pt idx="8">
                  <c:v>2.9542425094393248</c:v>
                </c:pt>
                <c:pt idx="9">
                  <c:v>3</c:v>
                </c:pt>
                <c:pt idx="10">
                  <c:v>3.0969100130080562</c:v>
                </c:pt>
                <c:pt idx="11">
                  <c:v>3.1760912590556813</c:v>
                </c:pt>
                <c:pt idx="12">
                  <c:v>3.2430380486862944</c:v>
                </c:pt>
                <c:pt idx="13">
                  <c:v>3.3010299956639813</c:v>
                </c:pt>
                <c:pt idx="14">
                  <c:v>3.3521825181113627</c:v>
                </c:pt>
                <c:pt idx="15">
                  <c:v>3.3979400086720375</c:v>
                </c:pt>
                <c:pt idx="16">
                  <c:v>3.4393326938302629</c:v>
                </c:pt>
                <c:pt idx="17">
                  <c:v>3.4771212547196626</c:v>
                </c:pt>
                <c:pt idx="18">
                  <c:v>3.5118833609788744</c:v>
                </c:pt>
                <c:pt idx="19">
                  <c:v>3.5440680443502757</c:v>
                </c:pt>
                <c:pt idx="20">
                  <c:v>3.5740312677277188</c:v>
                </c:pt>
                <c:pt idx="21">
                  <c:v>3.6020599913279625</c:v>
                </c:pt>
                <c:pt idx="22">
                  <c:v>3.6283889300503116</c:v>
                </c:pt>
                <c:pt idx="23">
                  <c:v>3.6532125137753435</c:v>
                </c:pt>
                <c:pt idx="24">
                  <c:v>3.6766936096248664</c:v>
                </c:pt>
                <c:pt idx="25">
                  <c:v>3.6989700043360187</c:v>
                </c:pt>
              </c:numCache>
            </c:numRef>
          </c:xVal>
          <c:yVal>
            <c:numRef>
              <c:f>Sheet5!$D$2:$D$27</c:f>
              <c:numCache>
                <c:formatCode>General</c:formatCode>
                <c:ptCount val="26"/>
                <c:pt idx="0">
                  <c:v>44</c:v>
                </c:pt>
                <c:pt idx="1">
                  <c:v>129</c:v>
                </c:pt>
                <c:pt idx="2">
                  <c:v>73</c:v>
                </c:pt>
                <c:pt idx="3">
                  <c:v>105</c:v>
                </c:pt>
                <c:pt idx="4">
                  <c:v>49.2</c:v>
                </c:pt>
                <c:pt idx="5">
                  <c:v>95.1</c:v>
                </c:pt>
                <c:pt idx="6">
                  <c:v>45.4</c:v>
                </c:pt>
                <c:pt idx="7">
                  <c:v>83.4</c:v>
                </c:pt>
                <c:pt idx="8">
                  <c:v>44.6</c:v>
                </c:pt>
                <c:pt idx="9">
                  <c:v>68.099999999999994</c:v>
                </c:pt>
                <c:pt idx="10">
                  <c:v>50.5</c:v>
                </c:pt>
                <c:pt idx="11">
                  <c:v>26.9</c:v>
                </c:pt>
                <c:pt idx="12">
                  <c:v>1.75</c:v>
                </c:pt>
                <c:pt idx="13">
                  <c:v>-1.96</c:v>
                </c:pt>
                <c:pt idx="14">
                  <c:v>-1.1599999999999999</c:v>
                </c:pt>
                <c:pt idx="15">
                  <c:v>-5.41</c:v>
                </c:pt>
                <c:pt idx="16">
                  <c:v>-6.94</c:v>
                </c:pt>
                <c:pt idx="17">
                  <c:v>-15.1</c:v>
                </c:pt>
                <c:pt idx="18">
                  <c:v>-28.6</c:v>
                </c:pt>
                <c:pt idx="19">
                  <c:v>-40.299999999999997</c:v>
                </c:pt>
                <c:pt idx="20">
                  <c:v>-56.7</c:v>
                </c:pt>
                <c:pt idx="21">
                  <c:v>-77.099999999999994</c:v>
                </c:pt>
                <c:pt idx="22">
                  <c:v>-90.6</c:v>
                </c:pt>
                <c:pt idx="23">
                  <c:v>-113</c:v>
                </c:pt>
                <c:pt idx="24">
                  <c:v>-141</c:v>
                </c:pt>
                <c:pt idx="25">
                  <c:v>-171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FE-42B1-9B2B-5130BD9E1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676799"/>
        <c:axId val="465671039"/>
      </c:scatterChart>
      <c:valAx>
        <c:axId val="465676799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71039"/>
        <c:crosses val="autoZero"/>
        <c:crossBetween val="midCat"/>
      </c:valAx>
      <c:valAx>
        <c:axId val="46567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7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Sheet6!$H$1</c:f>
              <c:strCache>
                <c:ptCount val="1"/>
                <c:pt idx="0">
                  <c:v>Gain in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Sheet6!$B$2:$B$27</c:f>
              <c:numCache>
                <c:formatCode>General</c:formatCode>
                <c:ptCount val="26"/>
                <c:pt idx="0">
                  <c:v>2</c:v>
                </c:pt>
                <c:pt idx="1">
                  <c:v>2.3010299956639813</c:v>
                </c:pt>
                <c:pt idx="2">
                  <c:v>2.4771212547196626</c:v>
                </c:pt>
                <c:pt idx="3">
                  <c:v>2.6020599913279625</c:v>
                </c:pt>
                <c:pt idx="4">
                  <c:v>2.6989700043360187</c:v>
                </c:pt>
                <c:pt idx="5">
                  <c:v>2.7781512503836434</c:v>
                </c:pt>
                <c:pt idx="6">
                  <c:v>2.8450980400142569</c:v>
                </c:pt>
                <c:pt idx="7">
                  <c:v>2.9030899869919438</c:v>
                </c:pt>
                <c:pt idx="8">
                  <c:v>2.9542425094393248</c:v>
                </c:pt>
                <c:pt idx="9">
                  <c:v>3</c:v>
                </c:pt>
                <c:pt idx="10">
                  <c:v>3.0969100130080562</c:v>
                </c:pt>
                <c:pt idx="11">
                  <c:v>3.1760912590556813</c:v>
                </c:pt>
                <c:pt idx="12">
                  <c:v>3.2430380486862944</c:v>
                </c:pt>
                <c:pt idx="13">
                  <c:v>3.3010299956639813</c:v>
                </c:pt>
                <c:pt idx="14">
                  <c:v>3.3521825181113627</c:v>
                </c:pt>
                <c:pt idx="15">
                  <c:v>3.3979400086720375</c:v>
                </c:pt>
                <c:pt idx="16">
                  <c:v>3.4393326938302629</c:v>
                </c:pt>
                <c:pt idx="17">
                  <c:v>3.4771212547196626</c:v>
                </c:pt>
                <c:pt idx="18">
                  <c:v>3.5118833609788744</c:v>
                </c:pt>
                <c:pt idx="19">
                  <c:v>3.5440680443502757</c:v>
                </c:pt>
                <c:pt idx="20">
                  <c:v>3.5740312677277188</c:v>
                </c:pt>
                <c:pt idx="21">
                  <c:v>3.6020599913279625</c:v>
                </c:pt>
                <c:pt idx="22">
                  <c:v>3.6283889300503116</c:v>
                </c:pt>
                <c:pt idx="23">
                  <c:v>3.6532125137753435</c:v>
                </c:pt>
                <c:pt idx="24">
                  <c:v>3.6766936096248664</c:v>
                </c:pt>
                <c:pt idx="25">
                  <c:v>3.6989700043360187</c:v>
                </c:pt>
              </c:numCache>
            </c:numRef>
          </c:xVal>
          <c:yVal>
            <c:numRef>
              <c:f>Sheet6!$H$2:$H$27</c:f>
              <c:numCache>
                <c:formatCode>General</c:formatCode>
                <c:ptCount val="26"/>
                <c:pt idx="0">
                  <c:v>-6.5471786877266069</c:v>
                </c:pt>
                <c:pt idx="1">
                  <c:v>-6.4036069951841394</c:v>
                </c:pt>
                <c:pt idx="2">
                  <c:v>-6.97443972003712</c:v>
                </c:pt>
                <c:pt idx="3">
                  <c:v>-6.4036069951841394</c:v>
                </c:pt>
                <c:pt idx="4">
                  <c:v>-7.1464431552754712</c:v>
                </c:pt>
                <c:pt idx="5">
                  <c:v>-7.1464431552754712</c:v>
                </c:pt>
                <c:pt idx="6">
                  <c:v>-6.8416438241407338</c:v>
                </c:pt>
                <c:pt idx="7">
                  <c:v>-6.6696403889023825</c:v>
                </c:pt>
                <c:pt idx="8">
                  <c:v>-6.2316035599457873</c:v>
                </c:pt>
                <c:pt idx="9">
                  <c:v>-6.0903664701960514</c:v>
                </c:pt>
                <c:pt idx="10">
                  <c:v>-4.5535658655416054</c:v>
                </c:pt>
                <c:pt idx="11">
                  <c:v>-2.2027655748362309</c:v>
                </c:pt>
                <c:pt idx="12">
                  <c:v>-1.3505247064569357</c:v>
                </c:pt>
                <c:pt idx="13">
                  <c:v>-3.349821745875273</c:v>
                </c:pt>
                <c:pt idx="14">
                  <c:v>-2.6624437132500227</c:v>
                </c:pt>
                <c:pt idx="15">
                  <c:v>-2.2027655748362309</c:v>
                </c:pt>
                <c:pt idx="16">
                  <c:v>-2.475643188167155</c:v>
                </c:pt>
                <c:pt idx="17">
                  <c:v>-0.57448302523789496</c:v>
                </c:pt>
                <c:pt idx="18">
                  <c:v>-0.500560114038621</c:v>
                </c:pt>
                <c:pt idx="19">
                  <c:v>-3.2910669132384811</c:v>
                </c:pt>
                <c:pt idx="20">
                  <c:v>-4.7915503315357597</c:v>
                </c:pt>
                <c:pt idx="21">
                  <c:v>-6.8416438241407338</c:v>
                </c:pt>
                <c:pt idx="22">
                  <c:v>-8.1308036086791038</c:v>
                </c:pt>
                <c:pt idx="23">
                  <c:v>-9.2146167706298616</c:v>
                </c:pt>
                <c:pt idx="24">
                  <c:v>-10.288911554869495</c:v>
                </c:pt>
                <c:pt idx="25">
                  <c:v>-11.181818358695645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75-4FCA-9D6B-89C577177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03007"/>
        <c:axId val="467713567"/>
      </c:scatterChart>
      <c:valAx>
        <c:axId val="467703007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13567"/>
        <c:crosses val="autoZero"/>
        <c:crossBetween val="midCat"/>
      </c:valAx>
      <c:valAx>
        <c:axId val="4677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0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Sheet6!$D$1</c:f>
              <c:strCache>
                <c:ptCount val="1"/>
                <c:pt idx="0">
                  <c:v>phase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Sheet6!$B$2:$B$27</c:f>
              <c:numCache>
                <c:formatCode>General</c:formatCode>
                <c:ptCount val="26"/>
                <c:pt idx="0">
                  <c:v>2</c:v>
                </c:pt>
                <c:pt idx="1">
                  <c:v>2.3010299956639813</c:v>
                </c:pt>
                <c:pt idx="2">
                  <c:v>2.4771212547196626</c:v>
                </c:pt>
                <c:pt idx="3">
                  <c:v>2.6020599913279625</c:v>
                </c:pt>
                <c:pt idx="4">
                  <c:v>2.6989700043360187</c:v>
                </c:pt>
                <c:pt idx="5">
                  <c:v>2.7781512503836434</c:v>
                </c:pt>
                <c:pt idx="6">
                  <c:v>2.8450980400142569</c:v>
                </c:pt>
                <c:pt idx="7">
                  <c:v>2.9030899869919438</c:v>
                </c:pt>
                <c:pt idx="8">
                  <c:v>2.9542425094393248</c:v>
                </c:pt>
                <c:pt idx="9">
                  <c:v>3</c:v>
                </c:pt>
                <c:pt idx="10">
                  <c:v>3.0969100130080562</c:v>
                </c:pt>
                <c:pt idx="11">
                  <c:v>3.1760912590556813</c:v>
                </c:pt>
                <c:pt idx="12">
                  <c:v>3.2430380486862944</c:v>
                </c:pt>
                <c:pt idx="13">
                  <c:v>3.3010299956639813</c:v>
                </c:pt>
                <c:pt idx="14">
                  <c:v>3.3521825181113627</c:v>
                </c:pt>
                <c:pt idx="15">
                  <c:v>3.3979400086720375</c:v>
                </c:pt>
                <c:pt idx="16">
                  <c:v>3.4393326938302629</c:v>
                </c:pt>
                <c:pt idx="17">
                  <c:v>3.4771212547196626</c:v>
                </c:pt>
                <c:pt idx="18">
                  <c:v>3.5118833609788744</c:v>
                </c:pt>
                <c:pt idx="19">
                  <c:v>3.5440680443502757</c:v>
                </c:pt>
                <c:pt idx="20">
                  <c:v>3.5740312677277188</c:v>
                </c:pt>
                <c:pt idx="21">
                  <c:v>3.6020599913279625</c:v>
                </c:pt>
                <c:pt idx="22">
                  <c:v>3.6283889300503116</c:v>
                </c:pt>
                <c:pt idx="23">
                  <c:v>3.6532125137753435</c:v>
                </c:pt>
                <c:pt idx="24">
                  <c:v>3.6766936096248664</c:v>
                </c:pt>
                <c:pt idx="25">
                  <c:v>3.6989700043360187</c:v>
                </c:pt>
              </c:numCache>
            </c:numRef>
          </c:xVal>
          <c:yVal>
            <c:numRef>
              <c:f>Sheet6!$D$2:$D$27</c:f>
              <c:numCache>
                <c:formatCode>General</c:formatCode>
                <c:ptCount val="26"/>
                <c:pt idx="0">
                  <c:v>34.5</c:v>
                </c:pt>
                <c:pt idx="1">
                  <c:v>31.6</c:v>
                </c:pt>
                <c:pt idx="2">
                  <c:v>45.2</c:v>
                </c:pt>
                <c:pt idx="3">
                  <c:v>-38.4</c:v>
                </c:pt>
                <c:pt idx="4">
                  <c:v>-47.1</c:v>
                </c:pt>
                <c:pt idx="5">
                  <c:v>-77.599999999999994</c:v>
                </c:pt>
                <c:pt idx="6">
                  <c:v>-92</c:v>
                </c:pt>
                <c:pt idx="7">
                  <c:v>-8.74</c:v>
                </c:pt>
                <c:pt idx="8">
                  <c:v>-73.900000000000006</c:v>
                </c:pt>
                <c:pt idx="9">
                  <c:v>-103</c:v>
                </c:pt>
                <c:pt idx="10">
                  <c:v>-44.8</c:v>
                </c:pt>
                <c:pt idx="11">
                  <c:v>-90.8</c:v>
                </c:pt>
                <c:pt idx="12">
                  <c:v>-92</c:v>
                </c:pt>
                <c:pt idx="13">
                  <c:v>-104</c:v>
                </c:pt>
                <c:pt idx="14">
                  <c:v>-162</c:v>
                </c:pt>
                <c:pt idx="15">
                  <c:v>-145</c:v>
                </c:pt>
                <c:pt idx="16">
                  <c:v>-170</c:v>
                </c:pt>
                <c:pt idx="17">
                  <c:v>-177</c:v>
                </c:pt>
                <c:pt idx="18">
                  <c:v>163</c:v>
                </c:pt>
                <c:pt idx="19">
                  <c:v>135</c:v>
                </c:pt>
                <c:pt idx="20">
                  <c:v>100</c:v>
                </c:pt>
                <c:pt idx="21">
                  <c:v>80.599999999999994</c:v>
                </c:pt>
                <c:pt idx="22">
                  <c:v>73.2</c:v>
                </c:pt>
                <c:pt idx="23">
                  <c:v>38.9</c:v>
                </c:pt>
                <c:pt idx="24">
                  <c:v>37.5</c:v>
                </c:pt>
                <c:pt idx="25">
                  <c:v>10.8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8F-4FD7-9E1D-1C83DC5D5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807215"/>
        <c:axId val="1093808175"/>
      </c:scatterChart>
      <c:valAx>
        <c:axId val="1093807215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08175"/>
        <c:crosses val="autoZero"/>
        <c:crossBetween val="midCat"/>
      </c:valAx>
      <c:valAx>
        <c:axId val="109380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0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Bode Plot (Gain in dB)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Gain in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2</c:v>
                </c:pt>
                <c:pt idx="1">
                  <c:v>2.3010299956639813</c:v>
                </c:pt>
                <c:pt idx="2">
                  <c:v>2.4771212547196626</c:v>
                </c:pt>
                <c:pt idx="3">
                  <c:v>2.6020599913279625</c:v>
                </c:pt>
                <c:pt idx="4">
                  <c:v>2.6989700043360187</c:v>
                </c:pt>
                <c:pt idx="5">
                  <c:v>2.7781512503836434</c:v>
                </c:pt>
                <c:pt idx="6">
                  <c:v>2.8450980400142569</c:v>
                </c:pt>
                <c:pt idx="7">
                  <c:v>2.9030899869919438</c:v>
                </c:pt>
                <c:pt idx="8">
                  <c:v>2.9542425094393248</c:v>
                </c:pt>
                <c:pt idx="9">
                  <c:v>3</c:v>
                </c:pt>
                <c:pt idx="10">
                  <c:v>3.0969100130080562</c:v>
                </c:pt>
                <c:pt idx="11">
                  <c:v>3.1760912590556813</c:v>
                </c:pt>
                <c:pt idx="12">
                  <c:v>3.2430380486862944</c:v>
                </c:pt>
                <c:pt idx="13">
                  <c:v>3.3010299956639813</c:v>
                </c:pt>
                <c:pt idx="14">
                  <c:v>3.3521825181113627</c:v>
                </c:pt>
                <c:pt idx="15">
                  <c:v>3.3979400086720375</c:v>
                </c:pt>
                <c:pt idx="16">
                  <c:v>3.4393326938302629</c:v>
                </c:pt>
                <c:pt idx="17">
                  <c:v>3.4771212547196626</c:v>
                </c:pt>
                <c:pt idx="18">
                  <c:v>3.5118833609788744</c:v>
                </c:pt>
                <c:pt idx="19">
                  <c:v>3.5440680443502757</c:v>
                </c:pt>
                <c:pt idx="20">
                  <c:v>3.5740312677277188</c:v>
                </c:pt>
                <c:pt idx="21">
                  <c:v>3.6020599913279625</c:v>
                </c:pt>
                <c:pt idx="22">
                  <c:v>3.6283889300503116</c:v>
                </c:pt>
                <c:pt idx="23">
                  <c:v>3.6532125137753435</c:v>
                </c:pt>
                <c:pt idx="24">
                  <c:v>3.6766936096248664</c:v>
                </c:pt>
                <c:pt idx="25">
                  <c:v>3.6989700043360187</c:v>
                </c:pt>
              </c:numCache>
            </c:numRef>
          </c:xVal>
          <c:yVal>
            <c:numRef>
              <c:f>Sheet1!$H$2:$H$27</c:f>
              <c:numCache>
                <c:formatCode>General</c:formatCode>
                <c:ptCount val="26"/>
                <c:pt idx="0">
                  <c:v>-20</c:v>
                </c:pt>
                <c:pt idx="1">
                  <c:v>-15.080351413338487</c:v>
                </c:pt>
                <c:pt idx="2">
                  <c:v>-16.25826713285711</c:v>
                </c:pt>
                <c:pt idx="3">
                  <c:v>-14.735171304508372</c:v>
                </c:pt>
                <c:pt idx="4">
                  <c:v>-16.407843344429633</c:v>
                </c:pt>
                <c:pt idx="5">
                  <c:v>-16.832750158095006</c:v>
                </c:pt>
                <c:pt idx="6">
                  <c:v>-13.979400086720377</c:v>
                </c:pt>
                <c:pt idx="7">
                  <c:v>-14.148063437457633</c:v>
                </c:pt>
                <c:pt idx="8">
                  <c:v>-12.995039633316743</c:v>
                </c:pt>
                <c:pt idx="9">
                  <c:v>-12.95634963777275</c:v>
                </c:pt>
                <c:pt idx="10">
                  <c:v>-8.9954329388981193</c:v>
                </c:pt>
                <c:pt idx="11">
                  <c:v>-7.5547324516750125</c:v>
                </c:pt>
                <c:pt idx="12">
                  <c:v>-8.0628240471569068</c:v>
                </c:pt>
                <c:pt idx="13">
                  <c:v>-7.0625532851135073</c:v>
                </c:pt>
                <c:pt idx="14">
                  <c:v>-6.6339763086086636</c:v>
                </c:pt>
                <c:pt idx="15">
                  <c:v>-6.4246676350453633</c:v>
                </c:pt>
                <c:pt idx="16">
                  <c:v>-6.9975712640359635</c:v>
                </c:pt>
                <c:pt idx="17">
                  <c:v>-5.3521248035406286</c:v>
                </c:pt>
                <c:pt idx="18">
                  <c:v>-4.0557148713372033</c:v>
                </c:pt>
                <c:pt idx="19">
                  <c:v>-4.002589998462402</c:v>
                </c:pt>
                <c:pt idx="20">
                  <c:v>-3.4432193085449785</c:v>
                </c:pt>
                <c:pt idx="21">
                  <c:v>-3.211581857548675</c:v>
                </c:pt>
                <c:pt idx="22">
                  <c:v>-2.7660539633256285</c:v>
                </c:pt>
                <c:pt idx="23">
                  <c:v>-2.5515766554901682</c:v>
                </c:pt>
                <c:pt idx="24">
                  <c:v>-2.875311877355673</c:v>
                </c:pt>
                <c:pt idx="25">
                  <c:v>-4.9800199131994241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67-4CCB-BA83-9B69ACA70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455424"/>
        <c:axId val="1813455904"/>
      </c:scatterChart>
      <c:valAx>
        <c:axId val="1813455424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455904"/>
        <c:crosses val="autoZero"/>
        <c:crossBetween val="midCat"/>
      </c:valAx>
      <c:valAx>
        <c:axId val="181345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45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Gain in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Sheet1!$C$2:$C$27</c:f>
              <c:numCache>
                <c:formatCode>General</c:formatCode>
                <c:ptCount val="2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1250</c:v>
                </c:pt>
                <c:pt idx="11">
                  <c:v>1500</c:v>
                </c:pt>
                <c:pt idx="12">
                  <c:v>1750</c:v>
                </c:pt>
                <c:pt idx="13">
                  <c:v>2000</c:v>
                </c:pt>
                <c:pt idx="14">
                  <c:v>2250</c:v>
                </c:pt>
                <c:pt idx="15">
                  <c:v>2500</c:v>
                </c:pt>
                <c:pt idx="16">
                  <c:v>2750</c:v>
                </c:pt>
                <c:pt idx="17">
                  <c:v>3000</c:v>
                </c:pt>
                <c:pt idx="18">
                  <c:v>3250</c:v>
                </c:pt>
                <c:pt idx="19">
                  <c:v>3500</c:v>
                </c:pt>
                <c:pt idx="20">
                  <c:v>3750</c:v>
                </c:pt>
                <c:pt idx="21">
                  <c:v>4000</c:v>
                </c:pt>
                <c:pt idx="22">
                  <c:v>4250</c:v>
                </c:pt>
                <c:pt idx="23">
                  <c:v>4500</c:v>
                </c:pt>
                <c:pt idx="24">
                  <c:v>4750</c:v>
                </c:pt>
                <c:pt idx="25">
                  <c:v>5000</c:v>
                </c:pt>
              </c:numCache>
            </c:numRef>
          </c:xVal>
          <c:yVal>
            <c:numRef>
              <c:f>Sheet1!$H$2:$H$27</c:f>
              <c:numCache>
                <c:formatCode>General</c:formatCode>
                <c:ptCount val="26"/>
                <c:pt idx="0">
                  <c:v>-20</c:v>
                </c:pt>
                <c:pt idx="1">
                  <c:v>-15.080351413338487</c:v>
                </c:pt>
                <c:pt idx="2">
                  <c:v>-16.25826713285711</c:v>
                </c:pt>
                <c:pt idx="3">
                  <c:v>-14.735171304508372</c:v>
                </c:pt>
                <c:pt idx="4">
                  <c:v>-16.407843344429633</c:v>
                </c:pt>
                <c:pt idx="5">
                  <c:v>-16.832750158095006</c:v>
                </c:pt>
                <c:pt idx="6">
                  <c:v>-13.979400086720377</c:v>
                </c:pt>
                <c:pt idx="7">
                  <c:v>-14.148063437457633</c:v>
                </c:pt>
                <c:pt idx="8">
                  <c:v>-12.995039633316743</c:v>
                </c:pt>
                <c:pt idx="9">
                  <c:v>-12.95634963777275</c:v>
                </c:pt>
                <c:pt idx="10">
                  <c:v>-8.9954329388981193</c:v>
                </c:pt>
                <c:pt idx="11">
                  <c:v>-7.5547324516750125</c:v>
                </c:pt>
                <c:pt idx="12">
                  <c:v>-8.0628240471569068</c:v>
                </c:pt>
                <c:pt idx="13">
                  <c:v>-7.0625532851135073</c:v>
                </c:pt>
                <c:pt idx="14">
                  <c:v>-6.6339763086086636</c:v>
                </c:pt>
                <c:pt idx="15">
                  <c:v>-6.4246676350453633</c:v>
                </c:pt>
                <c:pt idx="16">
                  <c:v>-6.9975712640359635</c:v>
                </c:pt>
                <c:pt idx="17">
                  <c:v>-5.3521248035406286</c:v>
                </c:pt>
                <c:pt idx="18">
                  <c:v>-4.0557148713372033</c:v>
                </c:pt>
                <c:pt idx="19">
                  <c:v>-4.002589998462402</c:v>
                </c:pt>
                <c:pt idx="20">
                  <c:v>-3.4432193085449785</c:v>
                </c:pt>
                <c:pt idx="21">
                  <c:v>-3.211581857548675</c:v>
                </c:pt>
                <c:pt idx="22">
                  <c:v>-2.7660539633256285</c:v>
                </c:pt>
                <c:pt idx="23">
                  <c:v>-2.5515766554901682</c:v>
                </c:pt>
                <c:pt idx="24">
                  <c:v>-2.875311877355673</c:v>
                </c:pt>
                <c:pt idx="25">
                  <c:v>-4.9800199131994241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9D-45D3-9F8C-77D62E93E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013344"/>
        <c:axId val="1885012864"/>
      </c:scatterChart>
      <c:valAx>
        <c:axId val="188501334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012864"/>
        <c:crosses val="autoZero"/>
        <c:crossBetween val="midCat"/>
      </c:valAx>
      <c:valAx>
        <c:axId val="18850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013344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phase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Sheet1!$C$2:$C$27</c:f>
              <c:numCache>
                <c:formatCode>General</c:formatCode>
                <c:ptCount val="2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1250</c:v>
                </c:pt>
                <c:pt idx="11">
                  <c:v>1500</c:v>
                </c:pt>
                <c:pt idx="12">
                  <c:v>1750</c:v>
                </c:pt>
                <c:pt idx="13">
                  <c:v>2000</c:v>
                </c:pt>
                <c:pt idx="14">
                  <c:v>2250</c:v>
                </c:pt>
                <c:pt idx="15">
                  <c:v>2500</c:v>
                </c:pt>
                <c:pt idx="16">
                  <c:v>2750</c:v>
                </c:pt>
                <c:pt idx="17">
                  <c:v>3000</c:v>
                </c:pt>
                <c:pt idx="18">
                  <c:v>3250</c:v>
                </c:pt>
                <c:pt idx="19">
                  <c:v>3500</c:v>
                </c:pt>
                <c:pt idx="20">
                  <c:v>3750</c:v>
                </c:pt>
                <c:pt idx="21">
                  <c:v>4000</c:v>
                </c:pt>
                <c:pt idx="22">
                  <c:v>4250</c:v>
                </c:pt>
                <c:pt idx="23">
                  <c:v>4500</c:v>
                </c:pt>
                <c:pt idx="24">
                  <c:v>4750</c:v>
                </c:pt>
                <c:pt idx="25">
                  <c:v>5000</c:v>
                </c:pt>
              </c:numCache>
            </c:numRef>
          </c:xVal>
          <c:yVal>
            <c:numRef>
              <c:f>Sheet1!$D$2:$D$54</c:f>
              <c:numCache>
                <c:formatCode>General</c:formatCode>
                <c:ptCount val="53"/>
                <c:pt idx="0">
                  <c:v>-83.2</c:v>
                </c:pt>
                <c:pt idx="1">
                  <c:v>-143.9</c:v>
                </c:pt>
                <c:pt idx="2">
                  <c:v>-165</c:v>
                </c:pt>
                <c:pt idx="3">
                  <c:v>-171.36</c:v>
                </c:pt>
                <c:pt idx="4">
                  <c:v>-181.82</c:v>
                </c:pt>
                <c:pt idx="5">
                  <c:v>-164.9</c:v>
                </c:pt>
                <c:pt idx="6">
                  <c:v>-165</c:v>
                </c:pt>
                <c:pt idx="7">
                  <c:v>-172.32</c:v>
                </c:pt>
                <c:pt idx="8">
                  <c:v>-174.06</c:v>
                </c:pt>
                <c:pt idx="9">
                  <c:v>-176.36</c:v>
                </c:pt>
                <c:pt idx="10">
                  <c:v>-195</c:v>
                </c:pt>
                <c:pt idx="11">
                  <c:v>-217.7</c:v>
                </c:pt>
                <c:pt idx="12">
                  <c:v>-241.6</c:v>
                </c:pt>
                <c:pt idx="13">
                  <c:v>-253.2</c:v>
                </c:pt>
                <c:pt idx="14">
                  <c:v>-262.7</c:v>
                </c:pt>
                <c:pt idx="15">
                  <c:v>-285</c:v>
                </c:pt>
                <c:pt idx="16">
                  <c:v>-294</c:v>
                </c:pt>
                <c:pt idx="17">
                  <c:v>-304</c:v>
                </c:pt>
                <c:pt idx="18">
                  <c:v>-323</c:v>
                </c:pt>
                <c:pt idx="19">
                  <c:v>-348</c:v>
                </c:pt>
                <c:pt idx="20">
                  <c:v>-367</c:v>
                </c:pt>
                <c:pt idx="21">
                  <c:v>-390</c:v>
                </c:pt>
                <c:pt idx="22">
                  <c:v>-420</c:v>
                </c:pt>
                <c:pt idx="23">
                  <c:v>-445</c:v>
                </c:pt>
                <c:pt idx="24">
                  <c:v>-474.4</c:v>
                </c:pt>
                <c:pt idx="25">
                  <c:v>-510</c:v>
                </c:pt>
                <c:pt idx="27">
                  <c:v>-96.8</c:v>
                </c:pt>
                <c:pt idx="28">
                  <c:v>-36.1</c:v>
                </c:pt>
                <c:pt idx="29">
                  <c:v>-15</c:v>
                </c:pt>
                <c:pt idx="30">
                  <c:v>-8.64</c:v>
                </c:pt>
                <c:pt idx="31">
                  <c:v>1.82</c:v>
                </c:pt>
                <c:pt idx="32">
                  <c:v>-15.1</c:v>
                </c:pt>
                <c:pt idx="33">
                  <c:v>-15</c:v>
                </c:pt>
                <c:pt idx="34">
                  <c:v>-7.68</c:v>
                </c:pt>
                <c:pt idx="35">
                  <c:v>-5.94</c:v>
                </c:pt>
                <c:pt idx="36">
                  <c:v>-3.64</c:v>
                </c:pt>
                <c:pt idx="37">
                  <c:v>15</c:v>
                </c:pt>
                <c:pt idx="38">
                  <c:v>37.700000000000003</c:v>
                </c:pt>
                <c:pt idx="39">
                  <c:v>61.6</c:v>
                </c:pt>
                <c:pt idx="40">
                  <c:v>73.2</c:v>
                </c:pt>
                <c:pt idx="41">
                  <c:v>82.7</c:v>
                </c:pt>
                <c:pt idx="42">
                  <c:v>105</c:v>
                </c:pt>
                <c:pt idx="43">
                  <c:v>114</c:v>
                </c:pt>
                <c:pt idx="44">
                  <c:v>124</c:v>
                </c:pt>
                <c:pt idx="45">
                  <c:v>143</c:v>
                </c:pt>
                <c:pt idx="46">
                  <c:v>168</c:v>
                </c:pt>
                <c:pt idx="47">
                  <c:v>-173</c:v>
                </c:pt>
                <c:pt idx="48">
                  <c:v>-150</c:v>
                </c:pt>
                <c:pt idx="49">
                  <c:v>-120</c:v>
                </c:pt>
                <c:pt idx="50">
                  <c:v>-95</c:v>
                </c:pt>
                <c:pt idx="51">
                  <c:v>-65.599999999999994</c:v>
                </c:pt>
                <c:pt idx="52">
                  <c:v>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93-411E-B479-9369AA275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462144"/>
        <c:axId val="1813460224"/>
      </c:scatterChart>
      <c:valAx>
        <c:axId val="181346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460224"/>
        <c:crosses val="autoZero"/>
        <c:crossBetween val="midCat"/>
      </c:valAx>
      <c:valAx>
        <c:axId val="181346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46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Gain in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Sheet1!$C$2:$C$27</c:f>
              <c:numCache>
                <c:formatCode>General</c:formatCode>
                <c:ptCount val="2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1250</c:v>
                </c:pt>
                <c:pt idx="11">
                  <c:v>1500</c:v>
                </c:pt>
                <c:pt idx="12">
                  <c:v>1750</c:v>
                </c:pt>
                <c:pt idx="13">
                  <c:v>2000</c:v>
                </c:pt>
                <c:pt idx="14">
                  <c:v>2250</c:v>
                </c:pt>
                <c:pt idx="15">
                  <c:v>2500</c:v>
                </c:pt>
                <c:pt idx="16">
                  <c:v>2750</c:v>
                </c:pt>
                <c:pt idx="17">
                  <c:v>3000</c:v>
                </c:pt>
                <c:pt idx="18">
                  <c:v>3250</c:v>
                </c:pt>
                <c:pt idx="19">
                  <c:v>3500</c:v>
                </c:pt>
                <c:pt idx="20">
                  <c:v>3750</c:v>
                </c:pt>
                <c:pt idx="21">
                  <c:v>4000</c:v>
                </c:pt>
                <c:pt idx="22">
                  <c:v>4250</c:v>
                </c:pt>
                <c:pt idx="23">
                  <c:v>4500</c:v>
                </c:pt>
                <c:pt idx="24">
                  <c:v>4750</c:v>
                </c:pt>
                <c:pt idx="25">
                  <c:v>5000</c:v>
                </c:pt>
              </c:numCache>
            </c:numRef>
          </c:xVal>
          <c:yVal>
            <c:numRef>
              <c:f>Sheet1!$H$2:$H$27</c:f>
              <c:numCache>
                <c:formatCode>General</c:formatCode>
                <c:ptCount val="26"/>
                <c:pt idx="0">
                  <c:v>-20</c:v>
                </c:pt>
                <c:pt idx="1">
                  <c:v>-15.080351413338487</c:v>
                </c:pt>
                <c:pt idx="2">
                  <c:v>-16.25826713285711</c:v>
                </c:pt>
                <c:pt idx="3">
                  <c:v>-14.735171304508372</c:v>
                </c:pt>
                <c:pt idx="4">
                  <c:v>-16.407843344429633</c:v>
                </c:pt>
                <c:pt idx="5">
                  <c:v>-16.832750158095006</c:v>
                </c:pt>
                <c:pt idx="6">
                  <c:v>-13.979400086720377</c:v>
                </c:pt>
                <c:pt idx="7">
                  <c:v>-14.148063437457633</c:v>
                </c:pt>
                <c:pt idx="8">
                  <c:v>-12.995039633316743</c:v>
                </c:pt>
                <c:pt idx="9">
                  <c:v>-12.95634963777275</c:v>
                </c:pt>
                <c:pt idx="10">
                  <c:v>-8.9954329388981193</c:v>
                </c:pt>
                <c:pt idx="11">
                  <c:v>-7.5547324516750125</c:v>
                </c:pt>
                <c:pt idx="12">
                  <c:v>-8.0628240471569068</c:v>
                </c:pt>
                <c:pt idx="13">
                  <c:v>-7.0625532851135073</c:v>
                </c:pt>
                <c:pt idx="14">
                  <c:v>-6.6339763086086636</c:v>
                </c:pt>
                <c:pt idx="15">
                  <c:v>-6.4246676350453633</c:v>
                </c:pt>
                <c:pt idx="16">
                  <c:v>-6.9975712640359635</c:v>
                </c:pt>
                <c:pt idx="17">
                  <c:v>-5.3521248035406286</c:v>
                </c:pt>
                <c:pt idx="18">
                  <c:v>-4.0557148713372033</c:v>
                </c:pt>
                <c:pt idx="19">
                  <c:v>-4.002589998462402</c:v>
                </c:pt>
                <c:pt idx="20">
                  <c:v>-3.4432193085449785</c:v>
                </c:pt>
                <c:pt idx="21">
                  <c:v>-3.211581857548675</c:v>
                </c:pt>
                <c:pt idx="22">
                  <c:v>-2.7660539633256285</c:v>
                </c:pt>
                <c:pt idx="23">
                  <c:v>-2.5515766554901682</c:v>
                </c:pt>
                <c:pt idx="24">
                  <c:v>-2.875311877355673</c:v>
                </c:pt>
                <c:pt idx="25">
                  <c:v>-4.9800199131994241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CF-40B8-9422-FDF28520D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688304"/>
        <c:axId val="1887709904"/>
      </c:scatterChart>
      <c:valAx>
        <c:axId val="188768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09904"/>
        <c:crosses val="autoZero"/>
        <c:crossBetween val="midCat"/>
      </c:valAx>
      <c:valAx>
        <c:axId val="18877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68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Gain in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Sheet2!$B$2:$B$27</c:f>
              <c:numCache>
                <c:formatCode>General</c:formatCode>
                <c:ptCount val="26"/>
                <c:pt idx="0">
                  <c:v>2</c:v>
                </c:pt>
                <c:pt idx="1">
                  <c:v>2.3010299956639813</c:v>
                </c:pt>
                <c:pt idx="2">
                  <c:v>2.4771212547196626</c:v>
                </c:pt>
                <c:pt idx="3">
                  <c:v>2.6020599913279625</c:v>
                </c:pt>
                <c:pt idx="4">
                  <c:v>2.6989700043360187</c:v>
                </c:pt>
                <c:pt idx="5">
                  <c:v>2.7781512503836434</c:v>
                </c:pt>
                <c:pt idx="6">
                  <c:v>2.8450980400142569</c:v>
                </c:pt>
                <c:pt idx="7">
                  <c:v>2.9030899869919438</c:v>
                </c:pt>
                <c:pt idx="8">
                  <c:v>2.9542425094393248</c:v>
                </c:pt>
                <c:pt idx="9">
                  <c:v>3</c:v>
                </c:pt>
                <c:pt idx="10">
                  <c:v>3.0969100130080562</c:v>
                </c:pt>
                <c:pt idx="11">
                  <c:v>3.1760912590556813</c:v>
                </c:pt>
                <c:pt idx="12">
                  <c:v>3.2430380486862944</c:v>
                </c:pt>
                <c:pt idx="13">
                  <c:v>3.3010299956639813</c:v>
                </c:pt>
                <c:pt idx="14">
                  <c:v>3.3521825181113627</c:v>
                </c:pt>
                <c:pt idx="15">
                  <c:v>3.3979400086720375</c:v>
                </c:pt>
                <c:pt idx="16">
                  <c:v>3.4393326938302629</c:v>
                </c:pt>
                <c:pt idx="17">
                  <c:v>3.4771212547196626</c:v>
                </c:pt>
                <c:pt idx="18">
                  <c:v>3.5118833609788744</c:v>
                </c:pt>
                <c:pt idx="19">
                  <c:v>3.5440680443502757</c:v>
                </c:pt>
                <c:pt idx="20">
                  <c:v>3.5740312677277188</c:v>
                </c:pt>
                <c:pt idx="21">
                  <c:v>3.6020599913279625</c:v>
                </c:pt>
                <c:pt idx="22">
                  <c:v>3.6283889300503116</c:v>
                </c:pt>
                <c:pt idx="23">
                  <c:v>3.6532125137753435</c:v>
                </c:pt>
                <c:pt idx="24">
                  <c:v>3.6766936096248664</c:v>
                </c:pt>
                <c:pt idx="25">
                  <c:v>3.6989700043360187</c:v>
                </c:pt>
              </c:numCache>
            </c:numRef>
          </c:xVal>
          <c:yVal>
            <c:numRef>
              <c:f>Sheet2!$H$2:$H$27</c:f>
              <c:numCache>
                <c:formatCode>General</c:formatCode>
                <c:ptCount val="26"/>
                <c:pt idx="0">
                  <c:v>-6.6739822483469879</c:v>
                </c:pt>
                <c:pt idx="1">
                  <c:v>-7.5290218567659846</c:v>
                </c:pt>
                <c:pt idx="2">
                  <c:v>-9.9285281983009828</c:v>
                </c:pt>
                <c:pt idx="3">
                  <c:v>-10.756381901465485</c:v>
                </c:pt>
                <c:pt idx="4">
                  <c:v>-11.201909795688529</c:v>
                </c:pt>
                <c:pt idx="5">
                  <c:v>-11.201909795688529</c:v>
                </c:pt>
                <c:pt idx="6">
                  <c:v>-10.54190459363002</c:v>
                </c:pt>
                <c:pt idx="7">
                  <c:v>-10.332595920066721</c:v>
                </c:pt>
                <c:pt idx="8">
                  <c:v>-9.5424250943932485</c:v>
                </c:pt>
                <c:pt idx="9">
                  <c:v>-9.3556245693103826</c:v>
                </c:pt>
                <c:pt idx="10">
                  <c:v>-7.0909850278093902</c:v>
                </c:pt>
                <c:pt idx="11">
                  <c:v>-6.1474034739000052</c:v>
                </c:pt>
                <c:pt idx="12">
                  <c:v>-7.0747269235996839</c:v>
                </c:pt>
                <c:pt idx="13">
                  <c:v>-8.9669902429927593</c:v>
                </c:pt>
                <c:pt idx="14">
                  <c:v>-7.8700168828458583</c:v>
                </c:pt>
                <c:pt idx="15">
                  <c:v>-9.2648970247134805</c:v>
                </c:pt>
                <c:pt idx="16">
                  <c:v>-8.7866538766052535</c:v>
                </c:pt>
                <c:pt idx="17">
                  <c:v>-7.398225701435881</c:v>
                </c:pt>
                <c:pt idx="18">
                  <c:v>-6.1356464910614505</c:v>
                </c:pt>
                <c:pt idx="19">
                  <c:v>-5.684329933086623</c:v>
                </c:pt>
                <c:pt idx="20">
                  <c:v>-5.1620359024434057</c:v>
                </c:pt>
                <c:pt idx="21">
                  <c:v>-4.762614283831005</c:v>
                </c:pt>
                <c:pt idx="22">
                  <c:v>-4.6655642279427649</c:v>
                </c:pt>
                <c:pt idx="23">
                  <c:v>-4.3807554456505589</c:v>
                </c:pt>
                <c:pt idx="24">
                  <c:v>-5.3688525692077826</c:v>
                </c:pt>
                <c:pt idx="25">
                  <c:v>-7.245993048058077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7D-455A-9FF3-D8BDCBCA7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817199"/>
        <c:axId val="365827279"/>
      </c:scatterChart>
      <c:valAx>
        <c:axId val="365817199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27279"/>
        <c:crosses val="autoZero"/>
        <c:crossBetween val="midCat"/>
      </c:valAx>
      <c:valAx>
        <c:axId val="36582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1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phase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Sheet2!$B$2:$B$27</c:f>
              <c:numCache>
                <c:formatCode>General</c:formatCode>
                <c:ptCount val="26"/>
                <c:pt idx="0">
                  <c:v>2</c:v>
                </c:pt>
                <c:pt idx="1">
                  <c:v>2.3010299956639813</c:v>
                </c:pt>
                <c:pt idx="2">
                  <c:v>2.4771212547196626</c:v>
                </c:pt>
                <c:pt idx="3">
                  <c:v>2.6020599913279625</c:v>
                </c:pt>
                <c:pt idx="4">
                  <c:v>2.6989700043360187</c:v>
                </c:pt>
                <c:pt idx="5">
                  <c:v>2.7781512503836434</c:v>
                </c:pt>
                <c:pt idx="6">
                  <c:v>2.8450980400142569</c:v>
                </c:pt>
                <c:pt idx="7">
                  <c:v>2.9030899869919438</c:v>
                </c:pt>
                <c:pt idx="8">
                  <c:v>2.9542425094393248</c:v>
                </c:pt>
                <c:pt idx="9">
                  <c:v>3</c:v>
                </c:pt>
                <c:pt idx="10">
                  <c:v>3.0969100130080562</c:v>
                </c:pt>
                <c:pt idx="11">
                  <c:v>3.1760912590556813</c:v>
                </c:pt>
                <c:pt idx="12">
                  <c:v>3.2430380486862944</c:v>
                </c:pt>
                <c:pt idx="13">
                  <c:v>3.3010299956639813</c:v>
                </c:pt>
                <c:pt idx="14">
                  <c:v>3.3521825181113627</c:v>
                </c:pt>
                <c:pt idx="15">
                  <c:v>3.3979400086720375</c:v>
                </c:pt>
                <c:pt idx="16">
                  <c:v>3.4393326938302629</c:v>
                </c:pt>
                <c:pt idx="17">
                  <c:v>3.4771212547196626</c:v>
                </c:pt>
                <c:pt idx="18">
                  <c:v>3.5118833609788744</c:v>
                </c:pt>
                <c:pt idx="19">
                  <c:v>3.5440680443502757</c:v>
                </c:pt>
                <c:pt idx="20">
                  <c:v>3.5740312677277188</c:v>
                </c:pt>
                <c:pt idx="21">
                  <c:v>3.6020599913279625</c:v>
                </c:pt>
                <c:pt idx="22">
                  <c:v>3.6283889300503116</c:v>
                </c:pt>
                <c:pt idx="23">
                  <c:v>3.6532125137753435</c:v>
                </c:pt>
                <c:pt idx="24">
                  <c:v>3.6766936096248664</c:v>
                </c:pt>
                <c:pt idx="25">
                  <c:v>3.6989700043360187</c:v>
                </c:pt>
              </c:numCache>
            </c:numRef>
          </c:xVal>
          <c:yVal>
            <c:numRef>
              <c:f>Sheet2!$D$2:$D$27</c:f>
              <c:numCache>
                <c:formatCode>General</c:formatCode>
                <c:ptCount val="26"/>
                <c:pt idx="0">
                  <c:v>59.8</c:v>
                </c:pt>
                <c:pt idx="1">
                  <c:v>2.88</c:v>
                </c:pt>
                <c:pt idx="2">
                  <c:v>-13</c:v>
                </c:pt>
                <c:pt idx="3">
                  <c:v>-18.7</c:v>
                </c:pt>
                <c:pt idx="4">
                  <c:v>-21.8</c:v>
                </c:pt>
                <c:pt idx="5">
                  <c:v>-15.1</c:v>
                </c:pt>
                <c:pt idx="6">
                  <c:v>-13.5</c:v>
                </c:pt>
                <c:pt idx="7">
                  <c:v>-12.9</c:v>
                </c:pt>
                <c:pt idx="8">
                  <c:v>-25.3</c:v>
                </c:pt>
                <c:pt idx="9">
                  <c:v>-16.3</c:v>
                </c:pt>
                <c:pt idx="10">
                  <c:v>-37.799999999999997</c:v>
                </c:pt>
                <c:pt idx="11">
                  <c:v>-60.4</c:v>
                </c:pt>
                <c:pt idx="12">
                  <c:v>-83.7</c:v>
                </c:pt>
                <c:pt idx="13">
                  <c:v>-94</c:v>
                </c:pt>
                <c:pt idx="14">
                  <c:v>-104</c:v>
                </c:pt>
                <c:pt idx="15">
                  <c:v>-118</c:v>
                </c:pt>
                <c:pt idx="16">
                  <c:v>-133</c:v>
                </c:pt>
                <c:pt idx="17">
                  <c:v>-141</c:v>
                </c:pt>
                <c:pt idx="18">
                  <c:v>-157</c:v>
                </c:pt>
                <c:pt idx="19">
                  <c:v>-178</c:v>
                </c:pt>
                <c:pt idx="20">
                  <c:v>-198</c:v>
                </c:pt>
                <c:pt idx="21">
                  <c:v>-223</c:v>
                </c:pt>
                <c:pt idx="22">
                  <c:v>-248</c:v>
                </c:pt>
                <c:pt idx="23">
                  <c:v>-275.2</c:v>
                </c:pt>
                <c:pt idx="24">
                  <c:v>-308.10000000000002</c:v>
                </c:pt>
                <c:pt idx="25">
                  <c:v>-340.6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6C-4439-B540-C4AC8B6B1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97391"/>
        <c:axId val="1036404591"/>
      </c:scatterChart>
      <c:valAx>
        <c:axId val="1036397391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404591"/>
        <c:crosses val="autoZero"/>
        <c:crossBetween val="midCat"/>
      </c:valAx>
      <c:valAx>
        <c:axId val="103640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39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Sheet3!$H$1</c:f>
              <c:strCache>
                <c:ptCount val="1"/>
                <c:pt idx="0">
                  <c:v>Gain in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Sheet3!$B$2:$B$19</c:f>
              <c:numCache>
                <c:formatCode>General</c:formatCode>
                <c:ptCount val="18"/>
                <c:pt idx="0">
                  <c:v>2</c:v>
                </c:pt>
                <c:pt idx="1">
                  <c:v>2.3010299956639813</c:v>
                </c:pt>
                <c:pt idx="2">
                  <c:v>2.4771212547196626</c:v>
                </c:pt>
                <c:pt idx="3">
                  <c:v>2.6020599913279625</c:v>
                </c:pt>
                <c:pt idx="4">
                  <c:v>2.6989700043360187</c:v>
                </c:pt>
                <c:pt idx="5">
                  <c:v>2.7781512503836434</c:v>
                </c:pt>
                <c:pt idx="6">
                  <c:v>2.8450980400142569</c:v>
                </c:pt>
                <c:pt idx="7">
                  <c:v>2.9030899869919438</c:v>
                </c:pt>
                <c:pt idx="8">
                  <c:v>2.9542425094393248</c:v>
                </c:pt>
                <c:pt idx="9">
                  <c:v>3</c:v>
                </c:pt>
                <c:pt idx="10">
                  <c:v>3.1760912590556813</c:v>
                </c:pt>
                <c:pt idx="11">
                  <c:v>3.3010299956639813</c:v>
                </c:pt>
                <c:pt idx="12">
                  <c:v>3.3979400086720375</c:v>
                </c:pt>
                <c:pt idx="13">
                  <c:v>3.4771212547196626</c:v>
                </c:pt>
                <c:pt idx="14">
                  <c:v>3.5440680443502757</c:v>
                </c:pt>
                <c:pt idx="15">
                  <c:v>3.6020599913279625</c:v>
                </c:pt>
                <c:pt idx="16">
                  <c:v>3.6532125137753435</c:v>
                </c:pt>
                <c:pt idx="17">
                  <c:v>3.6989700043360187</c:v>
                </c:pt>
              </c:numCache>
            </c:numRef>
          </c:xVal>
          <c:yVal>
            <c:numRef>
              <c:f>Sheet3!$H$2:$H$19</c:f>
              <c:numCache>
                <c:formatCode>General</c:formatCode>
                <c:ptCount val="18"/>
                <c:pt idx="0">
                  <c:v>-3.349821745875273</c:v>
                </c:pt>
                <c:pt idx="1">
                  <c:v>-2.6153656053804761</c:v>
                </c:pt>
                <c:pt idx="2">
                  <c:v>-2.8533500713746314</c:v>
                </c:pt>
                <c:pt idx="3">
                  <c:v>-2.1581079461903916</c:v>
                </c:pt>
                <c:pt idx="4">
                  <c:v>-3.349821745875273</c:v>
                </c:pt>
                <c:pt idx="5">
                  <c:v>-2.8533500713746314</c:v>
                </c:pt>
                <c:pt idx="6">
                  <c:v>-1.3100309751286456</c:v>
                </c:pt>
                <c:pt idx="7">
                  <c:v>-0.175478486150103</c:v>
                </c:pt>
                <c:pt idx="8">
                  <c:v>0.82785370316450158</c:v>
                </c:pt>
                <c:pt idx="9">
                  <c:v>0.82785370316450158</c:v>
                </c:pt>
                <c:pt idx="10">
                  <c:v>5.4831569852735962</c:v>
                </c:pt>
                <c:pt idx="11">
                  <c:v>4.4369749923271282</c:v>
                </c:pt>
                <c:pt idx="12">
                  <c:v>5.1655603048606258</c:v>
                </c:pt>
                <c:pt idx="13">
                  <c:v>6.0205999132796242</c:v>
                </c:pt>
                <c:pt idx="14">
                  <c:v>8.1023718659832191</c:v>
                </c:pt>
                <c:pt idx="15">
                  <c:v>8.6913780806839753</c:v>
                </c:pt>
                <c:pt idx="16">
                  <c:v>8.7711571916060311</c:v>
                </c:pt>
                <c:pt idx="17">
                  <c:v>5.84512142712952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A8-40ED-ABA5-872E8D276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833776"/>
        <c:axId val="1762832816"/>
      </c:scatterChart>
      <c:valAx>
        <c:axId val="176283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832816"/>
        <c:crosses val="autoZero"/>
        <c:crossBetween val="midCat"/>
      </c:valAx>
      <c:valAx>
        <c:axId val="176283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83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phase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Sheet3!$B$2:$B$19</c:f>
              <c:numCache>
                <c:formatCode>General</c:formatCode>
                <c:ptCount val="18"/>
                <c:pt idx="0">
                  <c:v>2</c:v>
                </c:pt>
                <c:pt idx="1">
                  <c:v>2.3010299956639813</c:v>
                </c:pt>
                <c:pt idx="2">
                  <c:v>2.4771212547196626</c:v>
                </c:pt>
                <c:pt idx="3">
                  <c:v>2.6020599913279625</c:v>
                </c:pt>
                <c:pt idx="4">
                  <c:v>2.6989700043360187</c:v>
                </c:pt>
                <c:pt idx="5">
                  <c:v>2.7781512503836434</c:v>
                </c:pt>
                <c:pt idx="6">
                  <c:v>2.8450980400142569</c:v>
                </c:pt>
                <c:pt idx="7">
                  <c:v>2.9030899869919438</c:v>
                </c:pt>
                <c:pt idx="8">
                  <c:v>2.9542425094393248</c:v>
                </c:pt>
                <c:pt idx="9">
                  <c:v>3</c:v>
                </c:pt>
                <c:pt idx="10">
                  <c:v>3.1760912590556813</c:v>
                </c:pt>
                <c:pt idx="11">
                  <c:v>3.3010299956639813</c:v>
                </c:pt>
                <c:pt idx="12">
                  <c:v>3.3979400086720375</c:v>
                </c:pt>
                <c:pt idx="13">
                  <c:v>3.4771212547196626</c:v>
                </c:pt>
                <c:pt idx="14">
                  <c:v>3.5440680443502757</c:v>
                </c:pt>
                <c:pt idx="15">
                  <c:v>3.6020599913279625</c:v>
                </c:pt>
                <c:pt idx="16">
                  <c:v>3.6532125137753435</c:v>
                </c:pt>
                <c:pt idx="17">
                  <c:v>3.6989700043360187</c:v>
                </c:pt>
              </c:numCache>
            </c:numRef>
          </c:xVal>
          <c:yVal>
            <c:numRef>
              <c:f>Sheet3!$D$2:$D$19</c:f>
              <c:numCache>
                <c:formatCode>General</c:formatCode>
                <c:ptCount val="18"/>
                <c:pt idx="0">
                  <c:v>-102</c:v>
                </c:pt>
                <c:pt idx="1">
                  <c:v>-136</c:v>
                </c:pt>
                <c:pt idx="2">
                  <c:v>-171</c:v>
                </c:pt>
                <c:pt idx="3">
                  <c:v>-167</c:v>
                </c:pt>
                <c:pt idx="4">
                  <c:v>-171</c:v>
                </c:pt>
                <c:pt idx="5">
                  <c:v>-150</c:v>
                </c:pt>
                <c:pt idx="6">
                  <c:v>-168</c:v>
                </c:pt>
                <c:pt idx="7">
                  <c:v>-148</c:v>
                </c:pt>
                <c:pt idx="8">
                  <c:v>-180</c:v>
                </c:pt>
                <c:pt idx="9">
                  <c:v>-148</c:v>
                </c:pt>
                <c:pt idx="10">
                  <c:v>-315</c:v>
                </c:pt>
                <c:pt idx="11">
                  <c:v>-326</c:v>
                </c:pt>
                <c:pt idx="12">
                  <c:v>-262.89999999999998</c:v>
                </c:pt>
                <c:pt idx="13">
                  <c:v>-234</c:v>
                </c:pt>
                <c:pt idx="14">
                  <c:v>-195.7</c:v>
                </c:pt>
                <c:pt idx="15">
                  <c:v>-138.80000000000001</c:v>
                </c:pt>
                <c:pt idx="16">
                  <c:v>-83.9</c:v>
                </c:pt>
                <c:pt idx="17">
                  <c:v>-26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44-43D4-B441-1834420D3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79792"/>
        <c:axId val="2026088432"/>
      </c:scatterChart>
      <c:valAx>
        <c:axId val="202607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88432"/>
        <c:crosses val="autoZero"/>
        <c:crossBetween val="midCat"/>
      </c:valAx>
      <c:valAx>
        <c:axId val="20260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7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240506</xdr:colOff>
      <xdr:row>16</xdr:row>
      <xdr:rowOff>95250</xdr:rowOff>
    </xdr:from>
    <xdr:to>
      <xdr:col>23</xdr:col>
      <xdr:colOff>278606</xdr:colOff>
      <xdr:row>31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97672B-97FB-4960-596D-A2200D648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240506</xdr:colOff>
      <xdr:row>1</xdr:row>
      <xdr:rowOff>0</xdr:rowOff>
    </xdr:from>
    <xdr:to>
      <xdr:col>23</xdr:col>
      <xdr:colOff>278606</xdr:colOff>
      <xdr:row>16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AFC901-E46A-DA27-2D9C-34A01A37B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645318</xdr:colOff>
      <xdr:row>0</xdr:row>
      <xdr:rowOff>166688</xdr:rowOff>
    </xdr:from>
    <xdr:to>
      <xdr:col>16</xdr:col>
      <xdr:colOff>35718</xdr:colOff>
      <xdr:row>16</xdr:row>
      <xdr:rowOff>14288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330121-6F44-386C-6D01-2823681EF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48</xdr:row>
      <xdr:rowOff>0</xdr:rowOff>
    </xdr:from>
    <xdr:to>
      <xdr:col>16</xdr:col>
      <xdr:colOff>38100</xdr:colOff>
      <xdr:row>63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6E3EA4-5821-40D9-9721-6CA7496F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161925</xdr:colOff>
      <xdr:row>48</xdr:row>
      <xdr:rowOff>0</xdr:rowOff>
    </xdr:from>
    <xdr:to>
      <xdr:col>23</xdr:col>
      <xdr:colOff>200025</xdr:colOff>
      <xdr:row>63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7951B1-56D8-4665-8B15-071FC6195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639961</xdr:colOff>
      <xdr:row>1</xdr:row>
      <xdr:rowOff>9922</xdr:rowOff>
    </xdr:from>
    <xdr:to>
      <xdr:col>16</xdr:col>
      <xdr:colOff>28178</xdr:colOff>
      <xdr:row>16</xdr:row>
      <xdr:rowOff>36116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42F406-5368-4573-9462-14A013764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645914</xdr:colOff>
      <xdr:row>17</xdr:row>
      <xdr:rowOff>39787</xdr:rowOff>
    </xdr:from>
    <xdr:to>
      <xdr:col>16</xdr:col>
      <xdr:colOff>18852</xdr:colOff>
      <xdr:row>32</xdr:row>
      <xdr:rowOff>104081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CF0C74-013C-36FE-1CBE-2F6852BA5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459581</xdr:colOff>
      <xdr:row>7</xdr:row>
      <xdr:rowOff>47625</xdr:rowOff>
    </xdr:from>
    <xdr:to>
      <xdr:col>15</xdr:col>
      <xdr:colOff>497681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6AD9D-3B10-A7B5-F7F0-D2CD99FF9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469106</xdr:colOff>
      <xdr:row>23</xdr:row>
      <xdr:rowOff>23812</xdr:rowOff>
    </xdr:from>
    <xdr:to>
      <xdr:col>15</xdr:col>
      <xdr:colOff>507206</xdr:colOff>
      <xdr:row>38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FE47F4-669C-10AB-7D61-EB284D18A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30956</xdr:colOff>
      <xdr:row>1</xdr:row>
      <xdr:rowOff>23812</xdr:rowOff>
    </xdr:from>
    <xdr:to>
      <xdr:col>16</xdr:col>
      <xdr:colOff>69056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C43A3A-2F00-3498-49BB-C47FDE2F5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643194</xdr:colOff>
      <xdr:row>18</xdr:row>
      <xdr:rowOff>18742</xdr:rowOff>
    </xdr:from>
    <xdr:to>
      <xdr:col>16</xdr:col>
      <xdr:colOff>53258</xdr:colOff>
      <xdr:row>33</xdr:row>
      <xdr:rowOff>73434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98A931-D1EF-BE62-6D01-CFA0B78FC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7143</xdr:colOff>
      <xdr:row>1</xdr:row>
      <xdr:rowOff>9525</xdr:rowOff>
    </xdr:from>
    <xdr:to>
      <xdr:col>16</xdr:col>
      <xdr:colOff>45243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D47BCF-83B7-2E94-BF42-FE9D3AB2A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7143</xdr:colOff>
      <xdr:row>17</xdr:row>
      <xdr:rowOff>14287</xdr:rowOff>
    </xdr:from>
    <xdr:to>
      <xdr:col>16</xdr:col>
      <xdr:colOff>45243</xdr:colOff>
      <xdr:row>32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D48AFF-4B07-54AF-853C-25C568BF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11905</xdr:colOff>
      <xdr:row>1</xdr:row>
      <xdr:rowOff>19050</xdr:rowOff>
    </xdr:from>
    <xdr:to>
      <xdr:col>16</xdr:col>
      <xdr:colOff>50005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48D29-4BD2-5C30-B5C0-0087626DC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645318</xdr:colOff>
      <xdr:row>17</xdr:row>
      <xdr:rowOff>119063</xdr:rowOff>
    </xdr:from>
    <xdr:to>
      <xdr:col>16</xdr:col>
      <xdr:colOff>35718</xdr:colOff>
      <xdr:row>32</xdr:row>
      <xdr:rowOff>147638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D07370-4E3C-8451-25B7-C88DE19E8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827AC-3241-45DF-A2EA-807263296695}">
  <dimension ref="B1:L54"/>
  <sheetViews>
    <sheetView zoomScale="106" zoomScaleNormal="130" workbookViewId="0">
      <selection activeCell="D1" sqref="D1"/>
    </sheetView>
  </sheetViews>
  <sheetFormatPr defaultRowHeight="14.25" x14ac:dyDescent="0.45"/>
  <sheetData>
    <row r="1" spans="2:8" x14ac:dyDescent="0.45">
      <c r="B1" t="s">
        <v>6</v>
      </c>
      <c r="C1" t="s">
        <v>2</v>
      </c>
      <c r="D1" t="s">
        <v>3</v>
      </c>
      <c r="E1" t="s">
        <v>0</v>
      </c>
      <c r="F1" t="s">
        <v>1</v>
      </c>
      <c r="G1" t="s">
        <v>4</v>
      </c>
      <c r="H1" t="s">
        <v>5</v>
      </c>
    </row>
    <row r="2" spans="2:8" x14ac:dyDescent="0.45">
      <c r="B2">
        <f>LOG10(C2)</f>
        <v>2</v>
      </c>
      <c r="C2">
        <v>100</v>
      </c>
      <c r="D2">
        <f>-180-D29</f>
        <v>-83.2</v>
      </c>
      <c r="E2">
        <v>0.52</v>
      </c>
      <c r="F2">
        <v>5.1999999999999998E-2</v>
      </c>
      <c r="G2">
        <f>F2/E2</f>
        <v>9.9999999999999992E-2</v>
      </c>
      <c r="H2">
        <f>20*LOG10(G2)</f>
        <v>-20</v>
      </c>
    </row>
    <row r="3" spans="2:8" x14ac:dyDescent="0.45">
      <c r="B3">
        <f t="shared" ref="B3:B27" si="0">LOG10(C3)</f>
        <v>2.3010299956639813</v>
      </c>
      <c r="C3">
        <v>200</v>
      </c>
      <c r="D3">
        <f t="shared" ref="D3:D21" si="1">-180-D30</f>
        <v>-143.9</v>
      </c>
      <c r="E3">
        <v>0.84</v>
      </c>
      <c r="F3">
        <v>0.14799999999999999</v>
      </c>
      <c r="G3">
        <f t="shared" ref="G3:G27" si="2">F3/E3</f>
        <v>0.17619047619047618</v>
      </c>
      <c r="H3">
        <f t="shared" ref="H3:H27" si="3">20*LOG10(G3)</f>
        <v>-15.080351413338487</v>
      </c>
    </row>
    <row r="4" spans="2:8" x14ac:dyDescent="0.45">
      <c r="B4">
        <f t="shared" si="0"/>
        <v>2.4771212547196626</v>
      </c>
      <c r="C4">
        <v>300</v>
      </c>
      <c r="D4">
        <f t="shared" si="1"/>
        <v>-165</v>
      </c>
      <c r="E4">
        <v>1.04</v>
      </c>
      <c r="F4">
        <v>0.16</v>
      </c>
      <c r="G4">
        <f t="shared" si="2"/>
        <v>0.15384615384615385</v>
      </c>
      <c r="H4">
        <f t="shared" si="3"/>
        <v>-16.25826713285711</v>
      </c>
    </row>
    <row r="5" spans="2:8" x14ac:dyDescent="0.45">
      <c r="B5">
        <f t="shared" si="0"/>
        <v>2.6020599913279625</v>
      </c>
      <c r="C5">
        <v>400</v>
      </c>
      <c r="D5">
        <f t="shared" si="1"/>
        <v>-171.36</v>
      </c>
      <c r="E5">
        <v>0.72</v>
      </c>
      <c r="F5">
        <v>0.13200000000000001</v>
      </c>
      <c r="G5">
        <f t="shared" si="2"/>
        <v>0.18333333333333335</v>
      </c>
      <c r="H5">
        <f t="shared" si="3"/>
        <v>-14.735171304508372</v>
      </c>
    </row>
    <row r="6" spans="2:8" x14ac:dyDescent="0.45">
      <c r="B6">
        <f t="shared" si="0"/>
        <v>2.6989700043360187</v>
      </c>
      <c r="C6">
        <v>500</v>
      </c>
      <c r="D6">
        <f t="shared" si="1"/>
        <v>-181.82</v>
      </c>
      <c r="E6">
        <v>0.82</v>
      </c>
      <c r="F6">
        <v>0.124</v>
      </c>
      <c r="G6">
        <f t="shared" si="2"/>
        <v>0.15121951219512195</v>
      </c>
      <c r="H6">
        <f t="shared" si="3"/>
        <v>-16.407843344429633</v>
      </c>
    </row>
    <row r="7" spans="2:8" x14ac:dyDescent="0.45">
      <c r="B7">
        <f t="shared" si="0"/>
        <v>2.7781512503836434</v>
      </c>
      <c r="C7">
        <v>600</v>
      </c>
      <c r="D7">
        <f t="shared" si="1"/>
        <v>-164.9</v>
      </c>
      <c r="E7">
        <v>1</v>
      </c>
      <c r="F7">
        <v>0.14399999999999999</v>
      </c>
      <c r="G7">
        <f t="shared" si="2"/>
        <v>0.14399999999999999</v>
      </c>
      <c r="H7">
        <f t="shared" si="3"/>
        <v>-16.832750158095006</v>
      </c>
    </row>
    <row r="8" spans="2:8" x14ac:dyDescent="0.45">
      <c r="B8">
        <f t="shared" si="0"/>
        <v>2.8450980400142569</v>
      </c>
      <c r="C8">
        <v>700</v>
      </c>
      <c r="D8">
        <f t="shared" si="1"/>
        <v>-165</v>
      </c>
      <c r="E8">
        <v>0.72</v>
      </c>
      <c r="F8">
        <v>0.14399999999999999</v>
      </c>
      <c r="G8">
        <f t="shared" si="2"/>
        <v>0.19999999999999998</v>
      </c>
      <c r="H8">
        <f t="shared" si="3"/>
        <v>-13.979400086720377</v>
      </c>
    </row>
    <row r="9" spans="2:8" x14ac:dyDescent="0.45">
      <c r="B9">
        <f t="shared" si="0"/>
        <v>2.9030899869919438</v>
      </c>
      <c r="C9">
        <v>800</v>
      </c>
      <c r="D9">
        <f t="shared" si="1"/>
        <v>-172.32</v>
      </c>
      <c r="E9">
        <v>1.04</v>
      </c>
      <c r="F9">
        <v>0.20399999999999999</v>
      </c>
      <c r="G9">
        <f t="shared" si="2"/>
        <v>0.19615384615384612</v>
      </c>
      <c r="H9">
        <f t="shared" si="3"/>
        <v>-14.148063437457633</v>
      </c>
    </row>
    <row r="10" spans="2:8" x14ac:dyDescent="0.45">
      <c r="B10">
        <f t="shared" si="0"/>
        <v>2.9542425094393248</v>
      </c>
      <c r="C10">
        <v>900</v>
      </c>
      <c r="D10">
        <f t="shared" si="1"/>
        <v>-174.06</v>
      </c>
      <c r="E10">
        <v>1</v>
      </c>
      <c r="F10">
        <v>0.224</v>
      </c>
      <c r="G10">
        <f t="shared" si="2"/>
        <v>0.224</v>
      </c>
      <c r="H10">
        <f t="shared" si="3"/>
        <v>-12.995039633316743</v>
      </c>
    </row>
    <row r="11" spans="2:8" x14ac:dyDescent="0.45">
      <c r="B11">
        <f t="shared" si="0"/>
        <v>3</v>
      </c>
      <c r="C11">
        <v>1000</v>
      </c>
      <c r="D11">
        <f t="shared" si="1"/>
        <v>-176.36</v>
      </c>
      <c r="E11">
        <v>0.8</v>
      </c>
      <c r="F11">
        <v>0.18</v>
      </c>
      <c r="G11">
        <f t="shared" si="2"/>
        <v>0.22499999999999998</v>
      </c>
      <c r="H11">
        <f t="shared" si="3"/>
        <v>-12.95634963777275</v>
      </c>
    </row>
    <row r="12" spans="2:8" x14ac:dyDescent="0.45">
      <c r="B12">
        <f t="shared" si="0"/>
        <v>3.0969100130080562</v>
      </c>
      <c r="C12">
        <v>1250</v>
      </c>
      <c r="D12">
        <f t="shared" si="1"/>
        <v>-195</v>
      </c>
      <c r="E12">
        <v>0.8</v>
      </c>
      <c r="F12">
        <v>0.28399999999999997</v>
      </c>
      <c r="G12">
        <f t="shared" si="2"/>
        <v>0.35499999999999993</v>
      </c>
      <c r="H12">
        <f t="shared" si="3"/>
        <v>-8.9954329388981193</v>
      </c>
    </row>
    <row r="13" spans="2:8" x14ac:dyDescent="0.45">
      <c r="B13">
        <f t="shared" si="0"/>
        <v>3.1760912590556813</v>
      </c>
      <c r="C13">
        <v>1500</v>
      </c>
      <c r="D13">
        <f t="shared" si="1"/>
        <v>-217.7</v>
      </c>
      <c r="E13">
        <v>0.84</v>
      </c>
      <c r="F13">
        <v>0.35199999999999998</v>
      </c>
      <c r="G13">
        <f t="shared" si="2"/>
        <v>0.41904761904761906</v>
      </c>
      <c r="H13">
        <f t="shared" si="3"/>
        <v>-7.5547324516750125</v>
      </c>
    </row>
    <row r="14" spans="2:8" x14ac:dyDescent="0.45">
      <c r="B14">
        <f t="shared" si="0"/>
        <v>3.2430380486862944</v>
      </c>
      <c r="C14">
        <v>1750</v>
      </c>
      <c r="D14">
        <f t="shared" si="1"/>
        <v>-241.6</v>
      </c>
      <c r="E14">
        <v>0.84</v>
      </c>
      <c r="F14">
        <v>0.33200000000000002</v>
      </c>
      <c r="G14">
        <f t="shared" si="2"/>
        <v>0.39523809523809528</v>
      </c>
      <c r="H14">
        <f t="shared" si="3"/>
        <v>-8.0628240471569068</v>
      </c>
    </row>
    <row r="15" spans="2:8" x14ac:dyDescent="0.45">
      <c r="B15">
        <f t="shared" si="0"/>
        <v>3.3010299956639813</v>
      </c>
      <c r="C15">
        <v>2000</v>
      </c>
      <c r="D15">
        <f t="shared" si="1"/>
        <v>-253.2</v>
      </c>
      <c r="E15">
        <v>0.92</v>
      </c>
      <c r="F15">
        <v>0.40799999999999997</v>
      </c>
      <c r="G15">
        <f t="shared" si="2"/>
        <v>0.44347826086956516</v>
      </c>
      <c r="H15">
        <f t="shared" si="3"/>
        <v>-7.0625532851135073</v>
      </c>
    </row>
    <row r="16" spans="2:8" x14ac:dyDescent="0.45">
      <c r="B16">
        <f t="shared" si="0"/>
        <v>3.3521825181113627</v>
      </c>
      <c r="C16">
        <v>2250</v>
      </c>
      <c r="D16">
        <f t="shared" si="1"/>
        <v>-262.7</v>
      </c>
      <c r="E16">
        <v>0.88</v>
      </c>
      <c r="F16">
        <v>0.41</v>
      </c>
      <c r="G16">
        <f t="shared" si="2"/>
        <v>0.46590909090909088</v>
      </c>
      <c r="H16">
        <f t="shared" si="3"/>
        <v>-6.6339763086086636</v>
      </c>
    </row>
    <row r="17" spans="2:12" x14ac:dyDescent="0.45">
      <c r="B17">
        <f t="shared" si="0"/>
        <v>3.3979400086720375</v>
      </c>
      <c r="C17">
        <v>2500</v>
      </c>
      <c r="D17">
        <f t="shared" si="1"/>
        <v>-285</v>
      </c>
      <c r="E17">
        <v>0.88</v>
      </c>
      <c r="F17">
        <v>0.42</v>
      </c>
      <c r="G17">
        <f t="shared" si="2"/>
        <v>0.47727272727272724</v>
      </c>
      <c r="H17">
        <f t="shared" si="3"/>
        <v>-6.4246676350453633</v>
      </c>
    </row>
    <row r="18" spans="2:12" x14ac:dyDescent="0.45">
      <c r="B18">
        <f t="shared" si="0"/>
        <v>3.4393326938302629</v>
      </c>
      <c r="C18">
        <v>2750</v>
      </c>
      <c r="D18">
        <f t="shared" si="1"/>
        <v>-294</v>
      </c>
      <c r="E18">
        <v>0.94</v>
      </c>
      <c r="F18">
        <v>0.42</v>
      </c>
      <c r="G18">
        <f t="shared" si="2"/>
        <v>0.44680851063829791</v>
      </c>
      <c r="H18">
        <f t="shared" si="3"/>
        <v>-6.9975712640359635</v>
      </c>
    </row>
    <row r="19" spans="2:12" x14ac:dyDescent="0.45">
      <c r="B19">
        <f t="shared" si="0"/>
        <v>3.4771212547196626</v>
      </c>
      <c r="C19">
        <v>3000</v>
      </c>
      <c r="D19">
        <f t="shared" si="1"/>
        <v>-304</v>
      </c>
      <c r="E19">
        <v>1</v>
      </c>
      <c r="F19">
        <v>0.54</v>
      </c>
      <c r="G19">
        <f t="shared" si="2"/>
        <v>0.54</v>
      </c>
      <c r="H19">
        <f t="shared" si="3"/>
        <v>-5.3521248035406286</v>
      </c>
    </row>
    <row r="20" spans="2:12" x14ac:dyDescent="0.45">
      <c r="B20">
        <f t="shared" si="0"/>
        <v>3.5118833609788744</v>
      </c>
      <c r="C20">
        <v>3250</v>
      </c>
      <c r="D20">
        <f t="shared" si="1"/>
        <v>-323</v>
      </c>
      <c r="E20">
        <v>1.04</v>
      </c>
      <c r="F20">
        <v>0.65200000000000002</v>
      </c>
      <c r="G20">
        <f t="shared" si="2"/>
        <v>0.62692307692307692</v>
      </c>
      <c r="H20">
        <f t="shared" si="3"/>
        <v>-4.0557148713372033</v>
      </c>
      <c r="J20" t="s">
        <v>6</v>
      </c>
      <c r="L20" t="s">
        <v>7</v>
      </c>
    </row>
    <row r="21" spans="2:12" x14ac:dyDescent="0.45">
      <c r="B21">
        <f t="shared" si="0"/>
        <v>3.5440680443502757</v>
      </c>
      <c r="C21">
        <v>3500</v>
      </c>
      <c r="D21">
        <f t="shared" si="1"/>
        <v>-348</v>
      </c>
      <c r="E21">
        <v>1.04</v>
      </c>
      <c r="F21">
        <v>0.65600000000000003</v>
      </c>
      <c r="G21">
        <f t="shared" si="2"/>
        <v>0.63076923076923075</v>
      </c>
      <c r="H21">
        <f t="shared" si="3"/>
        <v>-4.002589998462402</v>
      </c>
      <c r="J21">
        <v>3.56</v>
      </c>
      <c r="K21">
        <v>-180</v>
      </c>
      <c r="L21">
        <v>3.5</v>
      </c>
    </row>
    <row r="22" spans="2:12" x14ac:dyDescent="0.45">
      <c r="B22">
        <f t="shared" si="0"/>
        <v>3.5740312677277188</v>
      </c>
      <c r="C22">
        <v>3750</v>
      </c>
      <c r="D22">
        <f t="shared" ref="D22:D25" si="4">-180*3-D49</f>
        <v>-367</v>
      </c>
      <c r="E22">
        <v>1.1000000000000001</v>
      </c>
      <c r="F22">
        <v>0.74</v>
      </c>
      <c r="G22">
        <f t="shared" si="2"/>
        <v>0.67272727272727262</v>
      </c>
      <c r="H22">
        <f t="shared" si="3"/>
        <v>-3.4432193085449785</v>
      </c>
    </row>
    <row r="23" spans="2:12" x14ac:dyDescent="0.45">
      <c r="B23">
        <f t="shared" si="0"/>
        <v>3.6020599913279625</v>
      </c>
      <c r="C23">
        <v>4000</v>
      </c>
      <c r="D23">
        <f t="shared" si="4"/>
        <v>-390</v>
      </c>
      <c r="E23">
        <v>1.1000000000000001</v>
      </c>
      <c r="F23">
        <v>0.76</v>
      </c>
      <c r="G23">
        <f t="shared" si="2"/>
        <v>0.69090909090909081</v>
      </c>
      <c r="H23">
        <f t="shared" si="3"/>
        <v>-3.211581857548675</v>
      </c>
    </row>
    <row r="24" spans="2:12" x14ac:dyDescent="0.45">
      <c r="B24">
        <f t="shared" si="0"/>
        <v>3.6283889300503116</v>
      </c>
      <c r="C24">
        <v>4250</v>
      </c>
      <c r="D24">
        <f t="shared" si="4"/>
        <v>-420</v>
      </c>
      <c r="E24">
        <v>1.1000000000000001</v>
      </c>
      <c r="F24">
        <v>0.8</v>
      </c>
      <c r="G24">
        <f t="shared" si="2"/>
        <v>0.72727272727272729</v>
      </c>
      <c r="H24">
        <f t="shared" si="3"/>
        <v>-2.7660539633256285</v>
      </c>
    </row>
    <row r="25" spans="2:12" x14ac:dyDescent="0.45">
      <c r="B25">
        <f t="shared" si="0"/>
        <v>3.6532125137753435</v>
      </c>
      <c r="C25">
        <v>4500</v>
      </c>
      <c r="D25">
        <f t="shared" si="4"/>
        <v>-445</v>
      </c>
      <c r="E25">
        <v>1.1000000000000001</v>
      </c>
      <c r="F25">
        <v>0.82</v>
      </c>
      <c r="G25">
        <f t="shared" si="2"/>
        <v>0.74545454545454537</v>
      </c>
      <c r="H25">
        <f t="shared" si="3"/>
        <v>-2.5515766554901682</v>
      </c>
    </row>
    <row r="26" spans="2:12" x14ac:dyDescent="0.45">
      <c r="B26">
        <f t="shared" si="0"/>
        <v>3.6766936096248664</v>
      </c>
      <c r="C26">
        <v>4750</v>
      </c>
      <c r="D26">
        <f>-180*3-D53</f>
        <v>-474.4</v>
      </c>
      <c r="E26">
        <v>1.1000000000000001</v>
      </c>
      <c r="F26">
        <v>0.79</v>
      </c>
      <c r="G26">
        <f t="shared" si="2"/>
        <v>0.71818181818181814</v>
      </c>
      <c r="H26">
        <f t="shared" si="3"/>
        <v>-2.875311877355673</v>
      </c>
    </row>
    <row r="27" spans="2:12" x14ac:dyDescent="0.45">
      <c r="B27">
        <f t="shared" si="0"/>
        <v>3.6989700043360187</v>
      </c>
      <c r="C27">
        <v>5000</v>
      </c>
      <c r="D27">
        <f>-180*3-D54</f>
        <v>-510</v>
      </c>
      <c r="E27">
        <v>1.1000000000000001</v>
      </c>
      <c r="F27">
        <v>0.62</v>
      </c>
      <c r="G27">
        <f t="shared" si="2"/>
        <v>0.5636363636363636</v>
      </c>
      <c r="H27">
        <f t="shared" si="3"/>
        <v>-4.9800199131994241</v>
      </c>
    </row>
    <row r="29" spans="2:12" x14ac:dyDescent="0.45">
      <c r="D29">
        <v>-96.8</v>
      </c>
    </row>
    <row r="30" spans="2:12" x14ac:dyDescent="0.45">
      <c r="D30">
        <v>-36.1</v>
      </c>
    </row>
    <row r="31" spans="2:12" x14ac:dyDescent="0.45">
      <c r="D31">
        <v>-15</v>
      </c>
    </row>
    <row r="32" spans="2:12" x14ac:dyDescent="0.45">
      <c r="D32">
        <v>-8.64</v>
      </c>
    </row>
    <row r="33" spans="4:4" x14ac:dyDescent="0.45">
      <c r="D33">
        <v>1.82</v>
      </c>
    </row>
    <row r="34" spans="4:4" x14ac:dyDescent="0.45">
      <c r="D34">
        <v>-15.1</v>
      </c>
    </row>
    <row r="35" spans="4:4" x14ac:dyDescent="0.45">
      <c r="D35">
        <v>-15</v>
      </c>
    </row>
    <row r="36" spans="4:4" x14ac:dyDescent="0.45">
      <c r="D36">
        <v>-7.68</v>
      </c>
    </row>
    <row r="37" spans="4:4" x14ac:dyDescent="0.45">
      <c r="D37">
        <v>-5.94</v>
      </c>
    </row>
    <row r="38" spans="4:4" x14ac:dyDescent="0.45">
      <c r="D38">
        <v>-3.64</v>
      </c>
    </row>
    <row r="39" spans="4:4" x14ac:dyDescent="0.45">
      <c r="D39">
        <v>15</v>
      </c>
    </row>
    <row r="40" spans="4:4" x14ac:dyDescent="0.45">
      <c r="D40">
        <v>37.700000000000003</v>
      </c>
    </row>
    <row r="41" spans="4:4" x14ac:dyDescent="0.45">
      <c r="D41">
        <v>61.6</v>
      </c>
    </row>
    <row r="42" spans="4:4" x14ac:dyDescent="0.45">
      <c r="D42">
        <v>73.2</v>
      </c>
    </row>
    <row r="43" spans="4:4" x14ac:dyDescent="0.45">
      <c r="D43">
        <v>82.7</v>
      </c>
    </row>
    <row r="44" spans="4:4" x14ac:dyDescent="0.45">
      <c r="D44">
        <v>105</v>
      </c>
    </row>
    <row r="45" spans="4:4" x14ac:dyDescent="0.45">
      <c r="D45">
        <v>114</v>
      </c>
    </row>
    <row r="46" spans="4:4" x14ac:dyDescent="0.45">
      <c r="D46">
        <v>124</v>
      </c>
    </row>
    <row r="47" spans="4:4" x14ac:dyDescent="0.45">
      <c r="D47">
        <v>143</v>
      </c>
    </row>
    <row r="48" spans="4:4" x14ac:dyDescent="0.45">
      <c r="D48">
        <v>168</v>
      </c>
    </row>
    <row r="49" spans="4:4" x14ac:dyDescent="0.45">
      <c r="D49">
        <v>-173</v>
      </c>
    </row>
    <row r="50" spans="4:4" x14ac:dyDescent="0.45">
      <c r="D50">
        <v>-150</v>
      </c>
    </row>
    <row r="51" spans="4:4" x14ac:dyDescent="0.45">
      <c r="D51">
        <v>-120</v>
      </c>
    </row>
    <row r="52" spans="4:4" x14ac:dyDescent="0.45">
      <c r="D52">
        <v>-95</v>
      </c>
    </row>
    <row r="53" spans="4:4" x14ac:dyDescent="0.45">
      <c r="D53">
        <v>-65.599999999999994</v>
      </c>
    </row>
    <row r="54" spans="4:4" x14ac:dyDescent="0.45">
      <c r="D54">
        <v>-30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1F358-7CEA-405F-9A39-2E5DC5B28A1D}">
  <dimension ref="B1:H54"/>
  <sheetViews>
    <sheetView workbookViewId="0">
      <selection activeCell="H31" sqref="H31"/>
    </sheetView>
  </sheetViews>
  <sheetFormatPr defaultRowHeight="14.25" x14ac:dyDescent="0.45"/>
  <sheetData>
    <row r="1" spans="2:8" x14ac:dyDescent="0.45">
      <c r="B1" t="s">
        <v>6</v>
      </c>
      <c r="C1" t="s">
        <v>2</v>
      </c>
      <c r="D1" t="s">
        <v>3</v>
      </c>
      <c r="E1" t="s">
        <v>0</v>
      </c>
      <c r="F1" t="s">
        <v>1</v>
      </c>
      <c r="G1" t="s">
        <v>4</v>
      </c>
      <c r="H1" t="s">
        <v>5</v>
      </c>
    </row>
    <row r="2" spans="2:8" x14ac:dyDescent="0.45">
      <c r="B2">
        <f>LOG10(C2)</f>
        <v>2</v>
      </c>
      <c r="C2">
        <v>100</v>
      </c>
      <c r="D2">
        <f>-D29</f>
        <v>59.8</v>
      </c>
      <c r="E2">
        <v>0.55200000000000005</v>
      </c>
      <c r="F2">
        <v>0.25600000000000001</v>
      </c>
      <c r="G2">
        <f>F2/E2</f>
        <v>0.46376811594202894</v>
      </c>
      <c r="H2">
        <f>20*LOG10(G2)</f>
        <v>-6.6739822483469879</v>
      </c>
    </row>
    <row r="3" spans="2:8" x14ac:dyDescent="0.45">
      <c r="B3">
        <f t="shared" ref="B3:B27" si="0">LOG10(C3)</f>
        <v>2.3010299956639813</v>
      </c>
      <c r="C3">
        <v>200</v>
      </c>
      <c r="D3">
        <f t="shared" ref="D3:D21" si="1">-D30</f>
        <v>2.88</v>
      </c>
      <c r="E3">
        <v>0.55200000000000005</v>
      </c>
      <c r="F3">
        <v>0.23200000000000001</v>
      </c>
      <c r="G3">
        <f t="shared" ref="G3:G27" si="2">F3/E3</f>
        <v>0.42028985507246375</v>
      </c>
      <c r="H3">
        <f t="shared" ref="H3:H27" si="3">20*LOG10(G3)</f>
        <v>-7.5290218567659846</v>
      </c>
    </row>
    <row r="4" spans="2:8" x14ac:dyDescent="0.45">
      <c r="B4">
        <f t="shared" si="0"/>
        <v>2.4771212547196626</v>
      </c>
      <c r="C4">
        <v>300</v>
      </c>
      <c r="D4">
        <f t="shared" si="1"/>
        <v>-13</v>
      </c>
      <c r="E4">
        <v>0.55200000000000005</v>
      </c>
      <c r="F4">
        <v>0.17599999999999999</v>
      </c>
      <c r="G4">
        <f t="shared" si="2"/>
        <v>0.3188405797101449</v>
      </c>
      <c r="H4">
        <f t="shared" si="3"/>
        <v>-9.9285281983009828</v>
      </c>
    </row>
    <row r="5" spans="2:8" x14ac:dyDescent="0.45">
      <c r="B5">
        <f t="shared" si="0"/>
        <v>2.6020599913279625</v>
      </c>
      <c r="C5">
        <v>400</v>
      </c>
      <c r="D5">
        <f t="shared" si="1"/>
        <v>-18.7</v>
      </c>
      <c r="E5">
        <v>0.55200000000000005</v>
      </c>
      <c r="F5">
        <v>0.16</v>
      </c>
      <c r="G5">
        <f t="shared" si="2"/>
        <v>0.28985507246376807</v>
      </c>
      <c r="H5">
        <f t="shared" si="3"/>
        <v>-10.756381901465485</v>
      </c>
    </row>
    <row r="6" spans="2:8" x14ac:dyDescent="0.45">
      <c r="B6">
        <f t="shared" si="0"/>
        <v>2.6989700043360187</v>
      </c>
      <c r="C6">
        <v>500</v>
      </c>
      <c r="D6">
        <f t="shared" si="1"/>
        <v>-21.8</v>
      </c>
      <c r="E6">
        <v>0.55200000000000005</v>
      </c>
      <c r="F6">
        <v>0.152</v>
      </c>
      <c r="G6">
        <f t="shared" si="2"/>
        <v>0.27536231884057966</v>
      </c>
      <c r="H6">
        <f t="shared" si="3"/>
        <v>-11.201909795688529</v>
      </c>
    </row>
    <row r="7" spans="2:8" x14ac:dyDescent="0.45">
      <c r="B7">
        <f t="shared" si="0"/>
        <v>2.7781512503836434</v>
      </c>
      <c r="C7">
        <v>600</v>
      </c>
      <c r="D7">
        <f t="shared" si="1"/>
        <v>-15.1</v>
      </c>
      <c r="E7">
        <v>0.55200000000000005</v>
      </c>
      <c r="F7">
        <v>0.152</v>
      </c>
      <c r="G7">
        <f t="shared" si="2"/>
        <v>0.27536231884057966</v>
      </c>
      <c r="H7">
        <f t="shared" si="3"/>
        <v>-11.201909795688529</v>
      </c>
    </row>
    <row r="8" spans="2:8" x14ac:dyDescent="0.45">
      <c r="B8">
        <f t="shared" si="0"/>
        <v>2.8450980400142569</v>
      </c>
      <c r="C8">
        <v>700</v>
      </c>
      <c r="D8">
        <f t="shared" si="1"/>
        <v>-13.5</v>
      </c>
      <c r="E8">
        <v>0.55200000000000005</v>
      </c>
      <c r="F8">
        <v>0.16400000000000001</v>
      </c>
      <c r="G8">
        <f t="shared" si="2"/>
        <v>0.29710144927536231</v>
      </c>
      <c r="H8">
        <f t="shared" si="3"/>
        <v>-10.54190459363002</v>
      </c>
    </row>
    <row r="9" spans="2:8" x14ac:dyDescent="0.45">
      <c r="B9">
        <f t="shared" si="0"/>
        <v>2.9030899869919438</v>
      </c>
      <c r="C9">
        <v>800</v>
      </c>
      <c r="D9">
        <f t="shared" si="1"/>
        <v>-12.9</v>
      </c>
      <c r="E9">
        <v>0.55200000000000005</v>
      </c>
      <c r="F9">
        <v>0.16800000000000001</v>
      </c>
      <c r="G9">
        <f t="shared" si="2"/>
        <v>0.30434782608695654</v>
      </c>
      <c r="H9">
        <f t="shared" si="3"/>
        <v>-10.332595920066721</v>
      </c>
    </row>
    <row r="10" spans="2:8" x14ac:dyDescent="0.45">
      <c r="B10">
        <f t="shared" si="0"/>
        <v>2.9542425094393248</v>
      </c>
      <c r="C10">
        <v>900</v>
      </c>
      <c r="D10">
        <f t="shared" si="1"/>
        <v>-25.3</v>
      </c>
      <c r="E10">
        <v>0.55200000000000005</v>
      </c>
      <c r="F10">
        <v>0.184</v>
      </c>
      <c r="G10">
        <f t="shared" si="2"/>
        <v>0.33333333333333331</v>
      </c>
      <c r="H10">
        <f t="shared" si="3"/>
        <v>-9.5424250943932485</v>
      </c>
    </row>
    <row r="11" spans="2:8" x14ac:dyDescent="0.45">
      <c r="B11">
        <f t="shared" si="0"/>
        <v>3</v>
      </c>
      <c r="C11">
        <v>1000</v>
      </c>
      <c r="D11">
        <f t="shared" si="1"/>
        <v>-16.3</v>
      </c>
      <c r="E11">
        <v>0.55200000000000005</v>
      </c>
      <c r="F11">
        <v>0.188</v>
      </c>
      <c r="G11">
        <f t="shared" si="2"/>
        <v>0.34057971014492749</v>
      </c>
      <c r="H11">
        <f t="shared" si="3"/>
        <v>-9.3556245693103826</v>
      </c>
    </row>
    <row r="12" spans="2:8" x14ac:dyDescent="0.45">
      <c r="B12">
        <f t="shared" si="0"/>
        <v>3.0969100130080562</v>
      </c>
      <c r="C12">
        <v>1250</v>
      </c>
      <c r="D12">
        <f t="shared" si="1"/>
        <v>-37.799999999999997</v>
      </c>
      <c r="E12">
        <v>0.55200000000000005</v>
      </c>
      <c r="F12">
        <v>0.24399999999999999</v>
      </c>
      <c r="G12">
        <f t="shared" si="2"/>
        <v>0.44202898550724634</v>
      </c>
      <c r="H12">
        <f t="shared" si="3"/>
        <v>-7.0909850278093902</v>
      </c>
    </row>
    <row r="13" spans="2:8" x14ac:dyDescent="0.45">
      <c r="B13">
        <f t="shared" si="0"/>
        <v>3.1760912590556813</v>
      </c>
      <c r="C13">
        <v>1500</v>
      </c>
      <c r="D13">
        <f t="shared" si="1"/>
        <v>-60.4</v>
      </c>
      <c r="E13">
        <v>0.55200000000000005</v>
      </c>
      <c r="F13">
        <v>0.27200000000000002</v>
      </c>
      <c r="G13">
        <f t="shared" si="2"/>
        <v>0.49275362318840576</v>
      </c>
      <c r="H13">
        <f t="shared" si="3"/>
        <v>-6.1474034739000052</v>
      </c>
    </row>
    <row r="14" spans="2:8" x14ac:dyDescent="0.45">
      <c r="B14">
        <f t="shared" si="0"/>
        <v>3.2430380486862944</v>
      </c>
      <c r="C14">
        <v>1750</v>
      </c>
      <c r="D14">
        <f t="shared" si="1"/>
        <v>-83.7</v>
      </c>
      <c r="E14">
        <v>0.56000000000000005</v>
      </c>
      <c r="F14">
        <v>0.248</v>
      </c>
      <c r="G14">
        <f t="shared" si="2"/>
        <v>0.44285714285714284</v>
      </c>
      <c r="H14">
        <f t="shared" si="3"/>
        <v>-7.0747269235996839</v>
      </c>
    </row>
    <row r="15" spans="2:8" x14ac:dyDescent="0.45">
      <c r="B15">
        <f t="shared" si="0"/>
        <v>3.3010299956639813</v>
      </c>
      <c r="C15">
        <v>2000</v>
      </c>
      <c r="D15">
        <f t="shared" si="1"/>
        <v>-94</v>
      </c>
      <c r="E15">
        <v>0.58399999999999996</v>
      </c>
      <c r="F15">
        <v>0.20799999999999999</v>
      </c>
      <c r="G15">
        <f t="shared" si="2"/>
        <v>0.35616438356164382</v>
      </c>
      <c r="H15">
        <f t="shared" si="3"/>
        <v>-8.9669902429927593</v>
      </c>
    </row>
    <row r="16" spans="2:8" x14ac:dyDescent="0.45">
      <c r="B16">
        <f t="shared" si="0"/>
        <v>3.3521825181113627</v>
      </c>
      <c r="C16">
        <v>2250</v>
      </c>
      <c r="D16">
        <f t="shared" si="1"/>
        <v>-104</v>
      </c>
      <c r="E16">
        <v>0.58399999999999996</v>
      </c>
      <c r="F16">
        <v>0.23599999999999999</v>
      </c>
      <c r="G16">
        <f t="shared" si="2"/>
        <v>0.4041095890410959</v>
      </c>
      <c r="H16">
        <f t="shared" si="3"/>
        <v>-7.8700168828458583</v>
      </c>
    </row>
    <row r="17" spans="2:8" x14ac:dyDescent="0.45">
      <c r="B17">
        <f t="shared" si="0"/>
        <v>3.3979400086720375</v>
      </c>
      <c r="C17">
        <v>2500</v>
      </c>
      <c r="D17">
        <f t="shared" si="1"/>
        <v>-118</v>
      </c>
      <c r="E17">
        <v>0.61599999999999999</v>
      </c>
      <c r="F17">
        <v>0.21199999999999999</v>
      </c>
      <c r="G17">
        <f t="shared" si="2"/>
        <v>0.34415584415584416</v>
      </c>
      <c r="H17">
        <f t="shared" si="3"/>
        <v>-9.2648970247134805</v>
      </c>
    </row>
    <row r="18" spans="2:8" x14ac:dyDescent="0.45">
      <c r="B18">
        <f t="shared" si="0"/>
        <v>3.4393326938302629</v>
      </c>
      <c r="C18">
        <v>2750</v>
      </c>
      <c r="D18">
        <f t="shared" si="1"/>
        <v>-133</v>
      </c>
      <c r="E18">
        <v>0.61599999999999999</v>
      </c>
      <c r="F18">
        <v>0.224</v>
      </c>
      <c r="G18">
        <f t="shared" si="2"/>
        <v>0.36363636363636365</v>
      </c>
      <c r="H18">
        <f t="shared" si="3"/>
        <v>-8.7866538766052535</v>
      </c>
    </row>
    <row r="19" spans="2:8" x14ac:dyDescent="0.45">
      <c r="B19">
        <f t="shared" si="0"/>
        <v>3.4771212547196626</v>
      </c>
      <c r="C19">
        <v>3000</v>
      </c>
      <c r="D19">
        <f t="shared" si="1"/>
        <v>-141</v>
      </c>
      <c r="E19">
        <v>0.6</v>
      </c>
      <c r="F19">
        <v>0.25600000000000001</v>
      </c>
      <c r="G19">
        <f t="shared" si="2"/>
        <v>0.42666666666666669</v>
      </c>
      <c r="H19">
        <f t="shared" si="3"/>
        <v>-7.398225701435881</v>
      </c>
    </row>
    <row r="20" spans="2:8" x14ac:dyDescent="0.45">
      <c r="B20">
        <f t="shared" si="0"/>
        <v>3.5118833609788744</v>
      </c>
      <c r="C20">
        <v>3250</v>
      </c>
      <c r="D20">
        <f t="shared" si="1"/>
        <v>-157</v>
      </c>
      <c r="E20">
        <v>0.60799999999999998</v>
      </c>
      <c r="F20">
        <v>0.3</v>
      </c>
      <c r="G20">
        <f t="shared" si="2"/>
        <v>0.49342105263157893</v>
      </c>
      <c r="H20">
        <f t="shared" si="3"/>
        <v>-6.1356464910614505</v>
      </c>
    </row>
    <row r="21" spans="2:8" x14ac:dyDescent="0.45">
      <c r="B21">
        <f t="shared" si="0"/>
        <v>3.5440680443502757</v>
      </c>
      <c r="C21">
        <v>3500</v>
      </c>
      <c r="D21">
        <f t="shared" si="1"/>
        <v>-178</v>
      </c>
      <c r="E21">
        <v>0.60799999999999998</v>
      </c>
      <c r="F21">
        <v>0.316</v>
      </c>
      <c r="G21">
        <f t="shared" si="2"/>
        <v>0.51973684210526316</v>
      </c>
      <c r="H21">
        <f t="shared" si="3"/>
        <v>-5.684329933086623</v>
      </c>
    </row>
    <row r="22" spans="2:8" x14ac:dyDescent="0.45">
      <c r="B22">
        <f t="shared" si="0"/>
        <v>3.5740312677277188</v>
      </c>
      <c r="C22">
        <v>3750</v>
      </c>
      <c r="D22">
        <f>-180*2-D49</f>
        <v>-198</v>
      </c>
      <c r="E22">
        <v>0.61599999999999999</v>
      </c>
      <c r="F22">
        <v>0.34</v>
      </c>
      <c r="G22">
        <f t="shared" si="2"/>
        <v>0.55194805194805197</v>
      </c>
      <c r="H22">
        <f t="shared" si="3"/>
        <v>-5.1620359024434057</v>
      </c>
    </row>
    <row r="23" spans="2:8" x14ac:dyDescent="0.45">
      <c r="B23">
        <f t="shared" si="0"/>
        <v>3.6020599913279625</v>
      </c>
      <c r="C23">
        <v>4000</v>
      </c>
      <c r="D23">
        <f t="shared" ref="D23:D27" si="4">-180*2-D50</f>
        <v>-223</v>
      </c>
      <c r="E23">
        <v>0.61599999999999999</v>
      </c>
      <c r="F23">
        <v>0.35599999999999998</v>
      </c>
      <c r="G23">
        <f t="shared" si="2"/>
        <v>0.57792207792207795</v>
      </c>
      <c r="H23">
        <f t="shared" si="3"/>
        <v>-4.762614283831005</v>
      </c>
    </row>
    <row r="24" spans="2:8" x14ac:dyDescent="0.45">
      <c r="B24">
        <f t="shared" si="0"/>
        <v>3.6283889300503116</v>
      </c>
      <c r="C24">
        <v>4250</v>
      </c>
      <c r="D24">
        <f t="shared" si="4"/>
        <v>-248</v>
      </c>
      <c r="E24">
        <v>0.61599999999999999</v>
      </c>
      <c r="F24">
        <v>0.36</v>
      </c>
      <c r="G24">
        <f t="shared" si="2"/>
        <v>0.58441558441558439</v>
      </c>
      <c r="H24">
        <f t="shared" si="3"/>
        <v>-4.6655642279427649</v>
      </c>
    </row>
    <row r="25" spans="2:8" x14ac:dyDescent="0.45">
      <c r="B25">
        <f t="shared" si="0"/>
        <v>3.6532125137753435</v>
      </c>
      <c r="C25">
        <v>4500</v>
      </c>
      <c r="D25">
        <f t="shared" si="4"/>
        <v>-275.2</v>
      </c>
      <c r="E25">
        <v>0.61599999999999999</v>
      </c>
      <c r="F25">
        <v>0.372</v>
      </c>
      <c r="G25">
        <f t="shared" si="2"/>
        <v>0.60389610389610393</v>
      </c>
      <c r="H25">
        <f t="shared" si="3"/>
        <v>-4.3807554456505589</v>
      </c>
    </row>
    <row r="26" spans="2:8" x14ac:dyDescent="0.45">
      <c r="B26">
        <f t="shared" si="0"/>
        <v>3.6766936096248664</v>
      </c>
      <c r="C26">
        <v>4750</v>
      </c>
      <c r="D26">
        <f t="shared" si="4"/>
        <v>-308.10000000000002</v>
      </c>
      <c r="E26">
        <v>0.61599999999999999</v>
      </c>
      <c r="F26">
        <v>0.33200000000000002</v>
      </c>
      <c r="G26">
        <f t="shared" si="2"/>
        <v>0.53896103896103897</v>
      </c>
      <c r="H26">
        <f t="shared" si="3"/>
        <v>-5.3688525692077826</v>
      </c>
    </row>
    <row r="27" spans="2:8" x14ac:dyDescent="0.45">
      <c r="B27">
        <f t="shared" si="0"/>
        <v>3.6989700043360187</v>
      </c>
      <c r="C27">
        <v>5000</v>
      </c>
      <c r="D27">
        <f t="shared" si="4"/>
        <v>-340.6</v>
      </c>
      <c r="E27">
        <v>0.60799999999999998</v>
      </c>
      <c r="F27">
        <v>0.26400000000000001</v>
      </c>
      <c r="G27">
        <f t="shared" si="2"/>
        <v>0.43421052631578949</v>
      </c>
      <c r="H27">
        <f t="shared" si="3"/>
        <v>-7.245993048058077</v>
      </c>
    </row>
    <row r="29" spans="2:8" x14ac:dyDescent="0.45">
      <c r="D29">
        <v>-59.8</v>
      </c>
    </row>
    <row r="30" spans="2:8" x14ac:dyDescent="0.45">
      <c r="D30">
        <v>-2.88</v>
      </c>
    </row>
    <row r="31" spans="2:8" x14ac:dyDescent="0.45">
      <c r="D31">
        <v>13</v>
      </c>
    </row>
    <row r="32" spans="2:8" x14ac:dyDescent="0.45">
      <c r="D32">
        <v>18.7</v>
      </c>
    </row>
    <row r="33" spans="4:4" x14ac:dyDescent="0.45">
      <c r="D33">
        <v>21.8</v>
      </c>
    </row>
    <row r="34" spans="4:4" x14ac:dyDescent="0.45">
      <c r="D34">
        <v>15.1</v>
      </c>
    </row>
    <row r="35" spans="4:4" x14ac:dyDescent="0.45">
      <c r="D35">
        <v>13.5</v>
      </c>
    </row>
    <row r="36" spans="4:4" x14ac:dyDescent="0.45">
      <c r="D36">
        <v>12.9</v>
      </c>
    </row>
    <row r="37" spans="4:4" x14ac:dyDescent="0.45">
      <c r="D37">
        <v>25.3</v>
      </c>
    </row>
    <row r="38" spans="4:4" x14ac:dyDescent="0.45">
      <c r="D38">
        <v>16.3</v>
      </c>
    </row>
    <row r="39" spans="4:4" x14ac:dyDescent="0.45">
      <c r="D39">
        <v>37.799999999999997</v>
      </c>
    </row>
    <row r="40" spans="4:4" x14ac:dyDescent="0.45">
      <c r="D40">
        <v>60.4</v>
      </c>
    </row>
    <row r="41" spans="4:4" x14ac:dyDescent="0.45">
      <c r="D41">
        <v>83.7</v>
      </c>
    </row>
    <row r="42" spans="4:4" x14ac:dyDescent="0.45">
      <c r="D42">
        <v>94</v>
      </c>
    </row>
    <row r="43" spans="4:4" x14ac:dyDescent="0.45">
      <c r="D43">
        <v>104</v>
      </c>
    </row>
    <row r="44" spans="4:4" x14ac:dyDescent="0.45">
      <c r="D44">
        <v>118</v>
      </c>
    </row>
    <row r="45" spans="4:4" x14ac:dyDescent="0.45">
      <c r="D45">
        <v>133</v>
      </c>
    </row>
    <row r="46" spans="4:4" x14ac:dyDescent="0.45">
      <c r="D46">
        <v>141</v>
      </c>
    </row>
    <row r="47" spans="4:4" x14ac:dyDescent="0.45">
      <c r="D47">
        <v>157</v>
      </c>
    </row>
    <row r="48" spans="4:4" x14ac:dyDescent="0.45">
      <c r="D48">
        <v>178</v>
      </c>
    </row>
    <row r="49" spans="4:4" x14ac:dyDescent="0.45">
      <c r="D49">
        <v>-162</v>
      </c>
    </row>
    <row r="50" spans="4:4" x14ac:dyDescent="0.45">
      <c r="D50">
        <v>-137</v>
      </c>
    </row>
    <row r="51" spans="4:4" x14ac:dyDescent="0.45">
      <c r="D51">
        <v>-112</v>
      </c>
    </row>
    <row r="52" spans="4:4" x14ac:dyDescent="0.45">
      <c r="D52">
        <v>-84.8</v>
      </c>
    </row>
    <row r="53" spans="4:4" x14ac:dyDescent="0.45">
      <c r="D53">
        <v>-51.9</v>
      </c>
    </row>
    <row r="54" spans="4:4" x14ac:dyDescent="0.45">
      <c r="D54">
        <v>-19.399999999999999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CE6BB-7096-40F3-AB04-5A9C14E4A8D4}">
  <dimension ref="B1:H39"/>
  <sheetViews>
    <sheetView topLeftCell="C1" workbookViewId="0">
      <selection activeCell="E26" sqref="E26"/>
    </sheetView>
  </sheetViews>
  <sheetFormatPr defaultRowHeight="14.25" x14ac:dyDescent="0.45"/>
  <sheetData>
    <row r="1" spans="2:8" x14ac:dyDescent="0.45">
      <c r="B1" t="s">
        <v>6</v>
      </c>
      <c r="C1" t="s">
        <v>2</v>
      </c>
      <c r="D1" t="s">
        <v>3</v>
      </c>
      <c r="E1" t="s">
        <v>0</v>
      </c>
      <c r="F1" t="s">
        <v>1</v>
      </c>
      <c r="G1" t="s">
        <v>4</v>
      </c>
      <c r="H1" t="s">
        <v>5</v>
      </c>
    </row>
    <row r="2" spans="2:8" x14ac:dyDescent="0.45">
      <c r="B2">
        <f>LOG10(C2)</f>
        <v>2</v>
      </c>
      <c r="C2">
        <v>100</v>
      </c>
      <c r="D2">
        <f>D22</f>
        <v>-102</v>
      </c>
      <c r="E2">
        <v>1</v>
      </c>
      <c r="F2">
        <v>0.68</v>
      </c>
      <c r="G2">
        <f>F2/E2</f>
        <v>0.68</v>
      </c>
      <c r="H2">
        <f>20*LOG10(G2)</f>
        <v>-3.349821745875273</v>
      </c>
    </row>
    <row r="3" spans="2:8" x14ac:dyDescent="0.45">
      <c r="B3">
        <f t="shared" ref="B3:B19" si="0">LOG10(C3)</f>
        <v>2.3010299956639813</v>
      </c>
      <c r="C3">
        <v>200</v>
      </c>
      <c r="D3">
        <f t="shared" ref="D3:D11" si="1">D23</f>
        <v>-136</v>
      </c>
      <c r="E3">
        <v>1</v>
      </c>
      <c r="F3">
        <v>0.74</v>
      </c>
      <c r="G3">
        <f t="shared" ref="G3:G19" si="2">F3/E3</f>
        <v>0.74</v>
      </c>
      <c r="H3">
        <f t="shared" ref="H3:H19" si="3">20*LOG10(G3)</f>
        <v>-2.6153656053804761</v>
      </c>
    </row>
    <row r="4" spans="2:8" x14ac:dyDescent="0.45">
      <c r="B4">
        <f t="shared" si="0"/>
        <v>2.4771212547196626</v>
      </c>
      <c r="C4">
        <v>300</v>
      </c>
      <c r="D4">
        <f t="shared" si="1"/>
        <v>-171</v>
      </c>
      <c r="E4">
        <v>1</v>
      </c>
      <c r="F4">
        <v>0.72</v>
      </c>
      <c r="G4">
        <f t="shared" si="2"/>
        <v>0.72</v>
      </c>
      <c r="H4">
        <f t="shared" si="3"/>
        <v>-2.8533500713746314</v>
      </c>
    </row>
    <row r="5" spans="2:8" x14ac:dyDescent="0.45">
      <c r="B5">
        <f t="shared" si="0"/>
        <v>2.6020599913279625</v>
      </c>
      <c r="C5">
        <v>400</v>
      </c>
      <c r="D5">
        <f t="shared" si="1"/>
        <v>-167</v>
      </c>
      <c r="E5">
        <v>1</v>
      </c>
      <c r="F5">
        <v>0.78</v>
      </c>
      <c r="G5">
        <f t="shared" si="2"/>
        <v>0.78</v>
      </c>
      <c r="H5">
        <f t="shared" si="3"/>
        <v>-2.1581079461903916</v>
      </c>
    </row>
    <row r="6" spans="2:8" x14ac:dyDescent="0.45">
      <c r="B6">
        <f t="shared" si="0"/>
        <v>2.6989700043360187</v>
      </c>
      <c r="C6">
        <v>500</v>
      </c>
      <c r="D6">
        <f t="shared" si="1"/>
        <v>-171</v>
      </c>
      <c r="E6">
        <v>1</v>
      </c>
      <c r="F6">
        <v>0.68</v>
      </c>
      <c r="G6">
        <f t="shared" si="2"/>
        <v>0.68</v>
      </c>
      <c r="H6">
        <f t="shared" si="3"/>
        <v>-3.349821745875273</v>
      </c>
    </row>
    <row r="7" spans="2:8" x14ac:dyDescent="0.45">
      <c r="B7">
        <f t="shared" si="0"/>
        <v>2.7781512503836434</v>
      </c>
      <c r="C7">
        <v>600</v>
      </c>
      <c r="D7">
        <f t="shared" si="1"/>
        <v>-150</v>
      </c>
      <c r="E7">
        <v>1</v>
      </c>
      <c r="F7">
        <v>0.72</v>
      </c>
      <c r="G7">
        <f t="shared" si="2"/>
        <v>0.72</v>
      </c>
      <c r="H7">
        <f t="shared" si="3"/>
        <v>-2.8533500713746314</v>
      </c>
    </row>
    <row r="8" spans="2:8" x14ac:dyDescent="0.45">
      <c r="B8">
        <f t="shared" si="0"/>
        <v>2.8450980400142569</v>
      </c>
      <c r="C8">
        <v>700</v>
      </c>
      <c r="D8">
        <f t="shared" si="1"/>
        <v>-168</v>
      </c>
      <c r="E8">
        <v>1</v>
      </c>
      <c r="F8">
        <v>0.86</v>
      </c>
      <c r="G8">
        <f t="shared" si="2"/>
        <v>0.86</v>
      </c>
      <c r="H8">
        <f t="shared" si="3"/>
        <v>-1.3100309751286456</v>
      </c>
    </row>
    <row r="9" spans="2:8" x14ac:dyDescent="0.45">
      <c r="B9">
        <f t="shared" si="0"/>
        <v>2.9030899869919438</v>
      </c>
      <c r="C9">
        <v>800</v>
      </c>
      <c r="D9">
        <f t="shared" si="1"/>
        <v>-148</v>
      </c>
      <c r="E9">
        <v>1</v>
      </c>
      <c r="F9">
        <v>0.98</v>
      </c>
      <c r="G9">
        <f t="shared" si="2"/>
        <v>0.98</v>
      </c>
      <c r="H9">
        <f t="shared" si="3"/>
        <v>-0.175478486150103</v>
      </c>
    </row>
    <row r="10" spans="2:8" x14ac:dyDescent="0.45">
      <c r="B10">
        <f t="shared" si="0"/>
        <v>2.9542425094393248</v>
      </c>
      <c r="C10">
        <v>900</v>
      </c>
      <c r="D10">
        <f t="shared" si="1"/>
        <v>-180</v>
      </c>
      <c r="E10">
        <v>1</v>
      </c>
      <c r="F10">
        <v>1.1000000000000001</v>
      </c>
      <c r="G10">
        <f t="shared" si="2"/>
        <v>1.1000000000000001</v>
      </c>
      <c r="H10">
        <f t="shared" si="3"/>
        <v>0.82785370316450158</v>
      </c>
    </row>
    <row r="11" spans="2:8" x14ac:dyDescent="0.45">
      <c r="B11">
        <f t="shared" si="0"/>
        <v>3</v>
      </c>
      <c r="C11">
        <v>1000</v>
      </c>
      <c r="D11">
        <f t="shared" si="1"/>
        <v>-148</v>
      </c>
      <c r="E11">
        <v>1</v>
      </c>
      <c r="F11">
        <v>1.1000000000000001</v>
      </c>
      <c r="G11">
        <f t="shared" si="2"/>
        <v>1.1000000000000001</v>
      </c>
      <c r="H11">
        <f t="shared" si="3"/>
        <v>0.82785370316450158</v>
      </c>
    </row>
    <row r="12" spans="2:8" x14ac:dyDescent="0.45">
      <c r="B12">
        <f t="shared" si="0"/>
        <v>3.1760912590556813</v>
      </c>
      <c r="C12">
        <v>1500</v>
      </c>
      <c r="D12">
        <f>-180-D32</f>
        <v>-315</v>
      </c>
      <c r="E12">
        <v>1</v>
      </c>
      <c r="F12">
        <v>1.88</v>
      </c>
      <c r="G12">
        <f t="shared" si="2"/>
        <v>1.88</v>
      </c>
      <c r="H12">
        <f t="shared" si="3"/>
        <v>5.4831569852735962</v>
      </c>
    </row>
    <row r="13" spans="2:8" x14ac:dyDescent="0.45">
      <c r="B13">
        <f t="shared" si="0"/>
        <v>3.3010299956639813</v>
      </c>
      <c r="C13">
        <v>2000</v>
      </c>
      <c r="D13">
        <f>-180-D33</f>
        <v>-326</v>
      </c>
      <c r="E13">
        <v>0.96</v>
      </c>
      <c r="F13">
        <v>1.6</v>
      </c>
      <c r="G13">
        <f t="shared" si="2"/>
        <v>1.6666666666666667</v>
      </c>
      <c r="H13">
        <f t="shared" si="3"/>
        <v>4.4369749923271282</v>
      </c>
    </row>
    <row r="14" spans="2:8" x14ac:dyDescent="0.45">
      <c r="B14">
        <f t="shared" si="0"/>
        <v>3.3979400086720375</v>
      </c>
      <c r="C14">
        <v>2500</v>
      </c>
      <c r="D14">
        <f t="shared" ref="D14:D19" si="4">-180-D34</f>
        <v>-262.89999999999998</v>
      </c>
      <c r="E14">
        <v>0.96</v>
      </c>
      <c r="F14">
        <v>1.74</v>
      </c>
      <c r="G14">
        <f t="shared" si="2"/>
        <v>1.8125</v>
      </c>
      <c r="H14">
        <f t="shared" si="3"/>
        <v>5.1655603048606258</v>
      </c>
    </row>
    <row r="15" spans="2:8" x14ac:dyDescent="0.45">
      <c r="B15">
        <f t="shared" si="0"/>
        <v>3.4771212547196626</v>
      </c>
      <c r="C15">
        <v>3000</v>
      </c>
      <c r="D15">
        <f t="shared" si="4"/>
        <v>-234</v>
      </c>
      <c r="E15">
        <v>0.96</v>
      </c>
      <c r="F15">
        <v>1.92</v>
      </c>
      <c r="G15">
        <f t="shared" si="2"/>
        <v>2</v>
      </c>
      <c r="H15">
        <f t="shared" si="3"/>
        <v>6.0205999132796242</v>
      </c>
    </row>
    <row r="16" spans="2:8" x14ac:dyDescent="0.45">
      <c r="B16">
        <f t="shared" si="0"/>
        <v>3.5440680443502757</v>
      </c>
      <c r="C16">
        <v>3500</v>
      </c>
      <c r="D16">
        <f t="shared" si="4"/>
        <v>-195.7</v>
      </c>
      <c r="E16">
        <v>0.96</v>
      </c>
      <c r="F16">
        <v>2.44</v>
      </c>
      <c r="G16">
        <f t="shared" si="2"/>
        <v>2.5416666666666665</v>
      </c>
      <c r="H16">
        <f t="shared" si="3"/>
        <v>8.1023718659832191</v>
      </c>
    </row>
    <row r="17" spans="2:8" x14ac:dyDescent="0.45">
      <c r="B17">
        <f t="shared" si="0"/>
        <v>3.6020599913279625</v>
      </c>
      <c r="C17">
        <v>4000</v>
      </c>
      <c r="D17">
        <f t="shared" si="4"/>
        <v>-138.80000000000001</v>
      </c>
      <c r="E17">
        <v>1</v>
      </c>
      <c r="F17">
        <v>2.72</v>
      </c>
      <c r="G17">
        <f t="shared" si="2"/>
        <v>2.72</v>
      </c>
      <c r="H17">
        <f t="shared" si="3"/>
        <v>8.6913780806839753</v>
      </c>
    </row>
    <row r="18" spans="2:8" x14ac:dyDescent="0.45">
      <c r="B18">
        <f t="shared" si="0"/>
        <v>3.6532125137753435</v>
      </c>
      <c r="C18">
        <v>4500</v>
      </c>
      <c r="D18">
        <f t="shared" si="4"/>
        <v>-83.9</v>
      </c>
      <c r="E18">
        <v>1.02</v>
      </c>
      <c r="F18">
        <v>2.8</v>
      </c>
      <c r="G18">
        <f t="shared" si="2"/>
        <v>2.7450980392156858</v>
      </c>
      <c r="H18">
        <f t="shared" si="3"/>
        <v>8.7711571916060311</v>
      </c>
    </row>
    <row r="19" spans="2:8" x14ac:dyDescent="0.45">
      <c r="B19">
        <f t="shared" si="0"/>
        <v>3.6989700043360187</v>
      </c>
      <c r="C19">
        <v>5000</v>
      </c>
      <c r="D19">
        <f t="shared" si="4"/>
        <v>-26</v>
      </c>
      <c r="E19">
        <v>1</v>
      </c>
      <c r="F19">
        <v>1.96</v>
      </c>
      <c r="G19">
        <f t="shared" si="2"/>
        <v>1.96</v>
      </c>
      <c r="H19">
        <f t="shared" si="3"/>
        <v>5.84512142712952</v>
      </c>
    </row>
    <row r="22" spans="2:8" x14ac:dyDescent="0.45">
      <c r="D22">
        <v>-102</v>
      </c>
    </row>
    <row r="23" spans="2:8" x14ac:dyDescent="0.45">
      <c r="D23">
        <v>-136</v>
      </c>
    </row>
    <row r="24" spans="2:8" x14ac:dyDescent="0.45">
      <c r="D24">
        <v>-171</v>
      </c>
    </row>
    <row r="25" spans="2:8" x14ac:dyDescent="0.45">
      <c r="D25">
        <v>-167</v>
      </c>
    </row>
    <row r="26" spans="2:8" x14ac:dyDescent="0.45">
      <c r="D26">
        <v>-171</v>
      </c>
    </row>
    <row r="27" spans="2:8" x14ac:dyDescent="0.45">
      <c r="D27">
        <v>-150</v>
      </c>
    </row>
    <row r="28" spans="2:8" x14ac:dyDescent="0.45">
      <c r="D28">
        <v>-168</v>
      </c>
    </row>
    <row r="29" spans="2:8" x14ac:dyDescent="0.45">
      <c r="D29">
        <v>-148</v>
      </c>
    </row>
    <row r="30" spans="2:8" x14ac:dyDescent="0.45">
      <c r="D30">
        <v>-180</v>
      </c>
    </row>
    <row r="31" spans="2:8" x14ac:dyDescent="0.45">
      <c r="D31">
        <v>-148</v>
      </c>
    </row>
    <row r="32" spans="2:8" x14ac:dyDescent="0.45">
      <c r="D32">
        <v>135</v>
      </c>
    </row>
    <row r="33" spans="4:4" x14ac:dyDescent="0.45">
      <c r="D33">
        <v>146</v>
      </c>
    </row>
    <row r="34" spans="4:4" x14ac:dyDescent="0.45">
      <c r="D34">
        <v>82.9</v>
      </c>
    </row>
    <row r="35" spans="4:4" x14ac:dyDescent="0.45">
      <c r="D35">
        <v>54</v>
      </c>
    </row>
    <row r="36" spans="4:4" x14ac:dyDescent="0.45">
      <c r="D36">
        <v>15.7</v>
      </c>
    </row>
    <row r="37" spans="4:4" x14ac:dyDescent="0.45">
      <c r="D37">
        <v>-41.2</v>
      </c>
    </row>
    <row r="38" spans="4:4" x14ac:dyDescent="0.45">
      <c r="D38">
        <v>-96.1</v>
      </c>
    </row>
    <row r="39" spans="4:4" x14ac:dyDescent="0.45">
      <c r="D39">
        <v>-154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9F2D2-FD1B-4A91-ADA8-5E87CFDF1DCE}">
  <dimension ref="B1:H50"/>
  <sheetViews>
    <sheetView topLeftCell="G16" zoomScale="130" zoomScaleNormal="130" workbookViewId="0">
      <selection activeCell="R10" sqref="R10"/>
    </sheetView>
  </sheetViews>
  <sheetFormatPr defaultRowHeight="14.25" x14ac:dyDescent="0.45"/>
  <sheetData>
    <row r="1" spans="2:8" x14ac:dyDescent="0.45">
      <c r="B1" t="s">
        <v>6</v>
      </c>
      <c r="C1" t="s">
        <v>2</v>
      </c>
      <c r="D1" t="s">
        <v>3</v>
      </c>
      <c r="E1" t="s">
        <v>0</v>
      </c>
      <c r="F1" t="s">
        <v>1</v>
      </c>
      <c r="G1" t="s">
        <v>4</v>
      </c>
      <c r="H1" t="s">
        <v>5</v>
      </c>
    </row>
    <row r="2" spans="2:8" x14ac:dyDescent="0.45">
      <c r="B2">
        <f>LOG10(C2)</f>
        <v>2</v>
      </c>
      <c r="C2">
        <v>100</v>
      </c>
      <c r="D2">
        <f>-D29</f>
        <v>84.5</v>
      </c>
      <c r="E2">
        <v>1.06</v>
      </c>
      <c r="F2">
        <v>2.44</v>
      </c>
      <c r="G2">
        <f>F2/E2</f>
        <v>2.3018867924528301</v>
      </c>
      <c r="H2">
        <f>20*LOG10(G2)</f>
        <v>7.2416792214791839</v>
      </c>
    </row>
    <row r="3" spans="2:8" x14ac:dyDescent="0.45">
      <c r="B3">
        <f t="shared" ref="B3:B23" si="0">LOG10(C3)</f>
        <v>2.3010299956639813</v>
      </c>
      <c r="C3">
        <v>200</v>
      </c>
      <c r="D3">
        <f>D30</f>
        <v>153</v>
      </c>
      <c r="E3">
        <v>1.06</v>
      </c>
      <c r="F3">
        <v>2.36</v>
      </c>
      <c r="G3">
        <f t="shared" ref="G3:G23" si="1">F3/E3</f>
        <v>2.2264150943396226</v>
      </c>
      <c r="H3">
        <f t="shared" ref="H3:H23" si="2">20*LOG10(G3)</f>
        <v>6.9521227541067265</v>
      </c>
    </row>
    <row r="4" spans="2:8" x14ac:dyDescent="0.45">
      <c r="B4">
        <f t="shared" si="0"/>
        <v>2.4771212547196626</v>
      </c>
      <c r="C4">
        <v>300</v>
      </c>
      <c r="D4">
        <f t="shared" ref="D4:D20" si="3">D31</f>
        <v>155</v>
      </c>
      <c r="E4">
        <v>1.06</v>
      </c>
      <c r="F4">
        <v>2.2000000000000002</v>
      </c>
      <c r="G4">
        <f t="shared" si="1"/>
        <v>2.0754716981132075</v>
      </c>
      <c r="H4">
        <f t="shared" si="2"/>
        <v>6.3423363111487197</v>
      </c>
    </row>
    <row r="5" spans="2:8" x14ac:dyDescent="0.45">
      <c r="B5">
        <f t="shared" si="0"/>
        <v>2.6020599913279625</v>
      </c>
      <c r="C5">
        <v>400</v>
      </c>
      <c r="D5">
        <f t="shared" si="3"/>
        <v>138</v>
      </c>
      <c r="E5">
        <v>1.06</v>
      </c>
      <c r="F5">
        <v>2.12</v>
      </c>
      <c r="G5">
        <f t="shared" si="1"/>
        <v>2</v>
      </c>
      <c r="H5">
        <f t="shared" si="2"/>
        <v>6.0205999132796242</v>
      </c>
    </row>
    <row r="6" spans="2:8" x14ac:dyDescent="0.45">
      <c r="B6">
        <f t="shared" si="0"/>
        <v>2.6989700043360187</v>
      </c>
      <c r="C6">
        <v>500</v>
      </c>
      <c r="D6">
        <f t="shared" si="3"/>
        <v>141</v>
      </c>
      <c r="E6">
        <v>1.06</v>
      </c>
      <c r="F6">
        <v>1.84</v>
      </c>
      <c r="G6">
        <f t="shared" si="1"/>
        <v>1.7358490566037736</v>
      </c>
      <c r="H6">
        <f t="shared" si="2"/>
        <v>4.7902391548953247</v>
      </c>
    </row>
    <row r="7" spans="2:8" x14ac:dyDescent="0.45">
      <c r="B7">
        <f t="shared" si="0"/>
        <v>2.7781512503836434</v>
      </c>
      <c r="C7">
        <v>600</v>
      </c>
      <c r="D7">
        <f t="shared" si="3"/>
        <v>123</v>
      </c>
      <c r="E7">
        <v>1.06</v>
      </c>
      <c r="F7">
        <v>1.76</v>
      </c>
      <c r="G7">
        <f t="shared" si="1"/>
        <v>1.6603773584905659</v>
      </c>
      <c r="H7">
        <f t="shared" si="2"/>
        <v>4.4041360509875913</v>
      </c>
    </row>
    <row r="8" spans="2:8" x14ac:dyDescent="0.45">
      <c r="B8">
        <f t="shared" si="0"/>
        <v>2.8450980400142569</v>
      </c>
      <c r="C8">
        <v>700</v>
      </c>
      <c r="D8">
        <f t="shared" si="3"/>
        <v>131</v>
      </c>
      <c r="E8">
        <v>1.06</v>
      </c>
      <c r="F8">
        <v>1.88</v>
      </c>
      <c r="G8">
        <f t="shared" si="1"/>
        <v>1.7735849056603772</v>
      </c>
      <c r="H8">
        <f t="shared" si="2"/>
        <v>4.9770396799781915</v>
      </c>
    </row>
    <row r="9" spans="2:8" x14ac:dyDescent="0.45">
      <c r="B9">
        <f t="shared" si="0"/>
        <v>2.9030899869919438</v>
      </c>
      <c r="C9">
        <v>800</v>
      </c>
      <c r="D9">
        <f t="shared" si="3"/>
        <v>114</v>
      </c>
      <c r="E9">
        <v>1.06</v>
      </c>
      <c r="F9">
        <v>1.92</v>
      </c>
      <c r="G9">
        <f t="shared" si="1"/>
        <v>1.811320754716981</v>
      </c>
      <c r="H9">
        <f t="shared" si="2"/>
        <v>5.1599072687755863</v>
      </c>
    </row>
    <row r="10" spans="2:8" x14ac:dyDescent="0.45">
      <c r="B10">
        <f t="shared" si="0"/>
        <v>2.9542425094393248</v>
      </c>
      <c r="C10">
        <v>900</v>
      </c>
      <c r="D10">
        <f t="shared" si="3"/>
        <v>121</v>
      </c>
      <c r="E10">
        <v>1.06</v>
      </c>
      <c r="F10">
        <v>1.92</v>
      </c>
      <c r="G10">
        <f t="shared" si="1"/>
        <v>1.811320754716981</v>
      </c>
      <c r="H10">
        <f t="shared" si="2"/>
        <v>5.1599072687755863</v>
      </c>
    </row>
    <row r="11" spans="2:8" x14ac:dyDescent="0.45">
      <c r="B11">
        <f t="shared" si="0"/>
        <v>3</v>
      </c>
      <c r="C11">
        <v>1000</v>
      </c>
      <c r="D11">
        <f t="shared" si="3"/>
        <v>96.4</v>
      </c>
      <c r="E11">
        <v>1.06</v>
      </c>
      <c r="F11">
        <v>2</v>
      </c>
      <c r="G11">
        <f t="shared" si="1"/>
        <v>1.8867924528301885</v>
      </c>
      <c r="H11">
        <f t="shared" si="2"/>
        <v>5.5144826079842177</v>
      </c>
    </row>
    <row r="12" spans="2:8" x14ac:dyDescent="0.45">
      <c r="B12">
        <f t="shared" si="0"/>
        <v>3.0969100130080562</v>
      </c>
      <c r="C12">
        <v>1250</v>
      </c>
      <c r="D12">
        <f t="shared" si="3"/>
        <v>106</v>
      </c>
      <c r="E12">
        <v>1.06</v>
      </c>
      <c r="F12">
        <v>2.12</v>
      </c>
      <c r="G12">
        <f t="shared" si="1"/>
        <v>2</v>
      </c>
      <c r="H12">
        <f t="shared" si="2"/>
        <v>6.0205999132796242</v>
      </c>
    </row>
    <row r="13" spans="2:8" x14ac:dyDescent="0.45">
      <c r="B13">
        <f t="shared" si="0"/>
        <v>3.1760912590556813</v>
      </c>
      <c r="C13">
        <v>1500</v>
      </c>
      <c r="D13">
        <f t="shared" si="3"/>
        <v>78</v>
      </c>
      <c r="E13">
        <v>1.06</v>
      </c>
      <c r="F13">
        <v>2.08</v>
      </c>
      <c r="G13">
        <f t="shared" si="1"/>
        <v>1.9622641509433962</v>
      </c>
      <c r="H13">
        <f t="shared" si="2"/>
        <v>5.8551493939598265</v>
      </c>
    </row>
    <row r="14" spans="2:8" x14ac:dyDescent="0.45">
      <c r="B14">
        <f t="shared" si="0"/>
        <v>3.2430380486862944</v>
      </c>
      <c r="C14">
        <v>1750</v>
      </c>
      <c r="D14">
        <f t="shared" si="3"/>
        <v>35</v>
      </c>
      <c r="E14">
        <v>1.06</v>
      </c>
      <c r="F14">
        <v>1.68</v>
      </c>
      <c r="G14">
        <f t="shared" si="1"/>
        <v>1.5849056603773584</v>
      </c>
      <c r="H14">
        <f t="shared" si="2"/>
        <v>4.0000683292218513</v>
      </c>
    </row>
    <row r="15" spans="2:8" x14ac:dyDescent="0.45">
      <c r="B15">
        <f t="shared" si="0"/>
        <v>3.3010299956639813</v>
      </c>
      <c r="C15">
        <v>2000</v>
      </c>
      <c r="D15">
        <f t="shared" si="3"/>
        <v>15.1</v>
      </c>
      <c r="E15">
        <v>1.06</v>
      </c>
      <c r="F15">
        <v>1.56</v>
      </c>
      <c r="G15">
        <f t="shared" si="1"/>
        <v>1.4716981132075471</v>
      </c>
      <c r="H15">
        <f t="shared" si="2"/>
        <v>3.3563746617938266</v>
      </c>
    </row>
    <row r="16" spans="2:8" x14ac:dyDescent="0.45">
      <c r="B16">
        <f t="shared" si="0"/>
        <v>3.3521825181113627</v>
      </c>
      <c r="C16">
        <v>2250</v>
      </c>
      <c r="D16">
        <f t="shared" si="3"/>
        <v>-4.5999999999999996</v>
      </c>
      <c r="E16">
        <v>1.06</v>
      </c>
      <c r="F16">
        <v>1.92</v>
      </c>
      <c r="G16">
        <f t="shared" si="1"/>
        <v>1.811320754716981</v>
      </c>
      <c r="H16">
        <f t="shared" si="2"/>
        <v>5.1599072687755863</v>
      </c>
    </row>
    <row r="17" spans="2:8" x14ac:dyDescent="0.45">
      <c r="B17">
        <f t="shared" si="0"/>
        <v>3.3979400086720375</v>
      </c>
      <c r="C17">
        <v>2500</v>
      </c>
      <c r="D17">
        <f t="shared" si="3"/>
        <v>31.5</v>
      </c>
      <c r="E17">
        <v>1.06</v>
      </c>
      <c r="F17">
        <v>1.76</v>
      </c>
      <c r="G17">
        <f t="shared" si="1"/>
        <v>1.6603773584905659</v>
      </c>
      <c r="H17">
        <f t="shared" si="2"/>
        <v>4.4041360509875913</v>
      </c>
    </row>
    <row r="18" spans="2:8" x14ac:dyDescent="0.45">
      <c r="B18">
        <f t="shared" si="0"/>
        <v>3.4771212547196626</v>
      </c>
      <c r="C18">
        <v>3000</v>
      </c>
      <c r="D18">
        <f t="shared" si="3"/>
        <v>4.8899999999999997</v>
      </c>
      <c r="E18">
        <v>1.06</v>
      </c>
      <c r="F18">
        <v>1.92</v>
      </c>
      <c r="G18">
        <f t="shared" si="1"/>
        <v>1.811320754716981</v>
      </c>
      <c r="H18">
        <f t="shared" si="2"/>
        <v>5.1599072687755863</v>
      </c>
    </row>
    <row r="19" spans="2:8" x14ac:dyDescent="0.45">
      <c r="B19">
        <f t="shared" si="0"/>
        <v>3.4771212547196626</v>
      </c>
      <c r="C19">
        <v>3000</v>
      </c>
      <c r="D19">
        <f t="shared" si="3"/>
        <v>-1.18</v>
      </c>
      <c r="E19">
        <v>1.06</v>
      </c>
      <c r="F19">
        <v>2.2799999999999998</v>
      </c>
      <c r="G19">
        <f t="shared" si="1"/>
        <v>2.1509433962264146</v>
      </c>
      <c r="H19">
        <f t="shared" si="2"/>
        <v>6.6525796347136694</v>
      </c>
    </row>
    <row r="20" spans="2:8" x14ac:dyDescent="0.45">
      <c r="B20">
        <f t="shared" si="0"/>
        <v>3.5440680443502757</v>
      </c>
      <c r="C20">
        <v>3500</v>
      </c>
      <c r="D20">
        <f t="shared" si="3"/>
        <v>-16.399999999999999</v>
      </c>
      <c r="E20">
        <v>1.06</v>
      </c>
      <c r="F20">
        <v>2.36</v>
      </c>
      <c r="G20">
        <f t="shared" si="1"/>
        <v>2.2264150943396226</v>
      </c>
      <c r="H20">
        <f t="shared" si="2"/>
        <v>6.9521227541067265</v>
      </c>
    </row>
    <row r="21" spans="2:8" x14ac:dyDescent="0.45">
      <c r="B21">
        <f t="shared" si="0"/>
        <v>3.6020599913279625</v>
      </c>
      <c r="C21">
        <v>4000</v>
      </c>
      <c r="D21">
        <f t="shared" ref="D21" si="4">-D48</f>
        <v>83</v>
      </c>
      <c r="E21">
        <v>1.06</v>
      </c>
      <c r="F21">
        <v>2.64</v>
      </c>
      <c r="G21">
        <f t="shared" si="1"/>
        <v>2.4905660377358489</v>
      </c>
      <c r="H21">
        <f t="shared" si="2"/>
        <v>7.9259612321012165</v>
      </c>
    </row>
    <row r="22" spans="2:8" x14ac:dyDescent="0.45">
      <c r="B22">
        <f t="shared" si="0"/>
        <v>3.6532125137753435</v>
      </c>
      <c r="C22">
        <v>4500</v>
      </c>
      <c r="D22">
        <f>-180*2-D49</f>
        <v>-243</v>
      </c>
      <c r="E22">
        <v>1.06</v>
      </c>
      <c r="F22">
        <v>2.76</v>
      </c>
      <c r="G22">
        <f t="shared" si="1"/>
        <v>2.6037735849056602</v>
      </c>
      <c r="H22">
        <f t="shared" si="2"/>
        <v>8.3120643360089481</v>
      </c>
    </row>
    <row r="23" spans="2:8" x14ac:dyDescent="0.45">
      <c r="B23">
        <f t="shared" si="0"/>
        <v>3.6989700043360187</v>
      </c>
      <c r="C23">
        <v>5000</v>
      </c>
      <c r="D23">
        <f t="shared" ref="D23:D27" si="5">-180*2-D50</f>
        <v>-530</v>
      </c>
      <c r="E23">
        <v>1.06</v>
      </c>
      <c r="F23">
        <v>1.84</v>
      </c>
      <c r="G23">
        <f t="shared" si="1"/>
        <v>1.7358490566037736</v>
      </c>
      <c r="H23">
        <f t="shared" si="2"/>
        <v>4.7902391548953247</v>
      </c>
    </row>
    <row r="24" spans="2:8" x14ac:dyDescent="0.45">
      <c r="D24">
        <f t="shared" si="5"/>
        <v>-360</v>
      </c>
    </row>
    <row r="25" spans="2:8" x14ac:dyDescent="0.45">
      <c r="D25">
        <f t="shared" si="5"/>
        <v>-360</v>
      </c>
    </row>
    <row r="26" spans="2:8" x14ac:dyDescent="0.45">
      <c r="D26">
        <f t="shared" si="5"/>
        <v>-360</v>
      </c>
    </row>
    <row r="27" spans="2:8" x14ac:dyDescent="0.45">
      <c r="D27">
        <f t="shared" si="5"/>
        <v>-360</v>
      </c>
    </row>
    <row r="29" spans="2:8" x14ac:dyDescent="0.45">
      <c r="D29">
        <v>-84.5</v>
      </c>
    </row>
    <row r="30" spans="2:8" x14ac:dyDescent="0.45">
      <c r="D30">
        <v>153</v>
      </c>
    </row>
    <row r="31" spans="2:8" x14ac:dyDescent="0.45">
      <c r="D31">
        <v>155</v>
      </c>
    </row>
    <row r="32" spans="2:8" x14ac:dyDescent="0.45">
      <c r="D32">
        <v>138</v>
      </c>
    </row>
    <row r="33" spans="4:4" x14ac:dyDescent="0.45">
      <c r="D33">
        <v>141</v>
      </c>
    </row>
    <row r="34" spans="4:4" x14ac:dyDescent="0.45">
      <c r="D34">
        <v>123</v>
      </c>
    </row>
    <row r="35" spans="4:4" x14ac:dyDescent="0.45">
      <c r="D35">
        <v>131</v>
      </c>
    </row>
    <row r="36" spans="4:4" x14ac:dyDescent="0.45">
      <c r="D36">
        <v>114</v>
      </c>
    </row>
    <row r="37" spans="4:4" x14ac:dyDescent="0.45">
      <c r="D37">
        <v>121</v>
      </c>
    </row>
    <row r="38" spans="4:4" x14ac:dyDescent="0.45">
      <c r="D38">
        <v>96.4</v>
      </c>
    </row>
    <row r="39" spans="4:4" x14ac:dyDescent="0.45">
      <c r="D39">
        <v>106</v>
      </c>
    </row>
    <row r="40" spans="4:4" x14ac:dyDescent="0.45">
      <c r="D40">
        <v>78</v>
      </c>
    </row>
    <row r="41" spans="4:4" x14ac:dyDescent="0.45">
      <c r="D41">
        <v>35</v>
      </c>
    </row>
    <row r="42" spans="4:4" x14ac:dyDescent="0.45">
      <c r="D42">
        <v>15.1</v>
      </c>
    </row>
    <row r="43" spans="4:4" x14ac:dyDescent="0.45">
      <c r="D43">
        <v>-4.5999999999999996</v>
      </c>
    </row>
    <row r="44" spans="4:4" x14ac:dyDescent="0.45">
      <c r="D44">
        <v>31.5</v>
      </c>
    </row>
    <row r="45" spans="4:4" x14ac:dyDescent="0.45">
      <c r="D45">
        <v>4.8899999999999997</v>
      </c>
    </row>
    <row r="46" spans="4:4" x14ac:dyDescent="0.45">
      <c r="D46">
        <v>-1.18</v>
      </c>
    </row>
    <row r="47" spans="4:4" x14ac:dyDescent="0.45">
      <c r="D47">
        <v>-16.399999999999999</v>
      </c>
    </row>
    <row r="48" spans="4:4" x14ac:dyDescent="0.45">
      <c r="D48">
        <v>-83</v>
      </c>
    </row>
    <row r="49" spans="4:4" x14ac:dyDescent="0.45">
      <c r="D49">
        <v>-117</v>
      </c>
    </row>
    <row r="50" spans="4:4" x14ac:dyDescent="0.45">
      <c r="D50">
        <v>170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B8A23-83AF-4C49-BADA-35D9407CDDB5}">
  <dimension ref="B1:H27"/>
  <sheetViews>
    <sheetView workbookViewId="0">
      <selection activeCell="F31" sqref="F31"/>
    </sheetView>
  </sheetViews>
  <sheetFormatPr defaultRowHeight="14.25" x14ac:dyDescent="0.45"/>
  <sheetData>
    <row r="1" spans="2:8" x14ac:dyDescent="0.45">
      <c r="B1" t="s">
        <v>6</v>
      </c>
      <c r="C1" t="s">
        <v>2</v>
      </c>
      <c r="D1" t="s">
        <v>3</v>
      </c>
      <c r="E1" t="s">
        <v>0</v>
      </c>
      <c r="F1" t="s">
        <v>1</v>
      </c>
      <c r="G1" t="s">
        <v>4</v>
      </c>
      <c r="H1" t="s">
        <v>5</v>
      </c>
    </row>
    <row r="2" spans="2:8" x14ac:dyDescent="0.45">
      <c r="B2">
        <f>LOG10(C2)</f>
        <v>2</v>
      </c>
      <c r="C2">
        <v>100</v>
      </c>
      <c r="D2">
        <v>44</v>
      </c>
      <c r="E2">
        <v>0.68</v>
      </c>
      <c r="F2">
        <v>1.6</v>
      </c>
      <c r="G2">
        <f>F2/E2</f>
        <v>2.3529411764705883</v>
      </c>
      <c r="H2">
        <f>20*LOG10(G2)</f>
        <v>7.4322213989937689</v>
      </c>
    </row>
    <row r="3" spans="2:8" x14ac:dyDescent="0.45">
      <c r="B3">
        <f t="shared" ref="B3:B27" si="0">LOG10(C3)</f>
        <v>2.3010299956639813</v>
      </c>
      <c r="C3">
        <v>200</v>
      </c>
      <c r="D3">
        <v>129</v>
      </c>
      <c r="E3">
        <v>0.68</v>
      </c>
      <c r="F3">
        <v>1.28</v>
      </c>
      <c r="G3">
        <f t="shared" ref="G3:G27" si="1">F3/E3</f>
        <v>1.8823529411764706</v>
      </c>
      <c r="H3">
        <f t="shared" ref="H3:H27" si="2">20*LOG10(G3)</f>
        <v>5.4940211388326414</v>
      </c>
    </row>
    <row r="4" spans="2:8" x14ac:dyDescent="0.45">
      <c r="B4">
        <f t="shared" si="0"/>
        <v>2.4771212547196626</v>
      </c>
      <c r="C4">
        <v>300</v>
      </c>
      <c r="D4">
        <v>73</v>
      </c>
      <c r="E4">
        <v>0.68</v>
      </c>
      <c r="F4">
        <v>0.98</v>
      </c>
      <c r="G4">
        <f t="shared" si="1"/>
        <v>1.4411764705882351</v>
      </c>
      <c r="H4">
        <f t="shared" si="2"/>
        <v>3.1743432597251693</v>
      </c>
    </row>
    <row r="5" spans="2:8" x14ac:dyDescent="0.45">
      <c r="B5">
        <f t="shared" si="0"/>
        <v>2.6020599913279625</v>
      </c>
      <c r="C5">
        <v>400</v>
      </c>
      <c r="D5">
        <v>105</v>
      </c>
      <c r="E5">
        <v>0.67200000000000004</v>
      </c>
      <c r="F5">
        <v>0.82</v>
      </c>
      <c r="G5">
        <f t="shared" si="1"/>
        <v>1.2202380952380951</v>
      </c>
      <c r="H5">
        <f t="shared" si="2"/>
        <v>1.728891586597828</v>
      </c>
    </row>
    <row r="6" spans="2:8" x14ac:dyDescent="0.45">
      <c r="B6">
        <f t="shared" si="0"/>
        <v>2.6989700043360187</v>
      </c>
      <c r="C6">
        <v>500</v>
      </c>
      <c r="D6">
        <v>49.2</v>
      </c>
      <c r="E6">
        <v>0.68</v>
      </c>
      <c r="F6">
        <v>0.68</v>
      </c>
      <c r="G6">
        <f t="shared" si="1"/>
        <v>1</v>
      </c>
      <c r="H6">
        <f t="shared" si="2"/>
        <v>0</v>
      </c>
    </row>
    <row r="7" spans="2:8" x14ac:dyDescent="0.45">
      <c r="B7">
        <f t="shared" si="0"/>
        <v>2.7781512503836434</v>
      </c>
      <c r="C7">
        <v>600</v>
      </c>
      <c r="D7">
        <v>95.1</v>
      </c>
      <c r="E7">
        <v>0.68</v>
      </c>
      <c r="F7">
        <v>0.6</v>
      </c>
      <c r="G7">
        <f t="shared" si="1"/>
        <v>0.88235294117647045</v>
      </c>
      <c r="H7">
        <f t="shared" si="2"/>
        <v>-1.087153246451855</v>
      </c>
    </row>
    <row r="8" spans="2:8" x14ac:dyDescent="0.45">
      <c r="B8">
        <f t="shared" si="0"/>
        <v>2.8450980400142569</v>
      </c>
      <c r="C8">
        <v>700</v>
      </c>
      <c r="D8">
        <v>45.4</v>
      </c>
      <c r="E8">
        <v>0.68799999999999994</v>
      </c>
      <c r="F8">
        <v>0.62</v>
      </c>
      <c r="G8">
        <f t="shared" si="1"/>
        <v>0.90116279069767447</v>
      </c>
      <c r="H8">
        <f t="shared" si="2"/>
        <v>-0.90393497474514817</v>
      </c>
    </row>
    <row r="9" spans="2:8" x14ac:dyDescent="0.45">
      <c r="B9">
        <f t="shared" si="0"/>
        <v>2.9030899869919438</v>
      </c>
      <c r="C9">
        <v>800</v>
      </c>
      <c r="D9">
        <v>83.4</v>
      </c>
      <c r="E9">
        <v>0.68</v>
      </c>
      <c r="F9">
        <v>0.62</v>
      </c>
      <c r="G9">
        <f t="shared" si="1"/>
        <v>0.91176470588235292</v>
      </c>
      <c r="H9">
        <f t="shared" si="2"/>
        <v>-0.802344464159649</v>
      </c>
    </row>
    <row r="10" spans="2:8" x14ac:dyDescent="0.45">
      <c r="B10">
        <f t="shared" si="0"/>
        <v>2.9542425094393248</v>
      </c>
      <c r="C10">
        <v>900</v>
      </c>
      <c r="D10">
        <v>44.6</v>
      </c>
      <c r="E10">
        <v>0.67200000000000004</v>
      </c>
      <c r="F10">
        <v>0.6</v>
      </c>
      <c r="G10">
        <f t="shared" si="1"/>
        <v>0.89285714285714279</v>
      </c>
      <c r="H10">
        <f t="shared" si="2"/>
        <v>-0.98436045340363276</v>
      </c>
    </row>
    <row r="11" spans="2:8" x14ac:dyDescent="0.45">
      <c r="B11">
        <f t="shared" si="0"/>
        <v>3</v>
      </c>
      <c r="C11">
        <v>1000</v>
      </c>
      <c r="D11">
        <v>68.099999999999994</v>
      </c>
      <c r="E11">
        <v>0.68</v>
      </c>
      <c r="F11">
        <v>0.62</v>
      </c>
      <c r="G11">
        <f t="shared" si="1"/>
        <v>0.91176470588235292</v>
      </c>
      <c r="H11">
        <f t="shared" si="2"/>
        <v>-0.802344464159649</v>
      </c>
    </row>
    <row r="12" spans="2:8" x14ac:dyDescent="0.45">
      <c r="B12">
        <f t="shared" si="0"/>
        <v>3.0969100130080562</v>
      </c>
      <c r="C12">
        <v>1250</v>
      </c>
      <c r="D12">
        <v>50.5</v>
      </c>
      <c r="E12">
        <v>0.68</v>
      </c>
      <c r="F12">
        <v>0.72</v>
      </c>
      <c r="G12">
        <f t="shared" si="1"/>
        <v>1.0588235294117645</v>
      </c>
      <c r="H12">
        <f t="shared" si="2"/>
        <v>0.49647167450064111</v>
      </c>
    </row>
    <row r="13" spans="2:8" x14ac:dyDescent="0.45">
      <c r="B13">
        <f t="shared" si="0"/>
        <v>3.1760912590556813</v>
      </c>
      <c r="C13">
        <v>1500</v>
      </c>
      <c r="D13">
        <v>26.9</v>
      </c>
      <c r="E13">
        <v>0.68</v>
      </c>
      <c r="F13">
        <v>0.72</v>
      </c>
      <c r="G13">
        <f t="shared" si="1"/>
        <v>1.0588235294117645</v>
      </c>
      <c r="H13">
        <f t="shared" si="2"/>
        <v>0.49647167450064111</v>
      </c>
    </row>
    <row r="14" spans="2:8" x14ac:dyDescent="0.45">
      <c r="B14">
        <f t="shared" si="0"/>
        <v>3.2430380486862944</v>
      </c>
      <c r="C14">
        <v>1750</v>
      </c>
      <c r="D14">
        <v>1.75</v>
      </c>
      <c r="E14">
        <v>0.69599999999999995</v>
      </c>
      <c r="F14">
        <v>0.6</v>
      </c>
      <c r="G14">
        <f t="shared" si="1"/>
        <v>0.86206896551724144</v>
      </c>
      <c r="H14">
        <f t="shared" si="2"/>
        <v>-1.2891597845383691</v>
      </c>
    </row>
    <row r="15" spans="2:8" x14ac:dyDescent="0.45">
      <c r="B15">
        <f t="shared" si="0"/>
        <v>3.3010299956639813</v>
      </c>
      <c r="C15">
        <v>2000</v>
      </c>
      <c r="D15">
        <v>-1.96</v>
      </c>
      <c r="E15">
        <v>0.70399999999999996</v>
      </c>
      <c r="F15">
        <v>0.48</v>
      </c>
      <c r="G15">
        <f t="shared" si="1"/>
        <v>0.68181818181818188</v>
      </c>
      <c r="H15">
        <f t="shared" si="2"/>
        <v>-3.3266284353304991</v>
      </c>
    </row>
    <row r="16" spans="2:8" x14ac:dyDescent="0.45">
      <c r="B16">
        <f t="shared" si="0"/>
        <v>3.3521825181113627</v>
      </c>
      <c r="C16">
        <v>2250</v>
      </c>
      <c r="D16">
        <v>-1.1599999999999999</v>
      </c>
      <c r="E16">
        <v>0.68</v>
      </c>
      <c r="F16">
        <v>0.5</v>
      </c>
      <c r="G16">
        <f t="shared" si="1"/>
        <v>0.73529411764705876</v>
      </c>
      <c r="H16">
        <f t="shared" si="2"/>
        <v>-2.6707781674043511</v>
      </c>
    </row>
    <row r="17" spans="2:8" x14ac:dyDescent="0.45">
      <c r="B17">
        <f t="shared" si="0"/>
        <v>3.3979400086720375</v>
      </c>
      <c r="C17">
        <v>2500</v>
      </c>
      <c r="D17">
        <v>-5.41</v>
      </c>
      <c r="E17">
        <v>0.68</v>
      </c>
      <c r="F17">
        <v>0.48</v>
      </c>
      <c r="G17">
        <f t="shared" si="1"/>
        <v>0.70588235294117641</v>
      </c>
      <c r="H17">
        <f t="shared" si="2"/>
        <v>-3.0253535066129826</v>
      </c>
    </row>
    <row r="18" spans="2:8" x14ac:dyDescent="0.45">
      <c r="B18">
        <f t="shared" si="0"/>
        <v>3.4393326938302629</v>
      </c>
      <c r="C18">
        <v>2750</v>
      </c>
      <c r="D18">
        <v>-6.94</v>
      </c>
      <c r="E18">
        <v>0.68799999999999994</v>
      </c>
      <c r="F18">
        <v>0.47199999999999998</v>
      </c>
      <c r="G18">
        <f t="shared" si="1"/>
        <v>0.68604651162790697</v>
      </c>
      <c r="H18">
        <f t="shared" si="2"/>
        <v>-3.2729287920284706</v>
      </c>
    </row>
    <row r="19" spans="2:8" x14ac:dyDescent="0.45">
      <c r="B19">
        <f t="shared" si="0"/>
        <v>3.4771212547196626</v>
      </c>
      <c r="C19">
        <v>3000</v>
      </c>
      <c r="D19">
        <v>-15.1</v>
      </c>
      <c r="E19">
        <v>0.68799999999999994</v>
      </c>
      <c r="F19">
        <v>0.54400000000000004</v>
      </c>
      <c r="G19">
        <f t="shared" si="1"/>
        <v>0.79069767441860472</v>
      </c>
      <c r="H19">
        <f t="shared" si="2"/>
        <v>-2.0397907707466274</v>
      </c>
    </row>
    <row r="20" spans="2:8" x14ac:dyDescent="0.45">
      <c r="B20">
        <f t="shared" si="0"/>
        <v>3.5118833609788744</v>
      </c>
      <c r="C20">
        <v>3250</v>
      </c>
      <c r="D20">
        <v>-28.6</v>
      </c>
      <c r="E20">
        <v>0.69599999999999995</v>
      </c>
      <c r="F20">
        <v>0.63200000000000001</v>
      </c>
      <c r="G20">
        <f t="shared" si="1"/>
        <v>0.90804597701149437</v>
      </c>
      <c r="H20">
        <f t="shared" si="2"/>
        <v>-0.83784322656354093</v>
      </c>
    </row>
    <row r="21" spans="2:8" x14ac:dyDescent="0.45">
      <c r="B21">
        <f t="shared" si="0"/>
        <v>3.5440680443502757</v>
      </c>
      <c r="C21">
        <v>3500</v>
      </c>
      <c r="D21">
        <v>-40.299999999999997</v>
      </c>
      <c r="E21">
        <v>0.68</v>
      </c>
      <c r="F21">
        <v>0.67200000000000004</v>
      </c>
      <c r="G21">
        <f t="shared" si="1"/>
        <v>0.9882352941176471</v>
      </c>
      <c r="H21">
        <f t="shared" si="2"/>
        <v>-0.10279279304822113</v>
      </c>
    </row>
    <row r="22" spans="2:8" x14ac:dyDescent="0.45">
      <c r="B22">
        <f t="shared" si="0"/>
        <v>3.5740312677277188</v>
      </c>
      <c r="C22">
        <v>3750</v>
      </c>
      <c r="D22">
        <v>-56.7</v>
      </c>
      <c r="E22">
        <v>0.70399999999999996</v>
      </c>
      <c r="F22">
        <v>0.70399999999999996</v>
      </c>
      <c r="G22">
        <f t="shared" si="1"/>
        <v>1</v>
      </c>
      <c r="H22">
        <f t="shared" si="2"/>
        <v>0</v>
      </c>
    </row>
    <row r="23" spans="2:8" x14ac:dyDescent="0.45">
      <c r="B23">
        <f t="shared" si="0"/>
        <v>3.6020599913279625</v>
      </c>
      <c r="C23">
        <v>4000</v>
      </c>
      <c r="D23">
        <v>-77.099999999999994</v>
      </c>
      <c r="E23">
        <v>0.68799999999999994</v>
      </c>
      <c r="F23">
        <v>0.72</v>
      </c>
      <c r="G23">
        <f t="shared" si="1"/>
        <v>1.0465116279069768</v>
      </c>
      <c r="H23">
        <f t="shared" si="2"/>
        <v>0.39488116391514372</v>
      </c>
    </row>
    <row r="24" spans="2:8" x14ac:dyDescent="0.45">
      <c r="B24">
        <f t="shared" si="0"/>
        <v>3.6283889300503116</v>
      </c>
      <c r="C24">
        <v>4250</v>
      </c>
      <c r="D24">
        <v>-90.6</v>
      </c>
      <c r="E24">
        <v>0.68</v>
      </c>
      <c r="F24">
        <v>0.71199999999999997</v>
      </c>
      <c r="G24">
        <f t="shared" si="1"/>
        <v>1.0470588235294116</v>
      </c>
      <c r="H24">
        <f t="shared" si="2"/>
        <v>0.39942161861239966</v>
      </c>
    </row>
    <row r="25" spans="2:8" x14ac:dyDescent="0.45">
      <c r="B25">
        <f t="shared" si="0"/>
        <v>3.6532125137753435</v>
      </c>
      <c r="C25">
        <v>4500</v>
      </c>
      <c r="D25">
        <v>-113</v>
      </c>
      <c r="E25">
        <v>0.68799999999999994</v>
      </c>
      <c r="F25">
        <v>0.72</v>
      </c>
      <c r="G25">
        <f t="shared" si="1"/>
        <v>1.0465116279069768</v>
      </c>
      <c r="H25">
        <f t="shared" si="2"/>
        <v>0.39488116391514372</v>
      </c>
    </row>
    <row r="26" spans="2:8" x14ac:dyDescent="0.45">
      <c r="B26">
        <f t="shared" si="0"/>
        <v>3.6766936096248664</v>
      </c>
      <c r="C26">
        <v>4750</v>
      </c>
      <c r="D26">
        <v>-141</v>
      </c>
      <c r="E26">
        <v>0.69599999999999995</v>
      </c>
      <c r="F26">
        <v>0.63200000000000001</v>
      </c>
      <c r="G26">
        <f t="shared" si="1"/>
        <v>0.90804597701149437</v>
      </c>
      <c r="H26">
        <f t="shared" si="2"/>
        <v>-0.83784322656354093</v>
      </c>
    </row>
    <row r="27" spans="2:8" x14ac:dyDescent="0.45">
      <c r="B27">
        <f t="shared" si="0"/>
        <v>3.6989700043360187</v>
      </c>
      <c r="C27">
        <v>5000</v>
      </c>
      <c r="D27">
        <v>-171</v>
      </c>
      <c r="E27">
        <v>0.68</v>
      </c>
      <c r="F27">
        <v>0.48</v>
      </c>
      <c r="G27">
        <f t="shared" si="1"/>
        <v>0.70588235294117641</v>
      </c>
      <c r="H27">
        <f t="shared" si="2"/>
        <v>-3.0253535066129826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EBEEA-FFE2-49A3-A21A-CE8C8C366216}">
  <dimension ref="B1:H27"/>
  <sheetViews>
    <sheetView tabSelected="1" workbookViewId="0">
      <selection activeCell="F28" sqref="F28"/>
    </sheetView>
  </sheetViews>
  <sheetFormatPr defaultRowHeight="14.25" x14ac:dyDescent="0.45"/>
  <sheetData>
    <row r="1" spans="2:8" x14ac:dyDescent="0.45">
      <c r="B1" t="s">
        <v>6</v>
      </c>
      <c r="C1" t="s">
        <v>2</v>
      </c>
      <c r="D1" t="s">
        <v>3</v>
      </c>
      <c r="E1" t="s">
        <v>0</v>
      </c>
      <c r="F1" t="s">
        <v>1</v>
      </c>
      <c r="G1" t="s">
        <v>4</v>
      </c>
      <c r="H1" t="s">
        <v>5</v>
      </c>
    </row>
    <row r="2" spans="2:8" x14ac:dyDescent="0.45">
      <c r="B2">
        <f>LOG10(C2)</f>
        <v>2</v>
      </c>
      <c r="C2">
        <v>100</v>
      </c>
      <c r="D2">
        <v>34.5</v>
      </c>
      <c r="E2">
        <v>1.02</v>
      </c>
      <c r="F2">
        <v>0.48</v>
      </c>
      <c r="G2">
        <f>F2/E2</f>
        <v>0.47058823529411764</v>
      </c>
      <c r="H2">
        <f>20*LOG10(G2)</f>
        <v>-6.5471786877266069</v>
      </c>
    </row>
    <row r="3" spans="2:8" x14ac:dyDescent="0.45">
      <c r="B3">
        <f t="shared" ref="B3:B27" si="0">LOG10(C3)</f>
        <v>2.3010299956639813</v>
      </c>
      <c r="C3">
        <v>200</v>
      </c>
      <c r="D3">
        <v>31.6</v>
      </c>
      <c r="E3">
        <v>1.02</v>
      </c>
      <c r="F3">
        <v>0.48799999999999999</v>
      </c>
      <c r="G3">
        <f t="shared" ref="G3:G27" si="1">F3/E3</f>
        <v>0.47843137254901957</v>
      </c>
      <c r="H3">
        <f t="shared" ref="H3:H27" si="2">20*LOG10(G3)</f>
        <v>-6.4036069951841394</v>
      </c>
    </row>
    <row r="4" spans="2:8" x14ac:dyDescent="0.45">
      <c r="B4">
        <f t="shared" si="0"/>
        <v>2.4771212547196626</v>
      </c>
      <c r="C4">
        <v>300</v>
      </c>
      <c r="D4">
        <v>45.2</v>
      </c>
      <c r="E4">
        <v>1</v>
      </c>
      <c r="F4">
        <v>0.44800000000000001</v>
      </c>
      <c r="G4">
        <f t="shared" si="1"/>
        <v>0.44800000000000001</v>
      </c>
      <c r="H4">
        <f t="shared" si="2"/>
        <v>-6.97443972003712</v>
      </c>
    </row>
    <row r="5" spans="2:8" x14ac:dyDescent="0.45">
      <c r="B5">
        <f t="shared" si="0"/>
        <v>2.6020599913279625</v>
      </c>
      <c r="C5">
        <v>400</v>
      </c>
      <c r="D5">
        <v>-38.4</v>
      </c>
      <c r="E5">
        <v>1.02</v>
      </c>
      <c r="F5">
        <v>0.48799999999999999</v>
      </c>
      <c r="G5">
        <f t="shared" si="1"/>
        <v>0.47843137254901957</v>
      </c>
      <c r="H5">
        <f t="shared" si="2"/>
        <v>-6.4036069951841394</v>
      </c>
    </row>
    <row r="6" spans="2:8" x14ac:dyDescent="0.45">
      <c r="B6">
        <f t="shared" si="0"/>
        <v>2.6989700043360187</v>
      </c>
      <c r="C6">
        <v>500</v>
      </c>
      <c r="D6">
        <v>-47.1</v>
      </c>
      <c r="E6">
        <v>1.02</v>
      </c>
      <c r="F6">
        <v>0.44800000000000001</v>
      </c>
      <c r="G6">
        <f t="shared" si="1"/>
        <v>0.4392156862745098</v>
      </c>
      <c r="H6">
        <f t="shared" si="2"/>
        <v>-7.1464431552754712</v>
      </c>
    </row>
    <row r="7" spans="2:8" x14ac:dyDescent="0.45">
      <c r="B7">
        <f t="shared" si="0"/>
        <v>2.7781512503836434</v>
      </c>
      <c r="C7">
        <v>600</v>
      </c>
      <c r="D7">
        <v>-77.599999999999994</v>
      </c>
      <c r="E7">
        <v>1.02</v>
      </c>
      <c r="F7">
        <v>0.44800000000000001</v>
      </c>
      <c r="G7">
        <f t="shared" si="1"/>
        <v>0.4392156862745098</v>
      </c>
      <c r="H7">
        <f t="shared" si="2"/>
        <v>-7.1464431552754712</v>
      </c>
    </row>
    <row r="8" spans="2:8" x14ac:dyDescent="0.45">
      <c r="B8">
        <f t="shared" si="0"/>
        <v>2.8450980400142569</v>
      </c>
      <c r="C8">
        <v>700</v>
      </c>
      <c r="D8">
        <v>-92</v>
      </c>
      <c r="E8">
        <v>1.02</v>
      </c>
      <c r="F8">
        <v>0.46400000000000002</v>
      </c>
      <c r="G8">
        <f t="shared" si="1"/>
        <v>0.45490196078431372</v>
      </c>
      <c r="H8">
        <f t="shared" si="2"/>
        <v>-6.8416438241407338</v>
      </c>
    </row>
    <row r="9" spans="2:8" x14ac:dyDescent="0.45">
      <c r="B9">
        <f t="shared" si="0"/>
        <v>2.9030899869919438</v>
      </c>
      <c r="C9">
        <v>800</v>
      </c>
      <c r="D9">
        <v>-8.74</v>
      </c>
      <c r="E9">
        <v>1</v>
      </c>
      <c r="F9">
        <v>0.46400000000000002</v>
      </c>
      <c r="G9">
        <f t="shared" si="1"/>
        <v>0.46400000000000002</v>
      </c>
      <c r="H9">
        <f t="shared" si="2"/>
        <v>-6.6696403889023825</v>
      </c>
    </row>
    <row r="10" spans="2:8" x14ac:dyDescent="0.45">
      <c r="B10">
        <f t="shared" si="0"/>
        <v>2.9542425094393248</v>
      </c>
      <c r="C10">
        <v>900</v>
      </c>
      <c r="D10">
        <v>-73.900000000000006</v>
      </c>
      <c r="E10">
        <v>1</v>
      </c>
      <c r="F10">
        <v>0.48799999999999999</v>
      </c>
      <c r="G10">
        <f t="shared" si="1"/>
        <v>0.48799999999999999</v>
      </c>
      <c r="H10">
        <f t="shared" si="2"/>
        <v>-6.2316035599457873</v>
      </c>
    </row>
    <row r="11" spans="2:8" x14ac:dyDescent="0.45">
      <c r="B11">
        <f t="shared" si="0"/>
        <v>3</v>
      </c>
      <c r="C11">
        <v>1000</v>
      </c>
      <c r="D11">
        <v>-103</v>
      </c>
      <c r="E11">
        <v>1</v>
      </c>
      <c r="F11">
        <v>0.496</v>
      </c>
      <c r="G11">
        <f t="shared" si="1"/>
        <v>0.496</v>
      </c>
      <c r="H11">
        <f t="shared" si="2"/>
        <v>-6.0903664701960514</v>
      </c>
    </row>
    <row r="12" spans="2:8" x14ac:dyDescent="0.45">
      <c r="B12">
        <f t="shared" si="0"/>
        <v>3.0969100130080562</v>
      </c>
      <c r="C12">
        <v>1250</v>
      </c>
      <c r="D12">
        <v>-44.8</v>
      </c>
      <c r="E12">
        <v>1</v>
      </c>
      <c r="F12">
        <v>0.59199999999999997</v>
      </c>
      <c r="G12">
        <f t="shared" si="1"/>
        <v>0.59199999999999997</v>
      </c>
      <c r="H12">
        <f t="shared" si="2"/>
        <v>-4.5535658655416054</v>
      </c>
    </row>
    <row r="13" spans="2:8" x14ac:dyDescent="0.45">
      <c r="B13">
        <f t="shared" si="0"/>
        <v>3.1760912590556813</v>
      </c>
      <c r="C13">
        <v>1500</v>
      </c>
      <c r="D13">
        <v>-90.8</v>
      </c>
      <c r="E13">
        <v>1</v>
      </c>
      <c r="F13">
        <v>0.77600000000000002</v>
      </c>
      <c r="G13">
        <f t="shared" si="1"/>
        <v>0.77600000000000002</v>
      </c>
      <c r="H13">
        <f t="shared" si="2"/>
        <v>-2.2027655748362309</v>
      </c>
    </row>
    <row r="14" spans="2:8" x14ac:dyDescent="0.45">
      <c r="B14">
        <f t="shared" si="0"/>
        <v>3.2430380486862944</v>
      </c>
      <c r="C14">
        <v>1750</v>
      </c>
      <c r="D14">
        <v>-92</v>
      </c>
      <c r="E14">
        <v>1</v>
      </c>
      <c r="F14">
        <v>0.85599999999999998</v>
      </c>
      <c r="G14">
        <f t="shared" si="1"/>
        <v>0.85599999999999998</v>
      </c>
      <c r="H14">
        <f t="shared" si="2"/>
        <v>-1.3505247064569357</v>
      </c>
    </row>
    <row r="15" spans="2:8" x14ac:dyDescent="0.45">
      <c r="B15">
        <f t="shared" si="0"/>
        <v>3.3010299956639813</v>
      </c>
      <c r="C15">
        <v>2000</v>
      </c>
      <c r="D15">
        <v>-104</v>
      </c>
      <c r="E15">
        <v>1</v>
      </c>
      <c r="F15">
        <v>0.68</v>
      </c>
      <c r="G15">
        <f t="shared" si="1"/>
        <v>0.68</v>
      </c>
      <c r="H15">
        <f t="shared" si="2"/>
        <v>-3.349821745875273</v>
      </c>
    </row>
    <row r="16" spans="2:8" x14ac:dyDescent="0.45">
      <c r="B16">
        <f t="shared" si="0"/>
        <v>3.3521825181113627</v>
      </c>
      <c r="C16">
        <v>2250</v>
      </c>
      <c r="D16">
        <v>-162</v>
      </c>
      <c r="E16">
        <v>1</v>
      </c>
      <c r="F16">
        <v>0.73599999999999999</v>
      </c>
      <c r="G16">
        <f t="shared" si="1"/>
        <v>0.73599999999999999</v>
      </c>
      <c r="H16">
        <f t="shared" si="2"/>
        <v>-2.6624437132500227</v>
      </c>
    </row>
    <row r="17" spans="2:8" x14ac:dyDescent="0.45">
      <c r="B17">
        <f t="shared" si="0"/>
        <v>3.3979400086720375</v>
      </c>
      <c r="C17">
        <v>2500</v>
      </c>
      <c r="D17">
        <v>-145</v>
      </c>
      <c r="E17">
        <v>1</v>
      </c>
      <c r="F17">
        <v>0.77600000000000002</v>
      </c>
      <c r="G17">
        <f t="shared" si="1"/>
        <v>0.77600000000000002</v>
      </c>
      <c r="H17">
        <f t="shared" si="2"/>
        <v>-2.2027655748362309</v>
      </c>
    </row>
    <row r="18" spans="2:8" x14ac:dyDescent="0.45">
      <c r="B18">
        <f t="shared" si="0"/>
        <v>3.4393326938302629</v>
      </c>
      <c r="C18">
        <v>2750</v>
      </c>
      <c r="D18">
        <v>-170</v>
      </c>
      <c r="E18">
        <v>1</v>
      </c>
      <c r="F18">
        <v>0.752</v>
      </c>
      <c r="G18">
        <f t="shared" si="1"/>
        <v>0.752</v>
      </c>
      <c r="H18">
        <f t="shared" si="2"/>
        <v>-2.475643188167155</v>
      </c>
    </row>
    <row r="19" spans="2:8" x14ac:dyDescent="0.45">
      <c r="B19">
        <f t="shared" si="0"/>
        <v>3.4771212547196626</v>
      </c>
      <c r="C19">
        <v>3000</v>
      </c>
      <c r="D19">
        <v>-177</v>
      </c>
      <c r="E19">
        <v>1</v>
      </c>
      <c r="F19">
        <v>0.93600000000000005</v>
      </c>
      <c r="G19">
        <f t="shared" si="1"/>
        <v>0.93600000000000005</v>
      </c>
      <c r="H19">
        <f t="shared" si="2"/>
        <v>-0.57448302523789496</v>
      </c>
    </row>
    <row r="20" spans="2:8" x14ac:dyDescent="0.45">
      <c r="B20">
        <f t="shared" si="0"/>
        <v>3.5118833609788744</v>
      </c>
      <c r="C20">
        <v>3250</v>
      </c>
      <c r="D20">
        <v>163</v>
      </c>
      <c r="E20">
        <v>1</v>
      </c>
      <c r="F20">
        <v>0.94399999999999995</v>
      </c>
      <c r="G20">
        <f t="shared" si="1"/>
        <v>0.94399999999999995</v>
      </c>
      <c r="H20">
        <f t="shared" si="2"/>
        <v>-0.500560114038621</v>
      </c>
    </row>
    <row r="21" spans="2:8" x14ac:dyDescent="0.45">
      <c r="B21">
        <f t="shared" si="0"/>
        <v>3.5440680443502757</v>
      </c>
      <c r="C21">
        <v>3500</v>
      </c>
      <c r="D21">
        <v>135</v>
      </c>
      <c r="E21">
        <v>1.04</v>
      </c>
      <c r="F21">
        <v>0.71199999999999997</v>
      </c>
      <c r="G21">
        <f t="shared" si="1"/>
        <v>0.68461538461538451</v>
      </c>
      <c r="H21">
        <f t="shared" si="2"/>
        <v>-3.2910669132384811</v>
      </c>
    </row>
    <row r="22" spans="2:8" x14ac:dyDescent="0.45">
      <c r="B22">
        <f t="shared" si="0"/>
        <v>3.5740312677277188</v>
      </c>
      <c r="C22">
        <v>3750</v>
      </c>
      <c r="D22">
        <v>100</v>
      </c>
      <c r="E22">
        <v>1</v>
      </c>
      <c r="F22">
        <v>0.57599999999999996</v>
      </c>
      <c r="G22">
        <f t="shared" si="1"/>
        <v>0.57599999999999996</v>
      </c>
      <c r="H22">
        <f t="shared" si="2"/>
        <v>-4.7915503315357597</v>
      </c>
    </row>
    <row r="23" spans="2:8" x14ac:dyDescent="0.45">
      <c r="B23">
        <f t="shared" si="0"/>
        <v>3.6020599913279625</v>
      </c>
      <c r="C23">
        <v>4000</v>
      </c>
      <c r="D23">
        <v>80.599999999999994</v>
      </c>
      <c r="E23">
        <v>1.02</v>
      </c>
      <c r="F23">
        <v>0.46400000000000002</v>
      </c>
      <c r="G23">
        <f t="shared" si="1"/>
        <v>0.45490196078431372</v>
      </c>
      <c r="H23">
        <f t="shared" si="2"/>
        <v>-6.8416438241407338</v>
      </c>
    </row>
    <row r="24" spans="2:8" x14ac:dyDescent="0.45">
      <c r="B24">
        <f t="shared" si="0"/>
        <v>3.6283889300503116</v>
      </c>
      <c r="C24">
        <v>4250</v>
      </c>
      <c r="D24">
        <v>73.2</v>
      </c>
      <c r="E24">
        <v>1.02</v>
      </c>
      <c r="F24">
        <v>0.4</v>
      </c>
      <c r="G24">
        <f t="shared" si="1"/>
        <v>0.39215686274509803</v>
      </c>
      <c r="H24">
        <f t="shared" si="2"/>
        <v>-8.1308036086791038</v>
      </c>
    </row>
    <row r="25" spans="2:8" x14ac:dyDescent="0.45">
      <c r="B25">
        <f t="shared" si="0"/>
        <v>3.6532125137753435</v>
      </c>
      <c r="C25">
        <v>4500</v>
      </c>
      <c r="D25">
        <v>38.9</v>
      </c>
      <c r="E25">
        <v>1.04</v>
      </c>
      <c r="F25">
        <v>0.36</v>
      </c>
      <c r="G25">
        <f t="shared" si="1"/>
        <v>0.34615384615384615</v>
      </c>
      <c r="H25">
        <f t="shared" si="2"/>
        <v>-9.2146167706298616</v>
      </c>
    </row>
    <row r="26" spans="2:8" x14ac:dyDescent="0.45">
      <c r="B26">
        <f t="shared" si="0"/>
        <v>3.6766936096248664</v>
      </c>
      <c r="C26">
        <v>4750</v>
      </c>
      <c r="D26">
        <v>37.5</v>
      </c>
      <c r="E26">
        <v>1.02</v>
      </c>
      <c r="F26">
        <v>0.312</v>
      </c>
      <c r="G26">
        <f t="shared" si="1"/>
        <v>0.30588235294117644</v>
      </c>
      <c r="H26">
        <f t="shared" si="2"/>
        <v>-10.288911554869495</v>
      </c>
    </row>
    <row r="27" spans="2:8" x14ac:dyDescent="0.45">
      <c r="B27">
        <f t="shared" si="0"/>
        <v>3.6989700043360187</v>
      </c>
      <c r="C27">
        <v>5000</v>
      </c>
      <c r="D27">
        <v>10.8</v>
      </c>
      <c r="E27">
        <v>1</v>
      </c>
      <c r="F27">
        <v>0.27600000000000002</v>
      </c>
      <c r="G27">
        <f t="shared" si="1"/>
        <v>0.27600000000000002</v>
      </c>
      <c r="H27">
        <f t="shared" si="2"/>
        <v>-11.181818358695645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Sanjay Roniyar</dc:creator>
  <cp:lastModifiedBy>Harsh Sanjay Roniyar</cp:lastModifiedBy>
  <dcterms:created xsi:type="dcterms:W3CDTF">2024-10-17T10:34:35Z</dcterms:created>
  <dcterms:modified xsi:type="dcterms:W3CDTF">2024-11-04T08:35:00Z</dcterms:modified>
</cp:coreProperties>
</file>