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28" documentId="8_{0682CB01-6980-4C9D-9945-74DE496AF0E8}" xr6:coauthVersionLast="47" xr6:coauthVersionMax="47" xr10:uidLastSave="{3B48D51B-1055-4EBA-A488-8224912BA482}"/>
  <bookViews>
    <workbookView xWindow="0" yWindow="0" windowWidth="28800" windowHeight="15480" tabRatio="897" activeTab="2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 s="1"/>
  <c r="AN13" i="12"/>
  <c r="AN14" i="12"/>
  <c r="AN15" i="12" s="1"/>
  <c r="AN16" i="12" s="1"/>
  <c r="AN17" i="12" s="1"/>
  <c r="AN18" i="12" s="1"/>
  <c r="AN19" i="12"/>
  <c r="AN20" i="12"/>
  <c r="AN21" i="12"/>
  <c r="AN22" i="12"/>
  <c r="AN23" i="12" s="1"/>
  <c r="AN24" i="12"/>
  <c r="AN25" i="12"/>
  <c r="AN26" i="12" s="1"/>
  <c r="AN27" i="12" s="1"/>
  <c r="AN28" i="12" s="1"/>
  <c r="AN29" i="12" s="1"/>
  <c r="AN30" i="12" s="1"/>
  <c r="AN31" i="12" s="1"/>
  <c r="AN32" i="12" s="1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 s="1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 s="1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<sst xmlns="http://schemas.openxmlformats.org/spreadsheetml/2006/main" count="714" uniqueCount="474">
  <si>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</si>
  <si>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</si>
  <si>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</si>
  <si>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</si>
  <si>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</si>
  <si>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</si>
  <si>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</si>
  <si>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</si>
  <si>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</si>
  <si>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</si>
  <si>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</si>
  <si>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</si>
  <si>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</si>
  <si>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</si>
  <si>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</si>
  <si>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</si>
  <si>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</si>
  <si>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</si>
  <si>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</si>
  <si>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</si>
  <si>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</si>
  <si>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</si>
  <si>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</si>
  <si>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</si>
  <si>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</si>
  <si>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</si>
  <si>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</si>
  <si>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</si>
  <si>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</si>
  <si>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</si>
  <si>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</si>
  <si>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</si>
  <si>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</si>
  <si>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</si>
  <si>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</si>
  <si>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</si>
  <si>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</si>
  <si>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</si>
  <si>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</si>
  <si>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</si>
  <si>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</si>
  <si>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</si>
  <si>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</si>
  <si>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</si>
  <si>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</si>
  <si>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</si>
  <si>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</si>
  <si>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</si>
  <si>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</si>
  <si>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</si>
  <si>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</si>
  <si>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</si>
  <si>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</si>
  <si>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</si>
  <si>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</si>
  <si>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</si>
  <si>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</si>
  <si>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</si>
  <si>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</si>
  <si>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</si>
  <si>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</si>
  <si>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</si>
  <si>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</si>
  <si>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</si>
  <si>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</si>
  <si>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</si>
  <si>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</si>
  <si>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</si>
  <si>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</si>
  <si>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</si>
  <si>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</si>
  <si>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</si>
  <si>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</si>
  <si>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</si>
  <si>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</si>
  <si>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</si>
  <si>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</si>
  <si>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</si>
  <si>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</si>
  <si>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</si>
  <si>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</si>
  <si>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</si>
  <si>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</si>
  <si>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</si>
  <si>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</si>
  <si>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</si>
  <si>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</si>
  <si>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</si>
  <si>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</si>
  <si>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</si>
  <si>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</si>
  <si>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</si>
  <si>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</si>
  <si>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</si>
  <si>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</si>
  <si>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</si>
  <si>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</si>
  <si>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</si>
  <si>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</si>
  <si>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</si>
  <si>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</si>
  <si>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</si>
  <si>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</si>
  <si>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</si>
  <si>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</si>
  <si>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</si>
  <si>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</si>
  <si>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</si>
  <si>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</si>
  <si>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</si>
  <si>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</si>
  <si>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</si>
  <si>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</si>
  <si>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</si>
  <si>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</si>
  <si>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</si>
  <si>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</si>
  <si>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</si>
  <si>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</si>
  <si>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</si>
  <si>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</si>
  <si>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</si>
  <si>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</si>
  <si>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</si>
  <si>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</si>
  <si>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</si>
  <si>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</si>
  <si>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</si>
  <si>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</si>
  <si>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</si>
  <si>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</si>
  <si>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</si>
  <si>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</si>
  <si>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</si>
  <si>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</si>
  <si>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</si>
  <si>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</si>
  <si>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</si>
  <si>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</si>
  <si>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</si>
  <si>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</si>
  <si>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</si>
  <si>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</si>
  <si>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</si>
  <si>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</si>
  <si>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</si>
  <si>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</si>
  <si>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</si>
  <si>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</si>
  <si>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</si>
  <si>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</si>
  <si>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</si>
  <si>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</si>
  <si>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</si>
  <si>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</si>
  <si>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</si>
  <si>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</si>
  <si>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</si>
  <si>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</si>
  <si>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</si>
  <si>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</si>
  <si>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</si>
  <si>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</si>
  <si>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</si>
  <si>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</si>
  <si>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</si>
  <si>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</si>
  <si>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</si>
  <si>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</si>
  <si>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</si>
  <si>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</si>
  <si>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</si>
  <si>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</si>
  <si>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</si>
  <si>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</si>
  <si>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</si>
  <si>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</si>
  <si>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</si>
  <si>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</si>
  <si>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</si>
  <si>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</si>
  <si>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</si>
  <si>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</si>
  <si>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</si>
  <si>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</si>
  <si>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</si>
  <si>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</si>
  <si>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</si>
  <si>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</si>
  <si>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</si>
  <si>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</si>
  <si>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</si>
  <si>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</si>
  <si>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</si>
  <si>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</si>
  <si>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</si>
  <si>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</si>
  <si>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</si>
  <si>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</si>
  <si>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</si>
  <si>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</si>
  <si>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</si>
  <si>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</si>
  <si>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</si>
  <si>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</si>
  <si>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</si>
  <si>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</si>
  <si>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</si>
  <si>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</si>
  <si>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</si>
  <si>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</si>
  <si>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</si>
  <si>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</si>
  <si>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</si>
  <si>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</si>
  <si>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</si>
  <si>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</si>
  <si>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</si>
  <si>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</si>
  <si>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</si>
  <si>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</si>
  <si>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</si>
  <si>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</si>
  <si>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</si>
  <si>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</si>
  <si>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</si>
  <si>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</si>
  <si>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</si>
  <si>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</si>
  <si>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</si>
  <si>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</si>
  <si>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</si>
  <si>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</si>
  <si>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</si>
  <si>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</si>
  <si>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</si>
  <si>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</si>
  <si>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</si>
  <si>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</si>
  <si>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</si>
  <si>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</si>
  <si>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</si>
  <si>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</si>
  <si>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</si>
  <si>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</si>
  <si>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</si>
  <si>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</si>
  <si>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</si>
  <si>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</si>
  <si>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</si>
  <si>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</si>
  <si>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</si>
  <si>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</si>
  <si>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</si>
  <si>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</si>
  <si>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</si>
  <si>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</si>
  <si>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</si>
  <si>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</si>
  <si>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</si>
  <si>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</si>
  <si>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</si>
  <si>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</si>
  <si>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</si>
  <si>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</si>
  <si>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</si>
  <si>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</si>
  <si>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</si>
  <si>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</si>
  <si>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</si>
  <si>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</si>
  <si>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</si>
  <si>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</si>
  <si>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</si>
  <si>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</si>
  <si>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</si>
  <si>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</si>
  <si>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</si>
  <si>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</si>
  <si>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</si>
  <si>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</si>
  <si>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</si>
  <si>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</si>
  <si>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</si>
  <si>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</si>
  <si>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</si>
  <si>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</si>
  <si>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</si>
  <si>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</si>
  <si>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</si>
  <si>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</si>
  <si>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</si>
  <si>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</si>
  <si>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</si>
  <si>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</si>
  <si>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</si>
  <si>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</si>
  <si>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</si>
  <si>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</si>
  <si>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</si>
  <si>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</si>
  <si>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</si>
  <si>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</si>
  <si>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</si>
  <si>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</si>
  <si>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</si>
  <si>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</si>
  <si>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</si>
  <si>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</si>
  <si>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</si>
  <si>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</si>
  <si>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</si>
  <si>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</si>
  <si>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</si>
  <si>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</si>
  <si>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</si>
  <si>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</si>
  <si>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</si>
  <si>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</si>
  <si>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</si>
  <si>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</si>
  <si>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</si>
  <si>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</si>
  <si>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</si>
  <si>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</si>
  <si>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</si>
  <si>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</si>
  <si>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</si>
  <si>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</si>
  <si>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</si>
  <si>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</si>
  <si>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</si>
  <si>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</si>
  <si>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</si>
  <si>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</si>
  <si>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</si>
  <si>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</si>
  <si>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</si>
  <si>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</si>
  <si>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</si>
  <si>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</si>
  <si>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</si>
  <si>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</si>
  <si>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</si>
  <si>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</si>
  <si>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</si>
  <si>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</si>
  <si>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</si>
  <si>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</si>
  <si>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</si>
  <si>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</si>
  <si>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</si>
  <si>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</si>
  <si>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</si>
  <si>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</si>
  <si>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</si>
  <si>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</si>
  <si>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</si>
  <si>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</si>
  <si>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</si>
  <si>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</si>
  <si>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</si>
  <si>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</si>
  <si>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</si>
  <si>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</si>
  <si>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</si>
  <si>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</si>
  <si>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</si>
  <si>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</si>
  <si>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</si>
  <si>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</si>
  <si>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</si>
  <si>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</si>
  <si>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</si>
  <si>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</si>
  <si>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</si>
  <si>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</si>
  <si>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</si>
  <si>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</si>
  <si>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</si>
  <si>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</si>
  <si>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</si>
  <si>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</si>
  <si>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</si>
  <si>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</si>
  <si>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</si>
  <si>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</si>
  <si>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</si>
  <si>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</si>
  <si>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</si>
  <si>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</si>
  <si>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</si>
  <si>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</si>
  <si>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</si>
  <si>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</si>
  <si>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</si>
  <si>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</si>
  <si>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</si>
  <si>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</si>
  <si>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</si>
  <si>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</si>
  <si>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</si>
  <si>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</si>
  <si>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</si>
  <si>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</si>
  <si>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</si>
  <si>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</si>
  <si>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</si>
  <si>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</si>
  <si>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</si>
  <si>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</si>
  <si>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</si>
  <si>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</si>
  <si>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</si>
  <si>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</si>
  <si>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</si>
  <si>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</si>
  <si>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</si>
  <si>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</si>
  <si>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</si>
  <si>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</si>
  <si>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</si>
  <si>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</si>
  <si>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</si>
  <si>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</si>
  <si>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</si>
  <si>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</si>
  <si>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</si>
  <si>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</si>
  <si>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</si>
  <si>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</si>
  <si>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</si>
  <si>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</si>
  <si>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</si>
  <si>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</si>
  <si>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</si>
  <si>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</si>
  <si>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</si>
  <si>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</si>
  <si>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</si>
  <si>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</si>
  <si>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</si>
  <si>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</si>
  <si>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</si>
  <si>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</si>
  <si>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</si>
  <si>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</si>
  <si>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</si>
  <si>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</si>
  <si>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</si>
  <si>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</si>
  <si>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</si>
  <si>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</si>
  <si>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</si>
  <si>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</si>
  <si>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</si>
  <si>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</si>
  <si>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</si>
  <si>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</si>
  <si>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</si>
  <si>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</si>
  <si>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</si>
  <si>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</si>
  <si>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</si>
  <si>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</si>
  <si>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</si>
  <si>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DFDF</t>
  </si>
  <si>
    <t>CS6</t>
  </si>
  <si>
    <t>CS7</t>
  </si>
  <si>
    <t>CS8</t>
  </si>
  <si>
    <t>CS9</t>
  </si>
  <si>
    <t>CS10</t>
  </si>
  <si>
    <t>RSR2</t>
  </si>
  <si>
    <t>Not_Available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</si>
</sst>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6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2" t="s">
        <v>331</v>
      </c>
      <c r="C2" s="43"/>
      <c r="D2" s="43"/>
      <c r="E2" s="43"/>
      <c r="F2" s="43"/>
      <c r="G2" s="43"/>
      <c r="H2" s="44"/>
      <c r="I2" s="6"/>
    </row>
    <row r="3" spans="2:9" s="5" customFormat="1" x14ac:dyDescent="0.25">
      <c r="B3" s="7" t="s">
        <v>0</v>
      </c>
      <c r="C3" s="49" t="s">
        <v>332</v>
      </c>
      <c r="D3" s="49"/>
      <c r="E3" s="49"/>
      <c r="F3" s="49"/>
      <c r="G3" s="49"/>
      <c r="H3" s="49"/>
      <c r="I3" s="6"/>
    </row>
    <row r="4" spans="2:9" s="5" customFormat="1" x14ac:dyDescent="0.25">
      <c r="B4" s="7" t="s">
        <v>1</v>
      </c>
      <c r="C4" s="50" t="s">
        <v>330</v>
      </c>
      <c r="D4" s="51"/>
      <c r="E4" s="51"/>
      <c r="F4" s="51"/>
      <c r="G4" s="51"/>
      <c r="H4" s="52"/>
      <c r="I4" s="6"/>
    </row>
    <row r="5" spans="2:9" s="5" customFormat="1" x14ac:dyDescent="0.25">
      <c r="B5" s="7" t="s">
        <v>2</v>
      </c>
      <c r="C5" s="49"/>
      <c r="D5" s="49"/>
      <c r="E5" s="49"/>
      <c r="F5" s="49"/>
      <c r="G5" s="49"/>
      <c r="H5" s="49"/>
      <c r="I5" s="6"/>
    </row>
    <row r="6" spans="2:9" s="5" customFormat="1" x14ac:dyDescent="0.25">
      <c r="B6" s="7" t="s">
        <v>3</v>
      </c>
      <c r="C6" s="49"/>
      <c r="D6" s="49"/>
      <c r="E6" s="49"/>
      <c r="F6" s="49"/>
      <c r="G6" s="49"/>
      <c r="H6" s="49"/>
      <c r="I6" s="6"/>
    </row>
    <row r="7" spans="2:9" s="5" customFormat="1" x14ac:dyDescent="0.25">
      <c r="B7" s="7" t="s">
        <v>4</v>
      </c>
      <c r="C7" s="39"/>
      <c r="D7" s="40"/>
      <c r="E7" s="40"/>
      <c r="F7" s="40"/>
      <c r="G7" s="40"/>
      <c r="H7" s="41"/>
      <c r="I7" s="6"/>
    </row>
    <row r="8" spans="2:9" s="5" customFormat="1" x14ac:dyDescent="0.25">
      <c r="B8" s="7" t="s">
        <v>5</v>
      </c>
      <c r="C8" s="39"/>
      <c r="D8" s="40"/>
      <c r="E8" s="40"/>
      <c r="F8" s="40"/>
      <c r="G8" s="40"/>
      <c r="H8" s="41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2" t="s">
        <v>8</v>
      </c>
      <c r="E10" s="43"/>
      <c r="F10" s="43"/>
      <c r="G10" s="44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5"/>
      <c r="E11" s="46"/>
      <c r="F11" s="46"/>
      <c r="G11" s="47"/>
      <c r="H11" s="12"/>
      <c r="I11" s="6"/>
    </row>
    <row r="12" spans="2:9" s="5" customFormat="1" x14ac:dyDescent="0.25">
      <c r="C12" s="48" t="s">
        <v>11</v>
      </c>
      <c r="D12" s="48"/>
      <c r="E12" s="48"/>
      <c r="F12" s="48"/>
      <c r="G12" s="48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8"/>
  <sheetViews>
    <sheetView showGridLines="0" topLeftCell="G1" zoomScaleNormal="100" workbookViewId="0">
      <selection activeCell="L14" sqref="L14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6384" width="20.85546875" style="1"/>
  </cols>
  <sheetData>
    <row r="1" spans="1:13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</row>
    <row r="2" spans="1:13" x14ac:dyDescent="0.3">
      <c r="A2" s="15">
        <v>1</v>
      </c>
      <c r="B2" s="56" t="s">
        <v>86</v>
      </c>
      <c r="C2" s="56" t="s">
        <v>357</v>
      </c>
      <c r="D2" s="53" t="s">
        <v>358</v>
      </c>
      <c r="E2" s="58" t="s">
        <v>359</v>
      </c>
      <c r="F2" s="53" t="s">
        <v>405</v>
      </c>
      <c r="G2" s="53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94</v>
      </c>
      <c r="M2" s="20" t="s">
        <v>473</v>
      </c>
    </row>
    <row r="3" spans="1:13" x14ac:dyDescent="0.3">
      <c r="A3" s="15">
        <v>2</v>
      </c>
      <c r="B3" s="56"/>
      <c r="C3" s="56"/>
      <c r="D3" s="54"/>
      <c r="E3" s="58"/>
      <c r="F3" s="54"/>
      <c r="G3" s="54"/>
      <c r="H3" s="21" t="s">
        <v>446</v>
      </c>
      <c r="I3" s="21" t="s">
        <v>361</v>
      </c>
      <c r="J3" s="21" t="s">
        <v>334</v>
      </c>
      <c r="K3" s="21" t="s">
        <v>362</v>
      </c>
      <c r="L3" s="21" t="s">
        <v>94</v>
      </c>
      <c r="M3" s="20" t="s">
        <v>473</v>
      </c>
    </row>
    <row r="4" spans="1:13" x14ac:dyDescent="0.3">
      <c r="A4" s="15"/>
      <c r="B4" s="56"/>
      <c r="C4" s="56"/>
      <c r="D4" s="54"/>
      <c r="E4" s="58"/>
      <c r="F4" s="54"/>
      <c r="G4" s="54"/>
      <c r="H4" s="21" t="s">
        <v>446</v>
      </c>
      <c r="I4" s="21"/>
      <c r="J4" s="21"/>
      <c r="K4" s="21" t="s">
        <v>447</v>
      </c>
      <c r="L4" s="21"/>
      <c r="M4" s="20"/>
    </row>
    <row r="5" spans="1:13" x14ac:dyDescent="0.3">
      <c r="A5" s="15">
        <v>3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</row>
    <row r="6" spans="1:13" x14ac:dyDescent="0.3">
      <c r="A6" s="15">
        <v>4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94</v>
      </c>
      <c r="M6" s="20" t="s">
        <v>473</v>
      </c>
    </row>
    <row r="8" spans="1:13" x14ac:dyDescent="0.25">
      <c r="B8" s="1" t="s">
        <v>466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8">
    <cfRule type="expression" dxfId="35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8">
    <cfRule type="duplicateValues" dxfId="34" priority="9"/>
  </conditionalFormatting>
  <conditionalFormatting sqref="H2:I1048">
    <cfRule type="expression" dxfId="33" priority="10">
      <formula>NOT(AND(   OR(AND(CODE(LEFT(H2,1))&gt;=65, CODE(LEFT(H2,1))&lt;=90), AND(CODE(LEFT(H2,1))&gt;=97, CODE(LEFT(H2,1))&lt;=122)),   SUMPRODUCT(--ISNUMBER(SEARCH(MID(H2, ROW(INDIRECT("1:" &amp; LEN(H2))), 1), "ABCDEFGHIJKLMNOPQRSTUVWXYZabcdefghijklmnopqrstuvwxyz0123456789_")))=LEN(H2) ))</formula>
    </cfRule>
  </conditionalFormatting>
  <conditionalFormatting sqref="I2:I1048">
    <cfRule type="duplicateValues" dxfId="32" priority="8"/>
  </conditionalFormatting>
  <conditionalFormatting sqref="K2:K1048">
    <cfRule type="duplicateValues" dxfId="31" priority="7"/>
    <cfRule type="expression" dxfId="30" priority="11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abSelected="1" zoomScaleNormal="100" workbookViewId="0">
      <selection activeCell="G21" sqref="G21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144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393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147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403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9" priority="1"/>
    <cfRule type="expression" dxfId="28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G35" sqref="G35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127</v>
      </c>
      <c r="E2" s="60" t="s">
        <v>350</v>
      </c>
      <c r="F2" s="21" t="s">
        <v>53</v>
      </c>
      <c r="G2" s="21"/>
      <c r="H2" s="37" t="s">
        <v>395</v>
      </c>
      <c r="I2" s="26" t="s">
        <v>31</v>
      </c>
      <c r="J2" s="37"/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345</v>
      </c>
      <c r="G3" s="21"/>
      <c r="H3" s="37" t="s">
        <v>395</v>
      </c>
      <c r="I3" s="26" t="s">
        <v>31</v>
      </c>
      <c r="J3" s="37"/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346</v>
      </c>
      <c r="G4" s="21"/>
      <c r="H4" s="37" t="s">
        <v>395</v>
      </c>
      <c r="I4" s="26" t="s">
        <v>360</v>
      </c>
      <c r="J4" s="37"/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347</v>
      </c>
      <c r="G5" s="21"/>
      <c r="H5" s="37" t="s">
        <v>395</v>
      </c>
      <c r="I5" s="26" t="s">
        <v>31</v>
      </c>
      <c r="J5" s="37"/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348</v>
      </c>
      <c r="G6" s="21"/>
      <c r="H6" s="37" t="s">
        <v>395</v>
      </c>
      <c r="I6" s="26" t="s">
        <v>31</v>
      </c>
      <c r="J6" s="37"/>
      <c r="K6" s="21"/>
      <c r="L6" s="21"/>
    </row>
    <row r="7" spans="1:12" ht="15" x14ac:dyDescent="0.3">
      <c r="A7" s="29">
        <v>2</v>
      </c>
      <c r="B7" s="29" t="s">
        <v>54</v>
      </c>
      <c r="C7" s="29" t="s">
        <v>410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395</v>
      </c>
      <c r="I7" s="26" t="s">
        <v>31</v>
      </c>
      <c r="J7" s="37"/>
      <c r="K7" s="21"/>
      <c r="L7" s="21"/>
    </row>
    <row r="8" spans="1:12" ht="15.75" customHeight="1" x14ac:dyDescent="0.3">
      <c r="A8" s="60">
        <v>3</v>
      </c>
      <c r="B8" s="60" t="s">
        <v>50</v>
      </c>
      <c r="C8" s="60" t="s">
        <v>411</v>
      </c>
      <c r="D8" s="60" t="s">
        <v>127</v>
      </c>
      <c r="E8" s="60" t="s">
        <v>472</v>
      </c>
      <c r="F8" s="21" t="s">
        <v>467</v>
      </c>
      <c r="G8" s="21"/>
      <c r="H8" s="37" t="s">
        <v>395</v>
      </c>
      <c r="I8" s="26" t="s">
        <v>31</v>
      </c>
      <c r="J8" s="37"/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468</v>
      </c>
      <c r="G9" s="21"/>
      <c r="H9" s="37" t="s">
        <v>395</v>
      </c>
      <c r="I9" s="26" t="s">
        <v>31</v>
      </c>
      <c r="J9" s="37"/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469</v>
      </c>
      <c r="G10" s="21"/>
      <c r="H10" s="37" t="s">
        <v>395</v>
      </c>
      <c r="I10" s="26" t="s">
        <v>31</v>
      </c>
      <c r="J10" s="37"/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470</v>
      </c>
      <c r="G11" s="21"/>
      <c r="H11" s="37" t="s">
        <v>395</v>
      </c>
      <c r="I11" s="26" t="s">
        <v>31</v>
      </c>
      <c r="J11" s="37"/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471</v>
      </c>
      <c r="G12" s="21"/>
      <c r="H12" s="37" t="s">
        <v>395</v>
      </c>
      <c r="I12" s="26" t="s">
        <v>31</v>
      </c>
      <c r="J12" s="37"/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448</v>
      </c>
      <c r="D13" s="29" t="s">
        <v>137</v>
      </c>
      <c r="E13" s="29" t="s">
        <v>352</v>
      </c>
      <c r="F13" s="21" t="s">
        <v>463</v>
      </c>
      <c r="G13" s="21" t="s">
        <v>355</v>
      </c>
      <c r="H13" s="37" t="s">
        <v>395</v>
      </c>
      <c r="I13" s="26" t="s">
        <v>31</v>
      </c>
      <c r="J13" s="37"/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449</v>
      </c>
      <c r="D14" s="60" t="s">
        <v>52</v>
      </c>
      <c r="E14" s="60" t="s">
        <v>363</v>
      </c>
      <c r="F14" s="60" t="s">
        <v>364</v>
      </c>
      <c r="G14" s="21" t="s">
        <v>365</v>
      </c>
      <c r="H14" s="37" t="s">
        <v>395</v>
      </c>
      <c r="I14" s="26" t="s">
        <v>31</v>
      </c>
      <c r="J14" s="37"/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366</v>
      </c>
      <c r="H15" s="37" t="s">
        <v>395</v>
      </c>
      <c r="I15" s="26" t="s">
        <v>31</v>
      </c>
      <c r="J15" s="37"/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367</v>
      </c>
      <c r="H16" s="37" t="s">
        <v>395</v>
      </c>
      <c r="I16" s="26" t="s">
        <v>31</v>
      </c>
      <c r="J16" s="37"/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368</v>
      </c>
      <c r="H17" s="37" t="s">
        <v>395</v>
      </c>
      <c r="I17" s="26" t="s">
        <v>31</v>
      </c>
      <c r="J17" s="37"/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369</v>
      </c>
      <c r="H18" s="37" t="s">
        <v>395</v>
      </c>
      <c r="I18" s="26" t="s">
        <v>31</v>
      </c>
      <c r="J18" s="37"/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370</v>
      </c>
      <c r="D19" s="60" t="s">
        <v>132</v>
      </c>
      <c r="E19" s="60" t="s">
        <v>371</v>
      </c>
      <c r="F19" s="60" t="s">
        <v>464</v>
      </c>
      <c r="G19" s="21" t="s">
        <v>365</v>
      </c>
      <c r="H19" s="37" t="s">
        <v>395</v>
      </c>
      <c r="I19" s="26" t="s">
        <v>31</v>
      </c>
      <c r="J19" s="37"/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366</v>
      </c>
      <c r="H20" s="37" t="s">
        <v>395</v>
      </c>
      <c r="I20" s="26" t="s">
        <v>31</v>
      </c>
      <c r="J20" s="37"/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372</v>
      </c>
      <c r="G21" s="21" t="s">
        <v>367</v>
      </c>
      <c r="H21" s="37" t="s">
        <v>395</v>
      </c>
      <c r="I21" s="26" t="s">
        <v>31</v>
      </c>
      <c r="J21" s="37"/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368</v>
      </c>
      <c r="H22" s="37" t="s">
        <v>395</v>
      </c>
      <c r="I22" s="26" t="s">
        <v>31</v>
      </c>
      <c r="J22" s="37"/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369</v>
      </c>
      <c r="H23" s="37" t="s">
        <v>395</v>
      </c>
      <c r="I23" s="26" t="s">
        <v>31</v>
      </c>
      <c r="J23" s="37"/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373</v>
      </c>
      <c r="D24" s="60" t="s">
        <v>57</v>
      </c>
      <c r="E24" s="60" t="s">
        <v>374</v>
      </c>
      <c r="F24" s="60" t="s">
        <v>375</v>
      </c>
      <c r="G24" s="33" t="s">
        <v>406</v>
      </c>
      <c r="H24" s="37" t="s">
        <v>395</v>
      </c>
      <c r="I24" s="26" t="s">
        <v>31</v>
      </c>
      <c r="J24" s="37"/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407</v>
      </c>
      <c r="H25" s="37" t="s">
        <v>395</v>
      </c>
      <c r="I25" s="26" t="s">
        <v>31</v>
      </c>
      <c r="J25" s="37"/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376</v>
      </c>
      <c r="G26" s="33" t="s">
        <v>450</v>
      </c>
      <c r="H26" s="37" t="s">
        <v>395</v>
      </c>
      <c r="I26" s="26" t="s">
        <v>31</v>
      </c>
      <c r="J26" s="37"/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408</v>
      </c>
      <c r="H27" s="37" t="s">
        <v>395</v>
      </c>
      <c r="I27" s="26" t="s">
        <v>31</v>
      </c>
      <c r="J27" s="37"/>
      <c r="K27" s="21"/>
      <c r="L27" s="21"/>
    </row>
  </sheetData>
  <mergeCells count="30">
    <mergeCell ref="A2:A6"/>
    <mergeCell ref="A8:A12"/>
    <mergeCell ref="A14:A18"/>
    <mergeCell ref="A19:A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A24:A27"/>
    <mergeCell ref="B19:B23"/>
    <mergeCell ref="C19:C23"/>
    <mergeCell ref="D19:D23"/>
    <mergeCell ref="E19:E23"/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conditionalFormatting sqref="C2:C1048">
    <cfRule type="duplicateValues" dxfId="27" priority="4"/>
    <cfRule type="expression" dxfId="26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7 E9:E11 E13:E1048">
    <cfRule type="expression" dxfId="25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8">
    <cfRule type="expression" dxfId="24" priority="15">
      <formula>AND(E8&lt;&gt;"", COUNTIF(E:E, E8) &gt; 1,     OR(D8&lt;&gt;INDEX(D:D, MATCH(E8, E:E, 0)),        F8&lt;&gt;INDEX(F:F, MATCH(E8, E:E, 0)),        AND(OR(D8="ClientServerInterface", D8="TriggerInterface", D8="ModeSwitchInterface"),            #REF!&lt;&gt;INDEX(G:G, MATCH(E8, E:E, 0)))     ) )</formula>
    </cfRule>
  </conditionalFormatting>
  <conditionalFormatting sqref="E12">
    <cfRule type="expression" dxfId="23" priority="14">
      <formula>AND(E12&lt;&gt;"", COUNTIF(E:E, E12) &gt; 1,     OR(D12&lt;&gt;INDEX(D:D, MATCH(E12, E:E, 0)),        F12&lt;&gt;INDEX(F:F, MATCH(E12, E:E, 0)),        AND(OR(D12="ClientServerInterface", D12="TriggerInterface", D12="ModeSwitchInterface"),            G8&lt;&gt;INDEX(G:G, MATCH(E12, E:E, 0)))     ) )</formula>
    </cfRule>
  </conditionalFormatting>
  <conditionalFormatting sqref="E2:F1048">
    <cfRule type="expression" dxfId="22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1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7 G13:G1048">
    <cfRule type="expression" dxfId="20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9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8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conditionalFormatting sqref="G8">
    <cfRule type="expression" dxfId="17" priority="20">
      <formula>AND(   LOOKUP(2,1/(B$2:B12&lt;&gt;""),B$2:B12)="SenderPort",   OR(LOOKUP(2,1/(D$2:D12&lt;&gt;""),D$2:D12)="SenderReceiverInterface",      LOOKUP(2,1/(D$2:D12&lt;&gt;""),D$2:D12)="NvDataInterface"),   COUNTIF(G8, "dsp")+COUNTIF(G8, "dwa")=0 )</formula>
    </cfRule>
    <cfRule type="expression" dxfId="16" priority="21">
      <formula>AND(   LOOKUP(2,1/(B$2:B12&lt;&gt;""),B$2:B12)="ReceiverPort",   OR(LOOKUP(2,1/(D$2:D12&lt;&gt;""),D$2:D12)="SenderReceiverInterface",      LOOKUP(2,1/(D$2:D12&lt;&gt;""),D$2:D12)="NvDataInterface"),   COUNTIF(G8, "dra")+COUNTIF(G8, "drpa")+COUNTIF(G8, "drpv")=0 )</formula>
    </cfRule>
    <cfRule type="expression" dxfId="15" priority="22">
      <formula>IF(LOOKUP(2,1/(D$2:D12&lt;&gt;""),D$2:D12)="TriggerInterface",    NOT(SUMPRODUCT(--ISNUMBER(SEARCH(MID(G8, ROW(INDIRECT("1:" &amp; LEN(G8))), 1), "0123456789")))=LEN(G8)),    NOT(AND(       OR(AND(CODE(LEFT(G8,1))&gt;=65, CODE(LEFT(G8,1))&lt;=90), AND(CODE(LEFT(G8,1))&gt;=97, CODE(LEFT(G8,1))&lt;=122)),       SUMPRODUCT(--ISNUMBER(SEARCH(MID(G8, ROW(INDIRECT("1:" &amp; LEN(G8))), 1), "ABCDEFGHIJKLMNOPQRSTUVWXYZabcdefghijklmnopqrstuvwxyz0123456789_")))=LEN(G8)    )) )</formula>
    </cfRule>
  </conditionalFormatting>
  <dataValidations count="2">
    <dataValidation type="list" allowBlank="1" showInputMessage="1" showErrorMessage="1" sqref="H2:H27" xr:uid="{A590F6E3-154D-4775-9EE4-613A63834B48}">
      <formula1>CombinedDropdown</formula1>
    </dataValidation>
    <dataValidation type="list" allowBlank="1" showInputMessage="1" showErrorMessage="1" sqref="I2:I27" xr:uid="{50D7F40E-CF6A-4664-8E10-2DA28CE1CECB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9C28036-B1BF-40B4-844E-ECDF9A58ADF6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F3FED29-C1F4-40E5-809F-3236A7F3BFD8}">
          <x14:formula1>
            <xm:f>enum_list!$F$12:$F$17</xm:f>
          </x14:formula1>
          <xm:sqref>D2:D27</xm:sqref>
        </x14:dataValidation>
        <x14:dataValidation type="list" allowBlank="1" showInputMessage="1" xr:uid="{9292E45D-7EDA-4112-B34A-BCD0D82891FB}">
          <x14:formula1>
            <xm:f>IF(enum_list!AH2&lt;&gt;"", INDIRECT(enum_list!AH2), "")</xm:f>
          </x14:formula1>
          <xm:sqref>G2:G7 G13:G1608</xm:sqref>
        </x14:dataValidation>
        <x14:dataValidation type="list" allowBlank="1" showInputMessage="1" xr:uid="{E0AE42FF-5CCD-4EF8-AFB2-D02F1C4DFDCE}">
          <x14:formula1>
            <xm:f>IF(enum_list!AH12&lt;&gt;"", INDIRECT(enum_list!AH12), "")</xm:f>
          </x14:formula1>
          <xm:sqref>G8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I24" sqref="I24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69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0">
        <v>3</v>
      </c>
      <c r="B4" s="63" t="s">
        <v>395</v>
      </c>
      <c r="C4" s="60" t="s">
        <v>110</v>
      </c>
      <c r="D4" s="60" t="s">
        <v>377</v>
      </c>
      <c r="E4" s="60" t="s">
        <v>70</v>
      </c>
      <c r="F4" s="29">
        <v>1</v>
      </c>
      <c r="G4" s="30" t="s">
        <v>454</v>
      </c>
      <c r="H4" s="60" t="s">
        <v>73</v>
      </c>
      <c r="I4" s="63" t="s">
        <v>71</v>
      </c>
      <c r="J4" s="63" t="s">
        <v>72</v>
      </c>
      <c r="K4" s="63">
        <v>0</v>
      </c>
      <c r="L4" s="63">
        <v>96</v>
      </c>
      <c r="M4" s="64" t="s">
        <v>112</v>
      </c>
    </row>
    <row r="5" spans="1:13" ht="15" x14ac:dyDescent="0.2">
      <c r="A5" s="60"/>
      <c r="B5" s="63"/>
      <c r="C5" s="60"/>
      <c r="D5" s="60"/>
      <c r="E5" s="60"/>
      <c r="F5" s="29">
        <v>0</v>
      </c>
      <c r="G5" s="30" t="s">
        <v>455</v>
      </c>
      <c r="H5" s="60"/>
      <c r="I5" s="63"/>
      <c r="J5" s="63"/>
      <c r="K5" s="63"/>
      <c r="L5" s="63"/>
      <c r="M5" s="66"/>
    </row>
    <row r="6" spans="1:13" ht="13.9" customHeight="1" x14ac:dyDescent="0.2">
      <c r="A6" s="67">
        <v>4</v>
      </c>
      <c r="B6" s="63" t="s">
        <v>77</v>
      </c>
      <c r="C6" s="60" t="s">
        <v>68</v>
      </c>
      <c r="D6" s="70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62" t="s">
        <v>79</v>
      </c>
      <c r="J6" s="60" t="s">
        <v>72</v>
      </c>
      <c r="K6" s="61">
        <v>0</v>
      </c>
      <c r="L6" s="61">
        <v>7</v>
      </c>
      <c r="M6" s="64" t="s">
        <v>112</v>
      </c>
    </row>
    <row r="7" spans="1:13" ht="15" x14ac:dyDescent="0.2">
      <c r="A7" s="68"/>
      <c r="B7" s="63"/>
      <c r="C7" s="60"/>
      <c r="D7" s="60"/>
      <c r="E7" s="60"/>
      <c r="F7" s="29">
        <v>0</v>
      </c>
      <c r="G7" s="30" t="s">
        <v>81</v>
      </c>
      <c r="H7" s="60"/>
      <c r="I7" s="63"/>
      <c r="J7" s="60"/>
      <c r="K7" s="61"/>
      <c r="L7" s="61"/>
      <c r="M7" s="65"/>
    </row>
    <row r="8" spans="1:13" ht="15" x14ac:dyDescent="0.2">
      <c r="A8" s="68"/>
      <c r="B8" s="63"/>
      <c r="C8" s="60"/>
      <c r="D8" s="60"/>
      <c r="E8" s="60"/>
      <c r="F8" s="29">
        <v>1</v>
      </c>
      <c r="G8" s="30" t="s">
        <v>458</v>
      </c>
      <c r="H8" s="60"/>
      <c r="I8" s="63"/>
      <c r="J8" s="60"/>
      <c r="K8" s="61"/>
      <c r="L8" s="61"/>
      <c r="M8" s="65"/>
    </row>
    <row r="9" spans="1:13" ht="15" x14ac:dyDescent="0.2">
      <c r="A9" s="68"/>
      <c r="B9" s="63"/>
      <c r="C9" s="60"/>
      <c r="D9" s="60"/>
      <c r="E9" s="60"/>
      <c r="F9" s="29">
        <v>2</v>
      </c>
      <c r="G9" s="30" t="s">
        <v>459</v>
      </c>
      <c r="H9" s="60"/>
      <c r="I9" s="63"/>
      <c r="J9" s="60"/>
      <c r="K9" s="61"/>
      <c r="L9" s="61"/>
      <c r="M9" s="65"/>
    </row>
    <row r="10" spans="1:13" ht="15" x14ac:dyDescent="0.2">
      <c r="A10" s="68"/>
      <c r="B10" s="63"/>
      <c r="C10" s="60"/>
      <c r="D10" s="60"/>
      <c r="E10" s="60"/>
      <c r="F10" s="29">
        <v>4</v>
      </c>
      <c r="G10" s="30" t="s">
        <v>82</v>
      </c>
      <c r="H10" s="60"/>
      <c r="I10" s="63"/>
      <c r="J10" s="60"/>
      <c r="K10" s="61"/>
      <c r="L10" s="61"/>
      <c r="M10" s="65"/>
    </row>
    <row r="11" spans="1:13" ht="15" x14ac:dyDescent="0.2">
      <c r="A11" s="68"/>
      <c r="B11" s="63"/>
      <c r="C11" s="60"/>
      <c r="D11" s="60"/>
      <c r="E11" s="60"/>
      <c r="F11" s="29">
        <v>5</v>
      </c>
      <c r="G11" s="30" t="s">
        <v>83</v>
      </c>
      <c r="H11" s="60"/>
      <c r="I11" s="63"/>
      <c r="J11" s="60"/>
      <c r="K11" s="61"/>
      <c r="L11" s="61"/>
      <c r="M11" s="65"/>
    </row>
    <row r="12" spans="1:13" ht="15" x14ac:dyDescent="0.2">
      <c r="A12" s="68"/>
      <c r="B12" s="63"/>
      <c r="C12" s="60"/>
      <c r="D12" s="60"/>
      <c r="E12" s="60"/>
      <c r="F12" s="29">
        <v>6</v>
      </c>
      <c r="G12" s="30" t="s">
        <v>460</v>
      </c>
      <c r="H12" s="60"/>
      <c r="I12" s="63"/>
      <c r="J12" s="60"/>
      <c r="K12" s="61"/>
      <c r="L12" s="61"/>
      <c r="M12" s="65"/>
    </row>
    <row r="13" spans="1:13" ht="15" x14ac:dyDescent="0.2">
      <c r="A13" s="69"/>
      <c r="B13" s="63"/>
      <c r="C13" s="60"/>
      <c r="D13" s="60"/>
      <c r="E13" s="60"/>
      <c r="F13" s="29">
        <v>7</v>
      </c>
      <c r="G13" s="30" t="s">
        <v>84</v>
      </c>
      <c r="H13" s="60"/>
      <c r="I13" s="63"/>
      <c r="J13" s="60"/>
      <c r="K13" s="61"/>
      <c r="L13" s="61"/>
      <c r="M13" s="66"/>
    </row>
  </sheetData>
  <mergeCells count="22"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C6:C13"/>
    <mergeCell ref="H6:H13"/>
    <mergeCell ref="J6:J13"/>
    <mergeCell ref="K6:K13"/>
    <mergeCell ref="L6:L13"/>
    <mergeCell ref="I6:I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D4" sqref="D4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378</v>
      </c>
      <c r="C1" s="17" t="s">
        <v>379</v>
      </c>
      <c r="D1" s="17" t="s">
        <v>380</v>
      </c>
      <c r="E1" s="17" t="s">
        <v>381</v>
      </c>
      <c r="F1" s="17" t="s">
        <v>444</v>
      </c>
      <c r="G1" s="17" t="s">
        <v>66</v>
      </c>
    </row>
    <row r="2" spans="1:7" ht="15" x14ac:dyDescent="0.2">
      <c r="A2" s="67">
        <v>1</v>
      </c>
      <c r="B2" s="67" t="s">
        <v>382</v>
      </c>
      <c r="C2" s="67" t="s">
        <v>388</v>
      </c>
      <c r="D2" s="26" t="s">
        <v>389</v>
      </c>
      <c r="E2" s="26" t="s">
        <v>384</v>
      </c>
      <c r="F2" s="30" t="s">
        <v>329</v>
      </c>
      <c r="G2" s="67" t="s">
        <v>112</v>
      </c>
    </row>
    <row r="3" spans="1:7" ht="15" x14ac:dyDescent="0.2">
      <c r="A3" s="68"/>
      <c r="B3" s="68"/>
      <c r="C3" s="68"/>
      <c r="D3" s="26" t="s">
        <v>390</v>
      </c>
      <c r="E3" s="26" t="s">
        <v>385</v>
      </c>
      <c r="F3" s="30" t="s">
        <v>409</v>
      </c>
      <c r="G3" s="68"/>
    </row>
    <row r="4" spans="1:7" ht="15" x14ac:dyDescent="0.2">
      <c r="A4" s="68"/>
      <c r="B4" s="68"/>
      <c r="C4" s="68"/>
      <c r="D4" s="26" t="s">
        <v>391</v>
      </c>
      <c r="E4" s="26" t="s">
        <v>386</v>
      </c>
      <c r="F4" s="30" t="s">
        <v>393</v>
      </c>
      <c r="G4" s="68"/>
    </row>
    <row r="5" spans="1:7" ht="15" x14ac:dyDescent="0.2">
      <c r="A5" s="69"/>
      <c r="B5" s="69"/>
      <c r="C5" s="69"/>
      <c r="D5" s="26" t="s">
        <v>392</v>
      </c>
      <c r="E5" s="26" t="s">
        <v>384</v>
      </c>
      <c r="F5" s="30" t="s">
        <v>329</v>
      </c>
      <c r="G5" s="69"/>
    </row>
    <row r="6" spans="1:7" ht="15" x14ac:dyDescent="0.2">
      <c r="A6" s="26">
        <v>2</v>
      </c>
      <c r="B6" s="26" t="s">
        <v>383</v>
      </c>
      <c r="C6" s="26" t="s">
        <v>393</v>
      </c>
      <c r="D6" s="36">
        <v>15</v>
      </c>
      <c r="E6" s="26" t="s">
        <v>384</v>
      </c>
      <c r="F6" s="30" t="s">
        <v>329</v>
      </c>
      <c r="G6" s="26" t="s">
        <v>112</v>
      </c>
    </row>
    <row r="7" spans="1:7" ht="15" x14ac:dyDescent="0.2">
      <c r="A7" s="26">
        <v>3</v>
      </c>
      <c r="B7" s="26" t="s">
        <v>383</v>
      </c>
      <c r="C7" s="26" t="s">
        <v>394</v>
      </c>
      <c r="D7" s="36">
        <v>15</v>
      </c>
      <c r="E7" s="26" t="s">
        <v>387</v>
      </c>
      <c r="F7" s="30" t="s">
        <v>329</v>
      </c>
      <c r="G7" s="26" t="s">
        <v>112</v>
      </c>
    </row>
    <row r="8" spans="1:7" ht="15" x14ac:dyDescent="0.2">
      <c r="A8" s="67">
        <v>4</v>
      </c>
      <c r="B8" s="67" t="s">
        <v>382</v>
      </c>
      <c r="C8" s="67" t="s">
        <v>409</v>
      </c>
      <c r="D8" s="26" t="s">
        <v>452</v>
      </c>
      <c r="E8" s="26" t="s">
        <v>384</v>
      </c>
      <c r="F8" s="30" t="s">
        <v>329</v>
      </c>
      <c r="G8" s="67" t="s">
        <v>112</v>
      </c>
    </row>
    <row r="9" spans="1:7" ht="15" x14ac:dyDescent="0.2">
      <c r="A9" s="69"/>
      <c r="B9" s="69"/>
      <c r="C9" s="69"/>
      <c r="D9" s="26" t="s">
        <v>412</v>
      </c>
      <c r="E9" s="26" t="s">
        <v>385</v>
      </c>
      <c r="F9" s="30" t="s">
        <v>388</v>
      </c>
      <c r="G9" s="69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D28" sqref="D28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396</v>
      </c>
      <c r="C1" s="17" t="s">
        <v>401</v>
      </c>
      <c r="D1" s="17" t="s">
        <v>402</v>
      </c>
      <c r="E1" s="17" t="s">
        <v>66</v>
      </c>
    </row>
    <row r="2" spans="1:5" ht="15" x14ac:dyDescent="0.3">
      <c r="A2" s="61">
        <v>1</v>
      </c>
      <c r="B2" s="61" t="s">
        <v>382</v>
      </c>
      <c r="C2" s="61" t="s">
        <v>388</v>
      </c>
      <c r="D2" s="26" t="s">
        <v>389</v>
      </c>
      <c r="E2" s="21" t="s">
        <v>112</v>
      </c>
    </row>
    <row r="3" spans="1:5" ht="15" x14ac:dyDescent="0.3">
      <c r="A3" s="61"/>
      <c r="B3" s="61"/>
      <c r="C3" s="61"/>
      <c r="D3" s="26" t="s">
        <v>390</v>
      </c>
      <c r="E3" s="21" t="s">
        <v>112</v>
      </c>
    </row>
    <row r="4" spans="1:5" ht="15" x14ac:dyDescent="0.3">
      <c r="A4" s="61"/>
      <c r="B4" s="61"/>
      <c r="C4" s="61"/>
      <c r="D4" s="26" t="s">
        <v>391</v>
      </c>
      <c r="E4" s="21" t="s">
        <v>112</v>
      </c>
    </row>
    <row r="5" spans="1:5" ht="15" x14ac:dyDescent="0.3">
      <c r="A5" s="61"/>
      <c r="B5" s="61"/>
      <c r="C5" s="61"/>
      <c r="D5" s="26" t="s">
        <v>392</v>
      </c>
      <c r="E5" s="21" t="s">
        <v>112</v>
      </c>
    </row>
    <row r="6" spans="1:5" ht="15" x14ac:dyDescent="0.3">
      <c r="A6" s="26">
        <v>2</v>
      </c>
      <c r="B6" s="26" t="s">
        <v>397</v>
      </c>
      <c r="C6" s="26" t="s">
        <v>393</v>
      </c>
      <c r="D6" s="36" t="s">
        <v>453</v>
      </c>
      <c r="E6" s="21" t="s">
        <v>112</v>
      </c>
    </row>
    <row r="7" spans="1:5" ht="15" x14ac:dyDescent="0.3">
      <c r="A7" s="26">
        <v>3</v>
      </c>
      <c r="B7" s="26" t="s">
        <v>398</v>
      </c>
      <c r="C7" s="26" t="s">
        <v>394</v>
      </c>
      <c r="D7" s="36" t="s">
        <v>453</v>
      </c>
      <c r="E7" s="21" t="s">
        <v>112</v>
      </c>
    </row>
    <row r="8" spans="1:5" ht="15" x14ac:dyDescent="0.3">
      <c r="A8" s="26">
        <v>4</v>
      </c>
      <c r="B8" s="26" t="s">
        <v>399</v>
      </c>
      <c r="C8" s="26" t="s">
        <v>400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V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413</v>
      </c>
      <c r="P1" s="27" t="s">
        <v>414</v>
      </c>
      <c r="Q1" s="27" t="s">
        <v>415</v>
      </c>
      <c r="R1" s="27" t="s">
        <v>416</v>
      </c>
      <c r="S1" s="27" t="s">
        <v>435</v>
      </c>
      <c r="T1" s="27" t="s">
        <v>417</v>
      </c>
      <c r="U1" s="27" t="s">
        <v>418</v>
      </c>
      <c r="V1" s="27" t="s">
        <v>425</v>
      </c>
      <c r="W1" s="27" t="s">
        <v>426</v>
      </c>
      <c r="X1" s="27" t="s">
        <v>427</v>
      </c>
      <c r="Y1" s="27" t="s">
        <v>428</v>
      </c>
      <c r="Z1" s="27" t="s">
        <v>429</v>
      </c>
      <c r="AA1" s="27" t="s">
        <v>430</v>
      </c>
      <c r="AB1" s="27" t="s">
        <v>431</v>
      </c>
      <c r="AC1" s="27" t="s">
        <v>432</v>
      </c>
      <c r="AD1" s="27" t="s">
        <v>433</v>
      </c>
      <c r="AE1" s="27" t="s">
        <v>434</v>
      </c>
      <c r="AF1" s="27" t="s">
        <v>443</v>
      </c>
      <c r="AG1" s="27" t="s">
        <v>445</v>
      </c>
      <c r="AH1" s="27" t="s">
        <v>451</v>
      </c>
      <c r="AI1" t="s">
        <v>349</v>
      </c>
      <c r="AJ1" s="27" t="s">
        <v>355</v>
      </c>
      <c r="AK1" s="27" t="s">
        <v>456</v>
      </c>
      <c r="AL1" s="27" t="s">
        <v>457</v>
      </c>
      <c r="AM1" s="27" t="s">
        <v>461</v>
      </c>
      <c r="AN1" s="27" t="s">
        <v>462</v>
      </c>
      <c r="AO1" s="27" t="s">
        <v>465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436</v>
      </c>
      <c r="V2" s="27">
        <v>0.1</v>
      </c>
      <c r="W2" s="27" t="str" cm="1">
        <f t="array" ref="W2">IFERROR(_xlfn._xlws.FILTER(ports!C:C, (ports!B:B="ReceiverPort") * ((ports!D:D="SenderReceiverInterface") + (ports!D:D="NvDataInterface"))),"Not_Available")</f>
        <v>Not_Available</v>
      </c>
      <c r="X2" s="27" t="str" cm="1">
        <f t="array" ref="X2">IFERROR(_xlfn._xlws.FILTER(ports!C:C, (ports!B:B="ReceiverPort") * ((ports!D:D="SenderReceiverInterface") + (ports!D:D="NvDataInterface"))),"Not_Available")</f>
        <v>Not_Available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5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/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405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qwe</v>
      </c>
      <c r="U3" s="27" t="s">
        <v>419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/>
      </c>
      <c r="AI3" t="s">
        <v>354</v>
      </c>
      <c r="AK3" t="str">
        <f>IF(adt_primitive!D3&lt;&gt;"", adt_primitive!D3, AK2)</f>
        <v>CM_APCRCDWkUp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404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438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/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420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/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437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/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421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439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/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422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/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440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/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423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/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441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/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424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442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Not_Available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***DataReceiveErrorEvent***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Not_Available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***DataSendCompletedEvent***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CD_CrshSt_R1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CD_CrshSt_R5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***DataWriteCompletedEvent***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CD_CrshSt_R1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CD_CrshSt_R5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***ExternalTriggerOccurredEvent***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Trigger_R_Port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***ModeSwitchedAckEvent***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Not_Available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***OperationInvokedEvent***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378</v>
      </c>
      <c r="D33" s="17" t="s">
        <v>396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382</v>
      </c>
      <c r="D34" s="26" t="s">
        <v>397</v>
      </c>
      <c r="J34" s="26" t="s">
        <v>178</v>
      </c>
      <c r="S34" s="27" t="str">
        <v>uint8</v>
      </c>
      <c r="AE34" s="27" t="str">
        <v>***SwcModeSwitchEvent***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383</v>
      </c>
      <c r="D35" s="26" t="s">
        <v>398</v>
      </c>
      <c r="J35" s="26" t="s">
        <v>179</v>
      </c>
      <c r="S35" s="27" t="str">
        <v>uint8_least</v>
      </c>
      <c r="AE35" s="27" t="str">
        <v>CD_CrshSt_R8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399</v>
      </c>
      <c r="J36" s="26" t="s">
        <v>180</v>
      </c>
      <c r="S36" s="27" t="str">
        <v>VoidPtr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381</v>
      </c>
      <c r="D37" s="26" t="s">
        <v>382</v>
      </c>
      <c r="J37" s="26" t="s">
        <v>181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384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385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386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387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titus xmlns="http://schemas.titus.com/TitusProperties/">
  <TitusGUID xmlns="">5a2381df-b89f-4e9f-827b-28c008549a31</TitusGUID>
  <TitusMetadata xmlns="">eyJucyI6Imh0dHA6XC9cL3d3dy50aXR1cy5jb21cL25zXC9UVExUSVRVUyIsInByb3BzIjpbeyJuIjoiQ2xhc3NpZmljYXRpb24iLCJ2YWxzIjpbeyJ2YWx1ZSI6IkNvbmZpZGVudGlhbCJ9XX1dfQ==</TitusMetadata>
</titu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2025-03-24T05:41:37Z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5a2381df-b89f-4e9f-827b-28c008549a31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