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C9CDDB58-B248-413B-A232-14B1DD8E9F04}" xr6:coauthVersionLast="47" xr6:coauthVersionMax="47" xr10:uidLastSave="{00000000-0000-0000-0000-000000000000}"/>
  <bookViews>
    <workbookView xWindow="-108" yWindow="-108" windowWidth="23256" windowHeight="12456" firstSheet="12" activeTab="14" xr2:uid="{00000000-000D-0000-FFFF-FFFF00000000}"/>
  </bookViews>
  <sheets>
    <sheet name="4.1 Generating Numbers" sheetId="1" r:id="rId1"/>
    <sheet name="4.2 Converting Text" sheetId="2" r:id="rId2"/>
    <sheet name="4.3 Sign and Absolute Value" sheetId="3" r:id="rId3"/>
    <sheet name="4.4 Count Sum Average" sheetId="4" r:id="rId4"/>
    <sheet name="4.5 Criteria Count Sum Avg" sheetId="5" r:id="rId5"/>
    <sheet name="4.6 Add Subtract Square values" sheetId="6" r:id="rId6"/>
    <sheet name="4.7 Multiplication and Multiple" sheetId="7" r:id="rId7"/>
    <sheet name="4.9 Rounding" sheetId="8" r:id="rId8"/>
    <sheet name="4.10 Significant Figures" sheetId="9" r:id="rId9"/>
    <sheet name="4.11 Powers Exponents Square " sheetId="10" r:id="rId10"/>
    <sheet name="4.13 Factorials Permutations" sheetId="11" r:id="rId11"/>
    <sheet name="4.14 Using Trigonometry" sheetId="12" r:id="rId12"/>
    <sheet name="4.15 Working with Matrices" sheetId="13" r:id="rId13"/>
    <sheet name="4.17 Bitwise Operations" sheetId="14" r:id="rId14"/>
    <sheet name="4.18 Complex Number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5" l="1"/>
  <c r="B3" i="15"/>
  <c r="B2" i="15"/>
  <c r="B1" i="15"/>
  <c r="C1" i="15"/>
  <c r="B2" i="14" a="1"/>
  <c r="B2" i="14" s="1"/>
  <c r="I7" i="13" a="1"/>
  <c r="I7" i="13" s="1"/>
  <c r="I6" i="13"/>
  <c r="I2" i="13" a="1"/>
  <c r="I2" i="13" s="1"/>
  <c r="B17" i="13" a="1"/>
  <c r="B17" i="13" s="1"/>
  <c r="B7" i="13" a="1"/>
  <c r="B7" i="13" s="1"/>
  <c r="A7" i="12"/>
  <c r="A6" i="12"/>
  <c r="A5" i="12"/>
  <c r="A4" i="12"/>
  <c r="A3" i="12"/>
  <c r="A2" i="12"/>
  <c r="A1" i="12"/>
  <c r="B5" i="11"/>
  <c r="B4" i="11"/>
  <c r="A5" i="11"/>
  <c r="A4" i="11"/>
  <c r="A3" i="11"/>
  <c r="A2" i="11"/>
  <c r="A1" i="11"/>
  <c r="A7" i="10"/>
  <c r="F2" i="10"/>
  <c r="E5" i="10"/>
  <c r="E4" i="10"/>
  <c r="E3" i="10"/>
  <c r="E2" i="10"/>
  <c r="D2" i="10" a="1"/>
  <c r="D2" i="10" s="1"/>
  <c r="C2" i="10" a="1"/>
  <c r="C2" i="10" s="1"/>
  <c r="B2" i="10" a="1"/>
  <c r="B2" i="10" s="1"/>
  <c r="B1" i="10"/>
  <c r="A1" i="10"/>
  <c r="E2" i="9"/>
  <c r="E1" i="9"/>
  <c r="D2" i="9"/>
  <c r="D1" i="9"/>
  <c r="C2" i="9"/>
  <c r="C1" i="9"/>
  <c r="B2" i="9"/>
  <c r="B1" i="9"/>
  <c r="A2" i="9"/>
  <c r="F1" i="8"/>
  <c r="F2" i="8"/>
  <c r="E2" i="8"/>
  <c r="E1" i="8"/>
  <c r="D1" i="8"/>
  <c r="D2" i="8"/>
  <c r="C2" i="8"/>
  <c r="C1" i="8"/>
  <c r="B2" i="8"/>
  <c r="B1" i="8"/>
  <c r="A2" i="8"/>
  <c r="A1" i="8"/>
  <c r="B3" i="7"/>
  <c r="B2" i="7"/>
  <c r="B1" i="7"/>
  <c r="C8" i="7"/>
  <c r="C7" i="7"/>
  <c r="C6" i="7"/>
  <c r="C6" i="6"/>
  <c r="C5" i="6"/>
  <c r="C3" i="6"/>
  <c r="C4" i="6"/>
  <c r="C2" i="6"/>
  <c r="C8" i="5"/>
  <c r="C7" i="5"/>
  <c r="C6" i="5"/>
  <c r="C5" i="5"/>
  <c r="C4" i="5"/>
  <c r="C3" i="5"/>
  <c r="C2" i="5"/>
  <c r="E7" i="4"/>
  <c r="E6" i="4"/>
  <c r="C7" i="4"/>
  <c r="C6" i="4"/>
  <c r="E4" i="4"/>
  <c r="E3" i="4"/>
  <c r="E2" i="4"/>
  <c r="E1" i="4"/>
  <c r="H1" i="3"/>
  <c r="D1" i="3"/>
  <c r="E1" i="3" s="1"/>
  <c r="B1" i="3"/>
  <c r="F4" i="2"/>
  <c r="F8" i="2"/>
  <c r="G1" i="2"/>
  <c r="F1" i="2"/>
  <c r="D8" i="2" a="1"/>
  <c r="D8" i="2" s="1"/>
  <c r="C8" i="2" a="1"/>
  <c r="C8" i="2" s="1"/>
  <c r="B8" i="2" a="1"/>
  <c r="B8" i="2" s="1"/>
  <c r="B6" i="2"/>
  <c r="B5" i="2"/>
  <c r="B4" i="2"/>
  <c r="A4" i="2"/>
  <c r="B3" i="2"/>
  <c r="B2" i="2"/>
  <c r="B1" i="2"/>
  <c r="F1" i="1" a="1"/>
  <c r="F1" i="1" s="1"/>
  <c r="C1" i="1" a="1"/>
  <c r="C1" i="1" s="1"/>
  <c r="A4" i="1"/>
  <c r="A3" i="1"/>
  <c r="A2" i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<sst xmlns="http://schemas.openxmlformats.org/spreadsheetml/2006/main" count="54" uniqueCount="32">
  <si>
    <t>123</t>
    <phoneticPr fontId="1" type="noConversion"/>
  </si>
  <si>
    <t>Item</t>
    <phoneticPr fontId="1" type="noConversion"/>
  </si>
  <si>
    <t>Amount</t>
    <phoneticPr fontId="1" type="noConversion"/>
  </si>
  <si>
    <t>Pizza</t>
    <phoneticPr fontId="1" type="noConversion"/>
  </si>
  <si>
    <t>Salad</t>
    <phoneticPr fontId="1" type="noConversion"/>
  </si>
  <si>
    <t>Samosa</t>
    <phoneticPr fontId="1" type="noConversion"/>
  </si>
  <si>
    <t>Burger</t>
    <phoneticPr fontId="1" type="noConversion"/>
  </si>
  <si>
    <t>Result</t>
    <phoneticPr fontId="1" type="noConversion"/>
  </si>
  <si>
    <t>x</t>
    <phoneticPr fontId="1" type="noConversion"/>
  </si>
  <si>
    <t>y</t>
    <phoneticPr fontId="1" type="noConversion"/>
  </si>
  <si>
    <t>Plates</t>
    <phoneticPr fontId="1" type="noConversion"/>
  </si>
  <si>
    <t>Plates
quantity</t>
    <phoneticPr fontId="1" type="noConversion"/>
  </si>
  <si>
    <t>Mugs
quantity</t>
    <phoneticPr fontId="1" type="noConversion"/>
  </si>
  <si>
    <t>Customer</t>
    <phoneticPr fontId="1" type="noConversion"/>
  </si>
  <si>
    <t>Amy</t>
    <phoneticPr fontId="1" type="noConversion"/>
  </si>
  <si>
    <t>Bill</t>
    <phoneticPr fontId="1" type="noConversion"/>
  </si>
  <si>
    <t>Clara</t>
    <phoneticPr fontId="1" type="noConversion"/>
  </si>
  <si>
    <t>Product</t>
    <phoneticPr fontId="1" type="noConversion"/>
  </si>
  <si>
    <t>Mugs</t>
    <phoneticPr fontId="1" type="noConversion"/>
  </si>
  <si>
    <t>Price</t>
    <phoneticPr fontId="1" type="noConversion"/>
  </si>
  <si>
    <t>Weight</t>
    <phoneticPr fontId="1" type="noConversion"/>
  </si>
  <si>
    <t>Plates
total</t>
  </si>
  <si>
    <t>Plates
total</t>
    <phoneticPr fontId="1" type="noConversion"/>
  </si>
  <si>
    <t>Mugs
total</t>
  </si>
  <si>
    <t>Mugs
total</t>
    <phoneticPr fontId="1" type="noConversion"/>
  </si>
  <si>
    <t>Controller value</t>
    <phoneticPr fontId="1" type="noConversion"/>
  </si>
  <si>
    <t>Pressure value</t>
    <phoneticPr fontId="1" type="noConversion"/>
  </si>
  <si>
    <t>Spinnner</t>
    <phoneticPr fontId="1" type="noConversion"/>
  </si>
  <si>
    <t>Salt feed</t>
    <phoneticPr fontId="1" type="noConversion"/>
  </si>
  <si>
    <t>Beacon</t>
    <phoneticPr fontId="1" type="noConversion"/>
  </si>
  <si>
    <t>6+2i</t>
    <phoneticPr fontId="1" type="noConversion"/>
  </si>
  <si>
    <t>5-4i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</si>
</sst>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J6" sqref="J6"/>
    </sheetView>
  </sheetViews>
  <sheetFormatPr defaultRowHeight="15" x14ac:dyDescent="0.3"/>
  <sheetData>
    <row r="1" spans="1:6" x14ac:dyDescent="0.3">
      <c r="A1">
        <f ca="1">RAND()</f>
        <v>0.22504722097831797</v>
      </c>
      <c r="C1" cm="1">
        <f t="array" aca="1" ref="C1:D5" ca="1">_xlfn.RANDARRAY(5, 2, 1, 10, TRUE)</f>
        <v>7</v>
      </c>
      <c r="D1">
        <f ca="1"/>
        <v>1</v>
      </c>
      <c r="F1" cm="1">
        <f t="array" ref="F1:F5">_xlfn.SEQUENCE(5, , 0, 0.2)</f>
        <v>0</v>
      </c>
    </row>
    <row r="2" spans="1:6" x14ac:dyDescent="0.3">
      <c r="A2">
        <f ca="1">RAND()*(10-1)+1</f>
        <v>5.2043194661970285</v>
      </c>
      <c r="C2">
        <f ca="1"/>
        <v>8</v>
      </c>
      <c r="D2">
        <f ca="1"/>
        <v>7</v>
      </c>
      <c r="F2">
        <v>0.2</v>
      </c>
    </row>
    <row r="3" spans="1:6" x14ac:dyDescent="0.3">
      <c r="A3">
        <f ca="1">RAND()*100</f>
        <v>76.042753474536624</v>
      </c>
      <c r="C3">
        <f ca="1"/>
        <v>10</v>
      </c>
      <c r="D3">
        <f ca="1"/>
        <v>1</v>
      </c>
      <c r="F3">
        <v>0.4</v>
      </c>
    </row>
    <row r="4" spans="1:6" x14ac:dyDescent="0.3">
      <c r="A4">
        <f ca="1">RANDBETWEEN(1, 10)</f>
        <v>4</v>
      </c>
      <c r="C4">
        <f ca="1"/>
        <v>10</v>
      </c>
      <c r="D4">
        <f ca="1"/>
        <v>4</v>
      </c>
      <c r="F4">
        <v>0.60000000000000009</v>
      </c>
    </row>
    <row r="5" spans="1:6" x14ac:dyDescent="0.3">
      <c r="C5">
        <f ca="1"/>
        <v>9</v>
      </c>
      <c r="D5">
        <f ca="1"/>
        <v>8</v>
      </c>
      <c r="F5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BC33-4DC6-41E6-B79A-98D5E29D8803}">
  <dimension ref="A1:G12"/>
  <sheetViews>
    <sheetView workbookViewId="0">
      <selection activeCell="F5" sqref="F5"/>
    </sheetView>
  </sheetViews>
  <sheetFormatPr defaultRowHeight="15" x14ac:dyDescent="0.3"/>
  <cols>
    <col min="2" max="2" width="10.25" bestFit="1" customWidth="1"/>
  </cols>
  <sheetData>
    <row r="1" spans="1:7" x14ac:dyDescent="0.3">
      <c r="A1" s="1" t="s">
        <v>0</v>
      </c>
      <c r="B1">
        <f>A1*1</f>
        <v>123</v>
      </c>
      <c r="F1" t="str">
        <f>"123"</f>
        <v>123</v>
      </c>
      <c r="G1">
        <f>SUM(F1)</f>
        <v>0</v>
      </c>
    </row>
    <row r="2" spans="1:7" x14ac:dyDescent="0.3">
      <c r="B2">
        <f>A1+0</f>
        <v>123</v>
      </c>
    </row>
    <row r="3" spans="1:7" x14ac:dyDescent="0.3">
      <c r="B3">
        <f>-(-A1)</f>
        <v>123</v>
      </c>
    </row>
    <row r="4" spans="1:7" x14ac:dyDescent="0.3">
      <c r="A4" t="str">
        <f>TEXT(123, "00000")</f>
        <v>00123</v>
      </c>
      <c r="B4">
        <f>A4*1</f>
        <v>123</v>
      </c>
      <c r="F4">
        <f>SUM(A1:A4)</f>
        <v>0</v>
      </c>
    </row>
    <row r="5" spans="1:7" x14ac:dyDescent="0.3">
      <c r="B5">
        <f>A4+0</f>
        <v>123</v>
      </c>
    </row>
    <row r="6" spans="1:7" x14ac:dyDescent="0.3">
      <c r="B6">
        <f>-(-A4)</f>
        <v>123</v>
      </c>
    </row>
    <row r="8" spans="1:7" x14ac:dyDescent="0.3">
      <c r="A8" t="b">
        <v>1</v>
      </c>
      <c r="B8" cm="1">
        <f t="array" ref="B8:B12">A8:A12*1</f>
        <v>1</v>
      </c>
      <c r="C8" cm="1">
        <f t="array" ref="C8:C12">B8:B12+0</f>
        <v>1</v>
      </c>
      <c r="D8" cm="1">
        <f t="array" ref="D8:D12">-(-A8:A12)</f>
        <v>1</v>
      </c>
      <c r="F8">
        <f>SUM(A8:A12)</f>
        <v>0</v>
      </c>
    </row>
    <row r="9" spans="1:7" x14ac:dyDescent="0.3">
      <c r="A9" t="b">
        <v>1</v>
      </c>
      <c r="B9">
        <v>1</v>
      </c>
      <c r="C9">
        <v>1</v>
      </c>
      <c r="D9">
        <v>1</v>
      </c>
    </row>
    <row r="10" spans="1:7" x14ac:dyDescent="0.3">
      <c r="A10" t="b">
        <v>0</v>
      </c>
      <c r="B10">
        <v>0</v>
      </c>
      <c r="C10">
        <v>0</v>
      </c>
      <c r="D10">
        <v>0</v>
      </c>
    </row>
    <row r="11" spans="1:7" x14ac:dyDescent="0.3">
      <c r="A11" t="b">
        <v>1</v>
      </c>
      <c r="B11">
        <v>1</v>
      </c>
      <c r="C11">
        <v>1</v>
      </c>
      <c r="D11">
        <v>1</v>
      </c>
    </row>
    <row r="12" spans="1:7" x14ac:dyDescent="0.3">
      <c r="A12" t="b">
        <v>0</v>
      </c>
      <c r="B12">
        <v>0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AD8A-EC71-464F-8788-5E8661FB7028}">
  <dimension ref="A1:H1"/>
  <sheetViews>
    <sheetView workbookViewId="0">
      <selection activeCell="C4" sqref="C4"/>
    </sheetView>
  </sheetViews>
  <sheetFormatPr defaultRowHeight="15" x14ac:dyDescent="0.3"/>
  <sheetData>
    <row r="1" spans="1:8" x14ac:dyDescent="0.3">
      <c r="A1">
        <v>-10</v>
      </c>
      <c r="B1">
        <f>SIGN(A1)</f>
        <v>-1</v>
      </c>
      <c r="D1">
        <f>ABS(A1)</f>
        <v>10</v>
      </c>
      <c r="E1">
        <f>SIGN(D1)</f>
        <v>1</v>
      </c>
      <c r="G1">
        <v>0</v>
      </c>
      <c r="H1">
        <f>SIGN(G1)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C49E-2104-47B8-AD43-42408669A0D0}">
  <dimension ref="A1:E7"/>
  <sheetViews>
    <sheetView workbookViewId="0">
      <selection activeCell="E8" sqref="E8"/>
    </sheetView>
  </sheetViews>
  <sheetFormatPr defaultRowHeight="15" x14ac:dyDescent="0.3"/>
  <sheetData>
    <row r="1" spans="1:5" x14ac:dyDescent="0.3">
      <c r="A1">
        <v>1</v>
      </c>
      <c r="B1">
        <v>11</v>
      </c>
      <c r="C1">
        <v>21</v>
      </c>
      <c r="E1">
        <f>COUNT(A1:C4)</f>
        <v>12</v>
      </c>
    </row>
    <row r="2" spans="1:5" x14ac:dyDescent="0.3">
      <c r="A2">
        <v>2</v>
      </c>
      <c r="B2">
        <v>12</v>
      </c>
      <c r="C2">
        <v>22</v>
      </c>
      <c r="E2">
        <f>COUNT(A1:A4,C1:C4)</f>
        <v>8</v>
      </c>
    </row>
    <row r="3" spans="1:5" x14ac:dyDescent="0.3">
      <c r="A3">
        <v>3</v>
      </c>
      <c r="B3">
        <v>13</v>
      </c>
      <c r="C3">
        <v>23</v>
      </c>
      <c r="E3">
        <f>SUM(A1:C4)</f>
        <v>150</v>
      </c>
    </row>
    <row r="4" spans="1:5" x14ac:dyDescent="0.3">
      <c r="A4">
        <v>4</v>
      </c>
      <c r="B4">
        <v>14</v>
      </c>
      <c r="C4">
        <v>24</v>
      </c>
      <c r="E4">
        <f>AVERAGE(A1:C4)</f>
        <v>12.5</v>
      </c>
    </row>
    <row r="6" spans="1:5" x14ac:dyDescent="0.3">
      <c r="A6">
        <v>6</v>
      </c>
      <c r="C6">
        <f>COUNTA(A1:A7)</f>
        <v>6</v>
      </c>
      <c r="E6">
        <f>COUNT($A$1:$A$4,$A$1:$C$1)</f>
        <v>7</v>
      </c>
    </row>
    <row r="7" spans="1:5" x14ac:dyDescent="0.3">
      <c r="A7">
        <v>7</v>
      </c>
      <c r="C7">
        <f>COUNTBLANK(A1:A7)</f>
        <v>1</v>
      </c>
      <c r="E7">
        <f>COUNT($A$1:$A$4,$A$1:$C$1)-COUNT($A$1:$A$4 $A$1:$C$1)</f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0E37-E1FA-4C61-8EBF-0D2C3DE03C76}">
  <dimension ref="A1:C8"/>
  <sheetViews>
    <sheetView workbookViewId="0">
      <selection activeCell="E5" sqref="E5"/>
    </sheetView>
  </sheetViews>
  <sheetFormatPr defaultRowHeight="15" x14ac:dyDescent="0.3"/>
  <sheetData>
    <row r="1" spans="1:3" x14ac:dyDescent="0.3">
      <c r="A1" t="s">
        <v>1</v>
      </c>
      <c r="B1" t="s">
        <v>2</v>
      </c>
      <c r="C1" t="s">
        <v>7</v>
      </c>
    </row>
    <row r="2" spans="1:3" x14ac:dyDescent="0.3">
      <c r="A2" t="s">
        <v>3</v>
      </c>
      <c r="B2">
        <v>15</v>
      </c>
      <c r="C2">
        <f>COUNTIF(B2:B8,"&gt;10")</f>
        <v>3</v>
      </c>
    </row>
    <row r="3" spans="1:3" x14ac:dyDescent="0.3">
      <c r="A3" t="s">
        <v>4</v>
      </c>
      <c r="B3">
        <v>5</v>
      </c>
      <c r="C3">
        <f>COUNTIF(A2:A8,"Pizza")</f>
        <v>3</v>
      </c>
    </row>
    <row r="4" spans="1:3" x14ac:dyDescent="0.3">
      <c r="A4" t="s">
        <v>5</v>
      </c>
      <c r="B4">
        <v>6</v>
      </c>
      <c r="C4">
        <f>SUMIF(A2:A8,"Pizza",B2:B8)</f>
        <v>39</v>
      </c>
    </row>
    <row r="5" spans="1:3" x14ac:dyDescent="0.3">
      <c r="A5" t="s">
        <v>3</v>
      </c>
      <c r="B5">
        <v>9</v>
      </c>
      <c r="C5">
        <f>AVERAGEIF(A2:A8,"Pizza",B2:B8)</f>
        <v>13</v>
      </c>
    </row>
    <row r="6" spans="1:3" x14ac:dyDescent="0.3">
      <c r="A6" t="s">
        <v>6</v>
      </c>
      <c r="B6">
        <v>12</v>
      </c>
      <c r="C6">
        <f>COUNTIFS(A2:A8,"Pizza",B2:B8,"&gt;10")</f>
        <v>2</v>
      </c>
    </row>
    <row r="7" spans="1:3" x14ac:dyDescent="0.3">
      <c r="A7" t="s">
        <v>6</v>
      </c>
      <c r="B7">
        <v>9</v>
      </c>
      <c r="C7">
        <f>SUMIFS(B2:B8, A2:A8,"Pizza", B2:B8,"&gt;10")</f>
        <v>30</v>
      </c>
    </row>
    <row r="8" spans="1:3" x14ac:dyDescent="0.3">
      <c r="A8" t="s">
        <v>3</v>
      </c>
      <c r="B8">
        <v>15</v>
      </c>
      <c r="C8">
        <f>AVERAGEIFS(B2:B8, A2:A8,"Pizza", B2:B8,"&gt;10")</f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50B-3E57-47B2-BBE6-9758B1C04421}">
  <dimension ref="A1:C6"/>
  <sheetViews>
    <sheetView workbookViewId="0">
      <selection activeCell="C7" sqref="C7"/>
    </sheetView>
  </sheetViews>
  <sheetFormatPr defaultRowHeight="15" x14ac:dyDescent="0.3"/>
  <cols>
    <col min="3" max="3" width="9.625" bestFit="1" customWidth="1"/>
  </cols>
  <sheetData>
    <row r="1" spans="1:3" x14ac:dyDescent="0.3">
      <c r="A1" t="s">
        <v>8</v>
      </c>
      <c r="B1" t="s">
        <v>9</v>
      </c>
    </row>
    <row r="2" spans="1:3" x14ac:dyDescent="0.3">
      <c r="A2">
        <v>1</v>
      </c>
      <c r="B2">
        <v>11</v>
      </c>
      <c r="C2">
        <f>SUMSQ(A2:A6)</f>
        <v>55</v>
      </c>
    </row>
    <row r="3" spans="1:3" x14ac:dyDescent="0.3">
      <c r="A3">
        <v>2</v>
      </c>
      <c r="B3">
        <v>12</v>
      </c>
      <c r="C3">
        <f>SUMSQ(A2:A6,B3:B5)</f>
        <v>564</v>
      </c>
    </row>
    <row r="4" spans="1:3" x14ac:dyDescent="0.3">
      <c r="A4">
        <v>3</v>
      </c>
      <c r="B4">
        <v>13</v>
      </c>
      <c r="C4">
        <f>SUMX2PY2(A2:A6,B2:B6)</f>
        <v>910</v>
      </c>
    </row>
    <row r="5" spans="1:3" x14ac:dyDescent="0.3">
      <c r="A5">
        <v>4</v>
      </c>
      <c r="B5">
        <v>14</v>
      </c>
      <c r="C5">
        <f>SUMX2MY2(A2:A6,B2:B6)</f>
        <v>-800</v>
      </c>
    </row>
    <row r="6" spans="1:3" x14ac:dyDescent="0.3">
      <c r="A6">
        <v>5</v>
      </c>
      <c r="B6">
        <v>15</v>
      </c>
      <c r="C6">
        <f>SUMXMY2(A2:A6,B2:B6)</f>
        <v>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30BC-67B3-4113-AC1E-7EBD1547E709}">
  <dimension ref="A1:C8"/>
  <sheetViews>
    <sheetView workbookViewId="0">
      <selection sqref="A1:XFD1"/>
    </sheetView>
  </sheetViews>
  <sheetFormatPr defaultRowHeight="15" x14ac:dyDescent="0.3"/>
  <cols>
    <col min="2" max="2" width="10.625" customWidth="1"/>
    <col min="3" max="3" width="11.125" customWidth="1"/>
  </cols>
  <sheetData>
    <row r="1" spans="1:3" x14ac:dyDescent="0.3">
      <c r="A1">
        <v>26</v>
      </c>
      <c r="B1">
        <f>QUOTIENT(A1,A2)</f>
        <v>4</v>
      </c>
    </row>
    <row r="2" spans="1:3" x14ac:dyDescent="0.3">
      <c r="A2">
        <v>6</v>
      </c>
      <c r="B2">
        <f>MOD(A1,A2)</f>
        <v>2</v>
      </c>
    </row>
    <row r="3" spans="1:3" x14ac:dyDescent="0.3">
      <c r="B3">
        <f>GCD(A1:A2)</f>
        <v>2</v>
      </c>
    </row>
    <row r="6" spans="1:3" x14ac:dyDescent="0.3">
      <c r="A6">
        <v>1</v>
      </c>
      <c r="B6">
        <v>4</v>
      </c>
      <c r="C6">
        <f>PRODUCT(A6:B8)</f>
        <v>6144</v>
      </c>
    </row>
    <row r="7" spans="1:3" x14ac:dyDescent="0.3">
      <c r="A7">
        <v>2</v>
      </c>
      <c r="B7">
        <v>8</v>
      </c>
      <c r="C7">
        <f>SUMPRODUCT(A6:A8,B6:B8)</f>
        <v>116</v>
      </c>
    </row>
    <row r="8" spans="1:3" x14ac:dyDescent="0.3">
      <c r="A8">
        <v>6</v>
      </c>
      <c r="B8">
        <v>16</v>
      </c>
      <c r="C8">
        <f>LCM(A6:B8)</f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3371-CE8E-4A94-8A1D-6CB7507F2CDF}">
  <dimension ref="A1:F2"/>
  <sheetViews>
    <sheetView workbookViewId="0">
      <selection activeCell="K6" sqref="K6"/>
    </sheetView>
  </sheetViews>
  <sheetFormatPr defaultRowHeight="15" x14ac:dyDescent="0.3"/>
  <cols>
    <col min="1" max="1" width="12" customWidth="1"/>
  </cols>
  <sheetData>
    <row r="1" spans="1:6" x14ac:dyDescent="0.3">
      <c r="A1">
        <f>ROUND(5.6, 0)</f>
        <v>6</v>
      </c>
      <c r="B1">
        <f>ROUNDUP(5.321, 2)</f>
        <v>5.33</v>
      </c>
      <c r="C1">
        <f>_xlfn.CEILING.MATH(5.321, 0.1)</f>
        <v>5.4</v>
      </c>
      <c r="D1">
        <f>ROUNDDOWN(5.36, 1)</f>
        <v>5.3</v>
      </c>
      <c r="E1">
        <f>_xlfn.FLOOR.MATH(5.321, 0.1)</f>
        <v>5.3000000000000007</v>
      </c>
      <c r="F1">
        <f>INT(5.8)</f>
        <v>5</v>
      </c>
    </row>
    <row r="2" spans="1:6" x14ac:dyDescent="0.3">
      <c r="A2">
        <f>ROUND(-5.673,2)</f>
        <v>-5.67</v>
      </c>
      <c r="B2">
        <f>ROUNDUP(-5.3, 0)</f>
        <v>-6</v>
      </c>
      <c r="C2">
        <f>_xlfn.CEILING.MATH(-5.3)</f>
        <v>-5</v>
      </c>
      <c r="D2">
        <f>ROUNDDOWN(-5.6, 0)</f>
        <v>-5</v>
      </c>
      <c r="E2">
        <f>_xlfn.FLOOR.MATH(-5.3)</f>
        <v>-6</v>
      </c>
      <c r="F2">
        <f>INT(-5.3)</f>
        <v>-6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9254-39E6-40D0-941A-67A9F37AEFFD}">
  <dimension ref="A1:E2"/>
  <sheetViews>
    <sheetView workbookViewId="0">
      <selection activeCell="E2" sqref="E2"/>
    </sheetView>
  </sheetViews>
  <sheetFormatPr defaultRowHeight="15" x14ac:dyDescent="0.3"/>
  <cols>
    <col min="1" max="1" width="10.5" bestFit="1" customWidth="1"/>
  </cols>
  <sheetData>
    <row r="1" spans="1:5" x14ac:dyDescent="0.3">
      <c r="A1">
        <v>23456.789000000001</v>
      </c>
      <c r="B1">
        <f>MROUND(23456, 5)</f>
        <v>23455</v>
      </c>
      <c r="C1">
        <f>_xlfn.CEILING.MATH(-234, 5, 1)</f>
        <v>-235</v>
      </c>
      <c r="D1">
        <f>_xlfn.FLOOR.MATH(-234, 5)</f>
        <v>-235</v>
      </c>
      <c r="E1">
        <f>EVEN(-2.3)</f>
        <v>-4</v>
      </c>
    </row>
    <row r="2" spans="1:5" x14ac:dyDescent="0.3">
      <c r="A2">
        <f>ROUND(A1, 2-LEN(TRUNC(ABS(A1))))</f>
        <v>23000</v>
      </c>
      <c r="B2">
        <f>MROUND(-23456, -5)</f>
        <v>-23455</v>
      </c>
      <c r="C2">
        <f>_xlfn.CEILING.MATH(-234, 5)</f>
        <v>-230</v>
      </c>
      <c r="D2">
        <f>_xlfn.FLOOR.MATH(-234, 5, -1)</f>
        <v>-230</v>
      </c>
      <c r="E2">
        <f>ODD(2.3)</f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B590-6898-406B-A29A-57FB46762F90}">
  <dimension ref="A1:F7"/>
  <sheetViews>
    <sheetView workbookViewId="0">
      <selection activeCell="F18" sqref="F18"/>
    </sheetView>
  </sheetViews>
  <sheetFormatPr defaultRowHeight="15" x14ac:dyDescent="0.3"/>
  <sheetData>
    <row r="1" spans="1:6" x14ac:dyDescent="0.3">
      <c r="A1">
        <f>2^4</f>
        <v>16</v>
      </c>
      <c r="B1">
        <f>POWER(2,4)</f>
        <v>16</v>
      </c>
    </row>
    <row r="2" spans="1:6" x14ac:dyDescent="0.3">
      <c r="A2">
        <v>1</v>
      </c>
      <c r="B2" cm="1">
        <f t="array" ref="B2:B5">POWER(A2:A5, 2)</f>
        <v>1</v>
      </c>
      <c r="C2" cm="1">
        <f t="array" ref="C2:C5">POWER(A2:A5, A2:A5)</f>
        <v>1</v>
      </c>
      <c r="D2" cm="1">
        <f t="array" ref="D2:D5">SQRT(A2:A5)</f>
        <v>1</v>
      </c>
      <c r="E2">
        <f>EXP(5)</f>
        <v>148.4131591025766</v>
      </c>
      <c r="F2">
        <f>LOG(16,2)</f>
        <v>4</v>
      </c>
    </row>
    <row r="3" spans="1:6" x14ac:dyDescent="0.3">
      <c r="A3">
        <v>2</v>
      </c>
      <c r="B3">
        <v>4</v>
      </c>
      <c r="C3">
        <v>4</v>
      </c>
      <c r="D3">
        <v>1.4142135623730951</v>
      </c>
      <c r="E3">
        <f>LN(3)</f>
        <v>1.0986122886681098</v>
      </c>
    </row>
    <row r="4" spans="1:6" x14ac:dyDescent="0.3">
      <c r="A4">
        <v>3</v>
      </c>
      <c r="B4">
        <v>9</v>
      </c>
      <c r="C4">
        <v>27</v>
      </c>
      <c r="D4">
        <v>1.7320508075688772</v>
      </c>
      <c r="E4">
        <f>LN(EXP(5))</f>
        <v>5</v>
      </c>
    </row>
    <row r="5" spans="1:6" x14ac:dyDescent="0.3">
      <c r="A5">
        <v>4</v>
      </c>
      <c r="B5">
        <v>16</v>
      </c>
      <c r="C5">
        <v>256</v>
      </c>
      <c r="D5">
        <v>2</v>
      </c>
      <c r="E5">
        <f>LOG10(1000)</f>
        <v>3</v>
      </c>
    </row>
    <row r="7" spans="1:6" x14ac:dyDescent="0.3">
      <c r="A7">
        <f>SERIESSUM(2, 3, -1, {5,4,3,2})</f>
        <v>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8AE4-745C-4EEA-A5DE-D50146926503}">
  <dimension ref="A1:B5"/>
  <sheetViews>
    <sheetView workbookViewId="0">
      <selection activeCell="B5" sqref="B5"/>
    </sheetView>
  </sheetViews>
  <sheetFormatPr defaultRowHeight="15" x14ac:dyDescent="0.3"/>
  <sheetData>
    <row r="1" spans="1:2" x14ac:dyDescent="0.3">
      <c r="A1">
        <f>FACT(5)</f>
        <v>120</v>
      </c>
    </row>
    <row r="2" spans="1:2" x14ac:dyDescent="0.3">
      <c r="A2">
        <f>FACTDOUBLE(5)</f>
        <v>15</v>
      </c>
    </row>
    <row r="3" spans="1:2" x14ac:dyDescent="0.3">
      <c r="A3">
        <f>MULTINOMIAL(1, 2, 4, 4)</f>
        <v>34650.000000000044</v>
      </c>
    </row>
    <row r="4" spans="1:2" x14ac:dyDescent="0.3">
      <c r="A4">
        <f>PERMUT(20, 2)</f>
        <v>380</v>
      </c>
      <c r="B4">
        <f>_xlfn.PERMUTATIONA(10, 5)</f>
        <v>100000</v>
      </c>
    </row>
    <row r="5" spans="1:2" x14ac:dyDescent="0.3">
      <c r="A5">
        <f>COMBIN(20, 2)</f>
        <v>190</v>
      </c>
      <c r="B5">
        <f>_xlfn.COMBINA(20, 2)</f>
        <v>210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EFEB-5630-4339-AFCD-CA95D8B33D45}">
  <dimension ref="A1:A7"/>
  <sheetViews>
    <sheetView workbookViewId="0">
      <selection activeCell="A8" sqref="A8"/>
    </sheetView>
  </sheetViews>
  <sheetFormatPr defaultRowHeight="15" x14ac:dyDescent="0.3"/>
  <cols>
    <col min="1" max="1" width="12.75" bestFit="1" customWidth="1"/>
  </cols>
  <sheetData>
    <row r="1" spans="1:1" x14ac:dyDescent="0.3">
      <c r="A1">
        <f>PI()</f>
        <v>3.1415926535897931</v>
      </c>
    </row>
    <row r="2" spans="1:1" x14ac:dyDescent="0.3">
      <c r="A2">
        <f>RADIANS(180)</f>
        <v>3.1415926535897931</v>
      </c>
    </row>
    <row r="3" spans="1:1" x14ac:dyDescent="0.3">
      <c r="A3">
        <f>DEGREES(PI())</f>
        <v>180</v>
      </c>
    </row>
    <row r="4" spans="1:1" x14ac:dyDescent="0.3">
      <c r="A4">
        <f>SIN(PI()/2)</f>
        <v>1</v>
      </c>
    </row>
    <row r="5" spans="1:1" x14ac:dyDescent="0.3">
      <c r="A5">
        <f>ASIN(PI()/4)</f>
        <v>0.90333911076651274</v>
      </c>
    </row>
    <row r="6" spans="1:1" x14ac:dyDescent="0.3">
      <c r="A6">
        <f>ATAN2(3,4)</f>
        <v>0.92729521800161219</v>
      </c>
    </row>
    <row r="7" spans="1:1" x14ac:dyDescent="0.3">
      <c r="A7">
        <f>SINH(PI()/2)</f>
        <v>2.3012989023072947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54F5-268C-488A-B698-CB061A575C8D}">
  <dimension ref="A1:K19"/>
  <sheetViews>
    <sheetView workbookViewId="0">
      <selection activeCell="K14" sqref="K14"/>
    </sheetView>
  </sheetViews>
  <sheetFormatPr defaultRowHeight="15" x14ac:dyDescent="0.3"/>
  <cols>
    <col min="9" max="9" width="10.25" bestFit="1" customWidth="1"/>
  </cols>
  <sheetData>
    <row r="1" spans="1:11" ht="30" x14ac:dyDescent="0.3">
      <c r="A1" s="2" t="s">
        <v>13</v>
      </c>
      <c r="B1" s="3" t="s">
        <v>11</v>
      </c>
      <c r="C1" s="3" t="s">
        <v>12</v>
      </c>
      <c r="E1" s="2" t="s">
        <v>17</v>
      </c>
      <c r="F1" s="2" t="s">
        <v>19</v>
      </c>
      <c r="G1" s="2" t="s">
        <v>20</v>
      </c>
    </row>
    <row r="2" spans="1:11" x14ac:dyDescent="0.3">
      <c r="A2" t="s">
        <v>14</v>
      </c>
      <c r="B2">
        <v>10</v>
      </c>
      <c r="C2">
        <v>6</v>
      </c>
      <c r="E2" t="s">
        <v>10</v>
      </c>
      <c r="F2">
        <v>4</v>
      </c>
      <c r="G2">
        <v>1.5</v>
      </c>
      <c r="I2" cm="1">
        <f t="array" ref="I2:K4">_xlfn.MUNIT(3)</f>
        <v>1</v>
      </c>
      <c r="J2">
        <v>0</v>
      </c>
      <c r="K2">
        <v>0</v>
      </c>
    </row>
    <row r="3" spans="1:11" x14ac:dyDescent="0.3">
      <c r="A3" t="s">
        <v>15</v>
      </c>
      <c r="B3">
        <v>4</v>
      </c>
      <c r="C3">
        <v>8</v>
      </c>
      <c r="E3" t="s">
        <v>18</v>
      </c>
      <c r="F3">
        <v>3</v>
      </c>
      <c r="G3">
        <v>0.7</v>
      </c>
      <c r="I3">
        <v>0</v>
      </c>
      <c r="J3">
        <v>1</v>
      </c>
      <c r="K3">
        <v>0</v>
      </c>
    </row>
    <row r="4" spans="1:11" x14ac:dyDescent="0.3">
      <c r="A4" t="s">
        <v>16</v>
      </c>
      <c r="B4">
        <v>6</v>
      </c>
      <c r="C4">
        <v>4</v>
      </c>
      <c r="I4">
        <v>0</v>
      </c>
      <c r="J4">
        <v>0</v>
      </c>
      <c r="K4">
        <v>1</v>
      </c>
    </row>
    <row r="6" spans="1:11" ht="30" x14ac:dyDescent="0.3">
      <c r="A6" s="2" t="s">
        <v>13</v>
      </c>
      <c r="B6" s="3" t="s">
        <v>22</v>
      </c>
      <c r="C6" s="3" t="s">
        <v>24</v>
      </c>
      <c r="I6">
        <f>MDETERM(F2:G3)</f>
        <v>-1.7000000000000002</v>
      </c>
    </row>
    <row r="7" spans="1:11" x14ac:dyDescent="0.3">
      <c r="A7" t="s">
        <v>14</v>
      </c>
      <c r="B7" cm="1">
        <f t="array" ref="B7:C9">MMULT(B2:C4,F2:G3)</f>
        <v>58</v>
      </c>
      <c r="C7">
        <v>19.2</v>
      </c>
      <c r="I7" cm="1">
        <f t="array" ref="I7:K8">TRANSPOSE(B2:C4)</f>
        <v>10</v>
      </c>
      <c r="J7">
        <v>4</v>
      </c>
      <c r="K7">
        <v>6</v>
      </c>
    </row>
    <row r="8" spans="1:11" x14ac:dyDescent="0.3">
      <c r="A8" t="s">
        <v>15</v>
      </c>
      <c r="B8">
        <v>40</v>
      </c>
      <c r="C8">
        <v>11.6</v>
      </c>
      <c r="I8">
        <v>6</v>
      </c>
      <c r="J8">
        <v>8</v>
      </c>
      <c r="K8">
        <v>4</v>
      </c>
    </row>
    <row r="9" spans="1:11" x14ac:dyDescent="0.3">
      <c r="A9" t="s">
        <v>16</v>
      </c>
      <c r="B9">
        <v>36</v>
      </c>
      <c r="C9">
        <v>11.8</v>
      </c>
    </row>
    <row r="11" spans="1:11" ht="30" x14ac:dyDescent="0.3">
      <c r="A11" s="2" t="s">
        <v>13</v>
      </c>
      <c r="B11" s="3" t="s">
        <v>21</v>
      </c>
      <c r="C11" s="3" t="s">
        <v>23</v>
      </c>
      <c r="E11" s="2" t="s">
        <v>17</v>
      </c>
      <c r="F11" s="2" t="s">
        <v>19</v>
      </c>
      <c r="G11" s="2" t="s">
        <v>20</v>
      </c>
    </row>
    <row r="12" spans="1:11" x14ac:dyDescent="0.3">
      <c r="A12" t="s">
        <v>14</v>
      </c>
      <c r="B12">
        <v>58</v>
      </c>
      <c r="C12">
        <v>19.2</v>
      </c>
      <c r="E12" t="s">
        <v>10</v>
      </c>
      <c r="F12">
        <v>4</v>
      </c>
      <c r="G12">
        <v>1.5</v>
      </c>
    </row>
    <row r="13" spans="1:11" x14ac:dyDescent="0.3">
      <c r="A13" t="s">
        <v>15</v>
      </c>
      <c r="B13">
        <v>40</v>
      </c>
      <c r="C13">
        <v>11.6</v>
      </c>
      <c r="E13" t="s">
        <v>18</v>
      </c>
      <c r="F13">
        <v>3</v>
      </c>
      <c r="G13">
        <v>0.7</v>
      </c>
    </row>
    <row r="14" spans="1:11" x14ac:dyDescent="0.3">
      <c r="A14" t="s">
        <v>16</v>
      </c>
      <c r="B14">
        <v>36</v>
      </c>
      <c r="C14">
        <v>11.8</v>
      </c>
    </row>
    <row r="16" spans="1:11" ht="30" x14ac:dyDescent="0.3">
      <c r="A16" s="2" t="s">
        <v>13</v>
      </c>
      <c r="B16" s="3" t="s">
        <v>11</v>
      </c>
      <c r="C16" s="3" t="s">
        <v>12</v>
      </c>
    </row>
    <row r="17" spans="1:3" x14ac:dyDescent="0.3">
      <c r="A17" t="s">
        <v>14</v>
      </c>
      <c r="B17" cm="1">
        <f t="array" ref="B17:C19">MMULT(B12:C14, MINVERSE(F12:G13))</f>
        <v>10</v>
      </c>
      <c r="C17">
        <v>6</v>
      </c>
    </row>
    <row r="18" spans="1:3" x14ac:dyDescent="0.3">
      <c r="A18" t="s">
        <v>15</v>
      </c>
      <c r="B18">
        <v>4</v>
      </c>
      <c r="C18">
        <v>8</v>
      </c>
    </row>
    <row r="19" spans="1:3" x14ac:dyDescent="0.3">
      <c r="A19" t="s">
        <v>16</v>
      </c>
      <c r="B19">
        <v>6.0000000000000018</v>
      </c>
      <c r="C19">
        <v>3.9999999999999964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B644-ADA6-485C-ACAE-2B062C06777B}">
  <dimension ref="A1:E6"/>
  <sheetViews>
    <sheetView workbookViewId="0">
      <selection activeCell="H7" sqref="H7"/>
    </sheetView>
  </sheetViews>
  <sheetFormatPr defaultRowHeight="15" x14ac:dyDescent="0.3"/>
  <cols>
    <col min="1" max="1" width="16.125" bestFit="1" customWidth="1"/>
    <col min="2" max="2" width="14.625" bestFit="1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6</v>
      </c>
      <c r="B2" t="b" cm="1">
        <f t="array" ref="B2:E6">_xlfn.BITAND(A2:A6,BIN2DEC({1,10,100,1000}))&gt;0</f>
        <v>0</v>
      </c>
      <c r="C2" t="b">
        <v>1</v>
      </c>
      <c r="D2" t="b">
        <v>1</v>
      </c>
      <c r="E2" t="b">
        <v>0</v>
      </c>
    </row>
    <row r="3" spans="1:5" x14ac:dyDescent="0.3">
      <c r="A3">
        <v>1</v>
      </c>
      <c r="B3" t="b">
        <v>1</v>
      </c>
      <c r="C3" t="b">
        <v>0</v>
      </c>
      <c r="D3" t="b">
        <v>0</v>
      </c>
      <c r="E3" t="b">
        <v>0</v>
      </c>
    </row>
    <row r="4" spans="1:5" x14ac:dyDescent="0.3">
      <c r="A4">
        <v>4</v>
      </c>
      <c r="B4" t="b">
        <v>0</v>
      </c>
      <c r="C4" t="b">
        <v>0</v>
      </c>
      <c r="D4" t="b">
        <v>1</v>
      </c>
      <c r="E4" t="b">
        <v>0</v>
      </c>
    </row>
    <row r="5" spans="1:5" x14ac:dyDescent="0.3">
      <c r="A5">
        <v>11</v>
      </c>
      <c r="B5" t="b">
        <v>1</v>
      </c>
      <c r="C5" t="b">
        <v>1</v>
      </c>
      <c r="D5" t="b">
        <v>0</v>
      </c>
      <c r="E5" t="b">
        <v>1</v>
      </c>
    </row>
    <row r="6" spans="1:5" x14ac:dyDescent="0.3">
      <c r="A6">
        <v>2</v>
      </c>
      <c r="B6" t="b">
        <v>0</v>
      </c>
      <c r="C6" t="b">
        <v>1</v>
      </c>
      <c r="D6" t="b">
        <v>0</v>
      </c>
      <c r="E6" t="b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C300-5CC6-4002-AA10-8F250DB657FA}">
  <dimension ref="A1:C3"/>
  <sheetViews>
    <sheetView tabSelected="1" workbookViewId="0">
      <selection activeCell="C3" sqref="C3"/>
    </sheetView>
  </sheetViews>
  <sheetFormatPr defaultRowHeight="15" x14ac:dyDescent="0.3"/>
  <cols>
    <col min="2" max="2" width="10.25" bestFit="1" customWidth="1"/>
  </cols>
  <sheetData>
    <row r="1" spans="1:3" x14ac:dyDescent="0.3">
      <c r="A1" t="s">
        <v>30</v>
      </c>
      <c r="B1">
        <f>IMREAL(A1)</f>
        <v>6</v>
      </c>
      <c r="C1" t="str">
        <f>IMSUM(A1,A2)</f>
        <v>11-2i</v>
      </c>
    </row>
    <row r="2" spans="1:3" x14ac:dyDescent="0.3">
      <c r="A2" t="s">
        <v>31</v>
      </c>
      <c r="B2">
        <f>IMAGINARY(A1)</f>
        <v>2</v>
      </c>
      <c r="C2" t="str">
        <f>IMPRODUCT("6+2i", "5-4i")</f>
        <v>38-14i</v>
      </c>
    </row>
    <row r="3" spans="1:3" x14ac:dyDescent="0.3">
      <c r="B3" t="str">
        <f>IMCONJUGATE(A1)</f>
        <v>6-2i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4.1 Generating Numbers</vt:lpstr>
      <vt:lpstr>4.2 Converting Text</vt:lpstr>
      <vt:lpstr>4.3 Sign and Absolute Value</vt:lpstr>
      <vt:lpstr>4.4 Count Sum Average</vt:lpstr>
      <vt:lpstr>4.5 Criteria Count Sum Avg</vt:lpstr>
      <vt:lpstr>4.6 Add Subtract Square values</vt:lpstr>
      <vt:lpstr>4.7 Multiplication and Multiple</vt:lpstr>
      <vt:lpstr>4.9 Rounding</vt:lpstr>
      <vt:lpstr>4.10 Significant Figures</vt:lpstr>
      <vt:lpstr>4.11 Powers Exponents Square </vt:lpstr>
      <vt:lpstr>4.13 Factorials Permutations</vt:lpstr>
      <vt:lpstr>4.14 Using Trigonometry</vt:lpstr>
      <vt:lpstr>4.15 Working with Matrices</vt:lpstr>
      <vt:lpstr>4.17 Bitwise Operations</vt:lpstr>
      <vt:lpstr>4.18 Complex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2025-04-18T05:42:00Z</dcterms:modified>
</cp:coreProperties>
</file>