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offi\BDSE36Data_Analysis\Excel Cookbook\"/>
    </mc:Choice>
  </mc:AlternateContent>
  <xr:revisionPtr revIDLastSave="0" documentId="13_ncr:1_{16C5C3DA-4888-4C9E-A8F1-49A6D867441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6.1-6.6 Current Date and Time" sheetId="1" r:id="rId1"/>
    <sheet name="6.7-6.13 Text to Date_Time" sheetId="2" r:id="rId2"/>
    <sheet name="6.14 Using Working D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8" i="2"/>
  <c r="D7" i="2"/>
  <c r="D6" i="2"/>
  <c r="C7" i="2"/>
  <c r="C6" i="2"/>
  <c r="B9" i="2"/>
  <c r="B8" i="2"/>
  <c r="B7" i="2"/>
  <c r="B6" i="2"/>
  <c r="A6" i="2"/>
  <c r="C4" i="2"/>
  <c r="B4" i="2"/>
  <c r="A4" i="2"/>
  <c r="C2" i="2"/>
  <c r="B2" i="2"/>
  <c r="C1" i="2"/>
  <c r="B1" i="2"/>
  <c r="G3" i="1"/>
  <c r="G2" i="1"/>
  <c r="E5" i="1"/>
  <c r="E4" i="1"/>
  <c r="A5" i="1"/>
  <c r="C1" i="1" s="1"/>
  <c r="A4" i="1"/>
  <c r="E3" i="1" l="1"/>
  <c r="E2" i="1"/>
  <c r="E1" i="1"/>
  <c r="C8" i="1"/>
  <c r="C7" i="1"/>
  <c r="C5" i="1"/>
  <c r="C6" i="1"/>
  <c r="C4" i="1"/>
  <c r="C3" i="1"/>
  <c r="C2" i="1"/>
</calcChain>
</file>

<file path=xl/sharedStrings.xml><?xml version="1.0" encoding="utf-8"?>
<sst xmlns="http://schemas.openxmlformats.org/spreadsheetml/2006/main" count="4" uniqueCount="4">
  <si>
    <t>March 27, 2023 6:00 PM</t>
    <phoneticPr fontId="1" type="noConversion"/>
  </si>
  <si>
    <t>Start Date</t>
    <phoneticPr fontId="1" type="noConversion"/>
  </si>
  <si>
    <t>End Date</t>
    <phoneticPr fontId="1" type="noConversion"/>
  </si>
  <si>
    <t>Holidays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</si>
</sst>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[$-F400]h:mm:ss\ AM/PM"/>
    <numFmt numFmtId="184" formatCode="yyyy/m/d\ h:mm;@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8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18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E5" sqref="E5"/>
    </sheetView>
  </sheetViews>
  <sheetFormatPr defaultRowHeight="15" x14ac:dyDescent="0.3"/>
  <cols>
    <col min="1" max="1" width="15.875" bestFit="1" customWidth="1"/>
    <col min="5" max="5" width="12" customWidth="1"/>
    <col min="7" max="7" width="10.125" bestFit="1" customWidth="1"/>
  </cols>
  <sheetData>
    <row r="1" spans="1:7" x14ac:dyDescent="0.3">
      <c r="A1" s="1">
        <v>45769</v>
      </c>
      <c r="C1">
        <f ca="1">YEAR(A5)</f>
        <v>2025</v>
      </c>
      <c r="E1">
        <f ca="1">ROUNDUP(MONTH(A5)/3, 0)</f>
        <v>2</v>
      </c>
    </row>
    <row r="2" spans="1:7" x14ac:dyDescent="0.3">
      <c r="A2" s="2">
        <v>0.70694444444444449</v>
      </c>
      <c r="C2">
        <f ca="1">MONTH(A5)</f>
        <v>4</v>
      </c>
      <c r="E2" t="str">
        <f ca="1">YEAR(A5)-(MONTH(A5)&lt;10) &amp; "/" &amp; YEAR(A5)+(MONTH(A5)&gt;=10)</f>
        <v>2024/2025</v>
      </c>
      <c r="G2" s="4">
        <f>TIME(0, 120, 0)</f>
        <v>8.3333333333333329E-2</v>
      </c>
    </row>
    <row r="3" spans="1:7" x14ac:dyDescent="0.3">
      <c r="A3" s="3">
        <v>45769.707638888889</v>
      </c>
      <c r="C3">
        <f ca="1">DAY(A5)</f>
        <v>23</v>
      </c>
      <c r="E3">
        <f ca="1">CHOOSE(MONTH(A5), 4, 4, 4, 1, 1, 1, 2, 2, 2, 3, 3, 3)</f>
        <v>1</v>
      </c>
      <c r="G3" s="4">
        <f>TIME(0,0,120)</f>
        <v>1.3888888888888889E-3</v>
      </c>
    </row>
    <row r="4" spans="1:7" x14ac:dyDescent="0.3">
      <c r="A4" s="1">
        <f ca="1">TODAY()</f>
        <v>45770</v>
      </c>
      <c r="C4">
        <f ca="1">HOUR(A5)</f>
        <v>14</v>
      </c>
      <c r="E4" s="1">
        <f>DATE(2025, 4, 23)</f>
        <v>45770</v>
      </c>
    </row>
    <row r="5" spans="1:7" x14ac:dyDescent="0.3">
      <c r="A5" s="3">
        <f ca="1">NOW()</f>
        <v>45770.602035648146</v>
      </c>
      <c r="C5">
        <f ca="1">MINUTE(A5)</f>
        <v>26</v>
      </c>
      <c r="E5" s="1">
        <f>DATE(1800, 1, 1)</f>
        <v>657439</v>
      </c>
    </row>
    <row r="6" spans="1:7" x14ac:dyDescent="0.3">
      <c r="C6">
        <f ca="1">SECOND(A5)</f>
        <v>56</v>
      </c>
    </row>
    <row r="7" spans="1:7" x14ac:dyDescent="0.3">
      <c r="C7">
        <f ca="1">WEEKDAY(A5)</f>
        <v>4</v>
      </c>
    </row>
    <row r="8" spans="1:7" x14ac:dyDescent="0.3">
      <c r="C8">
        <f ca="1">WEEKNUM(A5)</f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53E1-AC22-4B4C-92B6-4F566E9D93F8}">
  <dimension ref="A1:D9"/>
  <sheetViews>
    <sheetView workbookViewId="0">
      <selection activeCell="A6" sqref="A6"/>
    </sheetView>
  </sheetViews>
  <sheetFormatPr defaultRowHeight="15" x14ac:dyDescent="0.3"/>
  <cols>
    <col min="1" max="1" width="24.125" bestFit="1" customWidth="1"/>
    <col min="2" max="3" width="15.875" bestFit="1" customWidth="1"/>
    <col min="4" max="4" width="13.375" customWidth="1"/>
  </cols>
  <sheetData>
    <row r="1" spans="1:4" x14ac:dyDescent="0.3">
      <c r="A1" s="5" t="s">
        <v>0</v>
      </c>
      <c r="B1">
        <f>DATEVALUE(A1)</f>
        <v>45012</v>
      </c>
      <c r="C1" s="6">
        <f>B1</f>
        <v>45012</v>
      </c>
    </row>
    <row r="2" spans="1:4" x14ac:dyDescent="0.3">
      <c r="B2">
        <f>TIMEVALUE(A1)</f>
        <v>0.75</v>
      </c>
      <c r="C2" s="7">
        <f>B2</f>
        <v>0.75</v>
      </c>
    </row>
    <row r="4" spans="1:4" x14ac:dyDescent="0.3">
      <c r="A4" s="9">
        <f>DATE(2023,3,27)+TIME(18,0,0)</f>
        <v>45012.75</v>
      </c>
      <c r="B4" s="6">
        <f>INT(A4)</f>
        <v>45012</v>
      </c>
      <c r="C4" s="7">
        <f>MOD(A4,1)</f>
        <v>0.75</v>
      </c>
    </row>
    <row r="5" spans="1:4" x14ac:dyDescent="0.3">
      <c r="A5" s="8"/>
    </row>
    <row r="6" spans="1:4" x14ac:dyDescent="0.3">
      <c r="A6" s="1">
        <f>DATE(2023,3,27)</f>
        <v>45012</v>
      </c>
      <c r="B6" s="1">
        <f>A6+7</f>
        <v>45019</v>
      </c>
      <c r="C6">
        <f>YEARFRAC(DATE(YEAR(A6), 1, 1), A6)</f>
        <v>0.2388888888888889</v>
      </c>
      <c r="D6">
        <f ca="1">DATEDIF(A6, TODAY(), "y")</f>
        <v>2</v>
      </c>
    </row>
    <row r="7" spans="1:4" x14ac:dyDescent="0.3">
      <c r="B7" s="1">
        <f>EDATE(A6, 7)</f>
        <v>45226</v>
      </c>
      <c r="C7" s="8">
        <f>1-YEARFRAC(DATE(YEAR(A6), 1, 1), A6)</f>
        <v>0.76111111111111107</v>
      </c>
      <c r="D7">
        <f ca="1">DATEDIF(A6, TODAY(), "m")</f>
        <v>24</v>
      </c>
    </row>
    <row r="8" spans="1:4" x14ac:dyDescent="0.3">
      <c r="B8" s="1">
        <f>DATE(YEAR(A6)+1, MONTH(A6)+6, DAY(A6)+7)</f>
        <v>45569</v>
      </c>
      <c r="D8">
        <f ca="1">DATEDIF(A6, TODAY(), "yd")</f>
        <v>27</v>
      </c>
    </row>
    <row r="9" spans="1:4" x14ac:dyDescent="0.3">
      <c r="B9" s="1">
        <f>EOMONTH(A6, 0)</f>
        <v>45016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F8B0-E74F-4474-9E03-25D3B466C1E7}">
  <dimension ref="A1:D6"/>
  <sheetViews>
    <sheetView tabSelected="1" workbookViewId="0">
      <selection activeCell="D8" sqref="D8"/>
    </sheetView>
  </sheetViews>
  <sheetFormatPr defaultRowHeight="15" x14ac:dyDescent="0.3"/>
  <cols>
    <col min="1" max="1" width="13" customWidth="1"/>
    <col min="2" max="2" width="17.875" customWidth="1"/>
    <col min="3" max="3" width="17.25" customWidth="1"/>
    <col min="4" max="4" width="16.875" customWidth="1"/>
  </cols>
  <sheetData>
    <row r="1" spans="1:4" x14ac:dyDescent="0.3">
      <c r="A1" t="s">
        <v>1</v>
      </c>
      <c r="B1" t="s">
        <v>2</v>
      </c>
      <c r="C1" t="s">
        <v>3</v>
      </c>
    </row>
    <row r="2" spans="1:4" x14ac:dyDescent="0.3">
      <c r="A2" s="1">
        <v>45012</v>
      </c>
      <c r="B2" s="1">
        <v>45230</v>
      </c>
      <c r="C2" s="1">
        <v>45015</v>
      </c>
      <c r="D2" s="1">
        <f>WORKDAY(A2, 20)</f>
        <v>45040</v>
      </c>
    </row>
    <row r="3" spans="1:4" x14ac:dyDescent="0.3">
      <c r="C3" s="1">
        <v>45019</v>
      </c>
      <c r="D3" s="1">
        <f>WORKDAY(A2, 20, C2:C5)</f>
        <v>45044</v>
      </c>
    </row>
    <row r="4" spans="1:4" x14ac:dyDescent="0.3">
      <c r="C4" s="1">
        <v>45020</v>
      </c>
      <c r="D4">
        <f>NETWORKDAYS(A2, B2)</f>
        <v>157</v>
      </c>
    </row>
    <row r="5" spans="1:4" x14ac:dyDescent="0.3">
      <c r="C5" s="1">
        <v>45021</v>
      </c>
      <c r="D5">
        <f>NETWORKDAYS(A2,
B2, C2:C5)</f>
        <v>153</v>
      </c>
    </row>
    <row r="6" spans="1:4" x14ac:dyDescent="0.3">
      <c r="D6">
        <f>NETWORKDAYS(A2, B2,
_xlfn.SEQUENCE(14, , C2))</f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6.1-6.6 Current Date and Time</vt:lpstr>
      <vt:lpstr>6.7-6.13 Text to Date_Time</vt:lpstr>
      <vt:lpstr>6.14 Using Working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許伯瑋</dc:creator>
  <cp:lastModifiedBy>伯瑋 許</cp:lastModifiedBy>
  <dcterms:created xsi:type="dcterms:W3CDTF">2015-06-05T18:19:34Z</dcterms:created>
  <dcterms:modified xsi:type="dcterms:W3CDTF">2025-04-23T08:31:13Z</dcterms:modified>
</cp:coreProperties>
</file>