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coffi\BDSE36MS_Office\Excel Cookbook\"/>
    </mc:Choice>
  </mc:AlternateContent>
  <xr:revisionPtr revIDLastSave="0" documentId="13_ncr:1_{96039B92-53BE-4BF6-A4B7-2E5217C965F8}" xr6:coauthVersionLast="47" xr6:coauthVersionMax="47" xr10:uidLastSave="{00000000-0000-0000-0000-000000000000}"/>
  <bookViews>
    <workbookView xWindow="-96" yWindow="0" windowWidth="17604" windowHeight="12336" firstSheet="11" activeTab="13" xr2:uid="{00000000-000D-0000-FFFF-FFFF00000000}"/>
  </bookViews>
  <sheets>
    <sheet name="9.2 Descriptive Statistics" sheetId="1" r:id="rId1"/>
    <sheet name="9.3 Rank" sheetId="2" r:id="rId2"/>
    <sheet name="9.4 Frequency" sheetId="3" r:id="rId3"/>
    <sheet name="9.5 Moving Averages" sheetId="4" r:id="rId4"/>
    <sheet name="9.6  Exponential Smoothing" sheetId="5" r:id="rId5"/>
    <sheet name="9.7-9.8 Random Sample" sheetId="6" r:id="rId6"/>
    <sheet name="9.10 Correlation" sheetId="8" r:id="rId7"/>
    <sheet name="9.12 Linear Regression" sheetId="9" r:id="rId8"/>
    <sheet name="9.13 Two-Sample t-Test" sheetId="10" r:id="rId9"/>
    <sheet name="9.14 Two-Sample z-Test" sheetId="11" r:id="rId10"/>
    <sheet name="9.15 Paired t-test" sheetId="12" r:id="rId11"/>
    <sheet name="9.16 f-Test" sheetId="13" r:id="rId12"/>
    <sheet name="9.17 One-Way ANOVA" sheetId="14" r:id="rId13"/>
    <sheet name="9.18 Two-Way ANOVA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8" l="1"/>
  <c r="H9" i="8"/>
  <c r="G8" i="8"/>
  <c r="H16" i="6" a="1"/>
  <c r="H16" i="6" s="1"/>
  <c r="H17" i="6" a="1"/>
  <c r="H17" i="6" s="1"/>
  <c r="H18" i="6" a="1"/>
  <c r="H18" i="6" s="1"/>
  <c r="H19" i="6" a="1"/>
  <c r="H19" i="6" s="1"/>
  <c r="H20" i="6" a="1"/>
  <c r="H20" i="6" s="1"/>
  <c r="H21" i="6" a="1"/>
  <c r="H21" i="6" s="1"/>
  <c r="H22" i="6" a="1"/>
  <c r="H22" i="6" s="1"/>
  <c r="H23" i="6" a="1"/>
  <c r="H23" i="6" s="1"/>
  <c r="H24" i="6" a="1"/>
  <c r="H24" i="6" s="1"/>
  <c r="H15" i="6" a="1"/>
  <c r="H15" i="6" s="1"/>
  <c r="H3" i="6" a="1"/>
  <c r="H3" i="6" s="1"/>
  <c r="H4" i="6" a="1"/>
  <c r="H4" i="6" s="1"/>
  <c r="H5" i="6" a="1"/>
  <c r="H5" i="6" s="1"/>
  <c r="H6" i="6" a="1"/>
  <c r="H6" i="6" s="1"/>
  <c r="H7" i="6" a="1"/>
  <c r="H7" i="6" s="1"/>
  <c r="H8" i="6" a="1"/>
  <c r="H8" i="6" s="1"/>
  <c r="H9" i="6" a="1"/>
  <c r="H9" i="6" s="1"/>
  <c r="H10" i="6" a="1"/>
  <c r="H10" i="6" s="1"/>
  <c r="H11" i="6" a="1"/>
  <c r="H11" i="6" s="1"/>
  <c r="H2" i="6" a="1"/>
  <c r="H2" i="6" s="1"/>
  <c r="E6" i="5" l="1"/>
  <c r="E7" i="5"/>
  <c r="E8" i="5"/>
  <c r="E9" i="5"/>
  <c r="E10" i="5"/>
  <c r="E11" i="5"/>
  <c r="E12" i="5"/>
  <c r="E13" i="5"/>
  <c r="D4" i="5"/>
  <c r="D5" i="5"/>
  <c r="D6" i="5"/>
  <c r="D7" i="5" s="1"/>
  <c r="D8" i="5" s="1"/>
  <c r="D9" i="5" s="1"/>
  <c r="D10" i="5" s="1"/>
  <c r="D11" i="5" s="1"/>
  <c r="D12" i="5" s="1"/>
  <c r="D13" i="5" s="1"/>
  <c r="D3" i="5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<sst xmlns="http://schemas.openxmlformats.org/spreadsheetml/2006/main" count="868" uniqueCount="140">
  <si>
    <t>Scores A</t>
  </si>
  <si>
    <t>Scores B</t>
  </si>
  <si>
    <t>平均數</t>
  </si>
  <si>
    <t>標準誤</t>
  </si>
  <si>
    <t>中間值</t>
  </si>
  <si>
    <t>眾數</t>
  </si>
  <si>
    <t>標準差</t>
  </si>
  <si>
    <t>變異數</t>
  </si>
  <si>
    <t>峰度</t>
  </si>
  <si>
    <t>偏態</t>
  </si>
  <si>
    <t>範圍</t>
  </si>
  <si>
    <t>最小值</t>
  </si>
  <si>
    <t>最大值</t>
  </si>
  <si>
    <t>總和</t>
  </si>
  <si>
    <t>個數</t>
  </si>
  <si>
    <t>Scores</t>
  </si>
  <si>
    <t>原順序點</t>
  </si>
  <si>
    <t>等級</t>
  </si>
  <si>
    <t>百分比</t>
  </si>
  <si>
    <t>Bin upper limits</t>
  </si>
  <si>
    <t>其他</t>
  </si>
  <si>
    <t>頻率</t>
  </si>
  <si>
    <t>累積 %</t>
  </si>
  <si>
    <t>Year/Quarter</t>
  </si>
  <si>
    <t>Sales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</si>
  <si>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</si>
  <si>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</si>
  <si>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</si>
  <si>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</si>
  <si>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</si>
  <si>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</si>
  <si>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</si>
  <si>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</si>
  <si>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</si>
  <si>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</si>
  <si>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</si>
  <si>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</si>
  <si>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</si>
  <si>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</si>
  <si>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</si>
  <si>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</si>
  <si>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</si>
  <si>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</si>
  <si>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</si>
  <si>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Period</t>
  </si>
  <si>
    <t>Customer</t>
  </si>
  <si>
    <t>Gender</t>
  </si>
  <si>
    <t>State</t>
  </si>
  <si>
    <t>VIP</t>
  </si>
  <si>
    <t>Female</t>
  </si>
  <si>
    <t>CA</t>
  </si>
  <si>
    <t>No</t>
  </si>
  <si>
    <t>OR</t>
  </si>
  <si>
    <t>Male</t>
  </si>
  <si>
    <t>NY</t>
  </si>
  <si>
    <t>MA</t>
  </si>
  <si>
    <t>TX</t>
  </si>
  <si>
    <t>Yes</t>
  </si>
  <si>
    <t>Month</t>
  </si>
  <si>
    <t>Paper</t>
  </si>
  <si>
    <t>Ink cartridges</t>
  </si>
  <si>
    <t>Computers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</si>
  <si>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</si>
  <si>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</si>
  <si>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</si>
  <si>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</si>
  <si>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</si>
  <si>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</si>
  <si>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</si>
  <si>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</si>
  <si>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</si>
  <si>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</si>
  <si>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</si>
  <si>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</si>
  <si>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Sold</t>
  </si>
  <si>
    <t>Price</t>
  </si>
  <si>
    <t>Advertising</t>
  </si>
  <si>
    <t>摘要輸出</t>
  </si>
  <si>
    <t>迴歸統計</t>
  </si>
  <si>
    <t>R 的倍數</t>
  </si>
  <si>
    <t>R 平方</t>
  </si>
  <si>
    <t>調整的 R 平方</t>
  </si>
  <si>
    <t>觀察值個數</t>
  </si>
  <si>
    <t>ANOVA</t>
  </si>
  <si>
    <t>迴歸</t>
  </si>
  <si>
    <t>殘差</t>
  </si>
  <si>
    <t>截距</t>
  </si>
  <si>
    <t>自由度</t>
  </si>
  <si>
    <t>SS</t>
  </si>
  <si>
    <t>MS</t>
  </si>
  <si>
    <t>F</t>
  </si>
  <si>
    <t>顯著值</t>
  </si>
  <si>
    <t>係數</t>
  </si>
  <si>
    <t>t 統計</t>
  </si>
  <si>
    <t>P-值</t>
  </si>
  <si>
    <t>下限 95%</t>
  </si>
  <si>
    <t>上限 95%</t>
  </si>
  <si>
    <t>下限 95.0%</t>
  </si>
  <si>
    <t>上限 95.0%</t>
  </si>
  <si>
    <t>Brand A</t>
  </si>
  <si>
    <t>Brand B</t>
  </si>
  <si>
    <t>Pooled 變異數</t>
  </si>
  <si>
    <t>假設的均數差</t>
  </si>
  <si>
    <t>P(T&lt;=t) 單尾</t>
  </si>
  <si>
    <t>臨界值：單尾</t>
  </si>
  <si>
    <t>P(T&lt;=t) 雙尾</t>
  </si>
  <si>
    <t>臨界值：雙尾</t>
  </si>
  <si>
    <t>ｚ檢定：兩個母體平均數差異檢定</t>
  </si>
  <si>
    <t>已知的變異數</t>
  </si>
  <si>
    <t>z</t>
  </si>
  <si>
    <t>P(Z&lt;=z) 單尾</t>
  </si>
  <si>
    <t>P(Z&lt;=z) 雙尾</t>
  </si>
  <si>
    <t>Athlete</t>
  </si>
  <si>
    <t>Before</t>
  </si>
  <si>
    <t>After</t>
  </si>
  <si>
    <t>t 檢定：成對母體平均數差異檢定</t>
  </si>
  <si>
    <t>皮耳森相關係數</t>
  </si>
  <si>
    <t>Team A</t>
  </si>
  <si>
    <t>Team B</t>
  </si>
  <si>
    <t>P(F&lt;=f) 單尾</t>
  </si>
  <si>
    <t>F 檢定：兩個常態母體變異數的檢定</t>
    <phoneticPr fontId="1" type="noConversion"/>
  </si>
  <si>
    <t>Brand C</t>
  </si>
  <si>
    <t>摘要</t>
  </si>
  <si>
    <t>組</t>
  </si>
  <si>
    <t>平均</t>
  </si>
  <si>
    <t>變源</t>
  </si>
  <si>
    <t>臨界值</t>
  </si>
  <si>
    <t>組間</t>
  </si>
  <si>
    <t>組內</t>
  </si>
  <si>
    <t>單因子變異數分析</t>
    <phoneticPr fontId="1" type="noConversion"/>
  </si>
  <si>
    <t>Model A</t>
  </si>
  <si>
    <t>Model B</t>
  </si>
  <si>
    <t>Model C</t>
  </si>
  <si>
    <t>Culture 1</t>
  </si>
  <si>
    <t>Culture 2</t>
  </si>
  <si>
    <t>Culture 3</t>
  </si>
  <si>
    <t>雙因子變異數分析：重複試驗</t>
  </si>
  <si>
    <t>樣本</t>
  </si>
  <si>
    <t>欄</t>
  </si>
  <si>
    <t>交互作用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</si>
</sst>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1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10" fontId="0" fillId="0" borderId="0" xfId="0" applyNumberFormat="1"/>
    <xf numFmtId="10" fontId="0" fillId="0" borderId="1" xfId="0" applyNumberFormat="1" applyBorder="1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Continuous"/>
    </xf>
    <xf numFmtId="0" fontId="0" fillId="0" borderId="3" xfId="0" applyFont="1" applyFill="1" applyBorder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/>
              <a:t>直方圖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頻率</c:v>
          </c:tx>
          <c:invertIfNegative val="0"/>
          <c:cat>
            <c:strRef>
              <c:f>'9.4 Frequency'!$H$2:$H$12</c:f>
              <c:strCache>
                <c:ptCount val="11"/>
                <c:pt idx="0">
                  <c:v>50</c:v>
                </c:pt>
                <c:pt idx="1">
                  <c:v>40</c:v>
                </c:pt>
                <c:pt idx="2">
                  <c:v>60</c:v>
                </c:pt>
                <c:pt idx="3">
                  <c:v>30</c:v>
                </c:pt>
                <c:pt idx="4">
                  <c:v>20</c:v>
                </c:pt>
                <c:pt idx="5">
                  <c:v>70</c:v>
                </c:pt>
                <c:pt idx="6">
                  <c:v>10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其他</c:v>
                </c:pt>
              </c:strCache>
            </c:strRef>
          </c:cat>
          <c:val>
            <c:numRef>
              <c:f>'9.4 Frequency'!$I$2:$I$12</c:f>
              <c:numCache>
                <c:formatCode>General</c:formatCode>
                <c:ptCount val="11"/>
                <c:pt idx="0">
                  <c:v>5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CF-40D0-9134-0CC3B667B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68789663"/>
        <c:axId val="1268791103"/>
      </c:barChart>
      <c:lineChart>
        <c:grouping val="standard"/>
        <c:varyColors val="0"/>
        <c:ser>
          <c:idx val="1"/>
          <c:order val="1"/>
          <c:tx>
            <c:v>累積 %</c:v>
          </c:tx>
          <c:cat>
            <c:strRef>
              <c:f>'9.4 Frequency'!$H$2:$H$12</c:f>
              <c:strCache>
                <c:ptCount val="11"/>
                <c:pt idx="0">
                  <c:v>50</c:v>
                </c:pt>
                <c:pt idx="1">
                  <c:v>40</c:v>
                </c:pt>
                <c:pt idx="2">
                  <c:v>60</c:v>
                </c:pt>
                <c:pt idx="3">
                  <c:v>30</c:v>
                </c:pt>
                <c:pt idx="4">
                  <c:v>20</c:v>
                </c:pt>
                <c:pt idx="5">
                  <c:v>70</c:v>
                </c:pt>
                <c:pt idx="6">
                  <c:v>10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其他</c:v>
                </c:pt>
              </c:strCache>
            </c:strRef>
          </c:cat>
          <c:val>
            <c:numRef>
              <c:f>'9.4 Frequency'!$J$2:$J$12</c:f>
              <c:numCache>
                <c:formatCode>0.00%</c:formatCode>
                <c:ptCount val="11"/>
                <c:pt idx="0">
                  <c:v>0.33333333333333331</c:v>
                </c:pt>
                <c:pt idx="1">
                  <c:v>0.53333333333333333</c:v>
                </c:pt>
                <c:pt idx="2">
                  <c:v>0.73333333333333328</c:v>
                </c:pt>
                <c:pt idx="3">
                  <c:v>0.8666666666666667</c:v>
                </c:pt>
                <c:pt idx="4">
                  <c:v>0.93333333333333335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CF-40D0-9134-0CC3B667B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8795423"/>
        <c:axId val="1268778623"/>
      </c:lineChart>
      <c:catAx>
        <c:axId val="12687896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Bin upper limits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68791103"/>
        <c:crosses val="autoZero"/>
        <c:auto val="1"/>
        <c:lblAlgn val="ctr"/>
        <c:lblOffset val="100"/>
        <c:noMultiLvlLbl val="0"/>
      </c:catAx>
      <c:valAx>
        <c:axId val="126879110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頻率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68789663"/>
        <c:crosses val="autoZero"/>
        <c:crossBetween val="between"/>
      </c:valAx>
      <c:valAx>
        <c:axId val="1268778623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1268795423"/>
        <c:crosses val="max"/>
        <c:crossBetween val="between"/>
      </c:valAx>
      <c:catAx>
        <c:axId val="126879542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68778623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/>
              <a:t>直方圖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頻率</c:v>
          </c:tx>
          <c:invertIfNegative val="0"/>
          <c:cat>
            <c:strRef>
              <c:f>'9.4 Frequency'!$H$2:$H$12</c:f>
              <c:strCache>
                <c:ptCount val="11"/>
                <c:pt idx="0">
                  <c:v>50</c:v>
                </c:pt>
                <c:pt idx="1">
                  <c:v>40</c:v>
                </c:pt>
                <c:pt idx="2">
                  <c:v>60</c:v>
                </c:pt>
                <c:pt idx="3">
                  <c:v>30</c:v>
                </c:pt>
                <c:pt idx="4">
                  <c:v>20</c:v>
                </c:pt>
                <c:pt idx="5">
                  <c:v>70</c:v>
                </c:pt>
                <c:pt idx="6">
                  <c:v>10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其他</c:v>
                </c:pt>
              </c:strCache>
            </c:strRef>
          </c:cat>
          <c:val>
            <c:numRef>
              <c:f>'9.4 Frequency'!$I$2:$I$12</c:f>
              <c:numCache>
                <c:formatCode>General</c:formatCode>
                <c:ptCount val="11"/>
                <c:pt idx="0">
                  <c:v>5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D4-4524-A6E9-6896523B8F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68803103"/>
        <c:axId val="1268799743"/>
      </c:barChart>
      <c:lineChart>
        <c:grouping val="standard"/>
        <c:varyColors val="0"/>
        <c:ser>
          <c:idx val="1"/>
          <c:order val="1"/>
          <c:tx>
            <c:v>累積 %</c:v>
          </c:tx>
          <c:cat>
            <c:strRef>
              <c:f>'9.4 Frequency'!$H$2:$H$12</c:f>
              <c:strCache>
                <c:ptCount val="11"/>
                <c:pt idx="0">
                  <c:v>50</c:v>
                </c:pt>
                <c:pt idx="1">
                  <c:v>40</c:v>
                </c:pt>
                <c:pt idx="2">
                  <c:v>60</c:v>
                </c:pt>
                <c:pt idx="3">
                  <c:v>30</c:v>
                </c:pt>
                <c:pt idx="4">
                  <c:v>20</c:v>
                </c:pt>
                <c:pt idx="5">
                  <c:v>70</c:v>
                </c:pt>
                <c:pt idx="6">
                  <c:v>10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其他</c:v>
                </c:pt>
              </c:strCache>
            </c:strRef>
          </c:cat>
          <c:val>
            <c:numRef>
              <c:f>'9.4 Frequency'!$J$2:$J$12</c:f>
              <c:numCache>
                <c:formatCode>0.00%</c:formatCode>
                <c:ptCount val="11"/>
                <c:pt idx="0">
                  <c:v>0.33333333333333331</c:v>
                </c:pt>
                <c:pt idx="1">
                  <c:v>0.53333333333333333</c:v>
                </c:pt>
                <c:pt idx="2">
                  <c:v>0.73333333333333328</c:v>
                </c:pt>
                <c:pt idx="3">
                  <c:v>0.8666666666666667</c:v>
                </c:pt>
                <c:pt idx="4">
                  <c:v>0.93333333333333335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D4-4524-A6E9-6896523B8F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8805503"/>
        <c:axId val="1268805023"/>
      </c:lineChart>
      <c:catAx>
        <c:axId val="12688031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Bin upper limits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68799743"/>
        <c:crosses val="autoZero"/>
        <c:auto val="1"/>
        <c:lblAlgn val="ctr"/>
        <c:lblOffset val="100"/>
        <c:noMultiLvlLbl val="0"/>
      </c:catAx>
      <c:valAx>
        <c:axId val="126879974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頻率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68803103"/>
        <c:crosses val="autoZero"/>
        <c:crossBetween val="between"/>
      </c:valAx>
      <c:valAx>
        <c:axId val="1268805023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1268805503"/>
        <c:crosses val="max"/>
        <c:crossBetween val="between"/>
      </c:valAx>
      <c:catAx>
        <c:axId val="126880550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68805023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/>
              <a:t>直方圖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頻率</c:v>
          </c:tx>
          <c:invertIfNegative val="0"/>
          <c:cat>
            <c:strRef>
              <c:f>'9.4 Frequency'!$H$2:$H$12</c:f>
              <c:strCache>
                <c:ptCount val="11"/>
                <c:pt idx="0">
                  <c:v>50</c:v>
                </c:pt>
                <c:pt idx="1">
                  <c:v>40</c:v>
                </c:pt>
                <c:pt idx="2">
                  <c:v>60</c:v>
                </c:pt>
                <c:pt idx="3">
                  <c:v>30</c:v>
                </c:pt>
                <c:pt idx="4">
                  <c:v>20</c:v>
                </c:pt>
                <c:pt idx="5">
                  <c:v>70</c:v>
                </c:pt>
                <c:pt idx="6">
                  <c:v>10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其他</c:v>
                </c:pt>
              </c:strCache>
            </c:strRef>
          </c:cat>
          <c:val>
            <c:numRef>
              <c:f>'9.4 Frequency'!$I$2:$I$12</c:f>
              <c:numCache>
                <c:formatCode>General</c:formatCode>
                <c:ptCount val="11"/>
                <c:pt idx="0">
                  <c:v>5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E1-4B2A-A419-2B8C4C3D8E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68807423"/>
        <c:axId val="1268802143"/>
      </c:barChart>
      <c:lineChart>
        <c:grouping val="standard"/>
        <c:varyColors val="0"/>
        <c:ser>
          <c:idx val="1"/>
          <c:order val="1"/>
          <c:tx>
            <c:v>累積 %</c:v>
          </c:tx>
          <c:cat>
            <c:strRef>
              <c:f>'9.4 Frequency'!$H$2:$H$12</c:f>
              <c:strCache>
                <c:ptCount val="11"/>
                <c:pt idx="0">
                  <c:v>50</c:v>
                </c:pt>
                <c:pt idx="1">
                  <c:v>40</c:v>
                </c:pt>
                <c:pt idx="2">
                  <c:v>60</c:v>
                </c:pt>
                <c:pt idx="3">
                  <c:v>30</c:v>
                </c:pt>
                <c:pt idx="4">
                  <c:v>20</c:v>
                </c:pt>
                <c:pt idx="5">
                  <c:v>70</c:v>
                </c:pt>
                <c:pt idx="6">
                  <c:v>10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其他</c:v>
                </c:pt>
              </c:strCache>
            </c:strRef>
          </c:cat>
          <c:val>
            <c:numRef>
              <c:f>'9.4 Frequency'!$J$2:$J$12</c:f>
              <c:numCache>
                <c:formatCode>0.00%</c:formatCode>
                <c:ptCount val="11"/>
                <c:pt idx="0">
                  <c:v>0.33333333333333331</c:v>
                </c:pt>
                <c:pt idx="1">
                  <c:v>0.53333333333333333</c:v>
                </c:pt>
                <c:pt idx="2">
                  <c:v>0.73333333333333328</c:v>
                </c:pt>
                <c:pt idx="3">
                  <c:v>0.8666666666666667</c:v>
                </c:pt>
                <c:pt idx="4">
                  <c:v>0.93333333333333335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E1-4B2A-A419-2B8C4C3D8E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8819423"/>
        <c:axId val="1268811743"/>
      </c:lineChart>
      <c:catAx>
        <c:axId val="12688074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Bin upper limits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68802143"/>
        <c:crosses val="autoZero"/>
        <c:auto val="1"/>
        <c:lblAlgn val="ctr"/>
        <c:lblOffset val="100"/>
        <c:noMultiLvlLbl val="0"/>
      </c:catAx>
      <c:valAx>
        <c:axId val="126880214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頻率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68807423"/>
        <c:crosses val="autoZero"/>
        <c:crossBetween val="between"/>
      </c:valAx>
      <c:valAx>
        <c:axId val="1268811743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1268819423"/>
        <c:crosses val="max"/>
        <c:crossBetween val="between"/>
      </c:valAx>
      <c:catAx>
        <c:axId val="126881942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68811743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/>
              <a:t>移動平均法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實際</c:v>
          </c:tx>
          <c:val>
            <c:numRef>
              <c:f>'9.5 Moving Averages'!$B$2:$B$20</c:f>
              <c:numCache>
                <c:formatCode>General</c:formatCode>
                <c:ptCount val="19"/>
                <c:pt idx="0">
                  <c:v>78000</c:v>
                </c:pt>
                <c:pt idx="1">
                  <c:v>60000</c:v>
                </c:pt>
                <c:pt idx="2">
                  <c:v>45000</c:v>
                </c:pt>
                <c:pt idx="3">
                  <c:v>80000</c:v>
                </c:pt>
                <c:pt idx="4">
                  <c:v>75000</c:v>
                </c:pt>
                <c:pt idx="5">
                  <c:v>70000</c:v>
                </c:pt>
                <c:pt idx="6">
                  <c:v>50000</c:v>
                </c:pt>
                <c:pt idx="7">
                  <c:v>90000</c:v>
                </c:pt>
                <c:pt idx="8">
                  <c:v>80000</c:v>
                </c:pt>
                <c:pt idx="9">
                  <c:v>52000</c:v>
                </c:pt>
                <c:pt idx="10">
                  <c:v>60000</c:v>
                </c:pt>
                <c:pt idx="11">
                  <c:v>115000</c:v>
                </c:pt>
                <c:pt idx="12">
                  <c:v>105000</c:v>
                </c:pt>
                <c:pt idx="13">
                  <c:v>60000</c:v>
                </c:pt>
                <c:pt idx="14">
                  <c:v>80000</c:v>
                </c:pt>
                <c:pt idx="15">
                  <c:v>120000</c:v>
                </c:pt>
                <c:pt idx="16">
                  <c:v>110000</c:v>
                </c:pt>
                <c:pt idx="17">
                  <c:v>63000</c:v>
                </c:pt>
                <c:pt idx="18">
                  <c:v>80000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8C-488D-B233-672F245569C9}"/>
            </c:ext>
          </c:extLst>
        </c:ser>
        <c:ser>
          <c:idx val="1"/>
          <c:order val="1"/>
          <c:tx>
            <c:v>預測</c:v>
          </c:tx>
          <c:val>
            <c:numRef>
              <c:f>'9.5 Moving Averages'!$E$1:$E$19</c:f>
              <c:numCache>
                <c:formatCode>General</c:formatCode>
                <c:ptCount val="1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65750</c:v>
                </c:pt>
                <c:pt idx="4">
                  <c:v>65000</c:v>
                </c:pt>
                <c:pt idx="5">
                  <c:v>67500</c:v>
                </c:pt>
                <c:pt idx="6">
                  <c:v>68750</c:v>
                </c:pt>
                <c:pt idx="7">
                  <c:v>71250</c:v>
                </c:pt>
                <c:pt idx="8">
                  <c:v>72500</c:v>
                </c:pt>
                <c:pt idx="9">
                  <c:v>68000</c:v>
                </c:pt>
                <c:pt idx="10">
                  <c:v>70500</c:v>
                </c:pt>
                <c:pt idx="11">
                  <c:v>76750</c:v>
                </c:pt>
                <c:pt idx="12">
                  <c:v>83000</c:v>
                </c:pt>
                <c:pt idx="13">
                  <c:v>85000</c:v>
                </c:pt>
                <c:pt idx="14">
                  <c:v>90000</c:v>
                </c:pt>
                <c:pt idx="15">
                  <c:v>91250</c:v>
                </c:pt>
                <c:pt idx="16">
                  <c:v>92500</c:v>
                </c:pt>
                <c:pt idx="17">
                  <c:v>93250</c:v>
                </c:pt>
                <c:pt idx="18">
                  <c:v>93250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8C-488D-B233-672F245569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8810303"/>
        <c:axId val="1268820863"/>
      </c:lineChart>
      <c:catAx>
        <c:axId val="12688103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資料點</a:t>
                </a:r>
              </a:p>
            </c:rich>
          </c:tx>
          <c:overlay val="0"/>
        </c:title>
        <c:majorTickMark val="out"/>
        <c:minorTickMark val="none"/>
        <c:tickLblPos val="nextTo"/>
        <c:crossAx val="1268820863"/>
        <c:crosses val="autoZero"/>
        <c:auto val="1"/>
        <c:lblAlgn val="ctr"/>
        <c:lblOffset val="100"/>
        <c:noMultiLvlLbl val="0"/>
      </c:catAx>
      <c:valAx>
        <c:axId val="126882086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值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6881030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/>
              <a:t>指數平滑法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實際</c:v>
          </c:tx>
          <c:val>
            <c:numRef>
              <c:f>'9.6  Exponential Smoothing'!$B$2:$B$13</c:f>
              <c:numCache>
                <c:formatCode>General</c:formatCode>
                <c:ptCount val="12"/>
                <c:pt idx="0">
                  <c:v>110</c:v>
                </c:pt>
                <c:pt idx="1">
                  <c:v>140</c:v>
                </c:pt>
                <c:pt idx="2">
                  <c:v>250</c:v>
                </c:pt>
                <c:pt idx="3">
                  <c:v>500</c:v>
                </c:pt>
                <c:pt idx="4">
                  <c:v>200</c:v>
                </c:pt>
                <c:pt idx="5">
                  <c:v>350</c:v>
                </c:pt>
                <c:pt idx="6">
                  <c:v>110</c:v>
                </c:pt>
                <c:pt idx="7">
                  <c:v>890</c:v>
                </c:pt>
                <c:pt idx="8">
                  <c:v>400</c:v>
                </c:pt>
                <c:pt idx="9">
                  <c:v>1200</c:v>
                </c:pt>
                <c:pt idx="10">
                  <c:v>450</c:v>
                </c:pt>
                <c:pt idx="11">
                  <c:v>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D6-49C1-BC5B-055A819BC3BA}"/>
            </c:ext>
          </c:extLst>
        </c:ser>
        <c:ser>
          <c:idx val="1"/>
          <c:order val="1"/>
          <c:tx>
            <c:v>預測</c:v>
          </c:tx>
          <c:val>
            <c:numRef>
              <c:f>'9.6  Exponential Smoothing'!$D$2:$D$13</c:f>
              <c:numCache>
                <c:formatCode>General</c:formatCode>
                <c:ptCount val="12"/>
                <c:pt idx="0">
                  <c:v>#N/A</c:v>
                </c:pt>
                <c:pt idx="1">
                  <c:v>110</c:v>
                </c:pt>
                <c:pt idx="2">
                  <c:v>119</c:v>
                </c:pt>
                <c:pt idx="3">
                  <c:v>158.30000000000001</c:v>
                </c:pt>
                <c:pt idx="4">
                  <c:v>260.81</c:v>
                </c:pt>
                <c:pt idx="5">
                  <c:v>242.56699999999998</c:v>
                </c:pt>
                <c:pt idx="6">
                  <c:v>274.79689999999994</c:v>
                </c:pt>
                <c:pt idx="7">
                  <c:v>225.35782999999995</c:v>
                </c:pt>
                <c:pt idx="8">
                  <c:v>424.75048099999992</c:v>
                </c:pt>
                <c:pt idx="9">
                  <c:v>417.32533669999992</c:v>
                </c:pt>
                <c:pt idx="10">
                  <c:v>652.12773569000001</c:v>
                </c:pt>
                <c:pt idx="11">
                  <c:v>591.48941498299996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D6-49C1-BC5B-055A819BC3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8808383"/>
        <c:axId val="1268822783"/>
      </c:lineChart>
      <c:catAx>
        <c:axId val="12688083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資料點</a:t>
                </a:r>
              </a:p>
            </c:rich>
          </c:tx>
          <c:overlay val="0"/>
        </c:title>
        <c:majorTickMark val="out"/>
        <c:minorTickMark val="none"/>
        <c:tickLblPos val="nextTo"/>
        <c:crossAx val="1268822783"/>
        <c:crosses val="autoZero"/>
        <c:auto val="1"/>
        <c:lblAlgn val="ctr"/>
        <c:lblOffset val="100"/>
        <c:noMultiLvlLbl val="0"/>
      </c:catAx>
      <c:valAx>
        <c:axId val="126882278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值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6880838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213360</xdr:colOff>
      <xdr:row>0</xdr:row>
      <xdr:rowOff>182880</xdr:rowOff>
    </xdr:from>
    <xdr:to>
      <xdr:col>17</xdr:col>
      <xdr:colOff>213360</xdr:colOff>
      <xdr:row>10</xdr:row>
      <xdr:rowOff>182880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CBF3228-0CD7-5387-709C-3E375EBC5E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213360</xdr:colOff>
      <xdr:row>0</xdr:row>
      <xdr:rowOff>182880</xdr:rowOff>
    </xdr:from>
    <xdr:to>
      <xdr:col>17</xdr:col>
      <xdr:colOff>213360</xdr:colOff>
      <xdr:row>10</xdr:row>
      <xdr:rowOff>182880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E2D6C13C-8A20-1416-4CFB-0367081814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213360</xdr:colOff>
      <xdr:row>0</xdr:row>
      <xdr:rowOff>182880</xdr:rowOff>
    </xdr:from>
    <xdr:to>
      <xdr:col>17</xdr:col>
      <xdr:colOff>213360</xdr:colOff>
      <xdr:row>10</xdr:row>
      <xdr:rowOff>182880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6F099A0E-9102-888C-1364-2F7A0C89C7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213360</xdr:colOff>
      <xdr:row>0</xdr:row>
      <xdr:rowOff>182880</xdr:rowOff>
    </xdr:from>
    <xdr:to>
      <xdr:col>13</xdr:col>
      <xdr:colOff>213360</xdr:colOff>
      <xdr:row>10</xdr:row>
      <xdr:rowOff>182880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CFA99193-5025-DE45-BAAF-EFE6DD4B68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213360</xdr:colOff>
      <xdr:row>1</xdr:row>
      <xdr:rowOff>182880</xdr:rowOff>
    </xdr:from>
    <xdr:to>
      <xdr:col>12</xdr:col>
      <xdr:colOff>213360</xdr:colOff>
      <xdr:row>11</xdr:row>
      <xdr:rowOff>182880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FCEA6BA-6351-8B54-2F38-A96F480D6A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selection activeCell="I6" sqref="I6"/>
    </sheetView>
  </sheetViews>
  <sheetFormatPr defaultRowHeight="15" x14ac:dyDescent="0.3"/>
  <sheetData>
    <row r="1" spans="1:7" x14ac:dyDescent="0.3">
      <c r="A1" t="s">
        <v>0</v>
      </c>
      <c r="B1" t="s">
        <v>1</v>
      </c>
      <c r="D1" s="2" t="s">
        <v>0</v>
      </c>
      <c r="E1" s="2"/>
      <c r="F1" s="2" t="s">
        <v>1</v>
      </c>
      <c r="G1" s="2"/>
    </row>
    <row r="2" spans="1:7" x14ac:dyDescent="0.3">
      <c r="A2">
        <v>59</v>
      </c>
      <c r="B2">
        <v>76</v>
      </c>
    </row>
    <row r="3" spans="1:7" x14ac:dyDescent="0.3">
      <c r="A3">
        <v>63</v>
      </c>
      <c r="B3">
        <v>93</v>
      </c>
      <c r="D3" t="s">
        <v>2</v>
      </c>
      <c r="E3">
        <v>42.733333333333334</v>
      </c>
      <c r="F3" t="s">
        <v>2</v>
      </c>
      <c r="G3">
        <v>63.466666666666669</v>
      </c>
    </row>
    <row r="4" spans="1:7" x14ac:dyDescent="0.3">
      <c r="A4">
        <v>18</v>
      </c>
      <c r="B4">
        <v>28</v>
      </c>
      <c r="D4" t="s">
        <v>3</v>
      </c>
      <c r="E4">
        <v>3.4647430560496764</v>
      </c>
      <c r="F4" t="s">
        <v>3</v>
      </c>
      <c r="G4">
        <v>4.6750265256865653</v>
      </c>
    </row>
    <row r="5" spans="1:7" x14ac:dyDescent="0.3">
      <c r="A5">
        <v>28</v>
      </c>
      <c r="B5">
        <v>62</v>
      </c>
      <c r="D5" t="s">
        <v>4</v>
      </c>
      <c r="E5">
        <v>44</v>
      </c>
      <c r="F5" t="s">
        <v>4</v>
      </c>
      <c r="G5">
        <v>62</v>
      </c>
    </row>
    <row r="6" spans="1:7" x14ac:dyDescent="0.3">
      <c r="A6">
        <v>38</v>
      </c>
      <c r="B6">
        <v>57</v>
      </c>
      <c r="D6" t="s">
        <v>5</v>
      </c>
      <c r="E6">
        <v>47</v>
      </c>
      <c r="F6" t="s">
        <v>5</v>
      </c>
      <c r="G6">
        <v>82</v>
      </c>
    </row>
    <row r="7" spans="1:7" x14ac:dyDescent="0.3">
      <c r="A7">
        <v>35</v>
      </c>
      <c r="B7">
        <v>78</v>
      </c>
      <c r="D7" t="s">
        <v>6</v>
      </c>
      <c r="E7">
        <v>13.418892154968187</v>
      </c>
      <c r="F7" t="s">
        <v>6</v>
      </c>
      <c r="G7">
        <v>18.106299877061989</v>
      </c>
    </row>
    <row r="8" spans="1:7" x14ac:dyDescent="0.3">
      <c r="A8">
        <v>22</v>
      </c>
      <c r="B8">
        <v>77</v>
      </c>
      <c r="D8" t="s">
        <v>7</v>
      </c>
      <c r="E8">
        <v>180.06666666666675</v>
      </c>
      <c r="F8" t="s">
        <v>7</v>
      </c>
      <c r="G8">
        <v>327.83809523809498</v>
      </c>
    </row>
    <row r="9" spans="1:7" x14ac:dyDescent="0.3">
      <c r="A9">
        <v>47</v>
      </c>
      <c r="B9">
        <v>82</v>
      </c>
      <c r="D9" t="s">
        <v>8</v>
      </c>
      <c r="E9">
        <v>-0.57099533597329799</v>
      </c>
      <c r="F9" t="s">
        <v>8</v>
      </c>
      <c r="G9">
        <v>-0.52723887151218918</v>
      </c>
    </row>
    <row r="10" spans="1:7" x14ac:dyDescent="0.3">
      <c r="A10">
        <v>37</v>
      </c>
      <c r="B10">
        <v>82</v>
      </c>
      <c r="D10" t="s">
        <v>9</v>
      </c>
      <c r="E10">
        <v>-0.30646893634223726</v>
      </c>
      <c r="F10" t="s">
        <v>9</v>
      </c>
      <c r="G10">
        <v>-0.30690543913663509</v>
      </c>
    </row>
    <row r="11" spans="1:7" x14ac:dyDescent="0.3">
      <c r="A11">
        <v>55</v>
      </c>
      <c r="B11">
        <v>42</v>
      </c>
      <c r="D11" t="s">
        <v>10</v>
      </c>
      <c r="E11">
        <v>45</v>
      </c>
      <c r="F11" t="s">
        <v>10</v>
      </c>
      <c r="G11">
        <v>65</v>
      </c>
    </row>
    <row r="12" spans="1:7" x14ac:dyDescent="0.3">
      <c r="A12">
        <v>59</v>
      </c>
      <c r="B12">
        <v>66</v>
      </c>
      <c r="D12" t="s">
        <v>11</v>
      </c>
      <c r="E12">
        <v>18</v>
      </c>
      <c r="F12" t="s">
        <v>11</v>
      </c>
      <c r="G12">
        <v>28</v>
      </c>
    </row>
    <row r="13" spans="1:7" x14ac:dyDescent="0.3">
      <c r="A13">
        <v>47</v>
      </c>
      <c r="B13">
        <v>53</v>
      </c>
      <c r="D13" t="s">
        <v>12</v>
      </c>
      <c r="E13">
        <v>63</v>
      </c>
      <c r="F13" t="s">
        <v>12</v>
      </c>
      <c r="G13">
        <v>93</v>
      </c>
    </row>
    <row r="14" spans="1:7" x14ac:dyDescent="0.3">
      <c r="A14">
        <v>44</v>
      </c>
      <c r="B14">
        <v>54</v>
      </c>
      <c r="D14" t="s">
        <v>13</v>
      </c>
      <c r="E14">
        <v>641</v>
      </c>
      <c r="F14" t="s">
        <v>13</v>
      </c>
      <c r="G14">
        <v>952</v>
      </c>
    </row>
    <row r="15" spans="1:7" ht="15.6" thickBot="1" x14ac:dyDescent="0.35">
      <c r="A15">
        <v>42</v>
      </c>
      <c r="B15">
        <v>61</v>
      </c>
      <c r="D15" s="1" t="s">
        <v>14</v>
      </c>
      <c r="E15" s="1">
        <v>15</v>
      </c>
      <c r="F15" s="1" t="s">
        <v>14</v>
      </c>
      <c r="G15" s="1">
        <v>15</v>
      </c>
    </row>
    <row r="16" spans="1:7" x14ac:dyDescent="0.3">
      <c r="A16">
        <v>47</v>
      </c>
      <c r="B16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96706-4655-4CB1-8698-F51396FE1E25}">
  <dimension ref="A1:F16"/>
  <sheetViews>
    <sheetView workbookViewId="0">
      <selection activeCell="J13" sqref="J13"/>
    </sheetView>
  </sheetViews>
  <sheetFormatPr defaultRowHeight="15" x14ac:dyDescent="0.3"/>
  <cols>
    <col min="3" max="3" width="10.5" bestFit="1" customWidth="1"/>
  </cols>
  <sheetData>
    <row r="1" spans="1:6" x14ac:dyDescent="0.3">
      <c r="A1" t="s">
        <v>15</v>
      </c>
      <c r="C1" s="2" t="s">
        <v>16</v>
      </c>
      <c r="D1" s="2" t="s">
        <v>15</v>
      </c>
      <c r="E1" s="2" t="s">
        <v>17</v>
      </c>
      <c r="F1" s="2" t="s">
        <v>18</v>
      </c>
    </row>
    <row r="2" spans="1:6" x14ac:dyDescent="0.3">
      <c r="A2">
        <v>59</v>
      </c>
      <c r="C2">
        <v>2</v>
      </c>
      <c r="D2">
        <v>63</v>
      </c>
      <c r="E2">
        <v>1</v>
      </c>
      <c r="F2" s="3">
        <v>1</v>
      </c>
    </row>
    <row r="3" spans="1:6" x14ac:dyDescent="0.3">
      <c r="A3">
        <v>63</v>
      </c>
      <c r="C3">
        <v>1</v>
      </c>
      <c r="D3">
        <v>59</v>
      </c>
      <c r="E3">
        <v>2</v>
      </c>
      <c r="F3" s="3">
        <v>0.85699999999999998</v>
      </c>
    </row>
    <row r="4" spans="1:6" x14ac:dyDescent="0.3">
      <c r="A4">
        <v>18</v>
      </c>
      <c r="C4">
        <v>11</v>
      </c>
      <c r="D4">
        <v>59</v>
      </c>
      <c r="E4">
        <v>2</v>
      </c>
      <c r="F4" s="3">
        <v>0.85699999999999998</v>
      </c>
    </row>
    <row r="5" spans="1:6" x14ac:dyDescent="0.3">
      <c r="A5">
        <v>28</v>
      </c>
      <c r="C5">
        <v>10</v>
      </c>
      <c r="D5">
        <v>55</v>
      </c>
      <c r="E5">
        <v>4</v>
      </c>
      <c r="F5" s="3">
        <v>0.78500000000000003</v>
      </c>
    </row>
    <row r="6" spans="1:6" x14ac:dyDescent="0.3">
      <c r="A6">
        <v>38</v>
      </c>
      <c r="C6">
        <v>8</v>
      </c>
      <c r="D6">
        <v>47</v>
      </c>
      <c r="E6">
        <v>5</v>
      </c>
      <c r="F6" s="3">
        <v>0.57099999999999995</v>
      </c>
    </row>
    <row r="7" spans="1:6" x14ac:dyDescent="0.3">
      <c r="A7">
        <v>35</v>
      </c>
      <c r="C7">
        <v>12</v>
      </c>
      <c r="D7">
        <v>47</v>
      </c>
      <c r="E7">
        <v>5</v>
      </c>
      <c r="F7" s="3">
        <v>0.57099999999999995</v>
      </c>
    </row>
    <row r="8" spans="1:6" x14ac:dyDescent="0.3">
      <c r="A8">
        <v>22</v>
      </c>
      <c r="C8">
        <v>15</v>
      </c>
      <c r="D8">
        <v>47</v>
      </c>
      <c r="E8">
        <v>5</v>
      </c>
      <c r="F8" s="3">
        <v>0.57099999999999995</v>
      </c>
    </row>
    <row r="9" spans="1:6" x14ac:dyDescent="0.3">
      <c r="A9">
        <v>47</v>
      </c>
      <c r="C9">
        <v>13</v>
      </c>
      <c r="D9">
        <v>44</v>
      </c>
      <c r="E9">
        <v>8</v>
      </c>
      <c r="F9" s="3">
        <v>0.5</v>
      </c>
    </row>
    <row r="10" spans="1:6" x14ac:dyDescent="0.3">
      <c r="A10">
        <v>37</v>
      </c>
      <c r="C10">
        <v>14</v>
      </c>
      <c r="D10">
        <v>42</v>
      </c>
      <c r="E10">
        <v>9</v>
      </c>
      <c r="F10" s="3">
        <v>0.42799999999999999</v>
      </c>
    </row>
    <row r="11" spans="1:6" x14ac:dyDescent="0.3">
      <c r="A11">
        <v>55</v>
      </c>
      <c r="C11">
        <v>5</v>
      </c>
      <c r="D11">
        <v>38</v>
      </c>
      <c r="E11">
        <v>10</v>
      </c>
      <c r="F11" s="3">
        <v>0.35699999999999998</v>
      </c>
    </row>
    <row r="12" spans="1:6" x14ac:dyDescent="0.3">
      <c r="A12">
        <v>59</v>
      </c>
      <c r="C12">
        <v>9</v>
      </c>
      <c r="D12">
        <v>37</v>
      </c>
      <c r="E12">
        <v>11</v>
      </c>
      <c r="F12" s="3">
        <v>0.28499999999999998</v>
      </c>
    </row>
    <row r="13" spans="1:6" x14ac:dyDescent="0.3">
      <c r="A13">
        <v>47</v>
      </c>
      <c r="C13">
        <v>6</v>
      </c>
      <c r="D13">
        <v>35</v>
      </c>
      <c r="E13">
        <v>12</v>
      </c>
      <c r="F13" s="3">
        <v>0.214</v>
      </c>
    </row>
    <row r="14" spans="1:6" x14ac:dyDescent="0.3">
      <c r="A14">
        <v>44</v>
      </c>
      <c r="C14">
        <v>4</v>
      </c>
      <c r="D14">
        <v>28</v>
      </c>
      <c r="E14">
        <v>13</v>
      </c>
      <c r="F14" s="3">
        <v>0.14199999999999999</v>
      </c>
    </row>
    <row r="15" spans="1:6" x14ac:dyDescent="0.3">
      <c r="A15">
        <v>42</v>
      </c>
      <c r="C15">
        <v>7</v>
      </c>
      <c r="D15">
        <v>22</v>
      </c>
      <c r="E15">
        <v>14</v>
      </c>
      <c r="F15" s="3">
        <v>7.0999999999999994E-2</v>
      </c>
    </row>
    <row r="16" spans="1:6" ht="15.6" thickBot="1" x14ac:dyDescent="0.35">
      <c r="A16">
        <v>47</v>
      </c>
      <c r="C16" s="1">
        <v>3</v>
      </c>
      <c r="D16" s="1">
        <v>18</v>
      </c>
      <c r="E16" s="1">
        <v>15</v>
      </c>
      <c r="F16" s="4">
        <v>0</v>
      </c>
    </row>
  </sheetData>
  <sortState xmlns:xlrd2="http://schemas.microsoft.com/office/spreadsheetml/2017/richdata2" ref="C2:F16">
    <sortCondition ref="E3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EE96-C6DE-47DF-9448-00CC5408A286}">
  <dimension ref="A1:J16"/>
  <sheetViews>
    <sheetView workbookViewId="0">
      <selection activeCell="I21" sqref="I21"/>
    </sheetView>
  </sheetViews>
  <sheetFormatPr defaultRowHeight="15" x14ac:dyDescent="0.3"/>
  <cols>
    <col min="1" max="1" width="7.25" bestFit="1" customWidth="1"/>
    <col min="3" max="3" width="16.125" bestFit="1" customWidth="1"/>
    <col min="5" max="5" width="16.125" bestFit="1" customWidth="1"/>
    <col min="8" max="8" width="16.125" bestFit="1" customWidth="1"/>
  </cols>
  <sheetData>
    <row r="1" spans="1:10" x14ac:dyDescent="0.3">
      <c r="A1" t="s">
        <v>15</v>
      </c>
      <c r="C1" t="s">
        <v>19</v>
      </c>
      <c r="E1" s="2" t="s">
        <v>19</v>
      </c>
      <c r="F1" s="2" t="s">
        <v>21</v>
      </c>
      <c r="G1" s="2" t="s">
        <v>22</v>
      </c>
      <c r="H1" s="2" t="s">
        <v>19</v>
      </c>
      <c r="I1" s="2" t="s">
        <v>21</v>
      </c>
      <c r="J1" s="2" t="s">
        <v>22</v>
      </c>
    </row>
    <row r="2" spans="1:10" x14ac:dyDescent="0.3">
      <c r="A2">
        <v>59</v>
      </c>
      <c r="C2">
        <v>10</v>
      </c>
      <c r="E2">
        <v>10</v>
      </c>
      <c r="F2">
        <v>0</v>
      </c>
      <c r="G2" s="3">
        <v>0</v>
      </c>
      <c r="H2">
        <v>50</v>
      </c>
      <c r="I2">
        <v>5</v>
      </c>
      <c r="J2" s="3">
        <v>0.33333333333333331</v>
      </c>
    </row>
    <row r="3" spans="1:10" x14ac:dyDescent="0.3">
      <c r="A3">
        <v>63</v>
      </c>
      <c r="C3">
        <v>20</v>
      </c>
      <c r="E3">
        <v>20</v>
      </c>
      <c r="F3">
        <v>1</v>
      </c>
      <c r="G3" s="3">
        <v>6.6666666666666666E-2</v>
      </c>
      <c r="H3">
        <v>40</v>
      </c>
      <c r="I3">
        <v>3</v>
      </c>
      <c r="J3" s="3">
        <v>0.53333333333333333</v>
      </c>
    </row>
    <row r="4" spans="1:10" x14ac:dyDescent="0.3">
      <c r="A4">
        <v>18</v>
      </c>
      <c r="C4">
        <v>30</v>
      </c>
      <c r="E4">
        <v>30</v>
      </c>
      <c r="F4">
        <v>2</v>
      </c>
      <c r="G4" s="3">
        <v>0.2</v>
      </c>
      <c r="H4">
        <v>60</v>
      </c>
      <c r="I4">
        <v>3</v>
      </c>
      <c r="J4" s="3">
        <v>0.73333333333333328</v>
      </c>
    </row>
    <row r="5" spans="1:10" x14ac:dyDescent="0.3">
      <c r="A5">
        <v>28</v>
      </c>
      <c r="C5">
        <v>40</v>
      </c>
      <c r="E5">
        <v>40</v>
      </c>
      <c r="F5">
        <v>3</v>
      </c>
      <c r="G5" s="3">
        <v>0.4</v>
      </c>
      <c r="H5">
        <v>30</v>
      </c>
      <c r="I5">
        <v>2</v>
      </c>
      <c r="J5" s="3">
        <v>0.8666666666666667</v>
      </c>
    </row>
    <row r="6" spans="1:10" x14ac:dyDescent="0.3">
      <c r="A6">
        <v>38</v>
      </c>
      <c r="C6">
        <v>50</v>
      </c>
      <c r="E6">
        <v>50</v>
      </c>
      <c r="F6">
        <v>5</v>
      </c>
      <c r="G6" s="3">
        <v>0.73333333333333328</v>
      </c>
      <c r="H6">
        <v>20</v>
      </c>
      <c r="I6">
        <v>1</v>
      </c>
      <c r="J6" s="3">
        <v>0.93333333333333335</v>
      </c>
    </row>
    <row r="7" spans="1:10" x14ac:dyDescent="0.3">
      <c r="A7">
        <v>35</v>
      </c>
      <c r="C7">
        <v>60</v>
      </c>
      <c r="E7">
        <v>60</v>
      </c>
      <c r="F7">
        <v>3</v>
      </c>
      <c r="G7" s="3">
        <v>0.93333333333333335</v>
      </c>
      <c r="H7">
        <v>70</v>
      </c>
      <c r="I7">
        <v>1</v>
      </c>
      <c r="J7" s="3">
        <v>1</v>
      </c>
    </row>
    <row r="8" spans="1:10" x14ac:dyDescent="0.3">
      <c r="A8">
        <v>22</v>
      </c>
      <c r="C8">
        <v>70</v>
      </c>
      <c r="E8">
        <v>70</v>
      </c>
      <c r="F8">
        <v>1</v>
      </c>
      <c r="G8" s="3">
        <v>1</v>
      </c>
      <c r="H8">
        <v>10</v>
      </c>
      <c r="I8">
        <v>0</v>
      </c>
      <c r="J8" s="3">
        <v>1</v>
      </c>
    </row>
    <row r="9" spans="1:10" x14ac:dyDescent="0.3">
      <c r="A9">
        <v>47</v>
      </c>
      <c r="C9">
        <v>80</v>
      </c>
      <c r="E9">
        <v>80</v>
      </c>
      <c r="F9">
        <v>0</v>
      </c>
      <c r="G9" s="3">
        <v>1</v>
      </c>
      <c r="H9">
        <v>80</v>
      </c>
      <c r="I9">
        <v>0</v>
      </c>
      <c r="J9" s="3">
        <v>1</v>
      </c>
    </row>
    <row r="10" spans="1:10" x14ac:dyDescent="0.3">
      <c r="A10">
        <v>37</v>
      </c>
      <c r="C10">
        <v>90</v>
      </c>
      <c r="E10">
        <v>90</v>
      </c>
      <c r="F10">
        <v>0</v>
      </c>
      <c r="G10" s="3">
        <v>1</v>
      </c>
      <c r="H10">
        <v>90</v>
      </c>
      <c r="I10">
        <v>0</v>
      </c>
      <c r="J10" s="3">
        <v>1</v>
      </c>
    </row>
    <row r="11" spans="1:10" x14ac:dyDescent="0.3">
      <c r="A11">
        <v>55</v>
      </c>
      <c r="C11">
        <v>100</v>
      </c>
      <c r="E11">
        <v>100</v>
      </c>
      <c r="F11">
        <v>0</v>
      </c>
      <c r="G11" s="3">
        <v>1</v>
      </c>
      <c r="H11">
        <v>100</v>
      </c>
      <c r="I11">
        <v>0</v>
      </c>
      <c r="J11" s="3">
        <v>1</v>
      </c>
    </row>
    <row r="12" spans="1:10" ht="15.6" thickBot="1" x14ac:dyDescent="0.35">
      <c r="A12">
        <v>59</v>
      </c>
      <c r="E12" s="1" t="s">
        <v>20</v>
      </c>
      <c r="F12" s="1">
        <v>0</v>
      </c>
      <c r="G12" s="4">
        <v>1</v>
      </c>
      <c r="H12" s="1" t="s">
        <v>20</v>
      </c>
      <c r="I12" s="1">
        <v>0</v>
      </c>
      <c r="J12" s="4">
        <v>1</v>
      </c>
    </row>
    <row r="13" spans="1:10" x14ac:dyDescent="0.3">
      <c r="A13">
        <v>47</v>
      </c>
    </row>
    <row r="14" spans="1:10" x14ac:dyDescent="0.3">
      <c r="A14">
        <v>44</v>
      </c>
    </row>
    <row r="15" spans="1:10" x14ac:dyDescent="0.3">
      <c r="A15">
        <v>42</v>
      </c>
    </row>
    <row r="16" spans="1:10" x14ac:dyDescent="0.3">
      <c r="A16">
        <v>47</v>
      </c>
    </row>
  </sheetData>
  <sortState xmlns:xlrd2="http://schemas.microsoft.com/office/spreadsheetml/2017/richdata2" ref="H2:I12">
    <sortCondition descending="1" ref="I2"/>
  </sortState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17252-9C12-4FE0-B44D-06871A76C80B}">
  <dimension ref="A1:F20"/>
  <sheetViews>
    <sheetView workbookViewId="0">
      <selection activeCell="I15" sqref="I15"/>
    </sheetView>
  </sheetViews>
  <sheetFormatPr defaultRowHeight="15" x14ac:dyDescent="0.3"/>
  <sheetData>
    <row r="1" spans="1:6" x14ac:dyDescent="0.3">
      <c r="A1" t="s">
        <v>23</v>
      </c>
      <c r="B1" t="s">
        <v>24</v>
      </c>
      <c r="E1" t="e">
        <v>#N/A</v>
      </c>
      <c r="F1" t="e">
        <v>#N/A</v>
      </c>
    </row>
    <row r="2" spans="1:6" x14ac:dyDescent="0.3">
      <c r="A2" t="s">
        <v>25</v>
      </c>
      <c r="B2">
        <v>78000</v>
      </c>
      <c r="E2" t="e">
        <v>#N/A</v>
      </c>
      <c r="F2" t="e">
        <v>#N/A</v>
      </c>
    </row>
    <row r="3" spans="1:6" x14ac:dyDescent="0.3">
      <c r="A3" t="s">
        <v>26</v>
      </c>
      <c r="B3">
        <v>60000</v>
      </c>
      <c r="E3" t="e">
        <v>#N/A</v>
      </c>
      <c r="F3" t="e">
        <v>#N/A</v>
      </c>
    </row>
    <row r="4" spans="1:6" x14ac:dyDescent="0.3">
      <c r="A4" t="s">
        <v>27</v>
      </c>
      <c r="B4">
        <v>45000</v>
      </c>
      <c r="E4">
        <f t="shared" ref="E4:E19" si="0">AVERAGE(B2:B5)</f>
        <v>65750</v>
      </c>
      <c r="F4" t="e">
        <v>#N/A</v>
      </c>
    </row>
    <row r="5" spans="1:6" x14ac:dyDescent="0.3">
      <c r="A5" t="s">
        <v>28</v>
      </c>
      <c r="B5">
        <v>80000</v>
      </c>
      <c r="E5">
        <f t="shared" si="0"/>
        <v>65000</v>
      </c>
      <c r="F5" t="e">
        <v>#N/A</v>
      </c>
    </row>
    <row r="6" spans="1:6" x14ac:dyDescent="0.3">
      <c r="A6" t="s">
        <v>29</v>
      </c>
      <c r="B6">
        <v>75000</v>
      </c>
      <c r="E6">
        <f t="shared" si="0"/>
        <v>67500</v>
      </c>
      <c r="F6" t="e">
        <v>#N/A</v>
      </c>
    </row>
    <row r="7" spans="1:6" x14ac:dyDescent="0.3">
      <c r="A7" t="s">
        <v>30</v>
      </c>
      <c r="B7">
        <v>70000</v>
      </c>
      <c r="E7">
        <f t="shared" si="0"/>
        <v>68750</v>
      </c>
      <c r="F7">
        <f>SQRT(SUMXMY2(B5:B8,E4:E7)/4)</f>
        <v>12853.744590585267</v>
      </c>
    </row>
    <row r="8" spans="1:6" x14ac:dyDescent="0.3">
      <c r="A8" t="s">
        <v>31</v>
      </c>
      <c r="B8">
        <v>50000</v>
      </c>
      <c r="E8">
        <f t="shared" si="0"/>
        <v>71250</v>
      </c>
      <c r="F8">
        <f t="shared" ref="F8:F19" si="1">SQRT(SUMXMY2(B6:B9,E5:E8)/4)</f>
        <v>14224.758345926302</v>
      </c>
    </row>
    <row r="9" spans="1:6" x14ac:dyDescent="0.3">
      <c r="A9" t="s">
        <v>32</v>
      </c>
      <c r="B9">
        <v>90000</v>
      </c>
      <c r="E9">
        <f t="shared" si="0"/>
        <v>72500</v>
      </c>
      <c r="F9">
        <f t="shared" si="1"/>
        <v>13834.96476323666</v>
      </c>
    </row>
    <row r="10" spans="1:6" x14ac:dyDescent="0.3">
      <c r="A10" t="s">
        <v>33</v>
      </c>
      <c r="B10">
        <v>80000</v>
      </c>
      <c r="E10">
        <f t="shared" si="0"/>
        <v>68000</v>
      </c>
      <c r="F10">
        <f t="shared" si="1"/>
        <v>15932.474697924363</v>
      </c>
    </row>
    <row r="11" spans="1:6" x14ac:dyDescent="0.3">
      <c r="A11" t="s">
        <v>34</v>
      </c>
      <c r="B11">
        <v>52000</v>
      </c>
      <c r="E11">
        <f t="shared" si="0"/>
        <v>70500</v>
      </c>
      <c r="F11">
        <f t="shared" si="1"/>
        <v>13910.989360933319</v>
      </c>
    </row>
    <row r="12" spans="1:6" x14ac:dyDescent="0.3">
      <c r="A12" t="s">
        <v>35</v>
      </c>
      <c r="B12">
        <v>60000</v>
      </c>
      <c r="E12">
        <f t="shared" si="0"/>
        <v>76750</v>
      </c>
      <c r="F12">
        <f t="shared" si="1"/>
        <v>21711.532073992385</v>
      </c>
    </row>
    <row r="13" spans="1:6" x14ac:dyDescent="0.3">
      <c r="A13" t="s">
        <v>36</v>
      </c>
      <c r="B13">
        <v>115000</v>
      </c>
      <c r="E13">
        <f t="shared" si="0"/>
        <v>83000</v>
      </c>
      <c r="F13">
        <f t="shared" si="1"/>
        <v>24048.453692493411</v>
      </c>
    </row>
    <row r="14" spans="1:6" x14ac:dyDescent="0.3">
      <c r="A14" t="s">
        <v>37</v>
      </c>
      <c r="B14">
        <v>105000</v>
      </c>
      <c r="E14">
        <f t="shared" si="0"/>
        <v>85000</v>
      </c>
      <c r="F14">
        <f t="shared" si="1"/>
        <v>25895.52326175318</v>
      </c>
    </row>
    <row r="15" spans="1:6" x14ac:dyDescent="0.3">
      <c r="A15" t="s">
        <v>38</v>
      </c>
      <c r="B15">
        <v>60000</v>
      </c>
      <c r="E15">
        <f t="shared" si="0"/>
        <v>90000</v>
      </c>
      <c r="F15">
        <f t="shared" si="1"/>
        <v>25845.998239572793</v>
      </c>
    </row>
    <row r="16" spans="1:6" x14ac:dyDescent="0.3">
      <c r="A16" t="s">
        <v>39</v>
      </c>
      <c r="B16">
        <v>80000</v>
      </c>
      <c r="E16">
        <f t="shared" si="0"/>
        <v>91250</v>
      </c>
      <c r="F16">
        <f t="shared" si="1"/>
        <v>22558.604234304923</v>
      </c>
    </row>
    <row r="17" spans="1:6" x14ac:dyDescent="0.3">
      <c r="A17" t="s">
        <v>40</v>
      </c>
      <c r="B17">
        <v>120000</v>
      </c>
      <c r="E17">
        <f t="shared" si="0"/>
        <v>92500</v>
      </c>
      <c r="F17">
        <f t="shared" si="1"/>
        <v>21551.174561958334</v>
      </c>
    </row>
    <row r="18" spans="1:6" x14ac:dyDescent="0.3">
      <c r="A18" t="s">
        <v>41</v>
      </c>
      <c r="B18">
        <v>110000</v>
      </c>
      <c r="E18">
        <f t="shared" si="0"/>
        <v>93250</v>
      </c>
      <c r="F18">
        <f t="shared" si="1"/>
        <v>23172.586174184358</v>
      </c>
    </row>
    <row r="19" spans="1:6" x14ac:dyDescent="0.3">
      <c r="A19" t="s">
        <v>42</v>
      </c>
      <c r="B19">
        <v>63000</v>
      </c>
      <c r="E19">
        <f t="shared" si="0"/>
        <v>93250</v>
      </c>
      <c r="F19">
        <f t="shared" si="1"/>
        <v>23576.67014232502</v>
      </c>
    </row>
    <row r="20" spans="1:6" x14ac:dyDescent="0.3">
      <c r="A20" t="s">
        <v>43</v>
      </c>
      <c r="B20">
        <v>80000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7B932-BE5E-4157-ADC0-2043D8869A16}">
  <dimension ref="A1:E13"/>
  <sheetViews>
    <sheetView workbookViewId="0">
      <selection activeCell="O16" sqref="O16"/>
    </sheetView>
  </sheetViews>
  <sheetFormatPr defaultRowHeight="15" x14ac:dyDescent="0.3"/>
  <sheetData>
    <row r="1" spans="1:5" x14ac:dyDescent="0.3">
      <c r="A1" t="s">
        <v>44</v>
      </c>
      <c r="B1" t="s">
        <v>24</v>
      </c>
    </row>
    <row r="2" spans="1:5" x14ac:dyDescent="0.3">
      <c r="A2">
        <v>1</v>
      </c>
      <c r="B2">
        <v>110</v>
      </c>
      <c r="D2" t="e">
        <v>#N/A</v>
      </c>
      <c r="E2" t="e">
        <v>#N/A</v>
      </c>
    </row>
    <row r="3" spans="1:5" x14ac:dyDescent="0.3">
      <c r="A3">
        <v>2</v>
      </c>
      <c r="B3">
        <v>140</v>
      </c>
      <c r="D3">
        <f>B2</f>
        <v>110</v>
      </c>
      <c r="E3" t="e">
        <v>#N/A</v>
      </c>
    </row>
    <row r="4" spans="1:5" x14ac:dyDescent="0.3">
      <c r="A4">
        <v>3</v>
      </c>
      <c r="B4">
        <v>250</v>
      </c>
      <c r="D4">
        <f t="shared" ref="D4:D13" si="0">0.3*B3+0.7*D3</f>
        <v>119</v>
      </c>
      <c r="E4" t="e">
        <v>#N/A</v>
      </c>
    </row>
    <row r="5" spans="1:5" x14ac:dyDescent="0.3">
      <c r="A5">
        <v>4</v>
      </c>
      <c r="B5">
        <v>500</v>
      </c>
      <c r="D5">
        <f t="shared" si="0"/>
        <v>158.30000000000001</v>
      </c>
      <c r="E5" t="e">
        <v>#N/A</v>
      </c>
    </row>
    <row r="6" spans="1:5" x14ac:dyDescent="0.3">
      <c r="A6">
        <v>5</v>
      </c>
      <c r="B6">
        <v>200</v>
      </c>
      <c r="D6">
        <f t="shared" si="0"/>
        <v>260.81</v>
      </c>
      <c r="E6">
        <f t="shared" ref="E6:E13" si="1">SQRT(SUMXMY2(B3:B5,D3:D5)/3)</f>
        <v>211.99047934596814</v>
      </c>
    </row>
    <row r="7" spans="1:5" x14ac:dyDescent="0.3">
      <c r="A7">
        <v>6</v>
      </c>
      <c r="B7">
        <v>350</v>
      </c>
      <c r="D7">
        <f t="shared" si="0"/>
        <v>242.56699999999998</v>
      </c>
      <c r="E7">
        <f t="shared" si="1"/>
        <v>214.17885524330674</v>
      </c>
    </row>
    <row r="8" spans="1:5" x14ac:dyDescent="0.3">
      <c r="A8">
        <v>7</v>
      </c>
      <c r="B8">
        <v>110</v>
      </c>
      <c r="D8">
        <f t="shared" si="0"/>
        <v>274.79689999999994</v>
      </c>
      <c r="E8">
        <f t="shared" si="1"/>
        <v>209.76065375327187</v>
      </c>
    </row>
    <row r="9" spans="1:5" x14ac:dyDescent="0.3">
      <c r="A9">
        <v>8</v>
      </c>
      <c r="B9">
        <v>890</v>
      </c>
      <c r="D9">
        <f t="shared" si="0"/>
        <v>225.35782999999995</v>
      </c>
      <c r="E9">
        <f t="shared" si="1"/>
        <v>118.88050560487197</v>
      </c>
    </row>
    <row r="10" spans="1:5" x14ac:dyDescent="0.3">
      <c r="A10">
        <v>9</v>
      </c>
      <c r="B10">
        <v>400</v>
      </c>
      <c r="D10">
        <f t="shared" si="0"/>
        <v>424.75048099999992</v>
      </c>
      <c r="E10">
        <f t="shared" si="1"/>
        <v>400.18707370466916</v>
      </c>
    </row>
    <row r="11" spans="1:5" x14ac:dyDescent="0.3">
      <c r="A11">
        <v>10</v>
      </c>
      <c r="B11">
        <v>1200</v>
      </c>
      <c r="D11">
        <f t="shared" si="0"/>
        <v>417.32533669999992</v>
      </c>
      <c r="E11">
        <f t="shared" si="1"/>
        <v>395.60915843024088</v>
      </c>
    </row>
    <row r="12" spans="1:5" x14ac:dyDescent="0.3">
      <c r="A12">
        <v>11</v>
      </c>
      <c r="B12">
        <v>450</v>
      </c>
      <c r="D12">
        <f t="shared" si="0"/>
        <v>652.12773569000001</v>
      </c>
      <c r="E12">
        <f t="shared" si="1"/>
        <v>592.99843423733944</v>
      </c>
    </row>
    <row r="13" spans="1:5" x14ac:dyDescent="0.3">
      <c r="A13">
        <v>12</v>
      </c>
      <c r="B13">
        <v>900</v>
      </c>
      <c r="D13">
        <f t="shared" si="0"/>
        <v>591.48941498299996</v>
      </c>
      <c r="E13">
        <f t="shared" si="1"/>
        <v>466.92177660955383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4BDF-91F0-431A-8420-37F9A2D63392}">
  <dimension ref="A1:K201"/>
  <sheetViews>
    <sheetView workbookViewId="0">
      <selection activeCell="H15" sqref="H15:H24"/>
    </sheetView>
  </sheetViews>
  <sheetFormatPr defaultRowHeight="15" x14ac:dyDescent="0.3"/>
  <sheetData>
    <row r="1" spans="1:11" x14ac:dyDescent="0.3">
      <c r="A1" t="s">
        <v>45</v>
      </c>
      <c r="B1" t="s">
        <v>46</v>
      </c>
      <c r="C1" t="s">
        <v>47</v>
      </c>
      <c r="D1" t="s">
        <v>24</v>
      </c>
      <c r="E1" t="s">
        <v>48</v>
      </c>
      <c r="G1" t="s">
        <v>45</v>
      </c>
      <c r="H1" t="s">
        <v>46</v>
      </c>
      <c r="I1" t="s">
        <v>47</v>
      </c>
      <c r="J1" t="s">
        <v>24</v>
      </c>
      <c r="K1" t="s">
        <v>48</v>
      </c>
    </row>
    <row r="2" spans="1:11" x14ac:dyDescent="0.3">
      <c r="A2">
        <v>1</v>
      </c>
      <c r="B2" t="s">
        <v>49</v>
      </c>
      <c r="C2" t="s">
        <v>50</v>
      </c>
      <c r="D2">
        <v>124887.46</v>
      </c>
      <c r="E2" t="s">
        <v>51</v>
      </c>
      <c r="G2">
        <v>43</v>
      </c>
      <c r="H2" t="str" cm="1">
        <f t="array" ref="H2:K2">_xlfn.XLOOKUP(G2,$A$2:$A$201,$B$2:$E$201)</f>
        <v>Male</v>
      </c>
      <c r="I2" t="str">
        <v>MA</v>
      </c>
      <c r="J2">
        <v>217756.28</v>
      </c>
      <c r="K2" t="str">
        <v>No</v>
      </c>
    </row>
    <row r="3" spans="1:11" x14ac:dyDescent="0.3">
      <c r="A3">
        <v>2</v>
      </c>
      <c r="B3" t="s">
        <v>49</v>
      </c>
      <c r="C3" t="s">
        <v>52</v>
      </c>
      <c r="D3">
        <v>200.7</v>
      </c>
      <c r="E3" t="s">
        <v>51</v>
      </c>
      <c r="G3">
        <v>44</v>
      </c>
      <c r="H3" t="str" cm="1">
        <f t="array" ref="H3:K3">_xlfn.XLOOKUP(G3,$A$2:$A$201,$B$2:$E$201)</f>
        <v>Female</v>
      </c>
      <c r="I3" t="str">
        <v>MA</v>
      </c>
      <c r="J3">
        <v>114989.44</v>
      </c>
      <c r="K3" t="str">
        <v>No</v>
      </c>
    </row>
    <row r="4" spans="1:11" x14ac:dyDescent="0.3">
      <c r="A4">
        <v>3</v>
      </c>
      <c r="B4" t="s">
        <v>49</v>
      </c>
      <c r="C4" t="s">
        <v>50</v>
      </c>
      <c r="D4">
        <v>166915.76999999999</v>
      </c>
      <c r="E4" t="s">
        <v>51</v>
      </c>
      <c r="G4">
        <v>18</v>
      </c>
      <c r="H4" t="str" cm="1">
        <f t="array" ref="H4:K4">_xlfn.XLOOKUP(G4,$A$2:$A$201,$B$2:$E$201)</f>
        <v>Male</v>
      </c>
      <c r="I4" t="str">
        <v>MA</v>
      </c>
      <c r="J4">
        <v>78782.080000000002</v>
      </c>
      <c r="K4" t="str">
        <v>No</v>
      </c>
    </row>
    <row r="5" spans="1:11" x14ac:dyDescent="0.3">
      <c r="A5">
        <v>4</v>
      </c>
      <c r="B5" t="s">
        <v>53</v>
      </c>
      <c r="C5" t="s">
        <v>52</v>
      </c>
      <c r="D5">
        <v>40985.410000000003</v>
      </c>
      <c r="E5" t="s">
        <v>51</v>
      </c>
      <c r="G5">
        <v>129</v>
      </c>
      <c r="H5" t="str" cm="1">
        <f t="array" ref="H5:K5">_xlfn.XLOOKUP(G5,$A$2:$A$201,$B$2:$E$201)</f>
        <v>Male</v>
      </c>
      <c r="I5" t="str">
        <v>CA</v>
      </c>
      <c r="J5">
        <v>146855.19</v>
      </c>
      <c r="K5" t="str">
        <v>No</v>
      </c>
    </row>
    <row r="6" spans="1:11" x14ac:dyDescent="0.3">
      <c r="A6">
        <v>5</v>
      </c>
      <c r="B6" t="s">
        <v>53</v>
      </c>
      <c r="C6" t="s">
        <v>54</v>
      </c>
      <c r="D6">
        <v>127730.68</v>
      </c>
      <c r="E6" t="s">
        <v>51</v>
      </c>
      <c r="G6">
        <v>18</v>
      </c>
      <c r="H6" t="str" cm="1">
        <f t="array" ref="H6:K6">_xlfn.XLOOKUP(G6,$A$2:$A$201,$B$2:$E$201)</f>
        <v>Male</v>
      </c>
      <c r="I6" t="str">
        <v>MA</v>
      </c>
      <c r="J6">
        <v>78782.080000000002</v>
      </c>
      <c r="K6" t="str">
        <v>No</v>
      </c>
    </row>
    <row r="7" spans="1:11" x14ac:dyDescent="0.3">
      <c r="A7">
        <v>6</v>
      </c>
      <c r="B7" t="s">
        <v>49</v>
      </c>
      <c r="C7" t="s">
        <v>50</v>
      </c>
      <c r="D7">
        <v>17892.419999999998</v>
      </c>
      <c r="E7" t="s">
        <v>51</v>
      </c>
      <c r="G7">
        <v>45</v>
      </c>
      <c r="H7" t="str" cm="1">
        <f t="array" ref="H7:K7">_xlfn.XLOOKUP(G7,$A$2:$A$201,$B$2:$E$201)</f>
        <v>Female</v>
      </c>
      <c r="I7" t="str">
        <v>TX</v>
      </c>
      <c r="J7">
        <v>235652.84</v>
      </c>
      <c r="K7" t="str">
        <v>No</v>
      </c>
    </row>
    <row r="8" spans="1:11" x14ac:dyDescent="0.3">
      <c r="A8">
        <v>7</v>
      </c>
      <c r="B8" t="s">
        <v>53</v>
      </c>
      <c r="C8" t="s">
        <v>55</v>
      </c>
      <c r="D8">
        <v>251997.89</v>
      </c>
      <c r="E8" t="s">
        <v>51</v>
      </c>
      <c r="G8">
        <v>178</v>
      </c>
      <c r="H8" t="str" cm="1">
        <f t="array" ref="H8:K8">_xlfn.XLOOKUP(G8,$A$2:$A$201,$B$2:$E$201)</f>
        <v>Female</v>
      </c>
      <c r="I8" t="str">
        <v>NY</v>
      </c>
      <c r="J8">
        <v>109067.06</v>
      </c>
      <c r="K8" t="str">
        <v>No</v>
      </c>
    </row>
    <row r="9" spans="1:11" x14ac:dyDescent="0.3">
      <c r="A9">
        <v>8</v>
      </c>
      <c r="B9" t="s">
        <v>53</v>
      </c>
      <c r="C9" t="s">
        <v>52</v>
      </c>
      <c r="D9">
        <v>47831.14</v>
      </c>
      <c r="E9" t="s">
        <v>51</v>
      </c>
      <c r="G9">
        <v>120</v>
      </c>
      <c r="H9" t="str" cm="1">
        <f t="array" ref="H9:K9">_xlfn.XLOOKUP(G9,$A$2:$A$201,$B$2:$E$201)</f>
        <v>Female</v>
      </c>
      <c r="I9" t="str">
        <v>MA</v>
      </c>
      <c r="J9">
        <v>131723.57</v>
      </c>
      <c r="K9" t="str">
        <v>No</v>
      </c>
    </row>
    <row r="10" spans="1:11" x14ac:dyDescent="0.3">
      <c r="A10">
        <v>9</v>
      </c>
      <c r="B10" t="s">
        <v>53</v>
      </c>
      <c r="C10" t="s">
        <v>56</v>
      </c>
      <c r="D10">
        <v>143358.91</v>
      </c>
      <c r="E10" t="s">
        <v>51</v>
      </c>
      <c r="G10">
        <v>156</v>
      </c>
      <c r="H10" t="str" cm="1">
        <f t="array" ref="H10:K10">_xlfn.XLOOKUP(G10,$A$2:$A$201,$B$2:$E$201)</f>
        <v>Female</v>
      </c>
      <c r="I10" t="str">
        <v>OR</v>
      </c>
      <c r="J10">
        <v>161029.76999999999</v>
      </c>
      <c r="K10" t="str">
        <v>Yes</v>
      </c>
    </row>
    <row r="11" spans="1:11" x14ac:dyDescent="0.3">
      <c r="A11">
        <v>10</v>
      </c>
      <c r="B11" t="s">
        <v>49</v>
      </c>
      <c r="C11" t="s">
        <v>56</v>
      </c>
      <c r="D11">
        <v>29027.61</v>
      </c>
      <c r="E11" t="s">
        <v>51</v>
      </c>
      <c r="G11">
        <v>148</v>
      </c>
      <c r="H11" t="str" cm="1">
        <f t="array" ref="H11:K11">_xlfn.XLOOKUP(G11,$A$2:$A$201,$B$2:$E$201)</f>
        <v>Male</v>
      </c>
      <c r="I11" t="str">
        <v>CA</v>
      </c>
      <c r="J11">
        <v>141918.09</v>
      </c>
      <c r="K11" t="str">
        <v>No</v>
      </c>
    </row>
    <row r="12" spans="1:11" x14ac:dyDescent="0.3">
      <c r="A12">
        <v>11</v>
      </c>
      <c r="B12" t="s">
        <v>49</v>
      </c>
      <c r="C12" t="s">
        <v>52</v>
      </c>
      <c r="D12">
        <v>244327.09</v>
      </c>
      <c r="E12" t="s">
        <v>51</v>
      </c>
    </row>
    <row r="13" spans="1:11" x14ac:dyDescent="0.3">
      <c r="A13">
        <v>12</v>
      </c>
      <c r="B13" t="s">
        <v>53</v>
      </c>
      <c r="C13" t="s">
        <v>52</v>
      </c>
      <c r="D13">
        <v>173001.44</v>
      </c>
      <c r="E13" t="s">
        <v>51</v>
      </c>
    </row>
    <row r="14" spans="1:11" x14ac:dyDescent="0.3">
      <c r="A14">
        <v>13</v>
      </c>
      <c r="B14" t="s">
        <v>53</v>
      </c>
      <c r="C14" t="s">
        <v>52</v>
      </c>
      <c r="D14">
        <v>90661.27</v>
      </c>
      <c r="E14" t="s">
        <v>51</v>
      </c>
      <c r="G14" t="s">
        <v>45</v>
      </c>
      <c r="H14" t="s">
        <v>46</v>
      </c>
      <c r="I14" t="s">
        <v>47</v>
      </c>
      <c r="J14" t="s">
        <v>24</v>
      </c>
      <c r="K14" t="s">
        <v>48</v>
      </c>
    </row>
    <row r="15" spans="1:11" x14ac:dyDescent="0.3">
      <c r="A15">
        <v>14</v>
      </c>
      <c r="B15" t="s">
        <v>53</v>
      </c>
      <c r="C15" t="s">
        <v>56</v>
      </c>
      <c r="D15">
        <v>46259.78</v>
      </c>
      <c r="E15" t="s">
        <v>51</v>
      </c>
      <c r="G15">
        <v>20</v>
      </c>
      <c r="H15" t="str" cm="1">
        <f t="array" ref="H15:K15">_xlfn.XLOOKUP(G15,$A$2:$A$201,$B$2:$E$201)</f>
        <v>Female</v>
      </c>
      <c r="I15" t="str">
        <v>NY</v>
      </c>
      <c r="J15">
        <v>117879.71</v>
      </c>
      <c r="K15" t="str">
        <v>No</v>
      </c>
    </row>
    <row r="16" spans="1:11" x14ac:dyDescent="0.3">
      <c r="A16">
        <v>15</v>
      </c>
      <c r="B16" t="s">
        <v>49</v>
      </c>
      <c r="C16" t="s">
        <v>54</v>
      </c>
      <c r="D16">
        <v>135330.32</v>
      </c>
      <c r="E16" t="s">
        <v>51</v>
      </c>
      <c r="G16">
        <v>40</v>
      </c>
      <c r="H16" t="str" cm="1">
        <f t="array" ref="H16:K16">_xlfn.XLOOKUP(G16,$A$2:$A$201,$B$2:$E$201)</f>
        <v>Female</v>
      </c>
      <c r="I16" t="str">
        <v>MA</v>
      </c>
      <c r="J16">
        <v>147679.81</v>
      </c>
      <c r="K16" t="str">
        <v>No</v>
      </c>
    </row>
    <row r="17" spans="1:11" x14ac:dyDescent="0.3">
      <c r="A17">
        <v>16</v>
      </c>
      <c r="B17" t="s">
        <v>53</v>
      </c>
      <c r="C17" t="s">
        <v>54</v>
      </c>
      <c r="D17">
        <v>250659.71</v>
      </c>
      <c r="E17" t="s">
        <v>51</v>
      </c>
      <c r="G17">
        <v>60</v>
      </c>
      <c r="H17" t="str" cm="1">
        <f t="array" ref="H17:K17">_xlfn.XLOOKUP(G17,$A$2:$A$201,$B$2:$E$201)</f>
        <v>Female</v>
      </c>
      <c r="I17" t="str">
        <v>OR</v>
      </c>
      <c r="J17">
        <v>73633.58</v>
      </c>
      <c r="K17" t="str">
        <v>No</v>
      </c>
    </row>
    <row r="18" spans="1:11" x14ac:dyDescent="0.3">
      <c r="A18">
        <v>17</v>
      </c>
      <c r="B18" t="s">
        <v>53</v>
      </c>
      <c r="C18" t="s">
        <v>55</v>
      </c>
      <c r="D18">
        <v>197891.47</v>
      </c>
      <c r="E18" t="s">
        <v>51</v>
      </c>
      <c r="G18">
        <v>80</v>
      </c>
      <c r="H18" t="str" cm="1">
        <f t="array" ref="H18:K18">_xlfn.XLOOKUP(G18,$A$2:$A$201,$B$2:$E$201)</f>
        <v>Female</v>
      </c>
      <c r="I18" t="str">
        <v>OR</v>
      </c>
      <c r="J18">
        <v>160695.9</v>
      </c>
      <c r="K18" t="str">
        <v>No</v>
      </c>
    </row>
    <row r="19" spans="1:11" x14ac:dyDescent="0.3">
      <c r="A19">
        <v>18</v>
      </c>
      <c r="B19" t="s">
        <v>53</v>
      </c>
      <c r="C19" t="s">
        <v>55</v>
      </c>
      <c r="D19">
        <v>78782.080000000002</v>
      </c>
      <c r="E19" t="s">
        <v>51</v>
      </c>
      <c r="G19">
        <v>100</v>
      </c>
      <c r="H19" t="str" cm="1">
        <f t="array" ref="H19:K19">_xlfn.XLOOKUP(G19,$A$2:$A$201,$B$2:$E$201)</f>
        <v>Female</v>
      </c>
      <c r="I19" t="str">
        <v>TX</v>
      </c>
      <c r="J19">
        <v>199623.64</v>
      </c>
      <c r="K19" t="str">
        <v>No</v>
      </c>
    </row>
    <row r="20" spans="1:11" x14ac:dyDescent="0.3">
      <c r="A20">
        <v>19</v>
      </c>
      <c r="B20" t="s">
        <v>49</v>
      </c>
      <c r="C20" t="s">
        <v>55</v>
      </c>
      <c r="D20">
        <v>74905.2</v>
      </c>
      <c r="E20" t="s">
        <v>57</v>
      </c>
      <c r="G20">
        <v>120</v>
      </c>
      <c r="H20" t="str" cm="1">
        <f t="array" ref="H20:K20">_xlfn.XLOOKUP(G20,$A$2:$A$201,$B$2:$E$201)</f>
        <v>Female</v>
      </c>
      <c r="I20" t="str">
        <v>MA</v>
      </c>
      <c r="J20">
        <v>131723.57</v>
      </c>
      <c r="K20" t="str">
        <v>No</v>
      </c>
    </row>
    <row r="21" spans="1:11" x14ac:dyDescent="0.3">
      <c r="A21">
        <v>20</v>
      </c>
      <c r="B21" t="s">
        <v>49</v>
      </c>
      <c r="C21" t="s">
        <v>54</v>
      </c>
      <c r="D21">
        <v>117879.71</v>
      </c>
      <c r="E21" t="s">
        <v>51</v>
      </c>
      <c r="G21">
        <v>140</v>
      </c>
      <c r="H21" t="str" cm="1">
        <f t="array" ref="H21:K21">_xlfn.XLOOKUP(G21,$A$2:$A$201,$B$2:$E$201)</f>
        <v>Male</v>
      </c>
      <c r="I21" t="str">
        <v>TX</v>
      </c>
      <c r="J21">
        <v>140964.07999999999</v>
      </c>
      <c r="K21" t="str">
        <v>No</v>
      </c>
    </row>
    <row r="22" spans="1:11" x14ac:dyDescent="0.3">
      <c r="A22">
        <v>21</v>
      </c>
      <c r="B22" t="s">
        <v>53</v>
      </c>
      <c r="C22" t="s">
        <v>56</v>
      </c>
      <c r="D22">
        <v>82135.56</v>
      </c>
      <c r="E22" t="s">
        <v>51</v>
      </c>
      <c r="G22">
        <v>160</v>
      </c>
      <c r="H22" t="str" cm="1">
        <f t="array" ref="H22:K22">_xlfn.XLOOKUP(G22,$A$2:$A$201,$B$2:$E$201)</f>
        <v>Female</v>
      </c>
      <c r="I22" t="str">
        <v>TX</v>
      </c>
      <c r="J22">
        <v>159276.32999999999</v>
      </c>
      <c r="K22" t="str">
        <v>No</v>
      </c>
    </row>
    <row r="23" spans="1:11" x14ac:dyDescent="0.3">
      <c r="A23">
        <v>22</v>
      </c>
      <c r="B23" t="s">
        <v>53</v>
      </c>
      <c r="C23" t="s">
        <v>50</v>
      </c>
      <c r="D23">
        <v>147542.76999999999</v>
      </c>
      <c r="E23" t="s">
        <v>51</v>
      </c>
      <c r="G23">
        <v>180</v>
      </c>
      <c r="H23" t="str" cm="1">
        <f t="array" ref="H23:K23">_xlfn.XLOOKUP(G23,$A$2:$A$201,$B$2:$E$201)</f>
        <v>Female</v>
      </c>
      <c r="I23" t="str">
        <v>TX</v>
      </c>
      <c r="J23">
        <v>177434.77</v>
      </c>
      <c r="K23" t="str">
        <v>No</v>
      </c>
    </row>
    <row r="24" spans="1:11" x14ac:dyDescent="0.3">
      <c r="A24">
        <v>23</v>
      </c>
      <c r="B24" t="s">
        <v>53</v>
      </c>
      <c r="C24" t="s">
        <v>54</v>
      </c>
      <c r="D24">
        <v>34900.97</v>
      </c>
      <c r="E24" t="s">
        <v>51</v>
      </c>
      <c r="G24">
        <v>200</v>
      </c>
      <c r="H24" t="str" cm="1">
        <f t="array" ref="H24:K24">_xlfn.XLOOKUP(G24,$A$2:$A$201,$B$2:$E$201)</f>
        <v>Female</v>
      </c>
      <c r="I24" t="str">
        <v>OR</v>
      </c>
      <c r="J24">
        <v>58869.67</v>
      </c>
      <c r="K24" t="str">
        <v>No</v>
      </c>
    </row>
    <row r="25" spans="1:11" x14ac:dyDescent="0.3">
      <c r="A25">
        <v>24</v>
      </c>
      <c r="B25" t="s">
        <v>49</v>
      </c>
      <c r="C25" t="s">
        <v>55</v>
      </c>
      <c r="D25">
        <v>150224.43</v>
      </c>
      <c r="E25" t="s">
        <v>51</v>
      </c>
    </row>
    <row r="26" spans="1:11" x14ac:dyDescent="0.3">
      <c r="A26">
        <v>25</v>
      </c>
      <c r="B26" t="s">
        <v>53</v>
      </c>
      <c r="C26" t="s">
        <v>52</v>
      </c>
      <c r="D26">
        <v>151846.93</v>
      </c>
      <c r="E26" t="s">
        <v>51</v>
      </c>
    </row>
    <row r="27" spans="1:11" x14ac:dyDescent="0.3">
      <c r="A27">
        <v>26</v>
      </c>
      <c r="B27" t="s">
        <v>49</v>
      </c>
      <c r="C27" t="s">
        <v>54</v>
      </c>
      <c r="D27">
        <v>110518.69</v>
      </c>
      <c r="E27" t="s">
        <v>51</v>
      </c>
    </row>
    <row r="28" spans="1:11" x14ac:dyDescent="0.3">
      <c r="A28">
        <v>27</v>
      </c>
      <c r="B28" t="s">
        <v>49</v>
      </c>
      <c r="C28" t="s">
        <v>56</v>
      </c>
      <c r="D28">
        <v>151035.72</v>
      </c>
      <c r="E28" t="s">
        <v>51</v>
      </c>
    </row>
    <row r="29" spans="1:11" x14ac:dyDescent="0.3">
      <c r="A29">
        <v>28</v>
      </c>
      <c r="B29" t="s">
        <v>53</v>
      </c>
      <c r="C29" t="s">
        <v>56</v>
      </c>
      <c r="D29">
        <v>132389.31</v>
      </c>
      <c r="E29" t="s">
        <v>51</v>
      </c>
    </row>
    <row r="30" spans="1:11" x14ac:dyDescent="0.3">
      <c r="A30">
        <v>29</v>
      </c>
      <c r="B30" t="s">
        <v>49</v>
      </c>
      <c r="C30" t="s">
        <v>56</v>
      </c>
      <c r="D30">
        <v>46546.51</v>
      </c>
      <c r="E30" t="s">
        <v>51</v>
      </c>
    </row>
    <row r="31" spans="1:11" x14ac:dyDescent="0.3">
      <c r="A31">
        <v>30</v>
      </c>
      <c r="B31" t="s">
        <v>53</v>
      </c>
      <c r="C31" t="s">
        <v>50</v>
      </c>
      <c r="D31">
        <v>70645.460000000006</v>
      </c>
      <c r="E31" t="s">
        <v>51</v>
      </c>
    </row>
    <row r="32" spans="1:11" x14ac:dyDescent="0.3">
      <c r="A32">
        <v>31</v>
      </c>
      <c r="B32" t="s">
        <v>53</v>
      </c>
      <c r="C32" t="s">
        <v>54</v>
      </c>
      <c r="D32">
        <v>120016.11</v>
      </c>
      <c r="E32" t="s">
        <v>51</v>
      </c>
    </row>
    <row r="33" spans="1:5" x14ac:dyDescent="0.3">
      <c r="A33">
        <v>32</v>
      </c>
      <c r="B33" t="s">
        <v>53</v>
      </c>
      <c r="C33" t="s">
        <v>56</v>
      </c>
      <c r="D33">
        <v>134281.57</v>
      </c>
      <c r="E33" t="s">
        <v>51</v>
      </c>
    </row>
    <row r="34" spans="1:5" x14ac:dyDescent="0.3">
      <c r="A34">
        <v>33</v>
      </c>
      <c r="B34" t="s">
        <v>53</v>
      </c>
      <c r="C34" t="s">
        <v>52</v>
      </c>
      <c r="D34">
        <v>149004.49</v>
      </c>
      <c r="E34" t="s">
        <v>51</v>
      </c>
    </row>
    <row r="35" spans="1:5" x14ac:dyDescent="0.3">
      <c r="A35">
        <v>34</v>
      </c>
      <c r="B35" t="s">
        <v>53</v>
      </c>
      <c r="C35" t="s">
        <v>55</v>
      </c>
      <c r="D35">
        <v>158972.68</v>
      </c>
      <c r="E35" t="s">
        <v>51</v>
      </c>
    </row>
    <row r="36" spans="1:5" x14ac:dyDescent="0.3">
      <c r="A36">
        <v>35</v>
      </c>
      <c r="B36" t="s">
        <v>49</v>
      </c>
      <c r="C36" t="s">
        <v>50</v>
      </c>
      <c r="D36">
        <v>106964.54</v>
      </c>
      <c r="E36" t="s">
        <v>51</v>
      </c>
    </row>
    <row r="37" spans="1:5" x14ac:dyDescent="0.3">
      <c r="A37">
        <v>36</v>
      </c>
      <c r="B37" t="s">
        <v>49</v>
      </c>
      <c r="C37" t="s">
        <v>52</v>
      </c>
      <c r="D37">
        <v>51461.74</v>
      </c>
      <c r="E37" t="s">
        <v>51</v>
      </c>
    </row>
    <row r="38" spans="1:5" x14ac:dyDescent="0.3">
      <c r="A38">
        <v>37</v>
      </c>
      <c r="B38" t="s">
        <v>53</v>
      </c>
      <c r="C38" t="s">
        <v>54</v>
      </c>
      <c r="D38">
        <v>188202.36</v>
      </c>
      <c r="E38" t="s">
        <v>57</v>
      </c>
    </row>
    <row r="39" spans="1:5" x14ac:dyDescent="0.3">
      <c r="A39">
        <v>38</v>
      </c>
      <c r="B39" t="s">
        <v>49</v>
      </c>
      <c r="C39" t="s">
        <v>55</v>
      </c>
      <c r="D39">
        <v>183397.93</v>
      </c>
      <c r="E39" t="s">
        <v>51</v>
      </c>
    </row>
    <row r="40" spans="1:5" x14ac:dyDescent="0.3">
      <c r="A40">
        <v>39</v>
      </c>
      <c r="B40" t="s">
        <v>49</v>
      </c>
      <c r="C40" t="s">
        <v>50</v>
      </c>
      <c r="D40">
        <v>184924.27</v>
      </c>
      <c r="E40" t="s">
        <v>57</v>
      </c>
    </row>
    <row r="41" spans="1:5" x14ac:dyDescent="0.3">
      <c r="A41">
        <v>40</v>
      </c>
      <c r="B41" t="s">
        <v>49</v>
      </c>
      <c r="C41" t="s">
        <v>55</v>
      </c>
      <c r="D41">
        <v>147679.81</v>
      </c>
      <c r="E41" t="s">
        <v>51</v>
      </c>
    </row>
    <row r="42" spans="1:5" x14ac:dyDescent="0.3">
      <c r="A42">
        <v>41</v>
      </c>
      <c r="B42" t="s">
        <v>53</v>
      </c>
      <c r="C42" t="s">
        <v>52</v>
      </c>
      <c r="D42">
        <v>36034.94</v>
      </c>
      <c r="E42" t="s">
        <v>51</v>
      </c>
    </row>
    <row r="43" spans="1:5" x14ac:dyDescent="0.3">
      <c r="A43">
        <v>42</v>
      </c>
      <c r="B43" t="s">
        <v>53</v>
      </c>
      <c r="C43" t="s">
        <v>56</v>
      </c>
      <c r="D43">
        <v>258405.41</v>
      </c>
      <c r="E43" t="s">
        <v>51</v>
      </c>
    </row>
    <row r="44" spans="1:5" x14ac:dyDescent="0.3">
      <c r="A44">
        <v>43</v>
      </c>
      <c r="B44" t="s">
        <v>53</v>
      </c>
      <c r="C44" t="s">
        <v>55</v>
      </c>
      <c r="D44">
        <v>217756.28</v>
      </c>
      <c r="E44" t="s">
        <v>51</v>
      </c>
    </row>
    <row r="45" spans="1:5" x14ac:dyDescent="0.3">
      <c r="A45">
        <v>44</v>
      </c>
      <c r="B45" t="s">
        <v>49</v>
      </c>
      <c r="C45" t="s">
        <v>55</v>
      </c>
      <c r="D45">
        <v>114989.44</v>
      </c>
      <c r="E45" t="s">
        <v>51</v>
      </c>
    </row>
    <row r="46" spans="1:5" x14ac:dyDescent="0.3">
      <c r="A46">
        <v>45</v>
      </c>
      <c r="B46" t="s">
        <v>49</v>
      </c>
      <c r="C46" t="s">
        <v>56</v>
      </c>
      <c r="D46">
        <v>235652.84</v>
      </c>
      <c r="E46" t="s">
        <v>51</v>
      </c>
    </row>
    <row r="47" spans="1:5" x14ac:dyDescent="0.3">
      <c r="A47">
        <v>46</v>
      </c>
      <c r="B47" t="s">
        <v>53</v>
      </c>
      <c r="C47" t="s">
        <v>56</v>
      </c>
      <c r="D47">
        <v>263899.61</v>
      </c>
      <c r="E47" t="s">
        <v>51</v>
      </c>
    </row>
    <row r="48" spans="1:5" x14ac:dyDescent="0.3">
      <c r="A48">
        <v>47</v>
      </c>
      <c r="B48" t="s">
        <v>49</v>
      </c>
      <c r="C48" t="s">
        <v>56</v>
      </c>
      <c r="D48">
        <v>174524.74</v>
      </c>
      <c r="E48" t="s">
        <v>51</v>
      </c>
    </row>
    <row r="49" spans="1:5" x14ac:dyDescent="0.3">
      <c r="A49">
        <v>48</v>
      </c>
      <c r="B49" t="s">
        <v>53</v>
      </c>
      <c r="C49" t="s">
        <v>56</v>
      </c>
      <c r="D49">
        <v>125275.11</v>
      </c>
      <c r="E49" t="s">
        <v>51</v>
      </c>
    </row>
    <row r="50" spans="1:5" x14ac:dyDescent="0.3">
      <c r="A50">
        <v>49</v>
      </c>
      <c r="B50" t="s">
        <v>49</v>
      </c>
      <c r="C50" t="s">
        <v>54</v>
      </c>
      <c r="D50">
        <v>202322.57</v>
      </c>
      <c r="E50" t="s">
        <v>51</v>
      </c>
    </row>
    <row r="51" spans="1:5" x14ac:dyDescent="0.3">
      <c r="A51">
        <v>50</v>
      </c>
      <c r="B51" t="s">
        <v>53</v>
      </c>
      <c r="C51" t="s">
        <v>54</v>
      </c>
      <c r="D51">
        <v>298464.89</v>
      </c>
      <c r="E51" t="s">
        <v>51</v>
      </c>
    </row>
    <row r="52" spans="1:5" x14ac:dyDescent="0.3">
      <c r="A52">
        <v>51</v>
      </c>
      <c r="B52" t="s">
        <v>49</v>
      </c>
      <c r="C52" t="s">
        <v>55</v>
      </c>
      <c r="D52">
        <v>209995.42</v>
      </c>
      <c r="E52" t="s">
        <v>51</v>
      </c>
    </row>
    <row r="53" spans="1:5" x14ac:dyDescent="0.3">
      <c r="A53">
        <v>52</v>
      </c>
      <c r="B53" t="s">
        <v>53</v>
      </c>
      <c r="C53" t="s">
        <v>52</v>
      </c>
      <c r="D53">
        <v>3583.89</v>
      </c>
      <c r="E53" t="s">
        <v>51</v>
      </c>
    </row>
    <row r="54" spans="1:5" x14ac:dyDescent="0.3">
      <c r="A54">
        <v>53</v>
      </c>
      <c r="B54" t="s">
        <v>53</v>
      </c>
      <c r="C54" t="s">
        <v>56</v>
      </c>
      <c r="D54">
        <v>237172.2</v>
      </c>
      <c r="E54" t="s">
        <v>51</v>
      </c>
    </row>
    <row r="55" spans="1:5" x14ac:dyDescent="0.3">
      <c r="A55">
        <v>54</v>
      </c>
      <c r="B55" t="s">
        <v>53</v>
      </c>
      <c r="C55" t="s">
        <v>56</v>
      </c>
      <c r="D55">
        <v>118967.38</v>
      </c>
      <c r="E55" t="s">
        <v>51</v>
      </c>
    </row>
    <row r="56" spans="1:5" x14ac:dyDescent="0.3">
      <c r="A56">
        <v>55</v>
      </c>
      <c r="B56" t="s">
        <v>53</v>
      </c>
      <c r="C56" t="s">
        <v>52</v>
      </c>
      <c r="D56">
        <v>278.41000000000003</v>
      </c>
      <c r="E56" t="s">
        <v>51</v>
      </c>
    </row>
    <row r="57" spans="1:5" x14ac:dyDescent="0.3">
      <c r="A57">
        <v>56</v>
      </c>
      <c r="B57" t="s">
        <v>53</v>
      </c>
      <c r="C57" t="s">
        <v>50</v>
      </c>
      <c r="D57">
        <v>157357.95000000001</v>
      </c>
      <c r="E57" t="s">
        <v>51</v>
      </c>
    </row>
    <row r="58" spans="1:5" x14ac:dyDescent="0.3">
      <c r="A58">
        <v>57</v>
      </c>
      <c r="B58" t="s">
        <v>49</v>
      </c>
      <c r="C58" t="s">
        <v>54</v>
      </c>
      <c r="D58">
        <v>206264.49</v>
      </c>
      <c r="E58" t="s">
        <v>51</v>
      </c>
    </row>
    <row r="59" spans="1:5" x14ac:dyDescent="0.3">
      <c r="A59">
        <v>58</v>
      </c>
      <c r="B59" t="s">
        <v>49</v>
      </c>
      <c r="C59" t="s">
        <v>55</v>
      </c>
      <c r="D59">
        <v>134015.6</v>
      </c>
      <c r="E59" t="s">
        <v>51</v>
      </c>
    </row>
    <row r="60" spans="1:5" x14ac:dyDescent="0.3">
      <c r="A60">
        <v>59</v>
      </c>
      <c r="B60" t="s">
        <v>49</v>
      </c>
      <c r="C60" t="s">
        <v>52</v>
      </c>
      <c r="D60">
        <v>170331.58</v>
      </c>
      <c r="E60" t="s">
        <v>51</v>
      </c>
    </row>
    <row r="61" spans="1:5" x14ac:dyDescent="0.3">
      <c r="A61">
        <v>60</v>
      </c>
      <c r="B61" t="s">
        <v>49</v>
      </c>
      <c r="C61" t="s">
        <v>52</v>
      </c>
      <c r="D61">
        <v>73633.58</v>
      </c>
      <c r="E61" t="s">
        <v>51</v>
      </c>
    </row>
    <row r="62" spans="1:5" x14ac:dyDescent="0.3">
      <c r="A62">
        <v>61</v>
      </c>
      <c r="B62" t="s">
        <v>53</v>
      </c>
      <c r="C62" t="s">
        <v>54</v>
      </c>
      <c r="D62">
        <v>84234.01</v>
      </c>
      <c r="E62" t="s">
        <v>51</v>
      </c>
    </row>
    <row r="63" spans="1:5" x14ac:dyDescent="0.3">
      <c r="A63">
        <v>62</v>
      </c>
      <c r="B63" t="s">
        <v>53</v>
      </c>
      <c r="C63" t="s">
        <v>56</v>
      </c>
      <c r="D63">
        <v>283244.89</v>
      </c>
      <c r="E63" t="s">
        <v>51</v>
      </c>
    </row>
    <row r="64" spans="1:5" x14ac:dyDescent="0.3">
      <c r="A64">
        <v>63</v>
      </c>
      <c r="B64" t="s">
        <v>49</v>
      </c>
      <c r="C64" t="s">
        <v>50</v>
      </c>
      <c r="D64">
        <v>201111.66</v>
      </c>
      <c r="E64" t="s">
        <v>51</v>
      </c>
    </row>
    <row r="65" spans="1:5" x14ac:dyDescent="0.3">
      <c r="A65">
        <v>64</v>
      </c>
      <c r="B65" t="s">
        <v>49</v>
      </c>
      <c r="C65" t="s">
        <v>56</v>
      </c>
      <c r="D65">
        <v>205960.4</v>
      </c>
      <c r="E65" t="s">
        <v>51</v>
      </c>
    </row>
    <row r="66" spans="1:5" x14ac:dyDescent="0.3">
      <c r="A66">
        <v>65</v>
      </c>
      <c r="B66" t="s">
        <v>49</v>
      </c>
      <c r="C66" t="s">
        <v>52</v>
      </c>
      <c r="D66">
        <v>322525.7</v>
      </c>
      <c r="E66" t="s">
        <v>51</v>
      </c>
    </row>
    <row r="67" spans="1:5" x14ac:dyDescent="0.3">
      <c r="A67">
        <v>66</v>
      </c>
      <c r="B67" t="s">
        <v>49</v>
      </c>
      <c r="C67" t="s">
        <v>52</v>
      </c>
      <c r="D67">
        <v>131796.74</v>
      </c>
      <c r="E67" t="s">
        <v>51</v>
      </c>
    </row>
    <row r="68" spans="1:5" x14ac:dyDescent="0.3">
      <c r="A68">
        <v>67</v>
      </c>
      <c r="B68" t="s">
        <v>49</v>
      </c>
      <c r="C68" t="s">
        <v>55</v>
      </c>
      <c r="D68">
        <v>79829.64</v>
      </c>
      <c r="E68" t="s">
        <v>51</v>
      </c>
    </row>
    <row r="69" spans="1:5" x14ac:dyDescent="0.3">
      <c r="A69">
        <v>68</v>
      </c>
      <c r="B69" t="s">
        <v>53</v>
      </c>
      <c r="C69" t="s">
        <v>55</v>
      </c>
      <c r="D69">
        <v>104649.45</v>
      </c>
      <c r="E69" t="s">
        <v>51</v>
      </c>
    </row>
    <row r="70" spans="1:5" x14ac:dyDescent="0.3">
      <c r="A70">
        <v>69</v>
      </c>
      <c r="B70" t="s">
        <v>53</v>
      </c>
      <c r="C70" t="s">
        <v>52</v>
      </c>
      <c r="D70">
        <v>134574.41</v>
      </c>
      <c r="E70" t="s">
        <v>51</v>
      </c>
    </row>
    <row r="71" spans="1:5" x14ac:dyDescent="0.3">
      <c r="A71">
        <v>70</v>
      </c>
      <c r="B71" t="s">
        <v>53</v>
      </c>
      <c r="C71" t="s">
        <v>55</v>
      </c>
      <c r="D71">
        <v>170832.74</v>
      </c>
      <c r="E71" t="s">
        <v>51</v>
      </c>
    </row>
    <row r="72" spans="1:5" x14ac:dyDescent="0.3">
      <c r="A72">
        <v>71</v>
      </c>
      <c r="B72" t="s">
        <v>53</v>
      </c>
      <c r="C72" t="s">
        <v>52</v>
      </c>
      <c r="D72">
        <v>140560.41</v>
      </c>
      <c r="E72" t="s">
        <v>51</v>
      </c>
    </row>
    <row r="73" spans="1:5" x14ac:dyDescent="0.3">
      <c r="A73">
        <v>72</v>
      </c>
      <c r="B73" t="s">
        <v>53</v>
      </c>
      <c r="C73" t="s">
        <v>54</v>
      </c>
      <c r="D73">
        <v>179420.43</v>
      </c>
      <c r="E73" t="s">
        <v>57</v>
      </c>
    </row>
    <row r="74" spans="1:5" x14ac:dyDescent="0.3">
      <c r="A74">
        <v>73</v>
      </c>
      <c r="B74" t="s">
        <v>53</v>
      </c>
      <c r="C74" t="s">
        <v>55</v>
      </c>
      <c r="D74">
        <v>262721.82</v>
      </c>
      <c r="E74" t="s">
        <v>51</v>
      </c>
    </row>
    <row r="75" spans="1:5" x14ac:dyDescent="0.3">
      <c r="A75">
        <v>74</v>
      </c>
      <c r="B75" t="s">
        <v>53</v>
      </c>
      <c r="C75" t="s">
        <v>52</v>
      </c>
      <c r="D75">
        <v>217075.09</v>
      </c>
      <c r="E75" t="s">
        <v>51</v>
      </c>
    </row>
    <row r="76" spans="1:5" x14ac:dyDescent="0.3">
      <c r="A76">
        <v>75</v>
      </c>
      <c r="B76" t="s">
        <v>49</v>
      </c>
      <c r="C76" t="s">
        <v>55</v>
      </c>
      <c r="D76">
        <v>193081.72</v>
      </c>
      <c r="E76" t="s">
        <v>51</v>
      </c>
    </row>
    <row r="77" spans="1:5" x14ac:dyDescent="0.3">
      <c r="A77">
        <v>76</v>
      </c>
      <c r="B77" t="s">
        <v>53</v>
      </c>
      <c r="C77" t="s">
        <v>52</v>
      </c>
      <c r="D77">
        <v>187779.15</v>
      </c>
      <c r="E77" t="s">
        <v>51</v>
      </c>
    </row>
    <row r="78" spans="1:5" x14ac:dyDescent="0.3">
      <c r="A78">
        <v>77</v>
      </c>
      <c r="B78" t="s">
        <v>53</v>
      </c>
      <c r="C78" t="s">
        <v>50</v>
      </c>
      <c r="D78">
        <v>129914.71</v>
      </c>
      <c r="E78" t="s">
        <v>51</v>
      </c>
    </row>
    <row r="79" spans="1:5" x14ac:dyDescent="0.3">
      <c r="A79">
        <v>78</v>
      </c>
      <c r="B79" t="s">
        <v>53</v>
      </c>
      <c r="C79" t="s">
        <v>56</v>
      </c>
      <c r="D79">
        <v>17605.740000000002</v>
      </c>
      <c r="E79" t="s">
        <v>51</v>
      </c>
    </row>
    <row r="80" spans="1:5" x14ac:dyDescent="0.3">
      <c r="A80">
        <v>79</v>
      </c>
      <c r="B80" t="s">
        <v>53</v>
      </c>
      <c r="C80" t="s">
        <v>56</v>
      </c>
      <c r="D80">
        <v>91278.52</v>
      </c>
      <c r="E80" t="s">
        <v>51</v>
      </c>
    </row>
    <row r="81" spans="1:5" x14ac:dyDescent="0.3">
      <c r="A81">
        <v>80</v>
      </c>
      <c r="B81" t="s">
        <v>49</v>
      </c>
      <c r="C81" t="s">
        <v>52</v>
      </c>
      <c r="D81">
        <v>160695.9</v>
      </c>
      <c r="E81" t="s">
        <v>51</v>
      </c>
    </row>
    <row r="82" spans="1:5" x14ac:dyDescent="0.3">
      <c r="A82">
        <v>81</v>
      </c>
      <c r="B82" t="s">
        <v>53</v>
      </c>
      <c r="C82" t="s">
        <v>55</v>
      </c>
      <c r="D82">
        <v>225769.9</v>
      </c>
      <c r="E82" t="s">
        <v>51</v>
      </c>
    </row>
    <row r="83" spans="1:5" x14ac:dyDescent="0.3">
      <c r="A83">
        <v>82</v>
      </c>
      <c r="B83" t="s">
        <v>53</v>
      </c>
      <c r="C83" t="s">
        <v>50</v>
      </c>
      <c r="D83">
        <v>182351.82</v>
      </c>
      <c r="E83" t="s">
        <v>51</v>
      </c>
    </row>
    <row r="84" spans="1:5" x14ac:dyDescent="0.3">
      <c r="A84">
        <v>83</v>
      </c>
      <c r="B84" t="s">
        <v>49</v>
      </c>
      <c r="C84" t="s">
        <v>54</v>
      </c>
      <c r="D84">
        <v>152799.24</v>
      </c>
      <c r="E84" t="s">
        <v>51</v>
      </c>
    </row>
    <row r="85" spans="1:5" x14ac:dyDescent="0.3">
      <c r="A85">
        <v>84</v>
      </c>
      <c r="B85" t="s">
        <v>49</v>
      </c>
      <c r="C85" t="s">
        <v>52</v>
      </c>
      <c r="D85">
        <v>128374.78</v>
      </c>
      <c r="E85" t="s">
        <v>51</v>
      </c>
    </row>
    <row r="86" spans="1:5" x14ac:dyDescent="0.3">
      <c r="A86">
        <v>85</v>
      </c>
      <c r="B86" t="s">
        <v>53</v>
      </c>
      <c r="C86" t="s">
        <v>50</v>
      </c>
      <c r="D86">
        <v>106147.77</v>
      </c>
      <c r="E86" t="s">
        <v>51</v>
      </c>
    </row>
    <row r="87" spans="1:5" x14ac:dyDescent="0.3">
      <c r="A87">
        <v>86</v>
      </c>
      <c r="B87" t="s">
        <v>53</v>
      </c>
      <c r="C87" t="s">
        <v>52</v>
      </c>
      <c r="D87">
        <v>120845.5</v>
      </c>
      <c r="E87" t="s">
        <v>51</v>
      </c>
    </row>
    <row r="88" spans="1:5" x14ac:dyDescent="0.3">
      <c r="A88">
        <v>87</v>
      </c>
      <c r="B88" t="s">
        <v>49</v>
      </c>
      <c r="C88" t="s">
        <v>54</v>
      </c>
      <c r="D88">
        <v>221803.11</v>
      </c>
      <c r="E88" t="s">
        <v>51</v>
      </c>
    </row>
    <row r="89" spans="1:5" x14ac:dyDescent="0.3">
      <c r="A89">
        <v>88</v>
      </c>
      <c r="B89" t="s">
        <v>49</v>
      </c>
      <c r="C89" t="s">
        <v>54</v>
      </c>
      <c r="D89">
        <v>92111.03</v>
      </c>
      <c r="E89" t="s">
        <v>51</v>
      </c>
    </row>
    <row r="90" spans="1:5" x14ac:dyDescent="0.3">
      <c r="A90">
        <v>89</v>
      </c>
      <c r="B90" t="s">
        <v>49</v>
      </c>
      <c r="C90" t="s">
        <v>55</v>
      </c>
      <c r="D90">
        <v>119050.78</v>
      </c>
      <c r="E90" t="s">
        <v>51</v>
      </c>
    </row>
    <row r="91" spans="1:5" x14ac:dyDescent="0.3">
      <c r="A91">
        <v>90</v>
      </c>
      <c r="B91" t="s">
        <v>49</v>
      </c>
      <c r="C91" t="s">
        <v>56</v>
      </c>
      <c r="D91">
        <v>124379.36</v>
      </c>
      <c r="E91" t="s">
        <v>51</v>
      </c>
    </row>
    <row r="92" spans="1:5" x14ac:dyDescent="0.3">
      <c r="A92">
        <v>91</v>
      </c>
      <c r="B92" t="s">
        <v>53</v>
      </c>
      <c r="C92" t="s">
        <v>55</v>
      </c>
      <c r="D92">
        <v>240250.34</v>
      </c>
      <c r="E92" t="s">
        <v>51</v>
      </c>
    </row>
    <row r="93" spans="1:5" x14ac:dyDescent="0.3">
      <c r="A93">
        <v>92</v>
      </c>
      <c r="B93" t="s">
        <v>53</v>
      </c>
      <c r="C93" t="s">
        <v>56</v>
      </c>
      <c r="D93">
        <v>125338.53</v>
      </c>
      <c r="E93" t="s">
        <v>51</v>
      </c>
    </row>
    <row r="94" spans="1:5" x14ac:dyDescent="0.3">
      <c r="A94">
        <v>93</v>
      </c>
      <c r="B94" t="s">
        <v>53</v>
      </c>
      <c r="C94" t="s">
        <v>55</v>
      </c>
      <c r="D94">
        <v>268161.96999999997</v>
      </c>
      <c r="E94" t="s">
        <v>51</v>
      </c>
    </row>
    <row r="95" spans="1:5" x14ac:dyDescent="0.3">
      <c r="A95">
        <v>94</v>
      </c>
      <c r="B95" t="s">
        <v>49</v>
      </c>
      <c r="C95" t="s">
        <v>56</v>
      </c>
      <c r="D95">
        <v>194309.46</v>
      </c>
      <c r="E95" t="s">
        <v>51</v>
      </c>
    </row>
    <row r="96" spans="1:5" x14ac:dyDescent="0.3">
      <c r="A96">
        <v>95</v>
      </c>
      <c r="B96" t="s">
        <v>49</v>
      </c>
      <c r="C96" t="s">
        <v>50</v>
      </c>
      <c r="D96">
        <v>174481.32</v>
      </c>
      <c r="E96" t="s">
        <v>51</v>
      </c>
    </row>
    <row r="97" spans="1:5" x14ac:dyDescent="0.3">
      <c r="A97">
        <v>96</v>
      </c>
      <c r="B97" t="s">
        <v>53</v>
      </c>
      <c r="C97" t="s">
        <v>55</v>
      </c>
      <c r="D97">
        <v>166602.41</v>
      </c>
      <c r="E97" t="s">
        <v>57</v>
      </c>
    </row>
    <row r="98" spans="1:5" x14ac:dyDescent="0.3">
      <c r="A98">
        <v>97</v>
      </c>
      <c r="B98" t="s">
        <v>53</v>
      </c>
      <c r="C98" t="s">
        <v>56</v>
      </c>
      <c r="D98">
        <v>147784.15</v>
      </c>
      <c r="E98" t="s">
        <v>51</v>
      </c>
    </row>
    <row r="99" spans="1:5" x14ac:dyDescent="0.3">
      <c r="A99">
        <v>98</v>
      </c>
      <c r="B99" t="s">
        <v>53</v>
      </c>
      <c r="C99" t="s">
        <v>55</v>
      </c>
      <c r="D99">
        <v>146179.09</v>
      </c>
      <c r="E99" t="s">
        <v>51</v>
      </c>
    </row>
    <row r="100" spans="1:5" x14ac:dyDescent="0.3">
      <c r="A100">
        <v>99</v>
      </c>
      <c r="B100" t="s">
        <v>49</v>
      </c>
      <c r="C100" t="s">
        <v>54</v>
      </c>
      <c r="D100">
        <v>237053.69</v>
      </c>
      <c r="E100" t="s">
        <v>51</v>
      </c>
    </row>
    <row r="101" spans="1:5" x14ac:dyDescent="0.3">
      <c r="A101">
        <v>100</v>
      </c>
      <c r="B101" t="s">
        <v>49</v>
      </c>
      <c r="C101" t="s">
        <v>56</v>
      </c>
      <c r="D101">
        <v>199623.64</v>
      </c>
      <c r="E101" t="s">
        <v>51</v>
      </c>
    </row>
    <row r="102" spans="1:5" x14ac:dyDescent="0.3">
      <c r="A102">
        <v>101</v>
      </c>
      <c r="B102" t="s">
        <v>53</v>
      </c>
      <c r="C102" t="s">
        <v>54</v>
      </c>
      <c r="D102">
        <v>94843.33</v>
      </c>
      <c r="E102" t="s">
        <v>51</v>
      </c>
    </row>
    <row r="103" spans="1:5" x14ac:dyDescent="0.3">
      <c r="A103">
        <v>102</v>
      </c>
      <c r="B103" t="s">
        <v>53</v>
      </c>
      <c r="C103" t="s">
        <v>54</v>
      </c>
      <c r="D103">
        <v>43510.15</v>
      </c>
      <c r="E103" t="s">
        <v>51</v>
      </c>
    </row>
    <row r="104" spans="1:5" x14ac:dyDescent="0.3">
      <c r="A104">
        <v>103</v>
      </c>
      <c r="B104" t="s">
        <v>53</v>
      </c>
      <c r="C104" t="s">
        <v>56</v>
      </c>
      <c r="D104">
        <v>256600.61</v>
      </c>
      <c r="E104" t="s">
        <v>51</v>
      </c>
    </row>
    <row r="105" spans="1:5" x14ac:dyDescent="0.3">
      <c r="A105">
        <v>104</v>
      </c>
      <c r="B105" t="s">
        <v>53</v>
      </c>
      <c r="C105" t="s">
        <v>54</v>
      </c>
      <c r="D105">
        <v>206138.32</v>
      </c>
      <c r="E105" t="s">
        <v>51</v>
      </c>
    </row>
    <row r="106" spans="1:5" x14ac:dyDescent="0.3">
      <c r="A106">
        <v>105</v>
      </c>
      <c r="B106" t="s">
        <v>53</v>
      </c>
      <c r="C106" t="s">
        <v>52</v>
      </c>
      <c r="D106">
        <v>251038.49</v>
      </c>
      <c r="E106" t="s">
        <v>51</v>
      </c>
    </row>
    <row r="107" spans="1:5" x14ac:dyDescent="0.3">
      <c r="A107">
        <v>106</v>
      </c>
      <c r="B107" t="s">
        <v>49</v>
      </c>
      <c r="C107" t="s">
        <v>54</v>
      </c>
      <c r="D107">
        <v>257432.05</v>
      </c>
      <c r="E107" t="s">
        <v>51</v>
      </c>
    </row>
    <row r="108" spans="1:5" x14ac:dyDescent="0.3">
      <c r="A108">
        <v>107</v>
      </c>
      <c r="B108" t="s">
        <v>53</v>
      </c>
      <c r="C108" t="s">
        <v>55</v>
      </c>
      <c r="D108">
        <v>128877.5</v>
      </c>
      <c r="E108" t="s">
        <v>51</v>
      </c>
    </row>
    <row r="109" spans="1:5" x14ac:dyDescent="0.3">
      <c r="A109">
        <v>108</v>
      </c>
      <c r="B109" t="s">
        <v>49</v>
      </c>
      <c r="C109" t="s">
        <v>54</v>
      </c>
      <c r="D109">
        <v>91281.72</v>
      </c>
      <c r="E109" t="s">
        <v>51</v>
      </c>
    </row>
    <row r="110" spans="1:5" x14ac:dyDescent="0.3">
      <c r="A110">
        <v>109</v>
      </c>
      <c r="B110" t="s">
        <v>53</v>
      </c>
      <c r="C110" t="s">
        <v>54</v>
      </c>
      <c r="D110">
        <v>203581.48</v>
      </c>
      <c r="E110" t="s">
        <v>51</v>
      </c>
    </row>
    <row r="111" spans="1:5" x14ac:dyDescent="0.3">
      <c r="A111">
        <v>110</v>
      </c>
      <c r="B111" t="s">
        <v>49</v>
      </c>
      <c r="C111" t="s">
        <v>55</v>
      </c>
      <c r="D111">
        <v>287345.83</v>
      </c>
      <c r="E111" t="s">
        <v>51</v>
      </c>
    </row>
    <row r="112" spans="1:5" x14ac:dyDescent="0.3">
      <c r="A112">
        <v>111</v>
      </c>
      <c r="B112" t="s">
        <v>49</v>
      </c>
      <c r="C112" t="s">
        <v>54</v>
      </c>
      <c r="D112">
        <v>72712.92</v>
      </c>
      <c r="E112" t="s">
        <v>51</v>
      </c>
    </row>
    <row r="113" spans="1:5" x14ac:dyDescent="0.3">
      <c r="A113">
        <v>112</v>
      </c>
      <c r="B113" t="s">
        <v>53</v>
      </c>
      <c r="C113" t="s">
        <v>54</v>
      </c>
      <c r="D113">
        <v>108456.37</v>
      </c>
      <c r="E113" t="s">
        <v>51</v>
      </c>
    </row>
    <row r="114" spans="1:5" x14ac:dyDescent="0.3">
      <c r="A114">
        <v>113</v>
      </c>
      <c r="B114" t="s">
        <v>53</v>
      </c>
      <c r="C114" t="s">
        <v>54</v>
      </c>
      <c r="D114">
        <v>5059.29</v>
      </c>
      <c r="E114" t="s">
        <v>51</v>
      </c>
    </row>
    <row r="115" spans="1:5" x14ac:dyDescent="0.3">
      <c r="A115">
        <v>114</v>
      </c>
      <c r="B115" t="s">
        <v>49</v>
      </c>
      <c r="C115" t="s">
        <v>55</v>
      </c>
      <c r="D115">
        <v>276594.09000000003</v>
      </c>
      <c r="E115" t="s">
        <v>51</v>
      </c>
    </row>
    <row r="116" spans="1:5" x14ac:dyDescent="0.3">
      <c r="A116">
        <v>115</v>
      </c>
      <c r="B116" t="s">
        <v>49</v>
      </c>
      <c r="C116" t="s">
        <v>54</v>
      </c>
      <c r="D116">
        <v>169400.41</v>
      </c>
      <c r="E116" t="s">
        <v>51</v>
      </c>
    </row>
    <row r="117" spans="1:5" x14ac:dyDescent="0.3">
      <c r="A117">
        <v>116</v>
      </c>
      <c r="B117" t="s">
        <v>49</v>
      </c>
      <c r="C117" t="s">
        <v>52</v>
      </c>
      <c r="D117">
        <v>24343.25</v>
      </c>
      <c r="E117" t="s">
        <v>51</v>
      </c>
    </row>
    <row r="118" spans="1:5" x14ac:dyDescent="0.3">
      <c r="A118">
        <v>117</v>
      </c>
      <c r="B118" t="s">
        <v>53</v>
      </c>
      <c r="C118" t="s">
        <v>52</v>
      </c>
      <c r="D118">
        <v>171854.07999999999</v>
      </c>
      <c r="E118" t="s">
        <v>51</v>
      </c>
    </row>
    <row r="119" spans="1:5" x14ac:dyDescent="0.3">
      <c r="A119">
        <v>118</v>
      </c>
      <c r="B119" t="s">
        <v>49</v>
      </c>
      <c r="C119" t="s">
        <v>52</v>
      </c>
      <c r="D119">
        <v>176321.9</v>
      </c>
      <c r="E119" t="s">
        <v>51</v>
      </c>
    </row>
    <row r="120" spans="1:5" x14ac:dyDescent="0.3">
      <c r="A120">
        <v>119</v>
      </c>
      <c r="B120" t="s">
        <v>53</v>
      </c>
      <c r="C120" t="s">
        <v>50</v>
      </c>
      <c r="D120">
        <v>130464.27</v>
      </c>
      <c r="E120" t="s">
        <v>51</v>
      </c>
    </row>
    <row r="121" spans="1:5" x14ac:dyDescent="0.3">
      <c r="A121">
        <v>120</v>
      </c>
      <c r="B121" t="s">
        <v>49</v>
      </c>
      <c r="C121" t="s">
        <v>55</v>
      </c>
      <c r="D121">
        <v>131723.57</v>
      </c>
      <c r="E121" t="s">
        <v>51</v>
      </c>
    </row>
    <row r="122" spans="1:5" x14ac:dyDescent="0.3">
      <c r="A122">
        <v>121</v>
      </c>
      <c r="B122" t="s">
        <v>49</v>
      </c>
      <c r="C122" t="s">
        <v>55</v>
      </c>
      <c r="D122">
        <v>183851.74</v>
      </c>
      <c r="E122" t="s">
        <v>51</v>
      </c>
    </row>
    <row r="123" spans="1:5" x14ac:dyDescent="0.3">
      <c r="A123">
        <v>122</v>
      </c>
      <c r="B123" t="s">
        <v>49</v>
      </c>
      <c r="C123" t="s">
        <v>50</v>
      </c>
      <c r="D123">
        <v>187010.09</v>
      </c>
      <c r="E123" t="s">
        <v>51</v>
      </c>
    </row>
    <row r="124" spans="1:5" x14ac:dyDescent="0.3">
      <c r="A124">
        <v>123</v>
      </c>
      <c r="B124" t="s">
        <v>53</v>
      </c>
      <c r="C124" t="s">
        <v>54</v>
      </c>
      <c r="D124">
        <v>125334.58</v>
      </c>
      <c r="E124" t="s">
        <v>51</v>
      </c>
    </row>
    <row r="125" spans="1:5" x14ac:dyDescent="0.3">
      <c r="A125">
        <v>124</v>
      </c>
      <c r="B125" t="s">
        <v>53</v>
      </c>
      <c r="C125" t="s">
        <v>56</v>
      </c>
      <c r="D125">
        <v>200597.1</v>
      </c>
      <c r="E125" t="s">
        <v>57</v>
      </c>
    </row>
    <row r="126" spans="1:5" x14ac:dyDescent="0.3">
      <c r="A126">
        <v>125</v>
      </c>
      <c r="B126" t="s">
        <v>49</v>
      </c>
      <c r="C126" t="s">
        <v>52</v>
      </c>
      <c r="D126">
        <v>166870.06</v>
      </c>
      <c r="E126" t="s">
        <v>51</v>
      </c>
    </row>
    <row r="127" spans="1:5" x14ac:dyDescent="0.3">
      <c r="A127">
        <v>126</v>
      </c>
      <c r="B127" t="s">
        <v>49</v>
      </c>
      <c r="C127" t="s">
        <v>56</v>
      </c>
      <c r="D127">
        <v>95392.63</v>
      </c>
      <c r="E127" t="s">
        <v>51</v>
      </c>
    </row>
    <row r="128" spans="1:5" x14ac:dyDescent="0.3">
      <c r="A128">
        <v>127</v>
      </c>
      <c r="B128" t="s">
        <v>49</v>
      </c>
      <c r="C128" t="s">
        <v>55</v>
      </c>
      <c r="D128">
        <v>202235.9</v>
      </c>
      <c r="E128" t="s">
        <v>57</v>
      </c>
    </row>
    <row r="129" spans="1:5" x14ac:dyDescent="0.3">
      <c r="A129">
        <v>128</v>
      </c>
      <c r="B129" t="s">
        <v>49</v>
      </c>
      <c r="C129" t="s">
        <v>56</v>
      </c>
      <c r="D129">
        <v>9318.26</v>
      </c>
      <c r="E129" t="s">
        <v>51</v>
      </c>
    </row>
    <row r="130" spans="1:5" x14ac:dyDescent="0.3">
      <c r="A130">
        <v>129</v>
      </c>
      <c r="B130" t="s">
        <v>53</v>
      </c>
      <c r="C130" t="s">
        <v>50</v>
      </c>
      <c r="D130">
        <v>146855.19</v>
      </c>
      <c r="E130" t="s">
        <v>51</v>
      </c>
    </row>
    <row r="131" spans="1:5" x14ac:dyDescent="0.3">
      <c r="A131">
        <v>130</v>
      </c>
      <c r="B131" t="s">
        <v>49</v>
      </c>
      <c r="C131" t="s">
        <v>52</v>
      </c>
      <c r="D131">
        <v>167346.88</v>
      </c>
      <c r="E131" t="s">
        <v>51</v>
      </c>
    </row>
    <row r="132" spans="1:5" x14ac:dyDescent="0.3">
      <c r="A132">
        <v>131</v>
      </c>
      <c r="B132" t="s">
        <v>49</v>
      </c>
      <c r="C132" t="s">
        <v>56</v>
      </c>
      <c r="D132">
        <v>231506.68</v>
      </c>
      <c r="E132" t="s">
        <v>51</v>
      </c>
    </row>
    <row r="133" spans="1:5" x14ac:dyDescent="0.3">
      <c r="A133">
        <v>132</v>
      </c>
      <c r="B133" t="s">
        <v>53</v>
      </c>
      <c r="C133" t="s">
        <v>56</v>
      </c>
      <c r="D133">
        <v>160419.15</v>
      </c>
      <c r="E133" t="s">
        <v>51</v>
      </c>
    </row>
    <row r="134" spans="1:5" x14ac:dyDescent="0.3">
      <c r="A134">
        <v>133</v>
      </c>
      <c r="B134" t="s">
        <v>53</v>
      </c>
      <c r="C134" t="s">
        <v>52</v>
      </c>
      <c r="D134">
        <v>189805.98</v>
      </c>
      <c r="E134" t="s">
        <v>51</v>
      </c>
    </row>
    <row r="135" spans="1:5" x14ac:dyDescent="0.3">
      <c r="A135">
        <v>134</v>
      </c>
      <c r="B135" t="s">
        <v>53</v>
      </c>
      <c r="C135" t="s">
        <v>54</v>
      </c>
      <c r="D135">
        <v>211456.3</v>
      </c>
      <c r="E135" t="s">
        <v>51</v>
      </c>
    </row>
    <row r="136" spans="1:5" x14ac:dyDescent="0.3">
      <c r="A136">
        <v>135</v>
      </c>
      <c r="B136" t="s">
        <v>49</v>
      </c>
      <c r="C136" t="s">
        <v>54</v>
      </c>
      <c r="D136">
        <v>242556.26</v>
      </c>
      <c r="E136" t="s">
        <v>51</v>
      </c>
    </row>
    <row r="137" spans="1:5" x14ac:dyDescent="0.3">
      <c r="A137">
        <v>136</v>
      </c>
      <c r="B137" t="s">
        <v>49</v>
      </c>
      <c r="C137" t="s">
        <v>55</v>
      </c>
      <c r="D137">
        <v>196928.7</v>
      </c>
      <c r="E137" t="s">
        <v>51</v>
      </c>
    </row>
    <row r="138" spans="1:5" x14ac:dyDescent="0.3">
      <c r="A138">
        <v>137</v>
      </c>
      <c r="B138" t="s">
        <v>49</v>
      </c>
      <c r="C138" t="s">
        <v>50</v>
      </c>
      <c r="D138">
        <v>216691.08</v>
      </c>
      <c r="E138" t="s">
        <v>51</v>
      </c>
    </row>
    <row r="139" spans="1:5" x14ac:dyDescent="0.3">
      <c r="A139">
        <v>138</v>
      </c>
      <c r="B139" t="s">
        <v>49</v>
      </c>
      <c r="C139" t="s">
        <v>52</v>
      </c>
      <c r="D139">
        <v>138139.70000000001</v>
      </c>
      <c r="E139" t="s">
        <v>51</v>
      </c>
    </row>
    <row r="140" spans="1:5" x14ac:dyDescent="0.3">
      <c r="A140">
        <v>139</v>
      </c>
      <c r="B140" t="s">
        <v>49</v>
      </c>
      <c r="C140" t="s">
        <v>55</v>
      </c>
      <c r="D140">
        <v>161687.51</v>
      </c>
      <c r="E140" t="s">
        <v>51</v>
      </c>
    </row>
    <row r="141" spans="1:5" x14ac:dyDescent="0.3">
      <c r="A141">
        <v>140</v>
      </c>
      <c r="B141" t="s">
        <v>53</v>
      </c>
      <c r="C141" t="s">
        <v>56</v>
      </c>
      <c r="D141">
        <v>140964.07999999999</v>
      </c>
      <c r="E141" t="s">
        <v>51</v>
      </c>
    </row>
    <row r="142" spans="1:5" x14ac:dyDescent="0.3">
      <c r="A142">
        <v>141</v>
      </c>
      <c r="B142" t="s">
        <v>53</v>
      </c>
      <c r="C142" t="s">
        <v>56</v>
      </c>
      <c r="D142">
        <v>43614.22</v>
      </c>
      <c r="E142" t="s">
        <v>51</v>
      </c>
    </row>
    <row r="143" spans="1:5" x14ac:dyDescent="0.3">
      <c r="A143">
        <v>142</v>
      </c>
      <c r="B143" t="s">
        <v>53</v>
      </c>
      <c r="C143" t="s">
        <v>54</v>
      </c>
      <c r="D143">
        <v>127706.21</v>
      </c>
      <c r="E143" t="s">
        <v>51</v>
      </c>
    </row>
    <row r="144" spans="1:5" x14ac:dyDescent="0.3">
      <c r="A144">
        <v>143</v>
      </c>
      <c r="B144" t="s">
        <v>49</v>
      </c>
      <c r="C144" t="s">
        <v>50</v>
      </c>
      <c r="D144">
        <v>82125.02</v>
      </c>
      <c r="E144" t="s">
        <v>51</v>
      </c>
    </row>
    <row r="145" spans="1:5" x14ac:dyDescent="0.3">
      <c r="A145">
        <v>144</v>
      </c>
      <c r="B145" t="s">
        <v>49</v>
      </c>
      <c r="C145" t="s">
        <v>50</v>
      </c>
      <c r="D145">
        <v>135116.38</v>
      </c>
      <c r="E145" t="s">
        <v>51</v>
      </c>
    </row>
    <row r="146" spans="1:5" x14ac:dyDescent="0.3">
      <c r="A146">
        <v>145</v>
      </c>
      <c r="B146" t="s">
        <v>53</v>
      </c>
      <c r="C146" t="s">
        <v>50</v>
      </c>
      <c r="D146">
        <v>184453.53</v>
      </c>
      <c r="E146" t="s">
        <v>51</v>
      </c>
    </row>
    <row r="147" spans="1:5" x14ac:dyDescent="0.3">
      <c r="A147">
        <v>146</v>
      </c>
      <c r="B147" t="s">
        <v>49</v>
      </c>
      <c r="C147" t="s">
        <v>50</v>
      </c>
      <c r="D147">
        <v>159591.93</v>
      </c>
      <c r="E147" t="s">
        <v>51</v>
      </c>
    </row>
    <row r="148" spans="1:5" x14ac:dyDescent="0.3">
      <c r="A148">
        <v>147</v>
      </c>
      <c r="B148" t="s">
        <v>49</v>
      </c>
      <c r="C148" t="s">
        <v>52</v>
      </c>
      <c r="D148">
        <v>317431.42</v>
      </c>
      <c r="E148" t="s">
        <v>51</v>
      </c>
    </row>
    <row r="149" spans="1:5" x14ac:dyDescent="0.3">
      <c r="A149">
        <v>148</v>
      </c>
      <c r="B149" t="s">
        <v>53</v>
      </c>
      <c r="C149" t="s">
        <v>50</v>
      </c>
      <c r="D149">
        <v>141918.09</v>
      </c>
      <c r="E149" t="s">
        <v>51</v>
      </c>
    </row>
    <row r="150" spans="1:5" x14ac:dyDescent="0.3">
      <c r="A150">
        <v>149</v>
      </c>
      <c r="B150" t="s">
        <v>53</v>
      </c>
      <c r="C150" t="s">
        <v>55</v>
      </c>
      <c r="D150">
        <v>202979.89</v>
      </c>
      <c r="E150" t="s">
        <v>51</v>
      </c>
    </row>
    <row r="151" spans="1:5" x14ac:dyDescent="0.3">
      <c r="A151">
        <v>150</v>
      </c>
      <c r="B151" t="s">
        <v>49</v>
      </c>
      <c r="C151" t="s">
        <v>56</v>
      </c>
      <c r="D151">
        <v>201655.86</v>
      </c>
      <c r="E151" t="s">
        <v>51</v>
      </c>
    </row>
    <row r="152" spans="1:5" x14ac:dyDescent="0.3">
      <c r="A152">
        <v>151</v>
      </c>
      <c r="B152" t="s">
        <v>49</v>
      </c>
      <c r="C152" t="s">
        <v>52</v>
      </c>
      <c r="D152">
        <v>167139.91</v>
      </c>
      <c r="E152" t="s">
        <v>51</v>
      </c>
    </row>
    <row r="153" spans="1:5" x14ac:dyDescent="0.3">
      <c r="A153">
        <v>152</v>
      </c>
      <c r="B153" t="s">
        <v>53</v>
      </c>
      <c r="C153" t="s">
        <v>56</v>
      </c>
      <c r="D153">
        <v>162028.01999999999</v>
      </c>
      <c r="E153" t="s">
        <v>51</v>
      </c>
    </row>
    <row r="154" spans="1:5" x14ac:dyDescent="0.3">
      <c r="A154">
        <v>153</v>
      </c>
      <c r="B154" t="s">
        <v>49</v>
      </c>
      <c r="C154" t="s">
        <v>54</v>
      </c>
      <c r="D154">
        <v>174954.18</v>
      </c>
      <c r="E154" t="s">
        <v>51</v>
      </c>
    </row>
    <row r="155" spans="1:5" x14ac:dyDescent="0.3">
      <c r="A155">
        <v>154</v>
      </c>
      <c r="B155" t="s">
        <v>49</v>
      </c>
      <c r="C155" t="s">
        <v>55</v>
      </c>
      <c r="D155">
        <v>83008.820000000007</v>
      </c>
      <c r="E155" t="s">
        <v>51</v>
      </c>
    </row>
    <row r="156" spans="1:5" x14ac:dyDescent="0.3">
      <c r="A156">
        <v>155</v>
      </c>
      <c r="B156" t="s">
        <v>53</v>
      </c>
      <c r="C156" t="s">
        <v>52</v>
      </c>
      <c r="D156">
        <v>89911.27</v>
      </c>
      <c r="E156" t="s">
        <v>51</v>
      </c>
    </row>
    <row r="157" spans="1:5" x14ac:dyDescent="0.3">
      <c r="A157">
        <v>156</v>
      </c>
      <c r="B157" t="s">
        <v>49</v>
      </c>
      <c r="C157" t="s">
        <v>52</v>
      </c>
      <c r="D157">
        <v>161029.76999999999</v>
      </c>
      <c r="E157" t="s">
        <v>57</v>
      </c>
    </row>
    <row r="158" spans="1:5" x14ac:dyDescent="0.3">
      <c r="A158">
        <v>157</v>
      </c>
      <c r="B158" t="s">
        <v>49</v>
      </c>
      <c r="C158" t="s">
        <v>55</v>
      </c>
      <c r="D158">
        <v>143597.32</v>
      </c>
      <c r="E158" t="s">
        <v>51</v>
      </c>
    </row>
    <row r="159" spans="1:5" x14ac:dyDescent="0.3">
      <c r="A159">
        <v>158</v>
      </c>
      <c r="B159" t="s">
        <v>49</v>
      </c>
      <c r="C159" t="s">
        <v>50</v>
      </c>
      <c r="D159">
        <v>195276.82</v>
      </c>
      <c r="E159" t="s">
        <v>51</v>
      </c>
    </row>
    <row r="160" spans="1:5" x14ac:dyDescent="0.3">
      <c r="A160">
        <v>159</v>
      </c>
      <c r="B160" t="s">
        <v>49</v>
      </c>
      <c r="C160" t="s">
        <v>56</v>
      </c>
      <c r="D160">
        <v>89370.03</v>
      </c>
      <c r="E160" t="s">
        <v>51</v>
      </c>
    </row>
    <row r="161" spans="1:5" x14ac:dyDescent="0.3">
      <c r="A161">
        <v>160</v>
      </c>
      <c r="B161" t="s">
        <v>49</v>
      </c>
      <c r="C161" t="s">
        <v>56</v>
      </c>
      <c r="D161">
        <v>159276.32999999999</v>
      </c>
      <c r="E161" t="s">
        <v>51</v>
      </c>
    </row>
    <row r="162" spans="1:5" x14ac:dyDescent="0.3">
      <c r="A162">
        <v>161</v>
      </c>
      <c r="B162" t="s">
        <v>53</v>
      </c>
      <c r="C162" t="s">
        <v>55</v>
      </c>
      <c r="D162">
        <v>347813.12</v>
      </c>
      <c r="E162" t="s">
        <v>57</v>
      </c>
    </row>
    <row r="163" spans="1:5" x14ac:dyDescent="0.3">
      <c r="A163">
        <v>162</v>
      </c>
      <c r="B163" t="s">
        <v>49</v>
      </c>
      <c r="C163" t="s">
        <v>52</v>
      </c>
      <c r="D163">
        <v>16820.39</v>
      </c>
      <c r="E163" t="s">
        <v>51</v>
      </c>
    </row>
    <row r="164" spans="1:5" x14ac:dyDescent="0.3">
      <c r="A164">
        <v>163</v>
      </c>
      <c r="B164" t="s">
        <v>53</v>
      </c>
      <c r="C164" t="s">
        <v>54</v>
      </c>
      <c r="D164">
        <v>145417.45000000001</v>
      </c>
      <c r="E164" t="s">
        <v>51</v>
      </c>
    </row>
    <row r="165" spans="1:5" x14ac:dyDescent="0.3">
      <c r="A165">
        <v>164</v>
      </c>
      <c r="B165" t="s">
        <v>53</v>
      </c>
      <c r="C165" t="s">
        <v>50</v>
      </c>
      <c r="D165">
        <v>197092.09</v>
      </c>
      <c r="E165" t="s">
        <v>51</v>
      </c>
    </row>
    <row r="166" spans="1:5" x14ac:dyDescent="0.3">
      <c r="A166">
        <v>165</v>
      </c>
      <c r="B166" t="s">
        <v>49</v>
      </c>
      <c r="C166" t="s">
        <v>50</v>
      </c>
      <c r="D166">
        <v>182061.64</v>
      </c>
      <c r="E166" t="s">
        <v>51</v>
      </c>
    </row>
    <row r="167" spans="1:5" x14ac:dyDescent="0.3">
      <c r="A167">
        <v>166</v>
      </c>
      <c r="B167" t="s">
        <v>53</v>
      </c>
      <c r="C167" t="s">
        <v>52</v>
      </c>
      <c r="D167">
        <v>109748.43</v>
      </c>
      <c r="E167" t="s">
        <v>51</v>
      </c>
    </row>
    <row r="168" spans="1:5" x14ac:dyDescent="0.3">
      <c r="A168">
        <v>167</v>
      </c>
      <c r="B168" t="s">
        <v>53</v>
      </c>
      <c r="C168" t="s">
        <v>56</v>
      </c>
      <c r="D168">
        <v>136526.28</v>
      </c>
      <c r="E168" t="s">
        <v>51</v>
      </c>
    </row>
    <row r="169" spans="1:5" x14ac:dyDescent="0.3">
      <c r="A169">
        <v>168</v>
      </c>
      <c r="B169" t="s">
        <v>53</v>
      </c>
      <c r="C169" t="s">
        <v>55</v>
      </c>
      <c r="D169">
        <v>82807.75</v>
      </c>
      <c r="E169" t="s">
        <v>51</v>
      </c>
    </row>
    <row r="170" spans="1:5" x14ac:dyDescent="0.3">
      <c r="A170">
        <v>169</v>
      </c>
      <c r="B170" t="s">
        <v>53</v>
      </c>
      <c r="C170" t="s">
        <v>55</v>
      </c>
      <c r="D170">
        <v>217539.56</v>
      </c>
      <c r="E170" t="s">
        <v>51</v>
      </c>
    </row>
    <row r="171" spans="1:5" x14ac:dyDescent="0.3">
      <c r="A171">
        <v>170</v>
      </c>
      <c r="B171" t="s">
        <v>53</v>
      </c>
      <c r="C171" t="s">
        <v>52</v>
      </c>
      <c r="D171">
        <v>94866.95</v>
      </c>
      <c r="E171" t="s">
        <v>51</v>
      </c>
    </row>
    <row r="172" spans="1:5" x14ac:dyDescent="0.3">
      <c r="A172">
        <v>171</v>
      </c>
      <c r="B172" t="s">
        <v>49</v>
      </c>
      <c r="C172" t="s">
        <v>55</v>
      </c>
      <c r="D172">
        <v>94550.720000000001</v>
      </c>
      <c r="E172" t="s">
        <v>51</v>
      </c>
    </row>
    <row r="173" spans="1:5" x14ac:dyDescent="0.3">
      <c r="A173">
        <v>172</v>
      </c>
      <c r="B173" t="s">
        <v>49</v>
      </c>
      <c r="C173" t="s">
        <v>54</v>
      </c>
      <c r="D173">
        <v>265181.17</v>
      </c>
      <c r="E173" t="s">
        <v>51</v>
      </c>
    </row>
    <row r="174" spans="1:5" x14ac:dyDescent="0.3">
      <c r="A174">
        <v>173</v>
      </c>
      <c r="B174" t="s">
        <v>53</v>
      </c>
      <c r="C174" t="s">
        <v>52</v>
      </c>
      <c r="D174">
        <v>151060.79</v>
      </c>
      <c r="E174" t="s">
        <v>51</v>
      </c>
    </row>
    <row r="175" spans="1:5" x14ac:dyDescent="0.3">
      <c r="A175">
        <v>174</v>
      </c>
      <c r="B175" t="s">
        <v>53</v>
      </c>
      <c r="C175" t="s">
        <v>56</v>
      </c>
      <c r="D175">
        <v>88987.75</v>
      </c>
      <c r="E175" t="s">
        <v>51</v>
      </c>
    </row>
    <row r="176" spans="1:5" x14ac:dyDescent="0.3">
      <c r="A176">
        <v>175</v>
      </c>
      <c r="B176" t="s">
        <v>53</v>
      </c>
      <c r="C176" t="s">
        <v>52</v>
      </c>
      <c r="D176">
        <v>94734.66</v>
      </c>
      <c r="E176" t="s">
        <v>57</v>
      </c>
    </row>
    <row r="177" spans="1:5" x14ac:dyDescent="0.3">
      <c r="A177">
        <v>176</v>
      </c>
      <c r="B177" t="s">
        <v>53</v>
      </c>
      <c r="C177" t="s">
        <v>55</v>
      </c>
      <c r="D177">
        <v>80497.17</v>
      </c>
      <c r="E177" t="s">
        <v>51</v>
      </c>
    </row>
    <row r="178" spans="1:5" x14ac:dyDescent="0.3">
      <c r="A178">
        <v>177</v>
      </c>
      <c r="B178" t="s">
        <v>49</v>
      </c>
      <c r="C178" t="s">
        <v>50</v>
      </c>
      <c r="D178">
        <v>265851.84999999998</v>
      </c>
      <c r="E178" t="s">
        <v>51</v>
      </c>
    </row>
    <row r="179" spans="1:5" x14ac:dyDescent="0.3">
      <c r="A179">
        <v>178</v>
      </c>
      <c r="B179" t="s">
        <v>49</v>
      </c>
      <c r="C179" t="s">
        <v>54</v>
      </c>
      <c r="D179">
        <v>109067.06</v>
      </c>
      <c r="E179" t="s">
        <v>51</v>
      </c>
    </row>
    <row r="180" spans="1:5" x14ac:dyDescent="0.3">
      <c r="A180">
        <v>179</v>
      </c>
      <c r="B180" t="s">
        <v>53</v>
      </c>
      <c r="C180" t="s">
        <v>56</v>
      </c>
      <c r="D180">
        <v>154704.72</v>
      </c>
      <c r="E180" t="s">
        <v>51</v>
      </c>
    </row>
    <row r="181" spans="1:5" x14ac:dyDescent="0.3">
      <c r="A181">
        <v>180</v>
      </c>
      <c r="B181" t="s">
        <v>49</v>
      </c>
      <c r="C181" t="s">
        <v>56</v>
      </c>
      <c r="D181">
        <v>177434.77</v>
      </c>
      <c r="E181" t="s">
        <v>51</v>
      </c>
    </row>
    <row r="182" spans="1:5" x14ac:dyDescent="0.3">
      <c r="A182">
        <v>181</v>
      </c>
      <c r="B182" t="s">
        <v>49</v>
      </c>
      <c r="C182" t="s">
        <v>54</v>
      </c>
      <c r="D182">
        <v>216807.79</v>
      </c>
      <c r="E182" t="s">
        <v>51</v>
      </c>
    </row>
    <row r="183" spans="1:5" x14ac:dyDescent="0.3">
      <c r="A183">
        <v>182</v>
      </c>
      <c r="B183" t="s">
        <v>53</v>
      </c>
      <c r="C183" t="s">
        <v>54</v>
      </c>
      <c r="D183">
        <v>182388.32</v>
      </c>
      <c r="E183" t="s">
        <v>51</v>
      </c>
    </row>
    <row r="184" spans="1:5" x14ac:dyDescent="0.3">
      <c r="A184">
        <v>183</v>
      </c>
      <c r="B184" t="s">
        <v>53</v>
      </c>
      <c r="C184" t="s">
        <v>50</v>
      </c>
      <c r="D184">
        <v>156274.32</v>
      </c>
      <c r="E184" t="s">
        <v>51</v>
      </c>
    </row>
    <row r="185" spans="1:5" x14ac:dyDescent="0.3">
      <c r="A185">
        <v>184</v>
      </c>
      <c r="B185" t="s">
        <v>53</v>
      </c>
      <c r="C185" t="s">
        <v>52</v>
      </c>
      <c r="D185">
        <v>149358.93</v>
      </c>
      <c r="E185" t="s">
        <v>51</v>
      </c>
    </row>
    <row r="186" spans="1:5" x14ac:dyDescent="0.3">
      <c r="A186">
        <v>185</v>
      </c>
      <c r="B186" t="s">
        <v>53</v>
      </c>
      <c r="C186" t="s">
        <v>55</v>
      </c>
      <c r="D186">
        <v>124781.87</v>
      </c>
      <c r="E186" t="s">
        <v>51</v>
      </c>
    </row>
    <row r="187" spans="1:5" x14ac:dyDescent="0.3">
      <c r="A187">
        <v>186</v>
      </c>
      <c r="B187" t="s">
        <v>49</v>
      </c>
      <c r="C187" t="s">
        <v>56</v>
      </c>
      <c r="D187">
        <v>235120.68</v>
      </c>
      <c r="E187" t="s">
        <v>51</v>
      </c>
    </row>
    <row r="188" spans="1:5" x14ac:dyDescent="0.3">
      <c r="A188">
        <v>187</v>
      </c>
      <c r="B188" t="s">
        <v>53</v>
      </c>
      <c r="C188" t="s">
        <v>55</v>
      </c>
      <c r="D188">
        <v>44456.15</v>
      </c>
      <c r="E188" t="s">
        <v>51</v>
      </c>
    </row>
    <row r="189" spans="1:5" x14ac:dyDescent="0.3">
      <c r="A189">
        <v>188</v>
      </c>
      <c r="B189" t="s">
        <v>53</v>
      </c>
      <c r="C189" t="s">
        <v>55</v>
      </c>
      <c r="D189">
        <v>89701.64</v>
      </c>
      <c r="E189" t="s">
        <v>51</v>
      </c>
    </row>
    <row r="190" spans="1:5" x14ac:dyDescent="0.3">
      <c r="A190">
        <v>189</v>
      </c>
      <c r="B190" t="s">
        <v>49</v>
      </c>
      <c r="C190" t="s">
        <v>56</v>
      </c>
      <c r="D190">
        <v>265192.42</v>
      </c>
      <c r="E190" t="s">
        <v>51</v>
      </c>
    </row>
    <row r="191" spans="1:5" x14ac:dyDescent="0.3">
      <c r="A191">
        <v>190</v>
      </c>
      <c r="B191" t="s">
        <v>49</v>
      </c>
      <c r="C191" t="s">
        <v>54</v>
      </c>
      <c r="D191">
        <v>221870.44</v>
      </c>
      <c r="E191" t="s">
        <v>51</v>
      </c>
    </row>
    <row r="192" spans="1:5" x14ac:dyDescent="0.3">
      <c r="A192">
        <v>191</v>
      </c>
      <c r="B192" t="s">
        <v>49</v>
      </c>
      <c r="C192" t="s">
        <v>54</v>
      </c>
      <c r="D192">
        <v>169724.14</v>
      </c>
      <c r="E192" t="s">
        <v>51</v>
      </c>
    </row>
    <row r="193" spans="1:5" x14ac:dyDescent="0.3">
      <c r="A193">
        <v>192</v>
      </c>
      <c r="B193" t="s">
        <v>53</v>
      </c>
      <c r="C193" t="s">
        <v>52</v>
      </c>
      <c r="D193">
        <v>173409.7</v>
      </c>
      <c r="E193" t="s">
        <v>51</v>
      </c>
    </row>
    <row r="194" spans="1:5" x14ac:dyDescent="0.3">
      <c r="A194">
        <v>193</v>
      </c>
      <c r="B194" t="s">
        <v>49</v>
      </c>
      <c r="C194" t="s">
        <v>56</v>
      </c>
      <c r="D194">
        <v>139112.74</v>
      </c>
      <c r="E194" t="s">
        <v>57</v>
      </c>
    </row>
    <row r="195" spans="1:5" x14ac:dyDescent="0.3">
      <c r="A195">
        <v>194</v>
      </c>
      <c r="B195" t="s">
        <v>49</v>
      </c>
      <c r="C195" t="s">
        <v>52</v>
      </c>
      <c r="D195">
        <v>166702.57</v>
      </c>
      <c r="E195" t="s">
        <v>51</v>
      </c>
    </row>
    <row r="196" spans="1:5" x14ac:dyDescent="0.3">
      <c r="A196">
        <v>195</v>
      </c>
      <c r="B196" t="s">
        <v>53</v>
      </c>
      <c r="C196" t="s">
        <v>55</v>
      </c>
      <c r="D196">
        <v>237982.56</v>
      </c>
      <c r="E196" t="s">
        <v>51</v>
      </c>
    </row>
    <row r="197" spans="1:5" x14ac:dyDescent="0.3">
      <c r="A197">
        <v>196</v>
      </c>
      <c r="B197" t="s">
        <v>53</v>
      </c>
      <c r="C197" t="s">
        <v>55</v>
      </c>
      <c r="D197">
        <v>49872.04</v>
      </c>
      <c r="E197" t="s">
        <v>51</v>
      </c>
    </row>
    <row r="198" spans="1:5" x14ac:dyDescent="0.3">
      <c r="A198">
        <v>197</v>
      </c>
      <c r="B198" t="s">
        <v>49</v>
      </c>
      <c r="C198" t="s">
        <v>55</v>
      </c>
      <c r="D198">
        <v>146527.82999999999</v>
      </c>
      <c r="E198" t="s">
        <v>51</v>
      </c>
    </row>
    <row r="199" spans="1:5" x14ac:dyDescent="0.3">
      <c r="A199">
        <v>198</v>
      </c>
      <c r="B199" t="s">
        <v>49</v>
      </c>
      <c r="C199" t="s">
        <v>54</v>
      </c>
      <c r="D199">
        <v>321982.71000000002</v>
      </c>
      <c r="E199" t="s">
        <v>51</v>
      </c>
    </row>
    <row r="200" spans="1:5" x14ac:dyDescent="0.3">
      <c r="A200">
        <v>199</v>
      </c>
      <c r="B200" t="s">
        <v>49</v>
      </c>
      <c r="C200" t="s">
        <v>50</v>
      </c>
      <c r="D200">
        <v>183976.72</v>
      </c>
      <c r="E200" t="s">
        <v>51</v>
      </c>
    </row>
    <row r="201" spans="1:5" x14ac:dyDescent="0.3">
      <c r="A201">
        <v>200</v>
      </c>
      <c r="B201" t="s">
        <v>49</v>
      </c>
      <c r="C201" t="s">
        <v>52</v>
      </c>
      <c r="D201">
        <v>58869.67</v>
      </c>
      <c r="E201" t="s">
        <v>51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2EBD6-9E25-43D1-871F-7B95FC7A107C}">
  <dimension ref="A1:I13"/>
  <sheetViews>
    <sheetView workbookViewId="0">
      <selection activeCell="G3" sqref="G3"/>
    </sheetView>
  </sheetViews>
  <sheetFormatPr defaultRowHeight="15" x14ac:dyDescent="0.3"/>
  <cols>
    <col min="3" max="3" width="13.875" bestFit="1" customWidth="1"/>
    <col min="4" max="4" width="10.875" bestFit="1" customWidth="1"/>
    <col min="6" max="6" width="13.875" bestFit="1" customWidth="1"/>
    <col min="7" max="7" width="12.75" bestFit="1" customWidth="1"/>
    <col min="8" max="8" width="13.875" bestFit="1" customWidth="1"/>
    <col min="9" max="9" width="10.875" bestFit="1" customWidth="1"/>
  </cols>
  <sheetData>
    <row r="1" spans="1:9" x14ac:dyDescent="0.3">
      <c r="A1" t="s">
        <v>58</v>
      </c>
      <c r="B1" t="s">
        <v>59</v>
      </c>
      <c r="C1" t="s">
        <v>60</v>
      </c>
      <c r="D1" t="s">
        <v>61</v>
      </c>
      <c r="F1" s="7"/>
      <c r="G1" s="7" t="s">
        <v>59</v>
      </c>
      <c r="H1" s="7" t="s">
        <v>60</v>
      </c>
      <c r="I1" s="7" t="s">
        <v>61</v>
      </c>
    </row>
    <row r="2" spans="1:9" x14ac:dyDescent="0.3">
      <c r="A2" t="s">
        <v>62</v>
      </c>
      <c r="B2">
        <v>1729</v>
      </c>
      <c r="C2">
        <v>4380</v>
      </c>
      <c r="D2">
        <v>36185</v>
      </c>
      <c r="F2" s="5" t="s">
        <v>59</v>
      </c>
      <c r="G2" s="5">
        <v>1</v>
      </c>
      <c r="H2" s="5"/>
      <c r="I2" s="5"/>
    </row>
    <row r="3" spans="1:9" x14ac:dyDescent="0.3">
      <c r="A3" t="s">
        <v>63</v>
      </c>
      <c r="B3">
        <v>1373</v>
      </c>
      <c r="C3">
        <v>2260</v>
      </c>
      <c r="D3">
        <v>35146</v>
      </c>
      <c r="F3" s="5" t="s">
        <v>60</v>
      </c>
      <c r="G3" s="5">
        <v>0.86226859872965012</v>
      </c>
      <c r="H3" s="5">
        <v>1</v>
      </c>
      <c r="I3" s="5"/>
    </row>
    <row r="4" spans="1:9" ht="15.6" thickBot="1" x14ac:dyDescent="0.35">
      <c r="A4" t="s">
        <v>64</v>
      </c>
      <c r="B4">
        <v>1880</v>
      </c>
      <c r="C4">
        <v>4210</v>
      </c>
      <c r="D4">
        <v>35873</v>
      </c>
      <c r="F4" s="6" t="s">
        <v>61</v>
      </c>
      <c r="G4" s="6">
        <v>0.20341494107158004</v>
      </c>
      <c r="H4" s="6">
        <v>7.5400267649763028E-2</v>
      </c>
      <c r="I4" s="6">
        <v>1</v>
      </c>
    </row>
    <row r="5" spans="1:9" x14ac:dyDescent="0.3">
      <c r="A5" t="s">
        <v>65</v>
      </c>
      <c r="B5">
        <v>1217</v>
      </c>
      <c r="C5">
        <v>2130</v>
      </c>
      <c r="D5">
        <v>30077</v>
      </c>
    </row>
    <row r="6" spans="1:9" ht="15.6" thickBot="1" x14ac:dyDescent="0.35">
      <c r="A6" t="s">
        <v>66</v>
      </c>
      <c r="B6">
        <v>1640</v>
      </c>
      <c r="C6">
        <v>3768</v>
      </c>
      <c r="D6">
        <v>38508</v>
      </c>
    </row>
    <row r="7" spans="1:9" x14ac:dyDescent="0.3">
      <c r="A7" t="s">
        <v>67</v>
      </c>
      <c r="B7">
        <v>1990</v>
      </c>
      <c r="C7">
        <v>4779</v>
      </c>
      <c r="D7">
        <v>36751</v>
      </c>
      <c r="F7" s="7"/>
      <c r="G7" s="7" t="s">
        <v>59</v>
      </c>
      <c r="H7" s="7" t="s">
        <v>60</v>
      </c>
      <c r="I7" s="7" t="s">
        <v>61</v>
      </c>
    </row>
    <row r="8" spans="1:9" x14ac:dyDescent="0.3">
      <c r="A8" t="s">
        <v>68</v>
      </c>
      <c r="B8">
        <v>1402</v>
      </c>
      <c r="C8">
        <v>1995</v>
      </c>
      <c r="D8">
        <v>31200</v>
      </c>
      <c r="F8" s="5" t="s">
        <v>59</v>
      </c>
      <c r="G8" s="5">
        <f>VARP('9.10 Correlation'!$B$2:$B$13)</f>
        <v>76240.25</v>
      </c>
      <c r="H8" s="5"/>
      <c r="I8" s="5"/>
    </row>
    <row r="9" spans="1:9" x14ac:dyDescent="0.3">
      <c r="A9" t="s">
        <v>69</v>
      </c>
      <c r="B9">
        <v>1751</v>
      </c>
      <c r="C9">
        <v>2665</v>
      </c>
      <c r="D9">
        <v>33457</v>
      </c>
      <c r="F9" s="5" t="s">
        <v>60</v>
      </c>
      <c r="G9" s="5">
        <v>256745.20833333328</v>
      </c>
      <c r="H9" s="5">
        <f>VARP('9.10 Correlation'!$C$2:$C$13)</f>
        <v>1162880.9097222222</v>
      </c>
      <c r="I9" s="5"/>
    </row>
    <row r="10" spans="1:9" ht="15.6" thickBot="1" x14ac:dyDescent="0.35">
      <c r="A10" t="s">
        <v>70</v>
      </c>
      <c r="B10">
        <v>1784</v>
      </c>
      <c r="C10">
        <v>4465</v>
      </c>
      <c r="D10">
        <v>20453</v>
      </c>
      <c r="F10" s="6" t="s">
        <v>61</v>
      </c>
      <c r="G10" s="6">
        <v>262453.95833333331</v>
      </c>
      <c r="H10" s="6">
        <v>379943.15972222219</v>
      </c>
      <c r="I10" s="6">
        <f>VARP('9.10 Correlation'!$D$2:$D$13)</f>
        <v>21835153.243055556</v>
      </c>
    </row>
    <row r="11" spans="1:9" x14ac:dyDescent="0.3">
      <c r="A11" t="s">
        <v>71</v>
      </c>
      <c r="B11">
        <v>1271</v>
      </c>
      <c r="C11">
        <v>1650</v>
      </c>
      <c r="D11">
        <v>32926</v>
      </c>
    </row>
    <row r="12" spans="1:9" x14ac:dyDescent="0.3">
      <c r="A12" t="s">
        <v>72</v>
      </c>
      <c r="B12">
        <v>1229</v>
      </c>
      <c r="C12">
        <v>2335</v>
      </c>
      <c r="D12">
        <v>34058</v>
      </c>
    </row>
    <row r="13" spans="1:9" x14ac:dyDescent="0.3">
      <c r="A13" t="s">
        <v>73</v>
      </c>
      <c r="B13">
        <v>1184</v>
      </c>
      <c r="C13">
        <v>2640</v>
      </c>
      <c r="D13">
        <v>27999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F30DC-0CF7-4CDF-B96C-B1C8C11D91C7}">
  <dimension ref="A1:M19"/>
  <sheetViews>
    <sheetView workbookViewId="0">
      <selection activeCell="O7" sqref="O7"/>
    </sheetView>
  </sheetViews>
  <sheetFormatPr defaultRowHeight="15" x14ac:dyDescent="0.3"/>
  <cols>
    <col min="1" max="1" width="6.5" bestFit="1" customWidth="1"/>
    <col min="2" max="2" width="6" bestFit="1" customWidth="1"/>
    <col min="3" max="3" width="11.625" bestFit="1" customWidth="1"/>
    <col min="5" max="5" width="16" bestFit="1" customWidth="1"/>
  </cols>
  <sheetData>
    <row r="1" spans="1:13" x14ac:dyDescent="0.3">
      <c r="A1" t="s">
        <v>74</v>
      </c>
      <c r="B1" t="s">
        <v>75</v>
      </c>
      <c r="C1" t="s">
        <v>76</v>
      </c>
      <c r="E1" t="s">
        <v>77</v>
      </c>
    </row>
    <row r="2" spans="1:13" ht="15.6" thickBot="1" x14ac:dyDescent="0.35">
      <c r="A2">
        <v>10000</v>
      </c>
      <c r="B2">
        <v>4</v>
      </c>
      <c r="C2">
        <v>3500</v>
      </c>
    </row>
    <row r="3" spans="1:13" x14ac:dyDescent="0.3">
      <c r="A3">
        <v>5000</v>
      </c>
      <c r="B3">
        <v>10</v>
      </c>
      <c r="C3">
        <v>500</v>
      </c>
      <c r="E3" s="8" t="s">
        <v>78</v>
      </c>
      <c r="F3" s="8"/>
    </row>
    <row r="4" spans="1:13" x14ac:dyDescent="0.3">
      <c r="A4">
        <v>7000</v>
      </c>
      <c r="B4">
        <v>6</v>
      </c>
      <c r="C4">
        <v>1000</v>
      </c>
      <c r="E4" s="5" t="s">
        <v>79</v>
      </c>
      <c r="F4" s="5">
        <v>0.91552310840809237</v>
      </c>
    </row>
    <row r="5" spans="1:13" x14ac:dyDescent="0.3">
      <c r="A5">
        <v>9000</v>
      </c>
      <c r="B5">
        <v>4</v>
      </c>
      <c r="C5">
        <v>1500</v>
      </c>
      <c r="E5" s="5" t="s">
        <v>80</v>
      </c>
      <c r="F5" s="5">
        <v>0.83818256202921571</v>
      </c>
    </row>
    <row r="6" spans="1:13" x14ac:dyDescent="0.3">
      <c r="A6">
        <v>8000</v>
      </c>
      <c r="B6">
        <v>10</v>
      </c>
      <c r="C6">
        <v>5000</v>
      </c>
      <c r="E6" s="5" t="s">
        <v>81</v>
      </c>
      <c r="F6" s="5">
        <v>0.7572738430438235</v>
      </c>
    </row>
    <row r="7" spans="1:13" x14ac:dyDescent="0.3">
      <c r="A7">
        <v>8500</v>
      </c>
      <c r="B7">
        <v>6</v>
      </c>
      <c r="C7">
        <v>4000</v>
      </c>
      <c r="E7" s="5" t="s">
        <v>3</v>
      </c>
      <c r="F7" s="5">
        <v>954.05612444219548</v>
      </c>
    </row>
    <row r="8" spans="1:13" ht="15.6" thickBot="1" x14ac:dyDescent="0.35">
      <c r="A8">
        <v>5000</v>
      </c>
      <c r="B8">
        <v>8</v>
      </c>
      <c r="C8">
        <v>2000</v>
      </c>
      <c r="E8" s="6" t="s">
        <v>82</v>
      </c>
      <c r="F8" s="6">
        <v>7</v>
      </c>
    </row>
    <row r="10" spans="1:13" ht="15.6" thickBot="1" x14ac:dyDescent="0.35">
      <c r="E10" t="s">
        <v>83</v>
      </c>
    </row>
    <row r="11" spans="1:13" x14ac:dyDescent="0.3">
      <c r="E11" s="7"/>
      <c r="F11" s="7" t="s">
        <v>87</v>
      </c>
      <c r="G11" s="7" t="s">
        <v>88</v>
      </c>
      <c r="H11" s="7" t="s">
        <v>89</v>
      </c>
      <c r="I11" s="7" t="s">
        <v>90</v>
      </c>
      <c r="J11" s="7" t="s">
        <v>91</v>
      </c>
    </row>
    <row r="12" spans="1:13" x14ac:dyDescent="0.3">
      <c r="E12" s="5" t="s">
        <v>84</v>
      </c>
      <c r="F12" s="5">
        <v>2</v>
      </c>
      <c r="G12" s="5">
        <v>18859107.645657353</v>
      </c>
      <c r="H12" s="5">
        <v>9429553.8228286766</v>
      </c>
      <c r="I12" s="5">
        <v>10.359607376561568</v>
      </c>
      <c r="J12" s="5">
        <v>2.6184883231428625E-2</v>
      </c>
    </row>
    <row r="13" spans="1:13" x14ac:dyDescent="0.3">
      <c r="E13" s="5" t="s">
        <v>85</v>
      </c>
      <c r="F13" s="5">
        <v>4</v>
      </c>
      <c r="G13" s="5">
        <v>3640892.3543426478</v>
      </c>
      <c r="H13" s="5">
        <v>910223.08858566196</v>
      </c>
      <c r="I13" s="5"/>
      <c r="J13" s="5"/>
    </row>
    <row r="14" spans="1:13" ht="15.6" thickBot="1" x14ac:dyDescent="0.35">
      <c r="E14" s="6" t="s">
        <v>13</v>
      </c>
      <c r="F14" s="6">
        <v>6</v>
      </c>
      <c r="G14" s="6">
        <v>22500000</v>
      </c>
      <c r="H14" s="6"/>
      <c r="I14" s="6"/>
      <c r="J14" s="6"/>
    </row>
    <row r="15" spans="1:13" ht="15.6" thickBot="1" x14ac:dyDescent="0.35"/>
    <row r="16" spans="1:13" x14ac:dyDescent="0.3">
      <c r="E16" s="7"/>
      <c r="F16" s="7" t="s">
        <v>92</v>
      </c>
      <c r="G16" s="7" t="s">
        <v>3</v>
      </c>
      <c r="H16" s="7" t="s">
        <v>93</v>
      </c>
      <c r="I16" s="7" t="s">
        <v>94</v>
      </c>
      <c r="J16" s="7" t="s">
        <v>95</v>
      </c>
      <c r="K16" s="7" t="s">
        <v>96</v>
      </c>
      <c r="L16" s="7" t="s">
        <v>97</v>
      </c>
      <c r="M16" s="7" t="s">
        <v>98</v>
      </c>
    </row>
    <row r="17" spans="5:13" x14ac:dyDescent="0.3">
      <c r="E17" s="5" t="s">
        <v>86</v>
      </c>
      <c r="F17" s="5">
        <v>9660.3855317305606</v>
      </c>
      <c r="G17" s="5">
        <v>1233.2807470339555</v>
      </c>
      <c r="H17" s="5">
        <v>7.8330790089473314</v>
      </c>
      <c r="I17" s="5">
        <v>1.4343253735087866E-3</v>
      </c>
      <c r="J17" s="5">
        <v>6236.2492382934561</v>
      </c>
      <c r="K17" s="5">
        <v>13084.521825167665</v>
      </c>
      <c r="L17" s="5">
        <v>6236.2492382934561</v>
      </c>
      <c r="M17" s="5">
        <v>13084.521825167665</v>
      </c>
    </row>
    <row r="18" spans="5:13" x14ac:dyDescent="0.3">
      <c r="E18" s="5" t="s">
        <v>75</v>
      </c>
      <c r="F18" s="5">
        <v>-557.55902100931337</v>
      </c>
      <c r="G18" s="5">
        <v>153.16779743059868</v>
      </c>
      <c r="H18" s="5">
        <v>-3.6401843622641827</v>
      </c>
      <c r="I18" s="5">
        <v>2.1961074659417237E-2</v>
      </c>
      <c r="J18" s="5">
        <v>-982.82100245942627</v>
      </c>
      <c r="K18" s="5">
        <v>-132.29703955920047</v>
      </c>
      <c r="L18" s="5">
        <v>-982.82100245942627</v>
      </c>
      <c r="M18" s="5">
        <v>-132.29703955920047</v>
      </c>
    </row>
    <row r="19" spans="5:13" ht="15.6" thickBot="1" x14ac:dyDescent="0.35">
      <c r="E19" s="6" t="s">
        <v>76</v>
      </c>
      <c r="F19" s="6">
        <v>0.66515053064760687</v>
      </c>
      <c r="G19" s="6">
        <v>0.23156794335136116</v>
      </c>
      <c r="H19" s="6">
        <v>2.8723774155491162</v>
      </c>
      <c r="I19" s="6">
        <v>4.5359834206276629E-2</v>
      </c>
      <c r="J19" s="6">
        <v>2.2214847809000293E-2</v>
      </c>
      <c r="K19" s="6">
        <v>1.3080862134862135</v>
      </c>
      <c r="L19" s="6">
        <v>2.2214847809000293E-2</v>
      </c>
      <c r="M19" s="6">
        <v>1.3080862134862135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F55DB-1257-4031-A7A8-1ACED97DBD7F}">
  <dimension ref="A1:F16"/>
  <sheetViews>
    <sheetView workbookViewId="0">
      <selection activeCell="J12" sqref="J12"/>
    </sheetView>
  </sheetViews>
  <sheetFormatPr defaultRowHeight="15" x14ac:dyDescent="0.3"/>
  <cols>
    <col min="4" max="4" width="24.125" customWidth="1"/>
  </cols>
  <sheetData>
    <row r="1" spans="1:6" x14ac:dyDescent="0.3">
      <c r="A1" t="s">
        <v>99</v>
      </c>
      <c r="B1" t="s">
        <v>100</v>
      </c>
    </row>
    <row r="2" spans="1:6" ht="15.6" thickBot="1" x14ac:dyDescent="0.35">
      <c r="A2">
        <v>492.06</v>
      </c>
      <c r="B2">
        <v>494.78899999999999</v>
      </c>
    </row>
    <row r="3" spans="1:6" x14ac:dyDescent="0.3">
      <c r="A3">
        <v>516.98099999999999</v>
      </c>
      <c r="B3">
        <v>509.70600000000002</v>
      </c>
      <c r="D3" s="7"/>
      <c r="E3" s="7" t="s">
        <v>99</v>
      </c>
      <c r="F3" s="7" t="s">
        <v>100</v>
      </c>
    </row>
    <row r="4" spans="1:6" x14ac:dyDescent="0.3">
      <c r="A4">
        <v>499.62200000000001</v>
      </c>
      <c r="B4">
        <v>495.298</v>
      </c>
      <c r="D4" s="5" t="s">
        <v>2</v>
      </c>
      <c r="E4" s="5">
        <v>501.86653333333328</v>
      </c>
      <c r="F4" s="5">
        <v>497.21179999999998</v>
      </c>
    </row>
    <row r="5" spans="1:6" x14ac:dyDescent="0.3">
      <c r="A5">
        <v>501.35199999999998</v>
      </c>
      <c r="B5">
        <v>497.61900000000003</v>
      </c>
      <c r="D5" s="5" t="s">
        <v>7</v>
      </c>
      <c r="E5" s="5">
        <v>38.954564552380937</v>
      </c>
      <c r="F5" s="5">
        <v>32.906844885714328</v>
      </c>
    </row>
    <row r="6" spans="1:6" x14ac:dyDescent="0.3">
      <c r="A6">
        <v>499.065</v>
      </c>
      <c r="B6">
        <v>501.19600000000003</v>
      </c>
      <c r="D6" s="5" t="s">
        <v>82</v>
      </c>
      <c r="E6" s="5">
        <v>15</v>
      </c>
      <c r="F6" s="5">
        <v>15</v>
      </c>
    </row>
    <row r="7" spans="1:6" x14ac:dyDescent="0.3">
      <c r="A7">
        <v>503.10300000000001</v>
      </c>
      <c r="B7">
        <v>497.548</v>
      </c>
      <c r="D7" s="5" t="s">
        <v>101</v>
      </c>
      <c r="E7" s="5">
        <v>35.930704719047633</v>
      </c>
      <c r="F7" s="5"/>
    </row>
    <row r="8" spans="1:6" x14ac:dyDescent="0.3">
      <c r="A8">
        <v>506.98599999999999</v>
      </c>
      <c r="B8">
        <v>490.79700000000003</v>
      </c>
      <c r="D8" s="5" t="s">
        <v>102</v>
      </c>
      <c r="E8" s="5">
        <v>0</v>
      </c>
      <c r="F8" s="5"/>
    </row>
    <row r="9" spans="1:6" x14ac:dyDescent="0.3">
      <c r="A9">
        <v>491.529</v>
      </c>
      <c r="B9">
        <v>489.22300000000001</v>
      </c>
      <c r="D9" s="5" t="s">
        <v>87</v>
      </c>
      <c r="E9" s="5">
        <v>28</v>
      </c>
      <c r="F9" s="5"/>
    </row>
    <row r="10" spans="1:6" x14ac:dyDescent="0.3">
      <c r="A10">
        <v>507.399</v>
      </c>
      <c r="B10">
        <v>501.161</v>
      </c>
      <c r="D10" s="5" t="s">
        <v>93</v>
      </c>
      <c r="E10" s="5">
        <v>2.1266331023861293</v>
      </c>
      <c r="F10" s="5"/>
    </row>
    <row r="11" spans="1:6" x14ac:dyDescent="0.3">
      <c r="A11">
        <v>501.36700000000002</v>
      </c>
      <c r="B11">
        <v>490.01900000000001</v>
      </c>
      <c r="D11" s="5" t="s">
        <v>103</v>
      </c>
      <c r="E11" s="5">
        <v>2.1199796175878929E-2</v>
      </c>
      <c r="F11" s="5"/>
    </row>
    <row r="12" spans="1:6" x14ac:dyDescent="0.3">
      <c r="A12">
        <v>503.96300000000002</v>
      </c>
      <c r="B12">
        <v>494.74799999999999</v>
      </c>
      <c r="D12" s="5" t="s">
        <v>104</v>
      </c>
      <c r="E12" s="5">
        <v>1.7011309342659326</v>
      </c>
      <c r="F12" s="5"/>
    </row>
    <row r="13" spans="1:6" x14ac:dyDescent="0.3">
      <c r="A13">
        <v>503.77800000000002</v>
      </c>
      <c r="B13">
        <v>501.11</v>
      </c>
      <c r="D13" s="5" t="s">
        <v>105</v>
      </c>
      <c r="E13" s="5">
        <v>4.2399592351757859E-2</v>
      </c>
      <c r="F13" s="5"/>
    </row>
    <row r="14" spans="1:6" ht="15.6" thickBot="1" x14ac:dyDescent="0.35">
      <c r="A14">
        <v>496.07400000000001</v>
      </c>
      <c r="B14">
        <v>505.233</v>
      </c>
      <c r="D14" s="6" t="s">
        <v>106</v>
      </c>
      <c r="E14" s="6">
        <v>2.0484071417952445</v>
      </c>
      <c r="F14" s="6"/>
    </row>
    <row r="15" spans="1:6" x14ac:dyDescent="0.3">
      <c r="A15">
        <v>502.51600000000002</v>
      </c>
      <c r="B15">
        <v>492.63099999999997</v>
      </c>
    </row>
    <row r="16" spans="1:6" x14ac:dyDescent="0.3">
      <c r="A16">
        <v>502.20299999999997</v>
      </c>
      <c r="B16">
        <v>497.09899999999999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FF8C0-F089-482B-9045-E989639D6738}">
  <dimension ref="A1:F16"/>
  <sheetViews>
    <sheetView workbookViewId="0">
      <selection activeCell="G8" sqref="G8"/>
    </sheetView>
  </sheetViews>
  <sheetFormatPr defaultRowHeight="15" x14ac:dyDescent="0.3"/>
  <cols>
    <col min="4" max="4" width="17.375" customWidth="1"/>
  </cols>
  <sheetData>
    <row r="1" spans="1:6" x14ac:dyDescent="0.3">
      <c r="A1" t="s">
        <v>99</v>
      </c>
      <c r="B1" t="s">
        <v>100</v>
      </c>
      <c r="D1" t="s">
        <v>107</v>
      </c>
    </row>
    <row r="2" spans="1:6" ht="15.6" thickBot="1" x14ac:dyDescent="0.35">
      <c r="A2">
        <v>492.06</v>
      </c>
      <c r="B2">
        <v>494.78899999999999</v>
      </c>
    </row>
    <row r="3" spans="1:6" x14ac:dyDescent="0.3">
      <c r="A3">
        <v>516.98099999999999</v>
      </c>
      <c r="B3">
        <v>509.70600000000002</v>
      </c>
      <c r="D3" s="7"/>
      <c r="E3" s="7" t="s">
        <v>99</v>
      </c>
      <c r="F3" s="7" t="s">
        <v>100</v>
      </c>
    </row>
    <row r="4" spans="1:6" x14ac:dyDescent="0.3">
      <c r="A4">
        <v>499.62200000000001</v>
      </c>
      <c r="B4">
        <v>495.298</v>
      </c>
      <c r="D4" s="5" t="s">
        <v>2</v>
      </c>
      <c r="E4" s="5">
        <v>501.86653333333328</v>
      </c>
      <c r="F4" s="5">
        <v>497.21179999999998</v>
      </c>
    </row>
    <row r="5" spans="1:6" x14ac:dyDescent="0.3">
      <c r="A5">
        <v>501.35199999999998</v>
      </c>
      <c r="B5">
        <v>497.61900000000003</v>
      </c>
      <c r="D5" s="5" t="s">
        <v>108</v>
      </c>
      <c r="E5" s="5">
        <v>40</v>
      </c>
      <c r="F5" s="5">
        <v>31</v>
      </c>
    </row>
    <row r="6" spans="1:6" x14ac:dyDescent="0.3">
      <c r="A6">
        <v>499.065</v>
      </c>
      <c r="B6">
        <v>501.19600000000003</v>
      </c>
      <c r="D6" s="5" t="s">
        <v>82</v>
      </c>
      <c r="E6" s="5">
        <v>15</v>
      </c>
      <c r="F6" s="5">
        <v>15</v>
      </c>
    </row>
    <row r="7" spans="1:6" x14ac:dyDescent="0.3">
      <c r="A7">
        <v>503.10300000000001</v>
      </c>
      <c r="B7">
        <v>497.548</v>
      </c>
      <c r="D7" s="5" t="s">
        <v>102</v>
      </c>
      <c r="E7" s="5">
        <v>0</v>
      </c>
      <c r="F7" s="5"/>
    </row>
    <row r="8" spans="1:6" x14ac:dyDescent="0.3">
      <c r="A8">
        <v>506.98599999999999</v>
      </c>
      <c r="B8">
        <v>490.79700000000003</v>
      </c>
      <c r="D8" s="5" t="s">
        <v>109</v>
      </c>
      <c r="E8" s="5">
        <v>2.1394949254789468</v>
      </c>
      <c r="F8" s="5"/>
    </row>
    <row r="9" spans="1:6" x14ac:dyDescent="0.3">
      <c r="A9">
        <v>491.529</v>
      </c>
      <c r="B9">
        <v>489.22300000000001</v>
      </c>
      <c r="D9" s="5" t="s">
        <v>110</v>
      </c>
      <c r="E9" s="5">
        <v>1.6197803230753482E-2</v>
      </c>
      <c r="F9" s="5"/>
    </row>
    <row r="10" spans="1:6" x14ac:dyDescent="0.3">
      <c r="A10">
        <v>507.399</v>
      </c>
      <c r="B10">
        <v>501.161</v>
      </c>
      <c r="D10" s="5" t="s">
        <v>104</v>
      </c>
      <c r="E10" s="5">
        <v>1.6448536269514715</v>
      </c>
      <c r="F10" s="5"/>
    </row>
    <row r="11" spans="1:6" x14ac:dyDescent="0.3">
      <c r="A11">
        <v>501.36700000000002</v>
      </c>
      <c r="B11">
        <v>490.01900000000001</v>
      </c>
      <c r="D11" s="5" t="s">
        <v>111</v>
      </c>
      <c r="E11" s="5">
        <v>3.2395606461506965E-2</v>
      </c>
      <c r="F11" s="5"/>
    </row>
    <row r="12" spans="1:6" ht="15.6" thickBot="1" x14ac:dyDescent="0.35">
      <c r="A12">
        <v>503.96300000000002</v>
      </c>
      <c r="B12">
        <v>494.74799999999999</v>
      </c>
      <c r="D12" s="6" t="s">
        <v>106</v>
      </c>
      <c r="E12" s="6">
        <v>1.9599639845400536</v>
      </c>
      <c r="F12" s="6"/>
    </row>
    <row r="13" spans="1:6" x14ac:dyDescent="0.3">
      <c r="A13">
        <v>503.77800000000002</v>
      </c>
      <c r="B13">
        <v>501.11</v>
      </c>
    </row>
    <row r="14" spans="1:6" x14ac:dyDescent="0.3">
      <c r="A14">
        <v>496.07400000000001</v>
      </c>
      <c r="B14">
        <v>505.233</v>
      </c>
    </row>
    <row r="15" spans="1:6" x14ac:dyDescent="0.3">
      <c r="A15">
        <v>502.51600000000002</v>
      </c>
      <c r="B15">
        <v>492.63099999999997</v>
      </c>
    </row>
    <row r="16" spans="1:6" x14ac:dyDescent="0.3">
      <c r="A16">
        <v>502.20299999999997</v>
      </c>
      <c r="B16">
        <v>497.09899999999999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4D92F-F062-447D-A343-E404F2553270}">
  <dimension ref="A1:G16"/>
  <sheetViews>
    <sheetView workbookViewId="0">
      <selection activeCell="H23" sqref="H23"/>
    </sheetView>
  </sheetViews>
  <sheetFormatPr defaultRowHeight="15" x14ac:dyDescent="0.3"/>
  <cols>
    <col min="5" max="5" width="18.25" customWidth="1"/>
  </cols>
  <sheetData>
    <row r="1" spans="1:7" x14ac:dyDescent="0.3">
      <c r="A1" t="s">
        <v>112</v>
      </c>
      <c r="B1" t="s">
        <v>113</v>
      </c>
      <c r="C1" t="s">
        <v>114</v>
      </c>
      <c r="E1" t="s">
        <v>115</v>
      </c>
    </row>
    <row r="2" spans="1:7" ht="15.6" thickBot="1" x14ac:dyDescent="0.35">
      <c r="A2">
        <v>1</v>
      </c>
      <c r="B2">
        <v>96.25</v>
      </c>
      <c r="C2">
        <v>99.6</v>
      </c>
    </row>
    <row r="3" spans="1:7" x14ac:dyDescent="0.3">
      <c r="A3">
        <v>2</v>
      </c>
      <c r="B3">
        <v>82.44</v>
      </c>
      <c r="C3">
        <v>94.67</v>
      </c>
      <c r="E3" s="7"/>
      <c r="F3" s="7" t="s">
        <v>113</v>
      </c>
      <c r="G3" s="7" t="s">
        <v>114</v>
      </c>
    </row>
    <row r="4" spans="1:7" x14ac:dyDescent="0.3">
      <c r="A4">
        <v>3</v>
      </c>
      <c r="B4">
        <v>82.96</v>
      </c>
      <c r="C4">
        <v>83.8</v>
      </c>
      <c r="E4" s="5" t="s">
        <v>2</v>
      </c>
      <c r="F4" s="5">
        <v>93.365333333333339</v>
      </c>
      <c r="G4" s="5">
        <v>101.18466666666667</v>
      </c>
    </row>
    <row r="5" spans="1:7" x14ac:dyDescent="0.3">
      <c r="A5">
        <v>4</v>
      </c>
      <c r="B5">
        <v>105.98</v>
      </c>
      <c r="C5">
        <v>106.54</v>
      </c>
      <c r="E5" s="5" t="s">
        <v>7</v>
      </c>
      <c r="F5" s="5">
        <v>58.147640952380932</v>
      </c>
      <c r="G5" s="5">
        <v>97.924883809523834</v>
      </c>
    </row>
    <row r="6" spans="1:7" x14ac:dyDescent="0.3">
      <c r="A6">
        <v>5</v>
      </c>
      <c r="B6">
        <v>102.61</v>
      </c>
      <c r="C6">
        <v>104.41</v>
      </c>
      <c r="E6" s="5" t="s">
        <v>82</v>
      </c>
      <c r="F6" s="5">
        <v>15</v>
      </c>
      <c r="G6" s="5">
        <v>15</v>
      </c>
    </row>
    <row r="7" spans="1:7" x14ac:dyDescent="0.3">
      <c r="A7">
        <v>6</v>
      </c>
      <c r="B7">
        <v>95.02</v>
      </c>
      <c r="C7">
        <v>107.53</v>
      </c>
      <c r="E7" s="5" t="s">
        <v>116</v>
      </c>
      <c r="F7" s="5">
        <v>0.58458637051279494</v>
      </c>
      <c r="G7" s="5"/>
    </row>
    <row r="8" spans="1:7" x14ac:dyDescent="0.3">
      <c r="A8">
        <v>7</v>
      </c>
      <c r="B8">
        <v>92.57</v>
      </c>
      <c r="C8">
        <v>104.18</v>
      </c>
      <c r="E8" s="5" t="s">
        <v>102</v>
      </c>
      <c r="F8" s="5">
        <v>0</v>
      </c>
      <c r="G8" s="5"/>
    </row>
    <row r="9" spans="1:7" x14ac:dyDescent="0.3">
      <c r="A9">
        <v>8</v>
      </c>
      <c r="B9">
        <v>102.75</v>
      </c>
      <c r="C9">
        <v>95.92</v>
      </c>
      <c r="E9" s="5" t="s">
        <v>87</v>
      </c>
      <c r="F9" s="5">
        <v>14</v>
      </c>
      <c r="G9" s="5"/>
    </row>
    <row r="10" spans="1:7" x14ac:dyDescent="0.3">
      <c r="A10">
        <v>9</v>
      </c>
      <c r="B10">
        <v>96.94</v>
      </c>
      <c r="C10">
        <v>116.58</v>
      </c>
      <c r="E10" s="5" t="s">
        <v>93</v>
      </c>
      <c r="F10" s="5">
        <v>-3.6766144565319201</v>
      </c>
      <c r="G10" s="5"/>
    </row>
    <row r="11" spans="1:7" x14ac:dyDescent="0.3">
      <c r="A11">
        <v>10</v>
      </c>
      <c r="B11">
        <v>85.04</v>
      </c>
      <c r="C11">
        <v>103.71</v>
      </c>
      <c r="E11" s="5" t="s">
        <v>103</v>
      </c>
      <c r="F11" s="5">
        <v>1.2450065137813312E-3</v>
      </c>
      <c r="G11" s="5"/>
    </row>
    <row r="12" spans="1:7" x14ac:dyDescent="0.3">
      <c r="A12">
        <v>11</v>
      </c>
      <c r="B12">
        <v>86.7</v>
      </c>
      <c r="C12">
        <v>86.61</v>
      </c>
      <c r="E12" s="5" t="s">
        <v>104</v>
      </c>
      <c r="F12" s="5">
        <v>1.7613101357748921</v>
      </c>
      <c r="G12" s="5"/>
    </row>
    <row r="13" spans="1:7" x14ac:dyDescent="0.3">
      <c r="A13">
        <v>12</v>
      </c>
      <c r="B13">
        <v>94.4</v>
      </c>
      <c r="C13">
        <v>97.22</v>
      </c>
      <c r="E13" s="5" t="s">
        <v>105</v>
      </c>
      <c r="F13" s="5">
        <v>2.4900130275626623E-3</v>
      </c>
      <c r="G13" s="5"/>
    </row>
    <row r="14" spans="1:7" ht="15.6" thickBot="1" x14ac:dyDescent="0.35">
      <c r="A14">
        <v>13</v>
      </c>
      <c r="B14">
        <v>89.59</v>
      </c>
      <c r="C14">
        <v>98.41</v>
      </c>
      <c r="E14" s="6" t="s">
        <v>106</v>
      </c>
      <c r="F14" s="6">
        <v>2.1447866879178044</v>
      </c>
      <c r="G14" s="6"/>
    </row>
    <row r="15" spans="1:7" x14ac:dyDescent="0.3">
      <c r="A15">
        <v>14</v>
      </c>
      <c r="B15">
        <v>86.54</v>
      </c>
      <c r="C15">
        <v>97.11</v>
      </c>
    </row>
    <row r="16" spans="1:7" x14ac:dyDescent="0.3">
      <c r="A16">
        <v>15</v>
      </c>
      <c r="B16">
        <v>100.69</v>
      </c>
      <c r="C16">
        <v>121.48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C4B78-DC95-4E17-90EC-ADF0FB2867A8}">
  <dimension ref="A1:F16"/>
  <sheetViews>
    <sheetView workbookViewId="0">
      <selection activeCell="E2" sqref="E2"/>
    </sheetView>
  </sheetViews>
  <sheetFormatPr defaultRowHeight="15" x14ac:dyDescent="0.3"/>
  <cols>
    <col min="4" max="4" width="16" customWidth="1"/>
  </cols>
  <sheetData>
    <row r="1" spans="1:6" x14ac:dyDescent="0.3">
      <c r="A1" t="s">
        <v>117</v>
      </c>
      <c r="B1" t="s">
        <v>118</v>
      </c>
      <c r="D1" t="s">
        <v>120</v>
      </c>
    </row>
    <row r="2" spans="1:6" ht="15.6" thickBot="1" x14ac:dyDescent="0.35">
      <c r="A2">
        <v>54.85</v>
      </c>
      <c r="B2">
        <v>57.42</v>
      </c>
    </row>
    <row r="3" spans="1:6" x14ac:dyDescent="0.3">
      <c r="A3">
        <v>62.2</v>
      </c>
      <c r="B3">
        <v>66.91</v>
      </c>
      <c r="D3" s="7"/>
      <c r="E3" s="7" t="s">
        <v>117</v>
      </c>
      <c r="F3" s="7" t="s">
        <v>118</v>
      </c>
    </row>
    <row r="4" spans="1:6" x14ac:dyDescent="0.3">
      <c r="A4">
        <v>64.48</v>
      </c>
      <c r="B4">
        <v>71.78</v>
      </c>
      <c r="D4" s="5" t="s">
        <v>2</v>
      </c>
      <c r="E4" s="5">
        <v>60.614666666666672</v>
      </c>
      <c r="F4" s="5">
        <v>59.187333333333335</v>
      </c>
    </row>
    <row r="5" spans="1:6" x14ac:dyDescent="0.3">
      <c r="A5">
        <v>57.06</v>
      </c>
      <c r="B5">
        <v>52.09</v>
      </c>
      <c r="D5" s="5" t="s">
        <v>7</v>
      </c>
      <c r="E5" s="5">
        <v>36.72552666666666</v>
      </c>
      <c r="F5" s="5">
        <v>92.233849523808331</v>
      </c>
    </row>
    <row r="6" spans="1:6" x14ac:dyDescent="0.3">
      <c r="A6">
        <v>62.67</v>
      </c>
      <c r="B6">
        <v>49.44</v>
      </c>
      <c r="D6" s="5" t="s">
        <v>82</v>
      </c>
      <c r="E6" s="5">
        <v>15</v>
      </c>
      <c r="F6" s="5">
        <v>15</v>
      </c>
    </row>
    <row r="7" spans="1:6" x14ac:dyDescent="0.3">
      <c r="A7">
        <v>68.739999999999995</v>
      </c>
      <c r="B7">
        <v>67.31</v>
      </c>
      <c r="D7" s="5" t="s">
        <v>87</v>
      </c>
      <c r="E7" s="5">
        <v>14</v>
      </c>
      <c r="F7" s="5">
        <v>14</v>
      </c>
    </row>
    <row r="8" spans="1:6" x14ac:dyDescent="0.3">
      <c r="A8">
        <v>55.04</v>
      </c>
      <c r="B8">
        <v>64.459999999999994</v>
      </c>
      <c r="D8" s="5" t="s">
        <v>90</v>
      </c>
      <c r="E8" s="5">
        <v>0.39817840040588026</v>
      </c>
      <c r="F8" s="5"/>
    </row>
    <row r="9" spans="1:6" x14ac:dyDescent="0.3">
      <c r="A9">
        <v>59.38</v>
      </c>
      <c r="B9">
        <v>49.53</v>
      </c>
      <c r="D9" s="5" t="s">
        <v>119</v>
      </c>
      <c r="E9" s="5">
        <v>4.8029033406470689E-2</v>
      </c>
      <c r="F9" s="5"/>
    </row>
    <row r="10" spans="1:6" ht="15.6" thickBot="1" x14ac:dyDescent="0.35">
      <c r="A10">
        <v>73.790000000000006</v>
      </c>
      <c r="B10">
        <v>71.510000000000005</v>
      </c>
      <c r="D10" s="6" t="s">
        <v>104</v>
      </c>
      <c r="E10" s="6">
        <v>0.40262094298131063</v>
      </c>
      <c r="F10" s="6"/>
    </row>
    <row r="11" spans="1:6" x14ac:dyDescent="0.3">
      <c r="A11">
        <v>57.77</v>
      </c>
      <c r="B11">
        <v>68.239999999999995</v>
      </c>
    </row>
    <row r="12" spans="1:6" x14ac:dyDescent="0.3">
      <c r="A12">
        <v>56.88</v>
      </c>
      <c r="B12">
        <v>66.489999999999995</v>
      </c>
    </row>
    <row r="13" spans="1:6" x14ac:dyDescent="0.3">
      <c r="A13">
        <v>61.83</v>
      </c>
      <c r="B13">
        <v>57.56</v>
      </c>
    </row>
    <row r="14" spans="1:6" x14ac:dyDescent="0.3">
      <c r="A14">
        <v>59.86</v>
      </c>
      <c r="B14">
        <v>51.12</v>
      </c>
    </row>
    <row r="15" spans="1:6" x14ac:dyDescent="0.3">
      <c r="A15">
        <v>65.36</v>
      </c>
      <c r="B15">
        <v>53.47</v>
      </c>
    </row>
    <row r="16" spans="1:6" x14ac:dyDescent="0.3">
      <c r="A16">
        <v>49.31</v>
      </c>
      <c r="B16">
        <v>40.479999999999997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90A5D-9E51-4783-B3FC-FA6EB32A2A20}">
  <dimension ref="A1:K15"/>
  <sheetViews>
    <sheetView workbookViewId="0">
      <selection activeCell="H20" sqref="H20"/>
    </sheetView>
  </sheetViews>
  <sheetFormatPr defaultRowHeight="15" x14ac:dyDescent="0.3"/>
  <sheetData>
    <row r="1" spans="1:11" x14ac:dyDescent="0.3">
      <c r="A1" t="s">
        <v>99</v>
      </c>
      <c r="B1" t="s">
        <v>100</v>
      </c>
      <c r="C1" t="s">
        <v>121</v>
      </c>
      <c r="E1" t="s">
        <v>129</v>
      </c>
    </row>
    <row r="2" spans="1:11" x14ac:dyDescent="0.3">
      <c r="A2">
        <v>489.57</v>
      </c>
      <c r="B2">
        <v>497.38</v>
      </c>
      <c r="C2">
        <v>501.15</v>
      </c>
    </row>
    <row r="3" spans="1:11" ht="15.6" thickBot="1" x14ac:dyDescent="0.35">
      <c r="A3">
        <v>507.8</v>
      </c>
      <c r="B3">
        <v>499</v>
      </c>
      <c r="C3">
        <v>477.48</v>
      </c>
      <c r="E3" t="s">
        <v>122</v>
      </c>
    </row>
    <row r="4" spans="1:11" x14ac:dyDescent="0.3">
      <c r="A4">
        <v>489.29</v>
      </c>
      <c r="B4">
        <v>505.65</v>
      </c>
      <c r="C4">
        <v>483.16</v>
      </c>
      <c r="E4" s="7" t="s">
        <v>123</v>
      </c>
      <c r="F4" s="7" t="s">
        <v>14</v>
      </c>
      <c r="G4" s="7" t="s">
        <v>13</v>
      </c>
      <c r="H4" s="7" t="s">
        <v>124</v>
      </c>
      <c r="I4" s="7" t="s">
        <v>7</v>
      </c>
    </row>
    <row r="5" spans="1:11" x14ac:dyDescent="0.3">
      <c r="A5">
        <v>519.48</v>
      </c>
      <c r="B5">
        <v>509.09</v>
      </c>
      <c r="C5">
        <v>469.45</v>
      </c>
      <c r="E5" s="5" t="s">
        <v>99</v>
      </c>
      <c r="F5" s="5">
        <v>10</v>
      </c>
      <c r="G5" s="5">
        <v>5013.7899999999991</v>
      </c>
      <c r="H5" s="5">
        <v>501.37899999999991</v>
      </c>
      <c r="I5" s="5">
        <v>139.85069888888879</v>
      </c>
    </row>
    <row r="6" spans="1:11" x14ac:dyDescent="0.3">
      <c r="A6">
        <v>496.48</v>
      </c>
      <c r="B6">
        <v>505.4</v>
      </c>
      <c r="C6">
        <v>499.93</v>
      </c>
      <c r="E6" s="5" t="s">
        <v>100</v>
      </c>
      <c r="F6" s="5">
        <v>10</v>
      </c>
      <c r="G6" s="5">
        <v>5000.8799999999992</v>
      </c>
      <c r="H6" s="5">
        <v>500.08799999999991</v>
      </c>
      <c r="I6" s="5">
        <v>93.726306666666702</v>
      </c>
    </row>
    <row r="7" spans="1:11" ht="15.6" thickBot="1" x14ac:dyDescent="0.35">
      <c r="A7">
        <v>511.76</v>
      </c>
      <c r="B7">
        <v>498.62</v>
      </c>
      <c r="C7">
        <v>474.87</v>
      </c>
      <c r="E7" s="6" t="s">
        <v>121</v>
      </c>
      <c r="F7" s="6">
        <v>10</v>
      </c>
      <c r="G7" s="6">
        <v>4864.4799999999996</v>
      </c>
      <c r="H7" s="6">
        <v>486.44799999999998</v>
      </c>
      <c r="I7" s="6">
        <v>164.98928444444425</v>
      </c>
    </row>
    <row r="8" spans="1:11" x14ac:dyDescent="0.3">
      <c r="A8">
        <v>485</v>
      </c>
      <c r="B8">
        <v>497.96</v>
      </c>
      <c r="C8">
        <v>480.93</v>
      </c>
    </row>
    <row r="9" spans="1:11" x14ac:dyDescent="0.3">
      <c r="A9">
        <v>514.67999999999995</v>
      </c>
      <c r="B9">
        <v>477.68</v>
      </c>
      <c r="C9">
        <v>496.52</v>
      </c>
    </row>
    <row r="10" spans="1:11" ht="15.6" thickBot="1" x14ac:dyDescent="0.35">
      <c r="A10">
        <v>496.5</v>
      </c>
      <c r="B10">
        <v>496.78</v>
      </c>
      <c r="C10">
        <v>476.21</v>
      </c>
      <c r="E10" t="s">
        <v>83</v>
      </c>
    </row>
    <row r="11" spans="1:11" x14ac:dyDescent="0.3">
      <c r="A11">
        <v>503.23</v>
      </c>
      <c r="B11">
        <v>513.32000000000005</v>
      </c>
      <c r="C11">
        <v>504.78</v>
      </c>
      <c r="E11" s="7" t="s">
        <v>125</v>
      </c>
      <c r="F11" s="7" t="s">
        <v>88</v>
      </c>
      <c r="G11" s="7" t="s">
        <v>87</v>
      </c>
      <c r="H11" s="7" t="s">
        <v>89</v>
      </c>
      <c r="I11" s="7" t="s">
        <v>90</v>
      </c>
      <c r="J11" s="7" t="s">
        <v>94</v>
      </c>
      <c r="K11" s="7" t="s">
        <v>126</v>
      </c>
    </row>
    <row r="12" spans="1:11" x14ac:dyDescent="0.3">
      <c r="E12" s="5" t="s">
        <v>127</v>
      </c>
      <c r="F12" s="5">
        <v>1368.8368066666681</v>
      </c>
      <c r="G12" s="5">
        <v>2</v>
      </c>
      <c r="H12" s="5">
        <v>684.41840333333403</v>
      </c>
      <c r="I12" s="5">
        <v>5.1516027860760705</v>
      </c>
      <c r="J12" s="5">
        <v>1.273027374728259E-2</v>
      </c>
      <c r="K12" s="5">
        <v>3.3541308285291991</v>
      </c>
    </row>
    <row r="13" spans="1:11" x14ac:dyDescent="0.3">
      <c r="E13" s="5" t="s">
        <v>128</v>
      </c>
      <c r="F13" s="5">
        <v>3587.0966099999978</v>
      </c>
      <c r="G13" s="5">
        <v>27</v>
      </c>
      <c r="H13" s="5">
        <v>132.85542999999993</v>
      </c>
      <c r="I13" s="5"/>
      <c r="J13" s="5"/>
      <c r="K13" s="5"/>
    </row>
    <row r="14" spans="1:11" x14ac:dyDescent="0.3">
      <c r="E14" s="5"/>
      <c r="F14" s="5"/>
      <c r="G14" s="5"/>
      <c r="H14" s="5"/>
      <c r="I14" s="5"/>
      <c r="J14" s="5"/>
      <c r="K14" s="5"/>
    </row>
    <row r="15" spans="1:11" ht="15.6" thickBot="1" x14ac:dyDescent="0.35">
      <c r="E15" s="6" t="s">
        <v>13</v>
      </c>
      <c r="F15" s="6">
        <v>4955.9334166666658</v>
      </c>
      <c r="G15" s="6">
        <v>29</v>
      </c>
      <c r="H15" s="6"/>
      <c r="I15" s="6"/>
      <c r="J15" s="6"/>
      <c r="K15" s="6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DBCD0-D3F9-4755-8E81-8BDB0319AC9B}">
  <dimension ref="A1:L36"/>
  <sheetViews>
    <sheetView tabSelected="1" topLeftCell="A15" zoomScaleNormal="100" workbookViewId="0">
      <selection activeCell="M31" sqref="M30:N31"/>
    </sheetView>
  </sheetViews>
  <sheetFormatPr defaultRowHeight="15" x14ac:dyDescent="0.3"/>
  <sheetData>
    <row r="1" spans="1:10" x14ac:dyDescent="0.3">
      <c r="B1" t="s">
        <v>130</v>
      </c>
      <c r="C1" t="s">
        <v>131</v>
      </c>
      <c r="D1" t="s">
        <v>132</v>
      </c>
      <c r="F1" t="s">
        <v>136</v>
      </c>
    </row>
    <row r="2" spans="1:10" x14ac:dyDescent="0.3">
      <c r="A2" t="s">
        <v>133</v>
      </c>
      <c r="B2">
        <v>8.3000000000000007</v>
      </c>
      <c r="C2">
        <v>7.3</v>
      </c>
      <c r="D2">
        <v>8.1999999999999993</v>
      </c>
    </row>
    <row r="3" spans="1:10" x14ac:dyDescent="0.3">
      <c r="B3">
        <v>7.1</v>
      </c>
      <c r="C3">
        <v>6.4</v>
      </c>
      <c r="D3">
        <v>9.4</v>
      </c>
      <c r="F3" t="s">
        <v>122</v>
      </c>
      <c r="G3" t="s">
        <v>130</v>
      </c>
      <c r="H3" t="s">
        <v>131</v>
      </c>
      <c r="I3" t="s">
        <v>132</v>
      </c>
      <c r="J3" t="s">
        <v>13</v>
      </c>
    </row>
    <row r="4" spans="1:10" ht="15.6" thickBot="1" x14ac:dyDescent="0.35">
      <c r="B4">
        <v>7.8</v>
      </c>
      <c r="C4">
        <v>8.5</v>
      </c>
      <c r="D4">
        <v>9.9</v>
      </c>
      <c r="F4" s="9" t="s">
        <v>133</v>
      </c>
      <c r="G4" s="9"/>
      <c r="H4" s="9"/>
      <c r="I4" s="9"/>
      <c r="J4" s="9"/>
    </row>
    <row r="5" spans="1:10" x14ac:dyDescent="0.3">
      <c r="B5">
        <v>6.8</v>
      </c>
      <c r="C5">
        <v>7.9</v>
      </c>
      <c r="D5">
        <v>7.9</v>
      </c>
      <c r="F5" s="5" t="s">
        <v>14</v>
      </c>
      <c r="G5" s="5">
        <v>4</v>
      </c>
      <c r="H5" s="5">
        <v>4</v>
      </c>
      <c r="I5" s="5">
        <v>4</v>
      </c>
      <c r="J5" s="5">
        <v>12</v>
      </c>
    </row>
    <row r="6" spans="1:10" x14ac:dyDescent="0.3">
      <c r="A6" t="s">
        <v>134</v>
      </c>
      <c r="B6">
        <v>8.4</v>
      </c>
      <c r="C6">
        <v>8.1999999999999993</v>
      </c>
      <c r="D6">
        <v>9.1999999999999993</v>
      </c>
      <c r="F6" s="5" t="s">
        <v>13</v>
      </c>
      <c r="G6" s="5">
        <v>30</v>
      </c>
      <c r="H6" s="5">
        <v>30.1</v>
      </c>
      <c r="I6" s="5">
        <v>35.4</v>
      </c>
      <c r="J6" s="5">
        <v>95.5</v>
      </c>
    </row>
    <row r="7" spans="1:10" x14ac:dyDescent="0.3">
      <c r="B7">
        <v>6.7</v>
      </c>
      <c r="C7">
        <v>7.6</v>
      </c>
      <c r="D7">
        <v>8.1</v>
      </c>
      <c r="F7" s="5" t="s">
        <v>124</v>
      </c>
      <c r="G7" s="5">
        <v>7.5</v>
      </c>
      <c r="H7" s="5">
        <v>7.5250000000000004</v>
      </c>
      <c r="I7" s="5">
        <v>8.85</v>
      </c>
      <c r="J7" s="5">
        <v>7.958333333333333</v>
      </c>
    </row>
    <row r="8" spans="1:10" x14ac:dyDescent="0.3">
      <c r="B8">
        <v>6.2</v>
      </c>
      <c r="C8">
        <v>8</v>
      </c>
      <c r="D8">
        <v>8.9</v>
      </c>
      <c r="F8" s="5" t="s">
        <v>7</v>
      </c>
      <c r="G8" s="5">
        <v>0.46000000000000046</v>
      </c>
      <c r="H8" s="5">
        <v>0.80249999999999011</v>
      </c>
      <c r="I8" s="5">
        <v>0.91000000000000048</v>
      </c>
      <c r="J8" s="5">
        <v>1.0262878787878704</v>
      </c>
    </row>
    <row r="9" spans="1:10" x14ac:dyDescent="0.3">
      <c r="B9">
        <v>7.4</v>
      </c>
      <c r="C9">
        <v>6.9</v>
      </c>
      <c r="D9">
        <v>8.5</v>
      </c>
      <c r="F9" s="5"/>
      <c r="G9" s="5"/>
      <c r="H9" s="5"/>
      <c r="I9" s="5"/>
      <c r="J9" s="5"/>
    </row>
    <row r="10" spans="1:10" ht="15.6" thickBot="1" x14ac:dyDescent="0.35">
      <c r="A10" t="s">
        <v>135</v>
      </c>
      <c r="B10">
        <v>10.1</v>
      </c>
      <c r="C10">
        <v>10.5</v>
      </c>
      <c r="D10">
        <v>10.1</v>
      </c>
      <c r="F10" s="9" t="s">
        <v>134</v>
      </c>
      <c r="G10" s="9"/>
      <c r="H10" s="9"/>
      <c r="I10" s="9"/>
      <c r="J10" s="9"/>
    </row>
    <row r="11" spans="1:10" x14ac:dyDescent="0.3">
      <c r="B11">
        <v>10.7</v>
      </c>
      <c r="C11">
        <v>9.5</v>
      </c>
      <c r="D11">
        <v>10.7</v>
      </c>
      <c r="F11" s="5" t="s">
        <v>14</v>
      </c>
      <c r="G11" s="5">
        <v>4</v>
      </c>
      <c r="H11" s="5">
        <v>4</v>
      </c>
      <c r="I11" s="5">
        <v>4</v>
      </c>
      <c r="J11" s="5">
        <v>12</v>
      </c>
    </row>
    <row r="12" spans="1:10" x14ac:dyDescent="0.3">
      <c r="B12">
        <v>9.8000000000000007</v>
      </c>
      <c r="C12">
        <v>9.1</v>
      </c>
      <c r="D12">
        <v>10.1</v>
      </c>
      <c r="F12" s="5" t="s">
        <v>13</v>
      </c>
      <c r="G12" s="5">
        <v>28.700000000000003</v>
      </c>
      <c r="H12" s="5">
        <v>30.699999999999996</v>
      </c>
      <c r="I12" s="5">
        <v>34.699999999999996</v>
      </c>
      <c r="J12" s="5">
        <v>94.100000000000023</v>
      </c>
    </row>
    <row r="13" spans="1:10" x14ac:dyDescent="0.3">
      <c r="B13">
        <v>9.6</v>
      </c>
      <c r="C13">
        <v>10.199999999999999</v>
      </c>
      <c r="D13">
        <v>9.8000000000000007</v>
      </c>
      <c r="F13" s="5" t="s">
        <v>124</v>
      </c>
      <c r="G13" s="5">
        <v>7.1750000000000007</v>
      </c>
      <c r="H13" s="5">
        <v>7.6749999999999989</v>
      </c>
      <c r="I13" s="5">
        <v>8.6749999999999989</v>
      </c>
      <c r="J13" s="5">
        <v>7.8416666666666686</v>
      </c>
    </row>
    <row r="14" spans="1:10" x14ac:dyDescent="0.3">
      <c r="F14" s="5" t="s">
        <v>7</v>
      </c>
      <c r="G14" s="5">
        <v>0.90916666666666401</v>
      </c>
      <c r="H14" s="5">
        <v>0.32916666666666622</v>
      </c>
      <c r="I14" s="5">
        <v>0.2291666666666666</v>
      </c>
      <c r="J14" s="5">
        <v>0.82446969696966543</v>
      </c>
    </row>
    <row r="15" spans="1:10" x14ac:dyDescent="0.3">
      <c r="F15" s="5"/>
      <c r="G15" s="5"/>
      <c r="H15" s="5"/>
      <c r="I15" s="5"/>
      <c r="J15" s="5"/>
    </row>
    <row r="16" spans="1:10" ht="15.6" thickBot="1" x14ac:dyDescent="0.35">
      <c r="F16" s="9" t="s">
        <v>135</v>
      </c>
      <c r="G16" s="9"/>
      <c r="H16" s="9"/>
      <c r="I16" s="9"/>
      <c r="J16" s="9"/>
    </row>
    <row r="17" spans="6:12" x14ac:dyDescent="0.3">
      <c r="F17" s="5" t="s">
        <v>14</v>
      </c>
      <c r="G17" s="5">
        <v>4</v>
      </c>
      <c r="H17" s="5">
        <v>4</v>
      </c>
      <c r="I17" s="5">
        <v>4</v>
      </c>
      <c r="J17" s="5">
        <v>12</v>
      </c>
    </row>
    <row r="18" spans="6:12" x14ac:dyDescent="0.3">
      <c r="F18" s="5" t="s">
        <v>13</v>
      </c>
      <c r="G18" s="5">
        <v>40.199999999999996</v>
      </c>
      <c r="H18" s="5">
        <v>39.299999999999997</v>
      </c>
      <c r="I18" s="5">
        <v>40.700000000000003</v>
      </c>
      <c r="J18" s="5">
        <v>120.19999999999999</v>
      </c>
    </row>
    <row r="19" spans="6:12" x14ac:dyDescent="0.3">
      <c r="F19" s="5" t="s">
        <v>124</v>
      </c>
      <c r="G19" s="5">
        <v>10.049999999999999</v>
      </c>
      <c r="H19" s="5">
        <v>9.8249999999999993</v>
      </c>
      <c r="I19" s="5">
        <v>10.175000000000001</v>
      </c>
      <c r="J19" s="5">
        <v>10.016666666666666</v>
      </c>
    </row>
    <row r="20" spans="6:12" x14ac:dyDescent="0.3">
      <c r="F20" s="5" t="s">
        <v>7</v>
      </c>
      <c r="G20" s="5">
        <v>0.22999999999999968</v>
      </c>
      <c r="H20" s="5">
        <v>0.40916666666666668</v>
      </c>
      <c r="I20" s="5">
        <v>0.1424999999999996</v>
      </c>
      <c r="J20" s="5">
        <v>0.23606060606060589</v>
      </c>
    </row>
    <row r="21" spans="6:12" x14ac:dyDescent="0.3">
      <c r="F21" s="5"/>
      <c r="G21" s="5"/>
      <c r="H21" s="5"/>
      <c r="I21" s="5"/>
      <c r="J21" s="5"/>
    </row>
    <row r="22" spans="6:12" ht="15.6" thickBot="1" x14ac:dyDescent="0.35">
      <c r="F22" s="9" t="s">
        <v>13</v>
      </c>
      <c r="G22" s="9"/>
      <c r="H22" s="9"/>
      <c r="I22" s="9"/>
      <c r="J22" s="9"/>
    </row>
    <row r="23" spans="6:12" x14ac:dyDescent="0.3">
      <c r="F23" s="5" t="s">
        <v>14</v>
      </c>
      <c r="G23" s="5">
        <v>12</v>
      </c>
      <c r="H23" s="5">
        <v>12</v>
      </c>
      <c r="I23" s="5">
        <v>12</v>
      </c>
      <c r="J23" s="5"/>
    </row>
    <row r="24" spans="6:12" x14ac:dyDescent="0.3">
      <c r="F24" s="5" t="s">
        <v>13</v>
      </c>
      <c r="G24" s="5">
        <v>98.9</v>
      </c>
      <c r="H24" s="5">
        <v>100.1</v>
      </c>
      <c r="I24" s="5">
        <v>110.8</v>
      </c>
      <c r="J24" s="5"/>
    </row>
    <row r="25" spans="6:12" x14ac:dyDescent="0.3">
      <c r="F25" s="5" t="s">
        <v>124</v>
      </c>
      <c r="G25" s="5">
        <v>8.2416666666666654</v>
      </c>
      <c r="H25" s="5">
        <v>8.3416666666666668</v>
      </c>
      <c r="I25" s="5">
        <v>9.2333333333333325</v>
      </c>
      <c r="J25" s="5"/>
    </row>
    <row r="26" spans="6:12" x14ac:dyDescent="0.3">
      <c r="F26" s="5" t="s">
        <v>7</v>
      </c>
      <c r="G26" s="5">
        <v>2.239015151515146</v>
      </c>
      <c r="H26" s="5">
        <v>1.6244696969697026</v>
      </c>
      <c r="I26" s="5">
        <v>0.83878787878787875</v>
      </c>
      <c r="J26" s="5"/>
    </row>
    <row r="27" spans="6:12" x14ac:dyDescent="0.3">
      <c r="F27" s="5"/>
      <c r="G27" s="5"/>
      <c r="H27" s="5"/>
      <c r="I27" s="5"/>
      <c r="J27" s="5"/>
    </row>
    <row r="29" spans="6:12" ht="15.6" thickBot="1" x14ac:dyDescent="0.35">
      <c r="F29" t="s">
        <v>83</v>
      </c>
    </row>
    <row r="30" spans="6:12" x14ac:dyDescent="0.3">
      <c r="F30" s="7" t="s">
        <v>125</v>
      </c>
      <c r="G30" s="7" t="s">
        <v>88</v>
      </c>
      <c r="H30" s="7" t="s">
        <v>87</v>
      </c>
      <c r="I30" s="7" t="s">
        <v>89</v>
      </c>
      <c r="J30" s="7" t="s">
        <v>90</v>
      </c>
      <c r="K30" s="7" t="s">
        <v>94</v>
      </c>
      <c r="L30" s="7" t="s">
        <v>126</v>
      </c>
    </row>
    <row r="31" spans="6:12" x14ac:dyDescent="0.3">
      <c r="F31" s="5" t="s">
        <v>137</v>
      </c>
      <c r="G31" s="5">
        <v>35.923888888888861</v>
      </c>
      <c r="H31" s="5">
        <v>2</v>
      </c>
      <c r="I31" s="5">
        <v>17.961944444444431</v>
      </c>
      <c r="J31" s="5">
        <v>36.560309084055767</v>
      </c>
      <c r="K31" s="5">
        <v>2.0717782241418367E-8</v>
      </c>
      <c r="L31" s="5">
        <v>3.3541308285291991</v>
      </c>
    </row>
    <row r="32" spans="6:12" x14ac:dyDescent="0.3">
      <c r="F32" s="5" t="s">
        <v>138</v>
      </c>
      <c r="G32" s="5">
        <v>7.1538888888888721</v>
      </c>
      <c r="H32" s="5">
        <v>2</v>
      </c>
      <c r="I32" s="5">
        <v>3.576944444444436</v>
      </c>
      <c r="J32" s="5">
        <v>7.2806257067470632</v>
      </c>
      <c r="K32" s="5">
        <v>2.9587924630628784E-3</v>
      </c>
      <c r="L32" s="5">
        <v>3.3541308285291991</v>
      </c>
    </row>
    <row r="33" spans="6:12" x14ac:dyDescent="0.3">
      <c r="F33" s="5" t="s">
        <v>139</v>
      </c>
      <c r="G33" s="5">
        <v>2.5361111111111292</v>
      </c>
      <c r="H33" s="5">
        <v>4</v>
      </c>
      <c r="I33" s="5">
        <v>0.6340277777777823</v>
      </c>
      <c r="J33" s="5">
        <v>1.2905201658499907</v>
      </c>
      <c r="K33" s="5">
        <v>0.29845756319698535</v>
      </c>
      <c r="L33" s="5">
        <v>2.727765306033989</v>
      </c>
    </row>
    <row r="34" spans="6:12" x14ac:dyDescent="0.3">
      <c r="F34" s="5" t="s">
        <v>128</v>
      </c>
      <c r="G34" s="5">
        <v>13.264999999999997</v>
      </c>
      <c r="H34" s="5">
        <v>27</v>
      </c>
      <c r="I34" s="5">
        <v>0.49129629629629618</v>
      </c>
      <c r="J34" s="5"/>
      <c r="K34" s="5"/>
      <c r="L34" s="5"/>
    </row>
    <row r="35" spans="6:12" x14ac:dyDescent="0.3">
      <c r="F35" s="5"/>
      <c r="G35" s="5"/>
      <c r="H35" s="5"/>
      <c r="I35" s="5"/>
      <c r="J35" s="5"/>
      <c r="K35" s="5"/>
      <c r="L35" s="5"/>
    </row>
    <row r="36" spans="6:12" ht="15.6" thickBot="1" x14ac:dyDescent="0.35">
      <c r="F36" s="6" t="s">
        <v>13</v>
      </c>
      <c r="G36" s="6">
        <v>58.878888888888859</v>
      </c>
      <c r="H36" s="6">
        <v>35</v>
      </c>
      <c r="I36" s="6"/>
      <c r="J36" s="6"/>
      <c r="K36" s="6"/>
      <c r="L36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9.2 Descriptive Statistics</vt:lpstr>
      <vt:lpstr>9.3 Rank</vt:lpstr>
      <vt:lpstr>9.4 Frequency</vt:lpstr>
      <vt:lpstr>9.5 Moving Averages</vt:lpstr>
      <vt:lpstr>9.6  Exponential Smoothing</vt:lpstr>
      <vt:lpstr>9.7-9.8 Random Sample</vt:lpstr>
      <vt:lpstr>9.10 Correlation</vt:lpstr>
      <vt:lpstr>9.12 Linear Regression</vt:lpstr>
      <vt:lpstr>9.13 Two-Sample t-Test</vt:lpstr>
      <vt:lpstr>9.14 Two-Sample z-Test</vt:lpstr>
      <vt:lpstr>9.15 Paired t-test</vt:lpstr>
      <vt:lpstr>9.16 f-Test</vt:lpstr>
      <vt:lpstr>9.17 One-Way ANOVA</vt:lpstr>
      <vt:lpstr>9.18 Two-Way 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許伯瑋</dc:creator>
  <cp:lastModifiedBy>伯瑋 許</cp:lastModifiedBy>
  <dcterms:created xsi:type="dcterms:W3CDTF">2015-06-05T18:19:34Z</dcterms:created>
  <dcterms:modified xsi:type="dcterms:W3CDTF">2025-05-06T14:43:05Z</dcterms:modified>
</cp:coreProperties>
</file>