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offi\BDSE36MS_Office\Excel Macro VBA\CH17_Consolidate\待匯總的資料夾\"/>
    </mc:Choice>
  </mc:AlternateContent>
  <xr:revisionPtr revIDLastSave="0" documentId="13_ncr:1_{6F52FA7F-933E-4DC3-A0F3-159091B37037}" xr6:coauthVersionLast="47" xr6:coauthVersionMax="47" xr10:uidLastSave="{00000000-0000-0000-0000-000000000000}"/>
  <bookViews>
    <workbookView xWindow="22932" yWindow="-108" windowWidth="23256" windowHeight="12456" xr2:uid="{973A27A5-2CBB-4D27-B29A-F9A9B7185614}"/>
  </bookViews>
  <sheets>
    <sheet name="交易A" sheetId="1" r:id="rId1"/>
    <sheet name="交易B" sheetId="2" r:id="rId2"/>
    <sheet name="交易C" sheetId="3" r:id="rId3"/>
    <sheet name="交易D" sheetId="4" r:id="rId4"/>
    <sheet name="交易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5" l="1"/>
  <c r="F9" i="5"/>
  <c r="E8" i="5"/>
  <c r="F8" i="5" s="1"/>
  <c r="E7" i="5"/>
  <c r="F7" i="5" s="1"/>
  <c r="E6" i="5"/>
  <c r="F6" i="5" s="1"/>
  <c r="F10" i="4"/>
  <c r="E10" i="4"/>
  <c r="F9" i="4"/>
  <c r="E9" i="4"/>
  <c r="E8" i="4"/>
  <c r="E7" i="4"/>
  <c r="F7" i="4" s="1"/>
  <c r="E6" i="4"/>
  <c r="F6" i="4" s="1"/>
  <c r="F10" i="3"/>
  <c r="E10" i="3"/>
  <c r="F9" i="3"/>
  <c r="E8" i="3"/>
  <c r="F8" i="3" s="1"/>
  <c r="E7" i="3"/>
  <c r="F7" i="3" s="1"/>
  <c r="E6" i="3"/>
  <c r="F6" i="3" s="1"/>
  <c r="F10" i="2"/>
  <c r="E10" i="2"/>
  <c r="F9" i="2"/>
  <c r="E9" i="2"/>
  <c r="F8" i="2"/>
  <c r="E8" i="2"/>
  <c r="E7" i="2"/>
  <c r="F7" i="2" s="1"/>
  <c r="E6" i="2"/>
  <c r="F6" i="2" s="1"/>
  <c r="E7" i="1"/>
  <c r="E8" i="1"/>
  <c r="E9" i="1"/>
  <c r="E10" i="1"/>
  <c r="E6" i="1"/>
  <c r="F6" i="1"/>
  <c r="F7" i="1"/>
  <c r="F8" i="1"/>
  <c r="F9" i="1"/>
  <c r="F10" i="1"/>
  <c r="F11" i="3" l="1"/>
  <c r="F13" i="3" s="1"/>
  <c r="F14" i="3" s="1"/>
  <c r="F11" i="5"/>
  <c r="F13" i="5" s="1"/>
  <c r="F14" i="5" s="1"/>
  <c r="F11" i="4"/>
  <c r="F13" i="4" s="1"/>
  <c r="F14" i="4" s="1"/>
  <c r="F11" i="2"/>
  <c r="F13" i="2"/>
  <c r="F14" i="2" s="1"/>
  <c r="F11" i="1"/>
  <c r="F13" i="1" l="1"/>
  <c r="F14" i="1" s="1"/>
</calcChain>
</file>

<file path=xl/sharedStrings.xml><?xml version="1.0" encoding="utf-8"?>
<sst xmlns="http://schemas.openxmlformats.org/spreadsheetml/2006/main" count="125" uniqueCount="34">
  <si>
    <t>NO.</t>
    <phoneticPr fontId="3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</si>
  <si>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</si>
  <si>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</si>
  <si>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小計</t>
    <rPh sb="0" eb="2">
      <t>ショウケイ</t>
    </rPh>
    <phoneticPr fontId="3"/>
  </si>
  <si>
    <t>C-101</t>
    <phoneticPr fontId="2"/>
  </si>
  <si>
    <t>税率</t>
    <rPh sb="0" eb="2">
      <t>ゼイリツ</t>
    </rPh>
    <phoneticPr fontId="2"/>
  </si>
  <si>
    <t>商品A</t>
    <rPh sb="0" eb="2">
      <t>ショウヒン</t>
    </rPh>
    <phoneticPr fontId="2"/>
  </si>
  <si>
    <t>商品B</t>
    <rPh sb="0" eb="2">
      <t>ショウヒン</t>
    </rPh>
    <phoneticPr fontId="2"/>
  </si>
  <si>
    <t>商品C</t>
    <rPh sb="0" eb="2">
      <t>ショウヒン</t>
    </rPh>
    <phoneticPr fontId="2"/>
  </si>
  <si>
    <t>商品</t>
    <rPh sb="0" eb="2">
      <t>ショウヒン</t>
    </rPh>
    <phoneticPr fontId="2"/>
  </si>
  <si>
    <t>C-102</t>
    <phoneticPr fontId="2"/>
  </si>
  <si>
    <t>C-103</t>
    <phoneticPr fontId="2"/>
  </si>
  <si>
    <t>C-104</t>
    <phoneticPr fontId="2"/>
  </si>
  <si>
    <t>C-105</t>
    <phoneticPr fontId="2"/>
  </si>
  <si>
    <t>供應商</t>
    <phoneticPr fontId="2"/>
  </si>
  <si>
    <t>供應商A</t>
    <phoneticPr fontId="2"/>
  </si>
  <si>
    <t>供應商C</t>
    <phoneticPr fontId="2"/>
  </si>
  <si>
    <t>供應商B</t>
    <phoneticPr fontId="2"/>
  </si>
  <si>
    <t>單價</t>
    <rPh sb="0" eb="2">
      <t>タンカ</t>
    </rPh>
    <phoneticPr fontId="2"/>
  </si>
  <si>
    <t>日期</t>
    <rPh sb="0" eb="2">
      <t>ヒヅケ</t>
    </rPh>
    <phoneticPr fontId="2"/>
  </si>
  <si>
    <t>單價</t>
    <rPh sb="0" eb="2">
      <t>タンカ</t>
    </rPh>
    <phoneticPr fontId="3"/>
  </si>
  <si>
    <t>數量</t>
    <rPh sb="0" eb="2">
      <t>スウリョウ</t>
    </rPh>
    <phoneticPr fontId="3"/>
  </si>
  <si>
    <t>總計</t>
    <rPh sb="0" eb="2">
      <t>シュウケイ</t>
    </rPh>
    <phoneticPr fontId="2"/>
  </si>
  <si>
    <t>品項</t>
    <rPh sb="0" eb="2">
      <t>ヒンモク</t>
    </rPh>
    <phoneticPr fontId="2"/>
  </si>
  <si>
    <t>負責者</t>
    <rPh sb="0" eb="2">
      <t>タントウ</t>
    </rPh>
    <phoneticPr fontId="2"/>
  </si>
  <si>
    <t>負責者A</t>
    <phoneticPr fontId="2"/>
  </si>
  <si>
    <t>單據ID</t>
    <rPh sb="0" eb="2">
      <t>デンピョウ</t>
    </rPh>
    <phoneticPr fontId="2"/>
  </si>
  <si>
    <t>折扣</t>
    <rPh sb="0" eb="2">
      <t>ネビ</t>
    </rPh>
    <phoneticPr fontId="2"/>
  </si>
  <si>
    <t>整批</t>
    <rPh sb="0" eb="2">
      <t>イッシキ</t>
    </rPh>
    <phoneticPr fontId="2"/>
  </si>
  <si>
    <t>手寫商品E</t>
    <rPh sb="0" eb="2">
      <t>テガ</t>
    </rPh>
    <rPh sb="3" eb="5">
      <t>ショウヒン</t>
    </rPh>
    <phoneticPr fontId="2"/>
  </si>
  <si>
    <t>手寫商品F</t>
    <rPh sb="0" eb="2">
      <t>テガ</t>
    </rPh>
    <rPh sb="3" eb="5">
      <t>ショウヒン</t>
    </rPh>
    <phoneticPr fontId="2"/>
  </si>
  <si>
    <t>手寫商品D</t>
    <rPh sb="0" eb="2">
      <t>テガ</t>
    </rPh>
    <rPh sb="3" eb="5">
      <t>ショウヒン</t>
    </rPh>
    <phoneticPr fontId="2"/>
  </si>
  <si>
    <t>※折扣價</t>
    <rPh sb="1" eb="3">
      <t>ワリビキテキヨウ</t>
    </rPh>
    <phoneticPr fontId="2"/>
  </si>
  <si>
    <t>負責者B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</si>
</sst>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微軟正黑體"/>
      <family val="2"/>
      <charset val="136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微軟正黑體"/>
      <family val="2"/>
      <charset val="136"/>
    </font>
    <font>
      <sz val="10"/>
      <color theme="4"/>
      <name val="微軟正黑體"/>
      <family val="2"/>
      <charset val="136"/>
    </font>
    <font>
      <b/>
      <sz val="10"/>
      <color theme="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9" tint="-0.24994659260841701"/>
      </top>
      <bottom style="dotted">
        <color theme="9" tint="-0.24994659260841701"/>
      </bottom>
      <diagonal/>
    </border>
    <border>
      <left/>
      <right/>
      <top style="dotted">
        <color theme="9" tint="-0.24994659260841701"/>
      </top>
      <bottom style="dotted">
        <color theme="9" tint="-0.24994659260841701"/>
      </bottom>
      <diagonal/>
    </border>
    <border>
      <left/>
      <right/>
      <top style="dotted">
        <color theme="9" tint="-0.24994659260841701"/>
      </top>
      <bottom style="medium">
        <color theme="9" tint="-0.2499465926084170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9" fontId="0" fillId="0" borderId="2" xfId="2" applyFont="1" applyBorder="1">
      <alignment vertical="center"/>
    </xf>
    <xf numFmtId="0" fontId="0" fillId="2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14" fontId="0" fillId="0" borderId="3" xfId="0" applyNumberFormat="1" applyBorder="1" applyAlignment="1">
      <alignment horizontal="right" vertical="center"/>
    </xf>
    <xf numFmtId="0" fontId="0" fillId="0" borderId="2" xfId="0" applyBorder="1">
      <alignment vertical="center"/>
    </xf>
    <xf numFmtId="38" fontId="0" fillId="0" borderId="2" xfId="1" applyFont="1" applyBorder="1">
      <alignment vertical="center"/>
    </xf>
    <xf numFmtId="49" fontId="4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0" borderId="3" xfId="0" applyNumberFormat="1" applyFont="1" applyBorder="1">
      <alignment vertical="center"/>
    </xf>
    <xf numFmtId="38" fontId="0" fillId="0" borderId="3" xfId="1" applyFont="1" applyBorder="1">
      <alignment vertical="center"/>
    </xf>
    <xf numFmtId="0" fontId="4" fillId="0" borderId="2" xfId="0" applyFont="1" applyBorder="1" applyAlignment="1">
      <alignment horizontal="right" vertical="center"/>
    </xf>
    <xf numFmtId="49" fontId="4" fillId="0" borderId="2" xfId="0" applyNumberFormat="1" applyFont="1" applyBorder="1" applyAlignment="1">
      <alignment horizontal="left" vertical="center" shrinkToFit="1"/>
    </xf>
    <xf numFmtId="0" fontId="4" fillId="0" borderId="2" xfId="0" applyFont="1" applyBorder="1">
      <alignment vertical="center"/>
    </xf>
    <xf numFmtId="38" fontId="5" fillId="0" borderId="2" xfId="1" applyFont="1" applyBorder="1" applyAlignment="1">
      <alignment vertical="center"/>
    </xf>
    <xf numFmtId="38" fontId="5" fillId="0" borderId="2" xfId="1" applyFont="1" applyBorder="1">
      <alignment vertical="center"/>
    </xf>
    <xf numFmtId="0" fontId="4" fillId="0" borderId="3" xfId="0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left" vertical="center" shrinkToFit="1"/>
    </xf>
    <xf numFmtId="0" fontId="4" fillId="0" borderId="3" xfId="0" applyFont="1" applyBorder="1">
      <alignment vertical="center"/>
    </xf>
    <xf numFmtId="38" fontId="5" fillId="0" borderId="3" xfId="1" applyFont="1" applyBorder="1">
      <alignment vertical="center"/>
    </xf>
    <xf numFmtId="38" fontId="5" fillId="0" borderId="1" xfId="1" applyFont="1" applyBorder="1">
      <alignment vertical="center"/>
    </xf>
    <xf numFmtId="38" fontId="6" fillId="0" borderId="3" xfId="1" applyFont="1" applyBorder="1">
      <alignment vertical="center"/>
    </xf>
  </cellXfs>
  <cellStyles count="3">
    <cellStyle name="一般" xfId="0" builtinId="0" customBuiltin="1"/>
    <cellStyle name="千分位[0]" xfId="1" builtinId="6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712A-95D8-4931-A0DA-8C691007052C}">
  <sheetPr codeName="Sheet1"/>
  <dimension ref="B1:I14"/>
  <sheetViews>
    <sheetView showGridLines="0" tabSelected="1" workbookViewId="0">
      <selection activeCell="C18" sqref="C18"/>
    </sheetView>
  </sheetViews>
  <sheetFormatPr defaultColWidth="8.59765625" defaultRowHeight="13.8"/>
  <cols>
    <col min="1" max="1" width="2.5" customWidth="1"/>
    <col min="2" max="2" width="8.5" style="3" customWidth="1"/>
    <col min="3" max="3" width="21" customWidth="1"/>
    <col min="4" max="4" width="4.19921875" customWidth="1"/>
    <col min="6" max="6" width="10.5" style="3" customWidth="1"/>
  </cols>
  <sheetData>
    <row r="1" spans="2:9" ht="15" customHeight="1" thickBot="1"/>
    <row r="2" spans="2:9">
      <c r="B2" s="4" t="s">
        <v>14</v>
      </c>
      <c r="C2" s="5" t="s">
        <v>15</v>
      </c>
      <c r="E2" s="6" t="s">
        <v>26</v>
      </c>
      <c r="F2" s="7" t="s">
        <v>4</v>
      </c>
      <c r="H2" s="6" t="s">
        <v>9</v>
      </c>
      <c r="I2" s="4" t="s">
        <v>18</v>
      </c>
    </row>
    <row r="3" spans="2:9" ht="14.4" thickBot="1">
      <c r="B3" s="8" t="s">
        <v>24</v>
      </c>
      <c r="C3" s="9" t="s">
        <v>25</v>
      </c>
      <c r="E3" s="10" t="s">
        <v>19</v>
      </c>
      <c r="F3" s="11">
        <v>43881</v>
      </c>
      <c r="H3" s="12" t="s">
        <v>6</v>
      </c>
      <c r="I3" s="13">
        <v>2800</v>
      </c>
    </row>
    <row r="4" spans="2:9" ht="14.4" thickBot="1">
      <c r="H4" s="12" t="s">
        <v>7</v>
      </c>
      <c r="I4" s="13">
        <v>3400</v>
      </c>
    </row>
    <row r="5" spans="2:9" ht="14.4" thickBot="1">
      <c r="B5" s="14" t="s">
        <v>0</v>
      </c>
      <c r="C5" s="15" t="s">
        <v>23</v>
      </c>
      <c r="D5" s="14" t="s">
        <v>21</v>
      </c>
      <c r="E5" s="14" t="s">
        <v>20</v>
      </c>
      <c r="F5" s="14" t="s">
        <v>3</v>
      </c>
      <c r="H5" s="16" t="s">
        <v>8</v>
      </c>
      <c r="I5" s="17">
        <v>4100</v>
      </c>
    </row>
    <row r="6" spans="2:9">
      <c r="B6" s="18">
        <v>1</v>
      </c>
      <c r="C6" s="19" t="s">
        <v>6</v>
      </c>
      <c r="D6" s="20">
        <v>3</v>
      </c>
      <c r="E6" s="21">
        <f>IFERROR(VLOOKUP(C6,H3:I5,2,0),"")</f>
        <v>2800</v>
      </c>
      <c r="F6" s="22">
        <f>IF(D6&gt;0,D6*E6,"")</f>
        <v>8400</v>
      </c>
    </row>
    <row r="7" spans="2:9">
      <c r="B7" s="18">
        <v>2</v>
      </c>
      <c r="C7" s="19" t="s">
        <v>7</v>
      </c>
      <c r="D7" s="12">
        <v>10</v>
      </c>
      <c r="E7" s="22">
        <f t="shared" ref="E7:E10" si="0">IFERROR(VLOOKUP(C7,H4:I6,2,0),"")</f>
        <v>3400</v>
      </c>
      <c r="F7" s="22">
        <f t="shared" ref="F7:F10" si="1">IF(D7&gt;0,D7*E7,"")</f>
        <v>34000</v>
      </c>
    </row>
    <row r="8" spans="2:9">
      <c r="B8" s="18">
        <v>3</v>
      </c>
      <c r="C8" s="19" t="s">
        <v>8</v>
      </c>
      <c r="D8" s="20">
        <v>6</v>
      </c>
      <c r="E8" s="22">
        <f t="shared" si="0"/>
        <v>4100</v>
      </c>
      <c r="F8" s="22">
        <f t="shared" si="1"/>
        <v>24600</v>
      </c>
    </row>
    <row r="9" spans="2:9">
      <c r="B9" s="18">
        <v>4</v>
      </c>
      <c r="C9" s="19"/>
      <c r="D9" s="20"/>
      <c r="E9" s="22" t="str">
        <f t="shared" si="0"/>
        <v/>
      </c>
      <c r="F9" s="22" t="str">
        <f t="shared" si="1"/>
        <v/>
      </c>
    </row>
    <row r="10" spans="2:9" ht="14.4" thickBot="1">
      <c r="B10" s="23">
        <v>5</v>
      </c>
      <c r="C10" s="24"/>
      <c r="D10" s="25"/>
      <c r="E10" s="26" t="str">
        <f t="shared" si="0"/>
        <v/>
      </c>
      <c r="F10" s="26" t="str">
        <f t="shared" si="1"/>
        <v/>
      </c>
    </row>
    <row r="11" spans="2:9">
      <c r="E11" s="4" t="s">
        <v>2</v>
      </c>
      <c r="F11" s="27">
        <f>SUM(F6:F10)</f>
        <v>67000</v>
      </c>
    </row>
    <row r="12" spans="2:9">
      <c r="E12" s="2" t="s">
        <v>5</v>
      </c>
      <c r="F12" s="1">
        <v>0.1</v>
      </c>
    </row>
    <row r="13" spans="2:9">
      <c r="E13" s="2" t="s">
        <v>1</v>
      </c>
      <c r="F13" s="22">
        <f>ROUND(F11*F12,0)</f>
        <v>6700</v>
      </c>
    </row>
    <row r="14" spans="2:9" ht="14.4" thickBot="1">
      <c r="E14" s="8" t="s">
        <v>22</v>
      </c>
      <c r="F14" s="28">
        <f>F11+F13</f>
        <v>73700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ECC9-05F8-45D6-A095-3DD375D98CF8}">
  <sheetPr codeName="Sheet2"/>
  <dimension ref="B1:I14"/>
  <sheetViews>
    <sheetView showGridLines="0" workbookViewId="0"/>
  </sheetViews>
  <sheetFormatPr defaultColWidth="8.59765625" defaultRowHeight="13.8"/>
  <cols>
    <col min="1" max="1" width="2.5" customWidth="1"/>
    <col min="2" max="2" width="8.5" style="3" customWidth="1"/>
    <col min="3" max="3" width="21" customWidth="1"/>
    <col min="4" max="4" width="4.19921875" customWidth="1"/>
    <col min="6" max="6" width="10.5" style="3" customWidth="1"/>
  </cols>
  <sheetData>
    <row r="1" spans="2:9" ht="15" customHeight="1" thickBot="1"/>
    <row r="2" spans="2:9">
      <c r="B2" s="4" t="s">
        <v>14</v>
      </c>
      <c r="C2" s="5" t="s">
        <v>15</v>
      </c>
      <c r="E2" s="6" t="s">
        <v>26</v>
      </c>
      <c r="F2" s="7" t="s">
        <v>10</v>
      </c>
      <c r="H2" s="6" t="s">
        <v>9</v>
      </c>
      <c r="I2" s="4" t="s">
        <v>18</v>
      </c>
    </row>
    <row r="3" spans="2:9" ht="14.4" thickBot="1">
      <c r="B3" s="8" t="s">
        <v>24</v>
      </c>
      <c r="C3" s="9" t="s">
        <v>25</v>
      </c>
      <c r="E3" s="10" t="s">
        <v>19</v>
      </c>
      <c r="F3" s="11">
        <v>43883</v>
      </c>
      <c r="H3" s="12" t="s">
        <v>6</v>
      </c>
      <c r="I3" s="13">
        <v>2800</v>
      </c>
    </row>
    <row r="4" spans="2:9" ht="14.4" thickBot="1">
      <c r="H4" s="12" t="s">
        <v>7</v>
      </c>
      <c r="I4" s="13">
        <v>3400</v>
      </c>
    </row>
    <row r="5" spans="2:9" ht="14.4" thickBot="1">
      <c r="B5" s="14" t="s">
        <v>0</v>
      </c>
      <c r="C5" s="15" t="s">
        <v>23</v>
      </c>
      <c r="D5" s="14" t="s">
        <v>21</v>
      </c>
      <c r="E5" s="14" t="s">
        <v>20</v>
      </c>
      <c r="F5" s="14" t="s">
        <v>3</v>
      </c>
      <c r="H5" s="16" t="s">
        <v>8</v>
      </c>
      <c r="I5" s="17">
        <v>4100</v>
      </c>
    </row>
    <row r="6" spans="2:9">
      <c r="B6" s="18">
        <v>1</v>
      </c>
      <c r="C6" s="19" t="s">
        <v>6</v>
      </c>
      <c r="D6" s="20">
        <v>18</v>
      </c>
      <c r="E6" s="21">
        <f>IFERROR(VLOOKUP(C6,H3:I5,2,0),"")</f>
        <v>2800</v>
      </c>
      <c r="F6" s="22">
        <f>IF(D6&gt;0,D6*E6,"")</f>
        <v>50400</v>
      </c>
    </row>
    <row r="7" spans="2:9">
      <c r="B7" s="18">
        <v>2</v>
      </c>
      <c r="C7" s="19" t="s">
        <v>7</v>
      </c>
      <c r="D7" s="12">
        <v>22</v>
      </c>
      <c r="E7" s="22">
        <f t="shared" ref="E7:E10" si="0">IFERROR(VLOOKUP(C7,H4:I6,2,0),"")</f>
        <v>3400</v>
      </c>
      <c r="F7" s="22">
        <f t="shared" ref="F7:F10" si="1">IF(D7&gt;0,D7*E7,"")</f>
        <v>74800</v>
      </c>
    </row>
    <row r="8" spans="2:9">
      <c r="B8" s="18">
        <v>3</v>
      </c>
      <c r="C8" s="19"/>
      <c r="D8" s="20"/>
      <c r="E8" s="22" t="str">
        <f t="shared" si="0"/>
        <v/>
      </c>
      <c r="F8" s="22" t="str">
        <f t="shared" si="1"/>
        <v/>
      </c>
    </row>
    <row r="9" spans="2:9">
      <c r="B9" s="18">
        <v>4</v>
      </c>
      <c r="C9" s="19"/>
      <c r="D9" s="20"/>
      <c r="E9" s="22" t="str">
        <f t="shared" si="0"/>
        <v/>
      </c>
      <c r="F9" s="22" t="str">
        <f t="shared" si="1"/>
        <v/>
      </c>
    </row>
    <row r="10" spans="2:9" ht="14.4" thickBot="1">
      <c r="B10" s="23">
        <v>5</v>
      </c>
      <c r="C10" s="24"/>
      <c r="D10" s="25"/>
      <c r="E10" s="26" t="str">
        <f t="shared" si="0"/>
        <v/>
      </c>
      <c r="F10" s="26" t="str">
        <f t="shared" si="1"/>
        <v/>
      </c>
    </row>
    <row r="11" spans="2:9">
      <c r="E11" s="4" t="s">
        <v>2</v>
      </c>
      <c r="F11" s="27">
        <f>SUM(F6:F10)</f>
        <v>125200</v>
      </c>
    </row>
    <row r="12" spans="2:9">
      <c r="E12" s="2" t="s">
        <v>5</v>
      </c>
      <c r="F12" s="1">
        <v>0.1</v>
      </c>
    </row>
    <row r="13" spans="2:9">
      <c r="E13" s="2" t="s">
        <v>1</v>
      </c>
      <c r="F13" s="22">
        <f>ROUND(F11*F12,0)</f>
        <v>12520</v>
      </c>
    </row>
    <row r="14" spans="2:9" ht="14.4" thickBot="1">
      <c r="E14" s="8" t="s">
        <v>22</v>
      </c>
      <c r="F14" s="28">
        <f>F11+F13</f>
        <v>137720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0BA8-9C61-4F27-B1BD-88A4344846E9}">
  <sheetPr codeName="Sheet3"/>
  <dimension ref="B1:I14"/>
  <sheetViews>
    <sheetView showGridLines="0" workbookViewId="0"/>
  </sheetViews>
  <sheetFormatPr defaultColWidth="8.59765625" defaultRowHeight="13.8"/>
  <cols>
    <col min="1" max="1" width="2.5" customWidth="1"/>
    <col min="2" max="2" width="8.5" style="3" customWidth="1"/>
    <col min="3" max="3" width="21" customWidth="1"/>
    <col min="4" max="4" width="4.19921875" customWidth="1"/>
    <col min="6" max="6" width="10.5" style="3" customWidth="1"/>
  </cols>
  <sheetData>
    <row r="1" spans="2:9" ht="15" customHeight="1" thickBot="1"/>
    <row r="2" spans="2:9">
      <c r="B2" s="4" t="s">
        <v>14</v>
      </c>
      <c r="C2" s="5" t="s">
        <v>17</v>
      </c>
      <c r="E2" s="6" t="s">
        <v>26</v>
      </c>
      <c r="F2" s="7" t="s">
        <v>11</v>
      </c>
      <c r="H2" s="6" t="s">
        <v>9</v>
      </c>
      <c r="I2" s="4" t="s">
        <v>18</v>
      </c>
    </row>
    <row r="3" spans="2:9" ht="14.4" thickBot="1">
      <c r="B3" s="8" t="s">
        <v>24</v>
      </c>
      <c r="C3" s="9" t="s">
        <v>33</v>
      </c>
      <c r="E3" s="10" t="s">
        <v>19</v>
      </c>
      <c r="F3" s="11">
        <v>43882</v>
      </c>
      <c r="H3" s="12" t="s">
        <v>6</v>
      </c>
      <c r="I3" s="13">
        <v>2500</v>
      </c>
    </row>
    <row r="4" spans="2:9" ht="14.4" thickBot="1">
      <c r="H4" s="12" t="s">
        <v>7</v>
      </c>
      <c r="I4" s="13">
        <v>3000</v>
      </c>
    </row>
    <row r="5" spans="2:9" ht="14.4" thickBot="1">
      <c r="B5" s="14" t="s">
        <v>0</v>
      </c>
      <c r="C5" s="15" t="s">
        <v>23</v>
      </c>
      <c r="D5" s="14" t="s">
        <v>21</v>
      </c>
      <c r="E5" s="14" t="s">
        <v>20</v>
      </c>
      <c r="F5" s="14" t="s">
        <v>3</v>
      </c>
      <c r="H5" s="16" t="s">
        <v>8</v>
      </c>
      <c r="I5" s="17">
        <v>4000</v>
      </c>
    </row>
    <row r="6" spans="2:9">
      <c r="B6" s="18">
        <v>1</v>
      </c>
      <c r="C6" s="19" t="s">
        <v>6</v>
      </c>
      <c r="D6" s="20">
        <v>12</v>
      </c>
      <c r="E6" s="21">
        <f>IFERROR(VLOOKUP(C6,H3:I5,2,0),"")</f>
        <v>2500</v>
      </c>
      <c r="F6" s="22">
        <f>IF(D6&gt;0,D6*E6,"")</f>
        <v>30000</v>
      </c>
      <c r="H6" t="s">
        <v>32</v>
      </c>
    </row>
    <row r="7" spans="2:9">
      <c r="B7" s="18">
        <v>2</v>
      </c>
      <c r="C7" s="19" t="s">
        <v>7</v>
      </c>
      <c r="D7" s="12">
        <v>5</v>
      </c>
      <c r="E7" s="22">
        <f t="shared" ref="E7:E10" si="0">IFERROR(VLOOKUP(C7,H4:I6,2,0),"")</f>
        <v>3000</v>
      </c>
      <c r="F7" s="22">
        <f t="shared" ref="F7:F10" si="1">IF(D7&gt;0,D7*E7,"")</f>
        <v>15000</v>
      </c>
    </row>
    <row r="8" spans="2:9">
      <c r="B8" s="18">
        <v>3</v>
      </c>
      <c r="C8" s="19" t="s">
        <v>8</v>
      </c>
      <c r="D8" s="20">
        <v>40</v>
      </c>
      <c r="E8" s="22">
        <f t="shared" si="0"/>
        <v>4000</v>
      </c>
      <c r="F8" s="22">
        <f t="shared" si="1"/>
        <v>160000</v>
      </c>
    </row>
    <row r="9" spans="2:9">
      <c r="B9" s="18">
        <v>4</v>
      </c>
      <c r="C9" s="19" t="s">
        <v>31</v>
      </c>
      <c r="D9" s="20">
        <v>20</v>
      </c>
      <c r="E9" s="22">
        <v>1600</v>
      </c>
      <c r="F9" s="22">
        <f t="shared" si="1"/>
        <v>32000</v>
      </c>
    </row>
    <row r="10" spans="2:9" ht="14.4" thickBot="1">
      <c r="B10" s="23">
        <v>5</v>
      </c>
      <c r="C10" s="24"/>
      <c r="D10" s="25"/>
      <c r="E10" s="26" t="str">
        <f t="shared" si="0"/>
        <v/>
      </c>
      <c r="F10" s="26" t="str">
        <f t="shared" si="1"/>
        <v/>
      </c>
    </row>
    <row r="11" spans="2:9">
      <c r="E11" s="4" t="s">
        <v>2</v>
      </c>
      <c r="F11" s="27">
        <f>SUM(F6:F10)</f>
        <v>237000</v>
      </c>
    </row>
    <row r="12" spans="2:9">
      <c r="E12" s="2" t="s">
        <v>5</v>
      </c>
      <c r="F12" s="1">
        <v>0.1</v>
      </c>
    </row>
    <row r="13" spans="2:9">
      <c r="E13" s="2" t="s">
        <v>1</v>
      </c>
      <c r="F13" s="22">
        <f>ROUND(F11*F12,0)</f>
        <v>23700</v>
      </c>
    </row>
    <row r="14" spans="2:9" ht="14.4" thickBot="1">
      <c r="E14" s="8" t="s">
        <v>22</v>
      </c>
      <c r="F14" s="28">
        <f>F11+F13</f>
        <v>260700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2E12-D954-44D3-BE7C-C59C8C5C6122}">
  <sheetPr codeName="Sheet4"/>
  <dimension ref="B1:I14"/>
  <sheetViews>
    <sheetView showGridLines="0" workbookViewId="0"/>
  </sheetViews>
  <sheetFormatPr defaultColWidth="8.59765625" defaultRowHeight="13.8"/>
  <cols>
    <col min="1" max="1" width="2.5" customWidth="1"/>
    <col min="2" max="2" width="8.5" style="3" customWidth="1"/>
    <col min="3" max="3" width="21" customWidth="1"/>
    <col min="4" max="4" width="4.19921875" customWidth="1"/>
    <col min="6" max="6" width="10.5" style="3" customWidth="1"/>
  </cols>
  <sheetData>
    <row r="1" spans="2:9" ht="15" customHeight="1" thickBot="1"/>
    <row r="2" spans="2:9">
      <c r="B2" s="4" t="s">
        <v>14</v>
      </c>
      <c r="C2" s="5" t="s">
        <v>17</v>
      </c>
      <c r="E2" s="6" t="s">
        <v>26</v>
      </c>
      <c r="F2" s="7" t="s">
        <v>12</v>
      </c>
      <c r="H2" s="6" t="s">
        <v>9</v>
      </c>
      <c r="I2" s="4" t="s">
        <v>18</v>
      </c>
    </row>
    <row r="3" spans="2:9" ht="14.4" thickBot="1">
      <c r="B3" s="8" t="s">
        <v>24</v>
      </c>
      <c r="C3" s="9" t="s">
        <v>33</v>
      </c>
      <c r="E3" s="10" t="s">
        <v>19</v>
      </c>
      <c r="F3" s="11">
        <v>43884</v>
      </c>
      <c r="H3" s="12" t="s">
        <v>6</v>
      </c>
      <c r="I3" s="13">
        <v>2500</v>
      </c>
    </row>
    <row r="4" spans="2:9" ht="14.4" thickBot="1">
      <c r="H4" s="12" t="s">
        <v>7</v>
      </c>
      <c r="I4" s="13">
        <v>3000</v>
      </c>
    </row>
    <row r="5" spans="2:9" ht="14.4" thickBot="1">
      <c r="B5" s="14" t="s">
        <v>0</v>
      </c>
      <c r="C5" s="15" t="s">
        <v>23</v>
      </c>
      <c r="D5" s="14" t="s">
        <v>21</v>
      </c>
      <c r="E5" s="14" t="s">
        <v>20</v>
      </c>
      <c r="F5" s="14" t="s">
        <v>3</v>
      </c>
      <c r="H5" s="16" t="s">
        <v>8</v>
      </c>
      <c r="I5" s="17">
        <v>4000</v>
      </c>
    </row>
    <row r="6" spans="2:9">
      <c r="B6" s="18">
        <v>1</v>
      </c>
      <c r="C6" s="19" t="s">
        <v>7</v>
      </c>
      <c r="D6" s="20">
        <v>28</v>
      </c>
      <c r="E6" s="21">
        <f>IFERROR(VLOOKUP(C6,H3:I5,2,0),"")</f>
        <v>3000</v>
      </c>
      <c r="F6" s="22">
        <f>IF(D6&gt;0,D6*E6,"")</f>
        <v>84000</v>
      </c>
      <c r="H6" t="s">
        <v>32</v>
      </c>
    </row>
    <row r="7" spans="2:9">
      <c r="B7" s="18">
        <v>2</v>
      </c>
      <c r="C7" s="19" t="s">
        <v>8</v>
      </c>
      <c r="D7" s="12">
        <v>19</v>
      </c>
      <c r="E7" s="22">
        <f t="shared" ref="E7:E10" si="0">IFERROR(VLOOKUP(C7,H4:I6,2,0),"")</f>
        <v>4000</v>
      </c>
      <c r="F7" s="22">
        <f t="shared" ref="F7:F10" si="1">IF(D7&gt;0,D7*E7,"")</f>
        <v>76000</v>
      </c>
    </row>
    <row r="8" spans="2:9">
      <c r="B8" s="18">
        <v>3</v>
      </c>
      <c r="C8" s="19" t="s">
        <v>27</v>
      </c>
      <c r="D8" s="20" t="s">
        <v>28</v>
      </c>
      <c r="E8" s="22" t="str">
        <f t="shared" si="0"/>
        <v/>
      </c>
      <c r="F8" s="22">
        <v>-3000</v>
      </c>
    </row>
    <row r="9" spans="2:9">
      <c r="B9" s="18">
        <v>4</v>
      </c>
      <c r="C9" s="19"/>
      <c r="D9" s="20"/>
      <c r="E9" s="22" t="str">
        <f t="shared" si="0"/>
        <v/>
      </c>
      <c r="F9" s="22" t="str">
        <f t="shared" si="1"/>
        <v/>
      </c>
    </row>
    <row r="10" spans="2:9" ht="14.4" thickBot="1">
      <c r="B10" s="23">
        <v>5</v>
      </c>
      <c r="C10" s="24"/>
      <c r="D10" s="25"/>
      <c r="E10" s="26" t="str">
        <f t="shared" si="0"/>
        <v/>
      </c>
      <c r="F10" s="26" t="str">
        <f t="shared" si="1"/>
        <v/>
      </c>
    </row>
    <row r="11" spans="2:9">
      <c r="E11" s="4" t="s">
        <v>2</v>
      </c>
      <c r="F11" s="27">
        <f>SUM(F6:F10)</f>
        <v>157000</v>
      </c>
    </row>
    <row r="12" spans="2:9">
      <c r="E12" s="2" t="s">
        <v>5</v>
      </c>
      <c r="F12" s="1">
        <v>0.1</v>
      </c>
    </row>
    <row r="13" spans="2:9">
      <c r="E13" s="2" t="s">
        <v>1</v>
      </c>
      <c r="F13" s="22">
        <f>ROUND(F11*F12,0)</f>
        <v>15700</v>
      </c>
    </row>
    <row r="14" spans="2:9" ht="14.4" thickBot="1">
      <c r="E14" s="8" t="s">
        <v>22</v>
      </c>
      <c r="F14" s="28">
        <f>F11+F13</f>
        <v>172700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E511-F712-4763-9CDC-06F5B3A58574}">
  <sheetPr codeName="Sheet5"/>
  <dimension ref="B1:I14"/>
  <sheetViews>
    <sheetView showGridLines="0" workbookViewId="0"/>
  </sheetViews>
  <sheetFormatPr defaultColWidth="8.59765625" defaultRowHeight="13.8"/>
  <cols>
    <col min="1" max="1" width="2.5" customWidth="1"/>
    <col min="2" max="2" width="8.5" style="3" customWidth="1"/>
    <col min="3" max="3" width="21" customWidth="1"/>
    <col min="4" max="4" width="4.19921875" customWidth="1"/>
    <col min="6" max="6" width="10.5" style="3" customWidth="1"/>
  </cols>
  <sheetData>
    <row r="1" spans="2:9" ht="15" customHeight="1" thickBot="1"/>
    <row r="2" spans="2:9">
      <c r="B2" s="4" t="s">
        <v>14</v>
      </c>
      <c r="C2" s="5" t="s">
        <v>16</v>
      </c>
      <c r="E2" s="6" t="s">
        <v>26</v>
      </c>
      <c r="F2" s="7" t="s">
        <v>13</v>
      </c>
      <c r="H2" s="6" t="s">
        <v>9</v>
      </c>
      <c r="I2" s="4" t="s">
        <v>18</v>
      </c>
    </row>
    <row r="3" spans="2:9" ht="14.4" thickBot="1">
      <c r="B3" s="8" t="s">
        <v>24</v>
      </c>
      <c r="C3" s="9" t="s">
        <v>25</v>
      </c>
      <c r="E3" s="10" t="s">
        <v>19</v>
      </c>
      <c r="F3" s="11">
        <v>43886</v>
      </c>
      <c r="H3" s="12" t="s">
        <v>6</v>
      </c>
      <c r="I3" s="13">
        <v>2800</v>
      </c>
    </row>
    <row r="4" spans="2:9" ht="14.4" thickBot="1">
      <c r="H4" s="12" t="s">
        <v>7</v>
      </c>
      <c r="I4" s="13">
        <v>3400</v>
      </c>
    </row>
    <row r="5" spans="2:9" ht="14.4" thickBot="1">
      <c r="B5" s="14" t="s">
        <v>0</v>
      </c>
      <c r="C5" s="15" t="s">
        <v>23</v>
      </c>
      <c r="D5" s="14" t="s">
        <v>21</v>
      </c>
      <c r="E5" s="14" t="s">
        <v>20</v>
      </c>
      <c r="F5" s="14" t="s">
        <v>3</v>
      </c>
      <c r="H5" s="16" t="s">
        <v>8</v>
      </c>
      <c r="I5" s="17">
        <v>4100</v>
      </c>
    </row>
    <row r="6" spans="2:9">
      <c r="B6" s="18">
        <v>1</v>
      </c>
      <c r="C6" s="19" t="s">
        <v>6</v>
      </c>
      <c r="D6" s="20">
        <v>8</v>
      </c>
      <c r="E6" s="21">
        <f>IFERROR(VLOOKUP(C6,H3:I5,2,0),"")</f>
        <v>2800</v>
      </c>
      <c r="F6" s="22">
        <f>IF(D6&gt;0,D6*E6,"")</f>
        <v>22400</v>
      </c>
    </row>
    <row r="7" spans="2:9">
      <c r="B7" s="18">
        <v>2</v>
      </c>
      <c r="C7" s="19" t="s">
        <v>7</v>
      </c>
      <c r="D7" s="12">
        <v>12</v>
      </c>
      <c r="E7" s="22">
        <f t="shared" ref="E7:E8" si="0">IFERROR(VLOOKUP(C7,H4:I6,2,0),"")</f>
        <v>3400</v>
      </c>
      <c r="F7" s="22">
        <f t="shared" ref="F7:F10" si="1">IF(D7&gt;0,D7*E7,"")</f>
        <v>40800</v>
      </c>
    </row>
    <row r="8" spans="2:9">
      <c r="B8" s="18">
        <v>3</v>
      </c>
      <c r="C8" s="19" t="s">
        <v>8</v>
      </c>
      <c r="D8" s="20">
        <v>16</v>
      </c>
      <c r="E8" s="22">
        <f t="shared" si="0"/>
        <v>4100</v>
      </c>
      <c r="F8" s="22">
        <f t="shared" si="1"/>
        <v>65600</v>
      </c>
    </row>
    <row r="9" spans="2:9">
      <c r="B9" s="18">
        <v>4</v>
      </c>
      <c r="C9" s="19" t="s">
        <v>29</v>
      </c>
      <c r="D9" s="20">
        <v>1</v>
      </c>
      <c r="E9" s="22">
        <v>30000</v>
      </c>
      <c r="F9" s="22">
        <f t="shared" si="1"/>
        <v>30000</v>
      </c>
    </row>
    <row r="10" spans="2:9" ht="14.4" thickBot="1">
      <c r="B10" s="23">
        <v>5</v>
      </c>
      <c r="C10" s="24" t="s">
        <v>30</v>
      </c>
      <c r="D10" s="25">
        <v>5</v>
      </c>
      <c r="E10" s="26">
        <v>1500</v>
      </c>
      <c r="F10" s="26">
        <f t="shared" si="1"/>
        <v>7500</v>
      </c>
    </row>
    <row r="11" spans="2:9">
      <c r="E11" s="4" t="s">
        <v>2</v>
      </c>
      <c r="F11" s="27">
        <f>SUM(F6:F10)</f>
        <v>166300</v>
      </c>
    </row>
    <row r="12" spans="2:9">
      <c r="E12" s="2" t="s">
        <v>5</v>
      </c>
      <c r="F12" s="1">
        <v>0.1</v>
      </c>
    </row>
    <row r="13" spans="2:9">
      <c r="E13" s="2" t="s">
        <v>1</v>
      </c>
      <c r="F13" s="22">
        <f>ROUND(F11*F12,0)</f>
        <v>16630</v>
      </c>
    </row>
    <row r="14" spans="2:9" ht="14.4" thickBot="1">
      <c r="E14" s="8" t="s">
        <v>22</v>
      </c>
      <c r="F14" s="28">
        <f>F11+F13</f>
        <v>182930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交易A</vt:lpstr>
      <vt:lpstr>交易B</vt:lpstr>
      <vt:lpstr>交易C</vt:lpstr>
      <vt:lpstr>交易D</vt:lpstr>
      <vt:lpstr>交易E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古川順平</dc:creator>
  <cp:lastModifiedBy>伯瑋 許</cp:lastModifiedBy>
  <dcterms:created xsi:type="dcterms:W3CDTF">2019-12-15T22:30:09Z</dcterms:created>
  <dcterms:modified xsi:type="dcterms:W3CDTF">2025-05-25T08:30:15Z</dcterms:modified>
</cp:coreProperties>
</file>