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60" firstSheet="0" activeTab="3"/>
  </bookViews>
  <sheets>
    <sheet name="M-conjuge" sheetId="1" state="visible" r:id="rId2"/>
    <sheet name="M-chefe" sheetId="2" state="visible" r:id="rId3"/>
    <sheet name="H-conjuge" sheetId="3" state="visible" r:id="rId4"/>
    <sheet name="H-chefe" sheetId="4" state="visible" r:id="rId5"/>
    <sheet name="Planilha5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<sst xmlns="http://schemas.openxmlformats.org/spreadsheetml/2006/main" count="692" uniqueCount="26">
  <si>
    <t>Variável dependente (Y)</t>
  </si>
  <si>
    <t>Sig. F</t>
  </si>
  <si>
    <t>R² ajustado</t>
  </si>
  <si>
    <t>intercepto</t>
  </si>
  <si>
    <t>Dummy presença de criança até 4 anos</t>
  </si>
  <si>
    <t>Dummy presença de criança entre 5 e 9 anos</t>
  </si>
  <si>
    <t>Dummy presença de criança entre 10 e 14 anos</t>
  </si>
  <si>
    <t>Dummy presença de criança entre 15 e 19 anos</t>
  </si>
  <si>
    <t>Dummy presença de idoso entre 60 e 70 anos</t>
  </si>
  <si>
    <t>Dummy presença de idoso com mais de 70 anos</t>
  </si>
  <si>
    <t>Dummy presença de automóvel</t>
  </si>
  <si>
    <t>coeficiente</t>
  </si>
  <si>
    <t>teste t</t>
  </si>
  <si>
    <t>Total de viagens de mulheres, chefe de família</t>
  </si>
  <si>
    <t>-</t>
  </si>
  <si>
    <t>Total de viagens de mulheres, chefe de família, com menos de 60 anos</t>
  </si>
  <si>
    <t>LEGENDA:</t>
  </si>
  <si>
    <t>p-valores entre 0,1 e 1</t>
  </si>
  <si>
    <t>significância</t>
  </si>
  <si>
    <t>p-valores entre 0,05 e 0,1</t>
  </si>
  <si>
    <t>p-valores entre 0,001 e 0,05</t>
  </si>
  <si>
    <t>p-valores menores que 0,001</t>
  </si>
  <si>
    <t>Total de viagens de homens, cônjuge</t>
  </si>
  <si>
    <t>Total de viagens de homens, cônjuge, com menos de 60 anos</t>
  </si>
  <si>
    <t>Total de viagens de homens, chefe de família</t>
  </si>
  <si>
    <t>Total de viagens de homens, chefe de família, com menos de 60 anos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</si>
</sst>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0"/>
      <name val="Arial"/>
      <family val="2"/>
    </font>
    <font>
      <sz val="10"/>
      <color rgb="FF800000"/>
      <name val="Arial"/>
      <family val="2"/>
    </font>
    <font>
      <i val="tru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  <fill>
      <patternFill patternType="solid">
        <fgColor rgb="FFFFFF00"/>
        <bgColor rgb="FFFFFF00"/>
      </patternFill>
    </fill>
    <fill>
      <patternFill patternType="solid">
        <fgColor rgb="FFFFFF66"/>
        <bgColor rgb="FFFFFF99"/>
      </patternFill>
    </fill>
    <fill>
      <patternFill patternType="solid">
        <fgColor rgb="FFFFFF99"/>
        <bgColor rgb="FFFFFF66"/>
      </patternFill>
    </fill>
    <fill>
      <patternFill patternType="solid">
        <fgColor rgb="FFEEEEEE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5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em título1" xfId="20" builtinId="54" customBuiltin="true"/>
    <cellStyle name="Sem título2" xfId="21" builtinId="54" customBuiltin="true"/>
    <cellStyle name="Sem título3" xfId="22" builtinId="54" customBuiltin="true"/>
    <cellStyle name="Sem título4" xfId="23" builtinId="54" customBuiltin="true"/>
  </cellStyles>
  <dxfs count="4">
    <dxf>
      <fill>
        <patternFill>
          <bgColor rgb="FFCC990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A1" activeCellId="0" sqref="A1"/>
    </sheetView>
  </sheetViews>
  <sheetFormatPr defaultRowHeight="12.8"/>
  <cols>
    <col collapsed="false" hidden="false" max="1" min="1" style="1" width="14.6683673469388"/>
    <col collapsed="false" hidden="false" max="2" min="2" style="1" width="8.90816326530612"/>
    <col collapsed="false" hidden="false" max="3" min="3" style="1" width="9.30612244897959"/>
    <col collapsed="false" hidden="false" max="4" min="4" style="1" width="10.9948979591837"/>
    <col collapsed="false" hidden="false" max="5" min="5" style="1" width="7.36224489795918"/>
    <col collapsed="false" hidden="false" max="6" min="6" style="0" width="11.5204081632653"/>
    <col collapsed="false" hidden="false" max="7" min="7" style="0" width="7.04591836734694"/>
    <col collapsed="false" hidden="false" max="8" min="8" style="0" width="11.5204081632653"/>
    <col collapsed="false" hidden="false" max="9" min="9" style="0" width="6.76530612244898"/>
    <col collapsed="false" hidden="false" max="10" min="10" style="0" width="11.5204081632653"/>
    <col collapsed="false" hidden="false" max="11" min="11" style="0" width="6.76530612244898"/>
    <col collapsed="false" hidden="false" max="12" min="12" style="0" width="11.5204081632653"/>
    <col collapsed="false" hidden="false" max="13" min="13" style="0" width="6.76530612244898"/>
    <col collapsed="false" hidden="false" max="14" min="14" style="0" width="11.5204081632653"/>
    <col collapsed="false" hidden="false" max="15" min="15" style="0" width="6.76530612244898"/>
    <col collapsed="false" hidden="false" max="16" min="16" style="0" width="11.5204081632653"/>
    <col collapsed="false" hidden="false" max="17" min="17" style="0" width="6.76530612244898"/>
    <col collapsed="false" hidden="false" max="1025" min="18" style="0" width="11.5204081632653"/>
  </cols>
  <sheetData>
    <row r="1" s="3" customFormat="true" ht="35.0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/>
      <c r="H1" s="2" t="s">
        <v>5</v>
      </c>
      <c r="I1" s="2"/>
      <c r="J1" s="2" t="s">
        <v>6</v>
      </c>
      <c r="K1" s="2"/>
      <c r="L1" s="2" t="s">
        <v>7</v>
      </c>
      <c r="M1" s="2"/>
      <c r="N1" s="2" t="s">
        <v>8</v>
      </c>
      <c r="O1" s="2"/>
      <c r="P1" s="2" t="s">
        <v>9</v>
      </c>
      <c r="Q1" s="2"/>
      <c r="R1" s="2" t="s">
        <v>10</v>
      </c>
      <c r="S1" s="2"/>
      <c r="AMI1" s="0"/>
      <c r="AMJ1" s="0"/>
    </row>
    <row r="2" s="3" customFormat="true" ht="12.8" hidden="false" customHeight="false" outlineLevel="0" collapsed="false">
      <c r="A2" s="2"/>
      <c r="B2" s="2"/>
      <c r="C2" s="2"/>
      <c r="D2" s="2" t="s">
        <v>11</v>
      </c>
      <c r="E2" s="2" t="s">
        <v>12</v>
      </c>
      <c r="F2" s="2" t="s">
        <v>11</v>
      </c>
      <c r="G2" s="2" t="s">
        <v>12</v>
      </c>
      <c r="H2" s="2" t="s">
        <v>11</v>
      </c>
      <c r="I2" s="2" t="s">
        <v>12</v>
      </c>
      <c r="J2" s="2" t="s">
        <v>11</v>
      </c>
      <c r="K2" s="2" t="s">
        <v>12</v>
      </c>
      <c r="L2" s="2" t="s">
        <v>11</v>
      </c>
      <c r="M2" s="2" t="s">
        <v>12</v>
      </c>
      <c r="N2" s="2" t="s">
        <v>11</v>
      </c>
      <c r="O2" s="2" t="s">
        <v>12</v>
      </c>
      <c r="P2" s="2" t="s">
        <v>11</v>
      </c>
      <c r="Q2" s="2" t="s">
        <v>12</v>
      </c>
      <c r="R2" s="2" t="s">
        <v>11</v>
      </c>
      <c r="S2" s="2" t="s">
        <v>12</v>
      </c>
      <c r="AMI2" s="0"/>
      <c r="AMJ2" s="0"/>
    </row>
    <row r="3" customFormat="false" ht="35.05" hidden="false" customHeight="false" outlineLevel="0" collapsed="false">
      <c r="A3" s="4" t="s">
        <v>13</v>
      </c>
      <c r="B3" s="5" t="n">
        <f aca="false">4.521/1000000000</f>
        <v>4.521E-009</v>
      </c>
      <c r="C3" s="5" t="n">
        <v>0.0004332</v>
      </c>
      <c r="D3" s="5" t="n">
        <v>1.475963</v>
      </c>
      <c r="E3" s="5" t="n">
        <f aca="false">2/1E+016</f>
        <v>2E-016</v>
      </c>
      <c r="F3" s="5" t="n">
        <v>-0.083256</v>
      </c>
      <c r="G3" s="5" t="n">
        <f aca="false">4.52/1000000000</f>
        <v>4.52E-009</v>
      </c>
      <c r="H3" s="5" t="s">
        <v>14</v>
      </c>
      <c r="I3" s="6" t="s">
        <v>14</v>
      </c>
      <c r="J3" s="5" t="s">
        <v>14</v>
      </c>
      <c r="K3" s="6" t="s">
        <v>14</v>
      </c>
      <c r="L3" s="5" t="s">
        <v>14</v>
      </c>
      <c r="M3" s="6" t="s">
        <v>14</v>
      </c>
      <c r="N3" s="5" t="s">
        <v>14</v>
      </c>
      <c r="O3" s="6" t="s">
        <v>14</v>
      </c>
      <c r="P3" s="5" t="s">
        <v>14</v>
      </c>
      <c r="Q3" s="6" t="s">
        <v>14</v>
      </c>
      <c r="R3" s="5" t="s">
        <v>14</v>
      </c>
      <c r="S3" s="6" t="s">
        <v>14</v>
      </c>
    </row>
    <row r="4" customFormat="false" ht="35.05" hidden="false" customHeight="false" outlineLevel="0" collapsed="false">
      <c r="A4" s="7" t="s">
        <v>13</v>
      </c>
      <c r="B4" s="5" t="n">
        <f aca="false">2.2/1E+016</f>
        <v>2.2E-016</v>
      </c>
      <c r="C4" s="5" t="n">
        <v>0.01295</v>
      </c>
      <c r="D4" s="5" t="n">
        <v>1.315119</v>
      </c>
      <c r="E4" s="5" t="n">
        <f aca="false">2/1E+016</f>
        <v>2E-016</v>
      </c>
      <c r="F4" s="5" t="s">
        <v>14</v>
      </c>
      <c r="G4" s="6" t="s">
        <v>14</v>
      </c>
      <c r="H4" s="5" t="n">
        <v>0.448499</v>
      </c>
      <c r="I4" s="5" t="n">
        <f aca="false">2/1E+016</f>
        <v>2E-016</v>
      </c>
      <c r="J4" s="5" t="s">
        <v>14</v>
      </c>
      <c r="K4" s="6" t="s">
        <v>14</v>
      </c>
      <c r="L4" s="5" t="s">
        <v>14</v>
      </c>
      <c r="M4" s="6" t="s">
        <v>14</v>
      </c>
      <c r="N4" s="5" t="s">
        <v>14</v>
      </c>
      <c r="O4" s="6" t="s">
        <v>14</v>
      </c>
      <c r="P4" s="5" t="s">
        <v>14</v>
      </c>
      <c r="Q4" s="6" t="s">
        <v>14</v>
      </c>
      <c r="R4" s="5" t="s">
        <v>14</v>
      </c>
      <c r="S4" s="6" t="s">
        <v>14</v>
      </c>
    </row>
    <row r="5" customFormat="false" ht="35.05" hidden="false" customHeight="false" outlineLevel="0" collapsed="false">
      <c r="A5" s="7" t="s">
        <v>13</v>
      </c>
      <c r="B5" s="5" t="n">
        <f aca="false">2.2/1E+016</f>
        <v>2.2E-016</v>
      </c>
      <c r="C5" s="5" t="n">
        <v>0.002566</v>
      </c>
      <c r="D5" s="5" t="n">
        <v>1.393261</v>
      </c>
      <c r="E5" s="5" t="n">
        <f aca="false">2/1E+016</f>
        <v>2E-016</v>
      </c>
      <c r="F5" s="5" t="s">
        <v>14</v>
      </c>
      <c r="G5" s="6" t="s">
        <v>14</v>
      </c>
      <c r="H5" s="5" t="s">
        <v>14</v>
      </c>
      <c r="I5" s="6" t="s">
        <v>14</v>
      </c>
      <c r="J5" s="5" t="n">
        <v>0.204189</v>
      </c>
      <c r="K5" s="5" t="n">
        <f aca="false">2/1E+016</f>
        <v>2E-016</v>
      </c>
      <c r="L5" s="5" t="s">
        <v>14</v>
      </c>
      <c r="M5" s="6" t="s">
        <v>14</v>
      </c>
      <c r="N5" s="5" t="s">
        <v>14</v>
      </c>
      <c r="O5" s="6" t="s">
        <v>14</v>
      </c>
      <c r="P5" s="5" t="s">
        <v>14</v>
      </c>
      <c r="Q5" s="6" t="s">
        <v>14</v>
      </c>
      <c r="R5" s="5" t="s">
        <v>14</v>
      </c>
      <c r="S5" s="6" t="s">
        <v>14</v>
      </c>
    </row>
    <row r="6" customFormat="false" ht="35.05" hidden="false" customHeight="false" outlineLevel="0" collapsed="false">
      <c r="A6" s="7" t="s">
        <v>13</v>
      </c>
      <c r="B6" s="5" t="n">
        <f aca="false">2.207/100000000</f>
        <v>2.207E-008</v>
      </c>
      <c r="C6" s="5" t="n">
        <v>0.0003933</v>
      </c>
      <c r="D6" s="5" t="n">
        <v>1.47172</v>
      </c>
      <c r="E6" s="5" t="n">
        <f aca="false">2/1E+016</f>
        <v>2E-016</v>
      </c>
      <c r="F6" s="5" t="s">
        <v>14</v>
      </c>
      <c r="G6" s="6" t="s">
        <v>14</v>
      </c>
      <c r="H6" s="5" t="s">
        <v>14</v>
      </c>
      <c r="I6" s="6" t="s">
        <v>14</v>
      </c>
      <c r="J6" s="5" t="s">
        <v>14</v>
      </c>
      <c r="K6" s="6" t="s">
        <v>14</v>
      </c>
      <c r="L6" s="5" t="n">
        <v>-0.08455</v>
      </c>
      <c r="M6" s="6" t="n">
        <f aca="false">2.21/100000000</f>
        <v>2.21E-008</v>
      </c>
      <c r="N6" s="5" t="s">
        <v>14</v>
      </c>
      <c r="O6" s="6" t="s">
        <v>14</v>
      </c>
      <c r="P6" s="5" t="s">
        <v>14</v>
      </c>
      <c r="Q6" s="6" t="s">
        <v>14</v>
      </c>
      <c r="R6" s="5" t="s">
        <v>14</v>
      </c>
      <c r="S6" s="6" t="s">
        <v>14</v>
      </c>
    </row>
    <row r="7" customFormat="false" ht="35.05" hidden="false" customHeight="false" outlineLevel="0" collapsed="false">
      <c r="A7" s="7" t="s">
        <v>13</v>
      </c>
      <c r="B7" s="5" t="n">
        <f aca="false">2.2/1E+016</f>
        <v>2.2E-016</v>
      </c>
      <c r="C7" s="5" t="n">
        <v>0.007495</v>
      </c>
      <c r="D7" s="5" t="n">
        <v>1.518915</v>
      </c>
      <c r="E7" s="5" t="n">
        <f aca="false">2/1E+016</f>
        <v>2E-016</v>
      </c>
      <c r="F7" s="5" t="s">
        <v>14</v>
      </c>
      <c r="G7" s="6" t="s">
        <v>14</v>
      </c>
      <c r="H7" s="5" t="s">
        <v>14</v>
      </c>
      <c r="I7" s="6" t="s">
        <v>14</v>
      </c>
      <c r="J7" s="5" t="s">
        <v>14</v>
      </c>
      <c r="K7" s="6" t="s">
        <v>14</v>
      </c>
      <c r="L7" s="5" t="s">
        <v>14</v>
      </c>
      <c r="M7" s="6" t="s">
        <v>14</v>
      </c>
      <c r="N7" s="5" t="n">
        <v>-0.430059</v>
      </c>
      <c r="O7" s="5" t="n">
        <f aca="false">2/1E+016</f>
        <v>2E-016</v>
      </c>
      <c r="P7" s="5" t="s">
        <v>14</v>
      </c>
      <c r="Q7" s="6" t="s">
        <v>14</v>
      </c>
      <c r="R7" s="5" t="s">
        <v>14</v>
      </c>
      <c r="S7" s="6" t="s">
        <v>14</v>
      </c>
    </row>
    <row r="8" customFormat="false" ht="35.05" hidden="false" customHeight="false" outlineLevel="0" collapsed="false">
      <c r="A8" s="7" t="s">
        <v>13</v>
      </c>
      <c r="B8" s="5" t="n">
        <f aca="false">2.2/1E+016</f>
        <v>2.2E-016</v>
      </c>
      <c r="C8" s="5" t="n">
        <v>0.006013</v>
      </c>
      <c r="D8" s="5" t="n">
        <v>1.497478</v>
      </c>
      <c r="E8" s="5" t="n">
        <f aca="false">2/1E+016</f>
        <v>2E-016</v>
      </c>
      <c r="F8" s="5" t="s">
        <v>14</v>
      </c>
      <c r="G8" s="6" t="s">
        <v>14</v>
      </c>
      <c r="H8" s="5" t="s">
        <v>14</v>
      </c>
      <c r="I8" s="6" t="s">
        <v>14</v>
      </c>
      <c r="J8" s="5" t="s">
        <v>14</v>
      </c>
      <c r="K8" s="6" t="s">
        <v>14</v>
      </c>
      <c r="L8" s="5" t="s">
        <v>14</v>
      </c>
      <c r="M8" s="6" t="s">
        <v>14</v>
      </c>
      <c r="N8" s="5" t="s">
        <v>14</v>
      </c>
      <c r="O8" s="6" t="s">
        <v>14</v>
      </c>
      <c r="P8" s="5" t="n">
        <v>-0.47216</v>
      </c>
      <c r="Q8" s="5" t="n">
        <f aca="false">2/1E+016</f>
        <v>2E-016</v>
      </c>
      <c r="R8" s="5" t="s">
        <v>14</v>
      </c>
      <c r="S8" s="6" t="s">
        <v>14</v>
      </c>
    </row>
    <row r="9" customFormat="false" ht="35.05" hidden="false" customHeight="false" outlineLevel="0" collapsed="false">
      <c r="A9" s="7" t="s">
        <v>13</v>
      </c>
      <c r="B9" s="5" t="n">
        <f aca="false">2.2/1E+016</f>
        <v>2.2E-016</v>
      </c>
      <c r="C9" s="5" t="n">
        <v>0.01473</v>
      </c>
      <c r="D9" s="5" t="n">
        <v>1.35705</v>
      </c>
      <c r="E9" s="5" t="n">
        <f aca="false">2/1E+016</f>
        <v>2E-016</v>
      </c>
      <c r="F9" s="5" t="n">
        <v>-0.16947</v>
      </c>
      <c r="G9" s="5" t="n">
        <f aca="false">2/1E+016</f>
        <v>2E-016</v>
      </c>
      <c r="H9" s="5" t="n">
        <v>0.47896</v>
      </c>
      <c r="I9" s="5" t="n">
        <f aca="false">2/1E+016</f>
        <v>2E-016</v>
      </c>
      <c r="J9" s="5" t="s">
        <v>14</v>
      </c>
      <c r="K9" s="6" t="s">
        <v>14</v>
      </c>
      <c r="L9" s="5" t="s">
        <v>14</v>
      </c>
      <c r="M9" s="6" t="s">
        <v>14</v>
      </c>
      <c r="N9" s="5" t="s">
        <v>14</v>
      </c>
      <c r="O9" s="6" t="s">
        <v>14</v>
      </c>
      <c r="P9" s="5" t="s">
        <v>14</v>
      </c>
      <c r="Q9" s="6" t="s">
        <v>14</v>
      </c>
      <c r="R9" s="5" t="s">
        <v>14</v>
      </c>
      <c r="S9" s="6" t="s">
        <v>14</v>
      </c>
    </row>
    <row r="10" customFormat="false" ht="35.05" hidden="false" customHeight="false" outlineLevel="0" collapsed="false">
      <c r="A10" s="7" t="s">
        <v>13</v>
      </c>
      <c r="B10" s="5" t="n">
        <f aca="false">2.2/1E+016</f>
        <v>2.2E-016</v>
      </c>
      <c r="C10" s="5" t="n">
        <v>0.01525</v>
      </c>
      <c r="D10" s="5" t="n">
        <v>1.333337</v>
      </c>
      <c r="E10" s="5" t="n">
        <f aca="false">2/1E+016</f>
        <v>2E-016</v>
      </c>
      <c r="F10" s="5" t="n">
        <v>-0.158728</v>
      </c>
      <c r="G10" s="5" t="n">
        <f aca="false">2/1E+016</f>
        <v>2E-016</v>
      </c>
      <c r="H10" s="5" t="n">
        <v>0.457663</v>
      </c>
      <c r="I10" s="5" t="n">
        <f aca="false">2/1E+016</f>
        <v>2E-016</v>
      </c>
      <c r="J10" s="5" t="n">
        <v>0.095462</v>
      </c>
      <c r="K10" s="5" t="n">
        <f aca="false">1.1/10000000000</f>
        <v>1.1E-010</v>
      </c>
      <c r="L10" s="5" t="s">
        <v>14</v>
      </c>
      <c r="M10" s="6" t="s">
        <v>14</v>
      </c>
      <c r="N10" s="5" t="s">
        <v>14</v>
      </c>
      <c r="O10" s="6" t="s">
        <v>14</v>
      </c>
      <c r="P10" s="5" t="s">
        <v>14</v>
      </c>
      <c r="Q10" s="6" t="s">
        <v>14</v>
      </c>
      <c r="R10" s="5" t="s">
        <v>14</v>
      </c>
      <c r="S10" s="6" t="s">
        <v>14</v>
      </c>
    </row>
    <row r="11" customFormat="false" ht="35.05" hidden="false" customHeight="false" outlineLevel="0" collapsed="false">
      <c r="A11" s="7" t="s">
        <v>13</v>
      </c>
      <c r="B11" s="5" t="n">
        <f aca="false">2.2/1E+016</f>
        <v>2.2E-016</v>
      </c>
      <c r="C11" s="5" t="n">
        <v>0.01597</v>
      </c>
      <c r="D11" s="5" t="n">
        <v>1.3622</v>
      </c>
      <c r="E11" s="5" t="n">
        <f aca="false">2/1E+016</f>
        <v>2E-016</v>
      </c>
      <c r="F11" s="5" t="n">
        <v>-0.17372</v>
      </c>
      <c r="G11" s="5" t="n">
        <f aca="false">2/1E+016</f>
        <v>2E-016</v>
      </c>
      <c r="H11" s="5" t="n">
        <v>0.44866</v>
      </c>
      <c r="I11" s="5" t="n">
        <f aca="false">2/1E+016</f>
        <v>2E-016</v>
      </c>
      <c r="J11" s="5" t="n">
        <v>0.12255</v>
      </c>
      <c r="K11" s="6" t="n">
        <f aca="false">8.09/1E+016</f>
        <v>8.09E-016</v>
      </c>
      <c r="L11" s="5" t="n">
        <v>-0.11841</v>
      </c>
      <c r="M11" s="6" t="n">
        <f aca="false">3.9/100000000000000</f>
        <v>3.9E-014</v>
      </c>
      <c r="N11" s="5" t="s">
        <v>14</v>
      </c>
      <c r="O11" s="6" t="s">
        <v>14</v>
      </c>
      <c r="P11" s="5" t="s">
        <v>14</v>
      </c>
      <c r="Q11" s="6" t="s">
        <v>14</v>
      </c>
      <c r="R11" s="5" t="s">
        <v>14</v>
      </c>
      <c r="S11" s="6" t="s">
        <v>14</v>
      </c>
    </row>
    <row r="12" customFormat="false" ht="35.05" hidden="false" customHeight="false" outlineLevel="0" collapsed="false">
      <c r="A12" s="7" t="s">
        <v>13</v>
      </c>
      <c r="B12" s="5" t="n">
        <f aca="false">2.2/1E+016</f>
        <v>2.2E-016</v>
      </c>
      <c r="C12" s="5" t="n">
        <v>0.01145</v>
      </c>
      <c r="D12" s="5" t="n">
        <v>1.548152</v>
      </c>
      <c r="E12" s="5" t="n">
        <f aca="false">2/1E+016</f>
        <v>2E-016</v>
      </c>
      <c r="F12" s="5" t="s">
        <v>14</v>
      </c>
      <c r="G12" s="6" t="s">
        <v>14</v>
      </c>
      <c r="H12" s="5" t="s">
        <v>14</v>
      </c>
      <c r="I12" s="6" t="s">
        <v>14</v>
      </c>
      <c r="J12" s="5" t="s">
        <v>14</v>
      </c>
      <c r="K12" s="6" t="s">
        <v>14</v>
      </c>
      <c r="L12" s="5" t="s">
        <v>14</v>
      </c>
      <c r="M12" s="6" t="s">
        <v>14</v>
      </c>
      <c r="N12" s="5" t="n">
        <v>-0.372496</v>
      </c>
      <c r="O12" s="5" t="n">
        <f aca="false">2/1E+016</f>
        <v>2E-016</v>
      </c>
      <c r="P12" s="5" t="n">
        <v>-0.390159</v>
      </c>
      <c r="Q12" s="5" t="n">
        <f aca="false">2/1E+016</f>
        <v>2E-016</v>
      </c>
      <c r="R12" s="5" t="s">
        <v>14</v>
      </c>
      <c r="S12" s="6" t="s">
        <v>14</v>
      </c>
    </row>
    <row r="13" customFormat="false" ht="57.45" hidden="false" customHeight="false" outlineLevel="0" collapsed="false">
      <c r="A13" s="7" t="s">
        <v>15</v>
      </c>
      <c r="B13" s="5" t="n">
        <f aca="false">2.2/1E+016</f>
        <v>2.2E-016</v>
      </c>
      <c r="C13" s="5" t="n">
        <v>0.001229</v>
      </c>
      <c r="D13" s="5" t="n">
        <v>1.552874</v>
      </c>
      <c r="E13" s="5" t="n">
        <f aca="false">2/1E+016</f>
        <v>2E-016</v>
      </c>
      <c r="F13" s="5" t="s">
        <v>14</v>
      </c>
      <c r="G13" s="6" t="s">
        <v>14</v>
      </c>
      <c r="H13" s="5" t="s">
        <v>14</v>
      </c>
      <c r="I13" s="6" t="s">
        <v>14</v>
      </c>
      <c r="J13" s="5" t="s">
        <v>14</v>
      </c>
      <c r="K13" s="6" t="s">
        <v>14</v>
      </c>
      <c r="L13" s="5" t="s">
        <v>14</v>
      </c>
      <c r="M13" s="6" t="s">
        <v>14</v>
      </c>
      <c r="N13" s="5" t="n">
        <v>-0.234621</v>
      </c>
      <c r="O13" s="5" t="n">
        <f aca="false">2/1E+016</f>
        <v>2E-016</v>
      </c>
      <c r="P13" s="5" t="n">
        <v>-0.017121</v>
      </c>
      <c r="Q13" s="6" t="n">
        <v>0.627</v>
      </c>
      <c r="R13" s="5" t="s">
        <v>14</v>
      </c>
      <c r="S13" s="6" t="s">
        <v>14</v>
      </c>
    </row>
    <row r="14" customFormat="false" ht="35.05" hidden="false" customHeight="false" outlineLevel="0" collapsed="false">
      <c r="A14" s="7" t="s">
        <v>13</v>
      </c>
      <c r="B14" s="5" t="n">
        <f aca="false">2.2/1E+016</f>
        <v>2.2E-016</v>
      </c>
      <c r="C14" s="5" t="n">
        <v>0.02416</v>
      </c>
      <c r="D14" s="5" t="n">
        <v>1.135497</v>
      </c>
      <c r="E14" s="5" t="n">
        <f aca="false">2/1E+016</f>
        <v>2E-016</v>
      </c>
      <c r="F14" s="5" t="s">
        <v>14</v>
      </c>
      <c r="G14" s="5" t="s">
        <v>14</v>
      </c>
      <c r="H14" s="5" t="s">
        <v>14</v>
      </c>
      <c r="I14" s="5" t="s">
        <v>14</v>
      </c>
      <c r="J14" s="5" t="s">
        <v>14</v>
      </c>
      <c r="K14" s="5" t="s">
        <v>14</v>
      </c>
      <c r="L14" s="5" t="s">
        <v>14</v>
      </c>
      <c r="M14" s="5" t="s">
        <v>14</v>
      </c>
      <c r="N14" s="5" t="s">
        <v>14</v>
      </c>
      <c r="O14" s="5" t="s">
        <v>14</v>
      </c>
      <c r="P14" s="5" t="s">
        <v>14</v>
      </c>
      <c r="Q14" s="5" t="s">
        <v>14</v>
      </c>
      <c r="R14" s="5" t="n">
        <v>0.566263</v>
      </c>
      <c r="S14" s="5" t="n">
        <f aca="false">2/1E+016</f>
        <v>2E-016</v>
      </c>
    </row>
    <row r="15" customFormat="false" ht="12.8" hidden="false" customHeight="false" outlineLevel="0" collapsed="false">
      <c r="A15" s="8"/>
      <c r="B15" s="8"/>
      <c r="C15" s="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customFormat="false" ht="12.8" hidden="false" customHeight="false" outlineLevel="0" collapsed="false">
      <c r="A16" s="10" t="s">
        <v>16</v>
      </c>
      <c r="B16" s="11"/>
      <c r="C16" s="12" t="s">
        <v>17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customFormat="false" ht="12.8" hidden="false" customHeight="false" outlineLevel="0" collapsed="false">
      <c r="A17" s="13" t="s">
        <v>18</v>
      </c>
      <c r="B17" s="14"/>
      <c r="C17" s="12" t="s">
        <v>19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customFormat="false" ht="12.8" hidden="false" customHeight="false" outlineLevel="0" collapsed="false">
      <c r="A18" s="8"/>
      <c r="B18" s="15"/>
      <c r="C18" s="12" t="s">
        <v>20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customFormat="false" ht="12.8" hidden="false" customHeight="false" outlineLevel="0" collapsed="false">
      <c r="A19" s="8"/>
      <c r="B19" s="16"/>
      <c r="C19" s="12" t="s">
        <v>21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</sheetData>
  <mergeCells count="11">
    <mergeCell ref="A1:A2"/>
    <mergeCell ref="B1:B2"/>
    <mergeCell ref="C1:C2"/>
    <mergeCell ref="D1:E1"/>
    <mergeCell ref="F1:G1"/>
    <mergeCell ref="H1:I1"/>
    <mergeCell ref="J1:K1"/>
    <mergeCell ref="L1:M1"/>
    <mergeCell ref="N1:O1"/>
    <mergeCell ref="P1:Q1"/>
    <mergeCell ref="R1:S1"/>
  </mergeCells>
  <conditionalFormatting sqref="G12:G13;I12:I13;K6:K13;M3:M13;Q13;E3;I3;K3:K4;B3:B4;B6;O3:O6;Q3:Q7;G3:G8;I5:I8;O8:O11;Q9:Q11">
    <cfRule type="cellIs" priority="2" operator="between" aboveAverage="0" equalAverage="0" bottom="0" percent="0" rank="0" text="" dxfId="0">
      <formula>0.1</formula>
      <formula>1</formula>
    </cfRule>
    <cfRule type="cellIs" priority="3" operator="between" aboveAverage="0" equalAverage="0" bottom="0" percent="0" rank="0" text="" dxfId="1">
      <formula>0.1</formula>
      <formula>0.05</formula>
    </cfRule>
    <cfRule type="cellIs" priority="4" operator="between" aboveAverage="0" equalAverage="0" bottom="0" percent="0" rank="0" text="" dxfId="2">
      <formula>0.05</formula>
      <formula>0.01</formula>
    </cfRule>
    <cfRule type="cellIs" priority="5" operator="between" aboveAverage="0" equalAverage="0" bottom="0" percent="0" rank="0" text="" dxfId="3">
      <formula>0.01</formula>
      <formula>0.001</formula>
    </cfRule>
  </conditionalFormatting>
  <conditionalFormatting sqref="E4">
    <cfRule type="cellIs" priority="6" operator="between" aboveAverage="0" equalAverage="0" bottom="0" percent="0" rank="0" text="" dxfId="0">
      <formula>0.1</formula>
      <formula>1</formula>
    </cfRule>
    <cfRule type="cellIs" priority="7" operator="between" aboveAverage="0" equalAverage="0" bottom="0" percent="0" rank="0" text="" dxfId="1">
      <formula>0.1</formula>
      <formula>0.05</formula>
    </cfRule>
    <cfRule type="cellIs" priority="8" operator="between" aboveAverage="0" equalAverage="0" bottom="0" percent="0" rank="0" text="" dxfId="2">
      <formula>0.05</formula>
      <formula>0.01</formula>
    </cfRule>
    <cfRule type="cellIs" priority="9" operator="between" aboveAverage="0" equalAverage="0" bottom="0" percent="0" rank="0" text="" dxfId="3">
      <formula>0.01</formula>
      <formula>0.001</formula>
    </cfRule>
  </conditionalFormatting>
  <conditionalFormatting sqref="I4">
    <cfRule type="cellIs" priority="10" operator="between" aboveAverage="0" equalAverage="0" bottom="0" percent="0" rank="0" text="" dxfId="0">
      <formula>0.1</formula>
      <formula>1</formula>
    </cfRule>
    <cfRule type="cellIs" priority="11" operator="between" aboveAverage="0" equalAverage="0" bottom="0" percent="0" rank="0" text="" dxfId="1">
      <formula>0.1</formula>
      <formula>0.05</formula>
    </cfRule>
    <cfRule type="cellIs" priority="12" operator="between" aboveAverage="0" equalAverage="0" bottom="0" percent="0" rank="0" text="" dxfId="2">
      <formula>0.05</formula>
      <formula>0.01</formula>
    </cfRule>
    <cfRule type="cellIs" priority="13" operator="between" aboveAverage="0" equalAverage="0" bottom="0" percent="0" rank="0" text="" dxfId="3">
      <formula>0.01</formula>
      <formula>0.001</formula>
    </cfRule>
  </conditionalFormatting>
  <conditionalFormatting sqref="K5">
    <cfRule type="cellIs" priority="14" operator="between" aboveAverage="0" equalAverage="0" bottom="0" percent="0" rank="0" text="" dxfId="0">
      <formula>0.1</formula>
      <formula>1</formula>
    </cfRule>
    <cfRule type="cellIs" priority="15" operator="between" aboveAverage="0" equalAverage="0" bottom="0" percent="0" rank="0" text="" dxfId="1">
      <formula>0.1</formula>
      <formula>0.05</formula>
    </cfRule>
    <cfRule type="cellIs" priority="16" operator="between" aboveAverage="0" equalAverage="0" bottom="0" percent="0" rank="0" text="" dxfId="2">
      <formula>0.05</formula>
      <formula>0.01</formula>
    </cfRule>
    <cfRule type="cellIs" priority="17" operator="between" aboveAverage="0" equalAverage="0" bottom="0" percent="0" rank="0" text="" dxfId="3">
      <formula>0.01</formula>
      <formula>0.001</formula>
    </cfRule>
  </conditionalFormatting>
  <conditionalFormatting sqref="E5">
    <cfRule type="cellIs" priority="18" operator="between" aboveAverage="0" equalAverage="0" bottom="0" percent="0" rank="0" text="" dxfId="0">
      <formula>0.1</formula>
      <formula>1</formula>
    </cfRule>
    <cfRule type="cellIs" priority="19" operator="between" aboveAverage="0" equalAverage="0" bottom="0" percent="0" rank="0" text="" dxfId="1">
      <formula>0.1</formula>
      <formula>0.05</formula>
    </cfRule>
    <cfRule type="cellIs" priority="20" operator="between" aboveAverage="0" equalAverage="0" bottom="0" percent="0" rank="0" text="" dxfId="2">
      <formula>0.05</formula>
      <formula>0.01</formula>
    </cfRule>
    <cfRule type="cellIs" priority="21" operator="between" aboveAverage="0" equalAverage="0" bottom="0" percent="0" rank="0" text="" dxfId="3">
      <formula>0.01</formula>
      <formula>0.001</formula>
    </cfRule>
  </conditionalFormatting>
  <conditionalFormatting sqref="B5">
    <cfRule type="cellIs" priority="22" operator="between" aboveAverage="0" equalAverage="0" bottom="0" percent="0" rank="0" text="" dxfId="0">
      <formula>0.1</formula>
      <formula>1</formula>
    </cfRule>
    <cfRule type="cellIs" priority="23" operator="between" aboveAverage="0" equalAverage="0" bottom="0" percent="0" rank="0" text="" dxfId="1">
      <formula>0.1</formula>
      <formula>0.05</formula>
    </cfRule>
    <cfRule type="cellIs" priority="24" operator="between" aboveAverage="0" equalAverage="0" bottom="0" percent="0" rank="0" text="" dxfId="2">
      <formula>0.05</formula>
      <formula>0.01</formula>
    </cfRule>
    <cfRule type="cellIs" priority="25" operator="between" aboveAverage="0" equalAverage="0" bottom="0" percent="0" rank="0" text="" dxfId="3">
      <formula>0.01</formula>
      <formula>0.001</formula>
    </cfRule>
  </conditionalFormatting>
  <conditionalFormatting sqref="E6">
    <cfRule type="cellIs" priority="26" operator="between" aboveAverage="0" equalAverage="0" bottom="0" percent="0" rank="0" text="" dxfId="0">
      <formula>0.1</formula>
      <formula>1</formula>
    </cfRule>
    <cfRule type="cellIs" priority="27" operator="between" aboveAverage="0" equalAverage="0" bottom="0" percent="0" rank="0" text="" dxfId="1">
      <formula>0.1</formula>
      <formula>0.05</formula>
    </cfRule>
    <cfRule type="cellIs" priority="28" operator="between" aboveAverage="0" equalAverage="0" bottom="0" percent="0" rank="0" text="" dxfId="2">
      <formula>0.05</formula>
      <formula>0.01</formula>
    </cfRule>
    <cfRule type="cellIs" priority="29" operator="between" aboveAverage="0" equalAverage="0" bottom="0" percent="0" rank="0" text="" dxfId="3">
      <formula>0.01</formula>
      <formula>0.001</formula>
    </cfRule>
  </conditionalFormatting>
  <conditionalFormatting sqref="B7">
    <cfRule type="cellIs" priority="30" operator="between" aboveAverage="0" equalAverage="0" bottom="0" percent="0" rank="0" text="" dxfId="0">
      <formula>0.1</formula>
      <formula>1</formula>
    </cfRule>
    <cfRule type="cellIs" priority="31" operator="between" aboveAverage="0" equalAverage="0" bottom="0" percent="0" rank="0" text="" dxfId="1">
      <formula>0.1</formula>
      <formula>0.05</formula>
    </cfRule>
    <cfRule type="cellIs" priority="32" operator="between" aboveAverage="0" equalAverage="0" bottom="0" percent="0" rank="0" text="" dxfId="2">
      <formula>0.05</formula>
      <formula>0.01</formula>
    </cfRule>
    <cfRule type="cellIs" priority="33" operator="between" aboveAverage="0" equalAverage="0" bottom="0" percent="0" rank="0" text="" dxfId="3">
      <formula>0.01</formula>
      <formula>0.001</formula>
    </cfRule>
  </conditionalFormatting>
  <conditionalFormatting sqref="E7">
    <cfRule type="cellIs" priority="34" operator="between" aboveAverage="0" equalAverage="0" bottom="0" percent="0" rank="0" text="" dxfId="0">
      <formula>0.1</formula>
      <formula>1</formula>
    </cfRule>
    <cfRule type="cellIs" priority="35" operator="between" aboveAverage="0" equalAverage="0" bottom="0" percent="0" rank="0" text="" dxfId="1">
      <formula>0.1</formula>
      <formula>0.05</formula>
    </cfRule>
    <cfRule type="cellIs" priority="36" operator="between" aboveAverage="0" equalAverage="0" bottom="0" percent="0" rank="0" text="" dxfId="2">
      <formula>0.05</formula>
      <formula>0.01</formula>
    </cfRule>
    <cfRule type="cellIs" priority="37" operator="between" aboveAverage="0" equalAverage="0" bottom="0" percent="0" rank="0" text="" dxfId="3">
      <formula>0.01</formula>
      <formula>0.001</formula>
    </cfRule>
  </conditionalFormatting>
  <conditionalFormatting sqref="O7">
    <cfRule type="cellIs" priority="38" operator="between" aboveAverage="0" equalAverage="0" bottom="0" percent="0" rank="0" text="" dxfId="0">
      <formula>0.1</formula>
      <formula>1</formula>
    </cfRule>
    <cfRule type="cellIs" priority="39" operator="between" aboveAverage="0" equalAverage="0" bottom="0" percent="0" rank="0" text="" dxfId="1">
      <formula>0.1</formula>
      <formula>0.05</formula>
    </cfRule>
    <cfRule type="cellIs" priority="40" operator="between" aboveAverage="0" equalAverage="0" bottom="0" percent="0" rank="0" text="" dxfId="2">
      <formula>0.05</formula>
      <formula>0.01</formula>
    </cfRule>
    <cfRule type="cellIs" priority="41" operator="between" aboveAverage="0" equalAverage="0" bottom="0" percent="0" rank="0" text="" dxfId="3">
      <formula>0.01</formula>
      <formula>0.001</formula>
    </cfRule>
  </conditionalFormatting>
  <conditionalFormatting sqref="B8">
    <cfRule type="cellIs" priority="42" operator="between" aboveAverage="0" equalAverage="0" bottom="0" percent="0" rank="0" text="" dxfId="0">
      <formula>0.1</formula>
      <formula>1</formula>
    </cfRule>
    <cfRule type="cellIs" priority="43" operator="between" aboveAverage="0" equalAverage="0" bottom="0" percent="0" rank="0" text="" dxfId="1">
      <formula>0.1</formula>
      <formula>0.05</formula>
    </cfRule>
    <cfRule type="cellIs" priority="44" operator="between" aboveAverage="0" equalAverage="0" bottom="0" percent="0" rank="0" text="" dxfId="2">
      <formula>0.05</formula>
      <formula>0.01</formula>
    </cfRule>
    <cfRule type="cellIs" priority="45" operator="between" aboveAverage="0" equalAverage="0" bottom="0" percent="0" rank="0" text="" dxfId="3">
      <formula>0.01</formula>
      <formula>0.001</formula>
    </cfRule>
  </conditionalFormatting>
  <conditionalFormatting sqref="E8">
    <cfRule type="cellIs" priority="46" operator="between" aboveAverage="0" equalAverage="0" bottom="0" percent="0" rank="0" text="" dxfId="0">
      <formula>0.1</formula>
      <formula>1</formula>
    </cfRule>
    <cfRule type="cellIs" priority="47" operator="between" aboveAverage="0" equalAverage="0" bottom="0" percent="0" rank="0" text="" dxfId="1">
      <formula>0.1</formula>
      <formula>0.05</formula>
    </cfRule>
    <cfRule type="cellIs" priority="48" operator="between" aboveAverage="0" equalAverage="0" bottom="0" percent="0" rank="0" text="" dxfId="2">
      <formula>0.05</formula>
      <formula>0.01</formula>
    </cfRule>
    <cfRule type="cellIs" priority="49" operator="between" aboveAverage="0" equalAverage="0" bottom="0" percent="0" rank="0" text="" dxfId="3">
      <formula>0.01</formula>
      <formula>0.001</formula>
    </cfRule>
  </conditionalFormatting>
  <conditionalFormatting sqref="Q8">
    <cfRule type="cellIs" priority="50" operator="between" aboveAverage="0" equalAverage="0" bottom="0" percent="0" rank="0" text="" dxfId="0">
      <formula>0.1</formula>
      <formula>1</formula>
    </cfRule>
    <cfRule type="cellIs" priority="51" operator="between" aboveAverage="0" equalAverage="0" bottom="0" percent="0" rank="0" text="" dxfId="1">
      <formula>0.1</formula>
      <formula>0.05</formula>
    </cfRule>
    <cfRule type="cellIs" priority="52" operator="between" aboveAverage="0" equalAverage="0" bottom="0" percent="0" rank="0" text="" dxfId="2">
      <formula>0.05</formula>
      <formula>0.01</formula>
    </cfRule>
    <cfRule type="cellIs" priority="53" operator="between" aboveAverage="0" equalAverage="0" bottom="0" percent="0" rank="0" text="" dxfId="3">
      <formula>0.01</formula>
      <formula>0.001</formula>
    </cfRule>
  </conditionalFormatting>
  <conditionalFormatting sqref="B9">
    <cfRule type="cellIs" priority="54" operator="between" aboveAverage="0" equalAverage="0" bottom="0" percent="0" rank="0" text="" dxfId="0">
      <formula>0.1</formula>
      <formula>1</formula>
    </cfRule>
    <cfRule type="cellIs" priority="55" operator="between" aboveAverage="0" equalAverage="0" bottom="0" percent="0" rank="0" text="" dxfId="1">
      <formula>0.1</formula>
      <formula>0.05</formula>
    </cfRule>
    <cfRule type="cellIs" priority="56" operator="between" aboveAverage="0" equalAverage="0" bottom="0" percent="0" rank="0" text="" dxfId="2">
      <formula>0.05</formula>
      <formula>0.01</formula>
    </cfRule>
    <cfRule type="cellIs" priority="57" operator="between" aboveAverage="0" equalAverage="0" bottom="0" percent="0" rank="0" text="" dxfId="3">
      <formula>0.01</formula>
      <formula>0.001</formula>
    </cfRule>
  </conditionalFormatting>
  <conditionalFormatting sqref="E9">
    <cfRule type="cellIs" priority="58" operator="between" aboveAverage="0" equalAverage="0" bottom="0" percent="0" rank="0" text="" dxfId="0">
      <formula>0.1</formula>
      <formula>1</formula>
    </cfRule>
    <cfRule type="cellIs" priority="59" operator="between" aboveAverage="0" equalAverage="0" bottom="0" percent="0" rank="0" text="" dxfId="1">
      <formula>0.1</formula>
      <formula>0.05</formula>
    </cfRule>
    <cfRule type="cellIs" priority="60" operator="between" aboveAverage="0" equalAverage="0" bottom="0" percent="0" rank="0" text="" dxfId="2">
      <formula>0.05</formula>
      <formula>0.01</formula>
    </cfRule>
    <cfRule type="cellIs" priority="61" operator="between" aboveAverage="0" equalAverage="0" bottom="0" percent="0" rank="0" text="" dxfId="3">
      <formula>0.01</formula>
      <formula>0.001</formula>
    </cfRule>
  </conditionalFormatting>
  <conditionalFormatting sqref="G9">
    <cfRule type="cellIs" priority="62" operator="between" aboveAverage="0" equalAverage="0" bottom="0" percent="0" rank="0" text="" dxfId="0">
      <formula>0.1</formula>
      <formula>1</formula>
    </cfRule>
    <cfRule type="cellIs" priority="63" operator="between" aboveAverage="0" equalAverage="0" bottom="0" percent="0" rank="0" text="" dxfId="1">
      <formula>0.1</formula>
      <formula>0.05</formula>
    </cfRule>
    <cfRule type="cellIs" priority="64" operator="between" aboveAverage="0" equalAverage="0" bottom="0" percent="0" rank="0" text="" dxfId="2">
      <formula>0.05</formula>
      <formula>0.01</formula>
    </cfRule>
    <cfRule type="cellIs" priority="65" operator="between" aboveAverage="0" equalAverage="0" bottom="0" percent="0" rank="0" text="" dxfId="3">
      <formula>0.01</formula>
      <formula>0.001</formula>
    </cfRule>
  </conditionalFormatting>
  <conditionalFormatting sqref="I9">
    <cfRule type="cellIs" priority="66" operator="between" aboveAverage="0" equalAverage="0" bottom="0" percent="0" rank="0" text="" dxfId="0">
      <formula>0.1</formula>
      <formula>1</formula>
    </cfRule>
    <cfRule type="cellIs" priority="67" operator="between" aboveAverage="0" equalAverage="0" bottom="0" percent="0" rank="0" text="" dxfId="1">
      <formula>0.1</formula>
      <formula>0.05</formula>
    </cfRule>
    <cfRule type="cellIs" priority="68" operator="between" aboveAverage="0" equalAverage="0" bottom="0" percent="0" rank="0" text="" dxfId="2">
      <formula>0.05</formula>
      <formula>0.01</formula>
    </cfRule>
    <cfRule type="cellIs" priority="69" operator="between" aboveAverage="0" equalAverage="0" bottom="0" percent="0" rank="0" text="" dxfId="3">
      <formula>0.01</formula>
      <formula>0.001</formula>
    </cfRule>
  </conditionalFormatting>
  <conditionalFormatting sqref="B10">
    <cfRule type="cellIs" priority="70" operator="between" aboveAverage="0" equalAverage="0" bottom="0" percent="0" rank="0" text="" dxfId="0">
      <formula>0.1</formula>
      <formula>1</formula>
    </cfRule>
    <cfRule type="cellIs" priority="71" operator="between" aboveAverage="0" equalAverage="0" bottom="0" percent="0" rank="0" text="" dxfId="1">
      <formula>0.1</formula>
      <formula>0.05</formula>
    </cfRule>
    <cfRule type="cellIs" priority="72" operator="between" aboveAverage="0" equalAverage="0" bottom="0" percent="0" rank="0" text="" dxfId="2">
      <formula>0.05</formula>
      <formula>0.01</formula>
    </cfRule>
    <cfRule type="cellIs" priority="73" operator="between" aboveAverage="0" equalAverage="0" bottom="0" percent="0" rank="0" text="" dxfId="3">
      <formula>0.01</formula>
      <formula>0.001</formula>
    </cfRule>
  </conditionalFormatting>
  <conditionalFormatting sqref="I10">
    <cfRule type="cellIs" priority="74" operator="between" aboveAverage="0" equalAverage="0" bottom="0" percent="0" rank="0" text="" dxfId="0">
      <formula>0.1</formula>
      <formula>1</formula>
    </cfRule>
    <cfRule type="cellIs" priority="75" operator="between" aboveAverage="0" equalAverage="0" bottom="0" percent="0" rank="0" text="" dxfId="1">
      <formula>0.1</formula>
      <formula>0.05</formula>
    </cfRule>
    <cfRule type="cellIs" priority="76" operator="between" aboveAverage="0" equalAverage="0" bottom="0" percent="0" rank="0" text="" dxfId="2">
      <formula>0.05</formula>
      <formula>0.01</formula>
    </cfRule>
    <cfRule type="cellIs" priority="77" operator="between" aboveAverage="0" equalAverage="0" bottom="0" percent="0" rank="0" text="" dxfId="3">
      <formula>0.01</formula>
      <formula>0.001</formula>
    </cfRule>
  </conditionalFormatting>
  <conditionalFormatting sqref="G10">
    <cfRule type="cellIs" priority="78" operator="between" aboveAverage="0" equalAverage="0" bottom="0" percent="0" rank="0" text="" dxfId="0">
      <formula>0.1</formula>
      <formula>1</formula>
    </cfRule>
    <cfRule type="cellIs" priority="79" operator="between" aboveAverage="0" equalAverage="0" bottom="0" percent="0" rank="0" text="" dxfId="1">
      <formula>0.1</formula>
      <formula>0.05</formula>
    </cfRule>
    <cfRule type="cellIs" priority="80" operator="between" aboveAverage="0" equalAverage="0" bottom="0" percent="0" rank="0" text="" dxfId="2">
      <formula>0.05</formula>
      <formula>0.01</formula>
    </cfRule>
    <cfRule type="cellIs" priority="81" operator="between" aboveAverage="0" equalAverage="0" bottom="0" percent="0" rank="0" text="" dxfId="3">
      <formula>0.01</formula>
      <formula>0.001</formula>
    </cfRule>
  </conditionalFormatting>
  <conditionalFormatting sqref="E10">
    <cfRule type="cellIs" priority="82" operator="between" aboveAverage="0" equalAverage="0" bottom="0" percent="0" rank="0" text="" dxfId="0">
      <formula>0.1</formula>
      <formula>1</formula>
    </cfRule>
    <cfRule type="cellIs" priority="83" operator="between" aboveAverage="0" equalAverage="0" bottom="0" percent="0" rank="0" text="" dxfId="1">
      <formula>0.1</formula>
      <formula>0.05</formula>
    </cfRule>
    <cfRule type="cellIs" priority="84" operator="between" aboveAverage="0" equalAverage="0" bottom="0" percent="0" rank="0" text="" dxfId="2">
      <formula>0.05</formula>
      <formula>0.01</formula>
    </cfRule>
    <cfRule type="cellIs" priority="85" operator="between" aboveAverage="0" equalAverage="0" bottom="0" percent="0" rank="0" text="" dxfId="3">
      <formula>0.01</formula>
      <formula>0.001</formula>
    </cfRule>
  </conditionalFormatting>
  <conditionalFormatting sqref="B11">
    <cfRule type="cellIs" priority="86" operator="between" aboveAverage="0" equalAverage="0" bottom="0" percent="0" rank="0" text="" dxfId="0">
      <formula>0.1</formula>
      <formula>1</formula>
    </cfRule>
    <cfRule type="cellIs" priority="87" operator="between" aboveAverage="0" equalAverage="0" bottom="0" percent="0" rank="0" text="" dxfId="1">
      <formula>0.1</formula>
      <formula>0.05</formula>
    </cfRule>
    <cfRule type="cellIs" priority="88" operator="between" aboveAverage="0" equalAverage="0" bottom="0" percent="0" rank="0" text="" dxfId="2">
      <formula>0.05</formula>
      <formula>0.01</formula>
    </cfRule>
    <cfRule type="cellIs" priority="89" operator="between" aboveAverage="0" equalAverage="0" bottom="0" percent="0" rank="0" text="" dxfId="3">
      <formula>0.01</formula>
      <formula>0.001</formula>
    </cfRule>
  </conditionalFormatting>
  <conditionalFormatting sqref="I11">
    <cfRule type="cellIs" priority="90" operator="between" aboveAverage="0" equalAverage="0" bottom="0" percent="0" rank="0" text="" dxfId="0">
      <formula>0.1</formula>
      <formula>1</formula>
    </cfRule>
    <cfRule type="cellIs" priority="91" operator="between" aboveAverage="0" equalAverage="0" bottom="0" percent="0" rank="0" text="" dxfId="1">
      <formula>0.1</formula>
      <formula>0.05</formula>
    </cfRule>
    <cfRule type="cellIs" priority="92" operator="between" aboveAverage="0" equalAverage="0" bottom="0" percent="0" rank="0" text="" dxfId="2">
      <formula>0.05</formula>
      <formula>0.01</formula>
    </cfRule>
    <cfRule type="cellIs" priority="93" operator="between" aboveAverage="0" equalAverage="0" bottom="0" percent="0" rank="0" text="" dxfId="3">
      <formula>0.01</formula>
      <formula>0.001</formula>
    </cfRule>
  </conditionalFormatting>
  <conditionalFormatting sqref="G11">
    <cfRule type="cellIs" priority="94" operator="between" aboveAverage="0" equalAverage="0" bottom="0" percent="0" rank="0" text="" dxfId="0">
      <formula>0.1</formula>
      <formula>1</formula>
    </cfRule>
    <cfRule type="cellIs" priority="95" operator="between" aboveAverage="0" equalAverage="0" bottom="0" percent="0" rank="0" text="" dxfId="1">
      <formula>0.1</formula>
      <formula>0.05</formula>
    </cfRule>
    <cfRule type="cellIs" priority="96" operator="between" aboveAverage="0" equalAverage="0" bottom="0" percent="0" rank="0" text="" dxfId="2">
      <formula>0.05</formula>
      <formula>0.01</formula>
    </cfRule>
    <cfRule type="cellIs" priority="97" operator="between" aboveAverage="0" equalAverage="0" bottom="0" percent="0" rank="0" text="" dxfId="3">
      <formula>0.01</formula>
      <formula>0.001</formula>
    </cfRule>
  </conditionalFormatting>
  <conditionalFormatting sqref="E11">
    <cfRule type="cellIs" priority="98" operator="between" aboveAverage="0" equalAverage="0" bottom="0" percent="0" rank="0" text="" dxfId="0">
      <formula>0.1</formula>
      <formula>1</formula>
    </cfRule>
    <cfRule type="cellIs" priority="99" operator="between" aboveAverage="0" equalAverage="0" bottom="0" percent="0" rank="0" text="" dxfId="1">
      <formula>0.1</formula>
      <formula>0.05</formula>
    </cfRule>
    <cfRule type="cellIs" priority="100" operator="between" aboveAverage="0" equalAverage="0" bottom="0" percent="0" rank="0" text="" dxfId="2">
      <formula>0.05</formula>
      <formula>0.01</formula>
    </cfRule>
    <cfRule type="cellIs" priority="101" operator="between" aboveAverage="0" equalAverage="0" bottom="0" percent="0" rank="0" text="" dxfId="3">
      <formula>0.01</formula>
      <formula>0.001</formula>
    </cfRule>
  </conditionalFormatting>
  <conditionalFormatting sqref="B12">
    <cfRule type="cellIs" priority="102" operator="between" aboveAverage="0" equalAverage="0" bottom="0" percent="0" rank="0" text="" dxfId="0">
      <formula>0.1</formula>
      <formula>1</formula>
    </cfRule>
    <cfRule type="cellIs" priority="103" operator="between" aboveAverage="0" equalAverage="0" bottom="0" percent="0" rank="0" text="" dxfId="1">
      <formula>0.1</formula>
      <formula>0.05</formula>
    </cfRule>
    <cfRule type="cellIs" priority="104" operator="between" aboveAverage="0" equalAverage="0" bottom="0" percent="0" rank="0" text="" dxfId="2">
      <formula>0.05</formula>
      <formula>0.01</formula>
    </cfRule>
    <cfRule type="cellIs" priority="105" operator="between" aboveAverage="0" equalAverage="0" bottom="0" percent="0" rank="0" text="" dxfId="3">
      <formula>0.01</formula>
      <formula>0.001</formula>
    </cfRule>
  </conditionalFormatting>
  <conditionalFormatting sqref="B13">
    <cfRule type="cellIs" priority="106" operator="between" aboveAverage="0" equalAverage="0" bottom="0" percent="0" rank="0" text="" dxfId="0">
      <formula>0.1</formula>
      <formula>1</formula>
    </cfRule>
    <cfRule type="cellIs" priority="107" operator="between" aboveAverage="0" equalAverage="0" bottom="0" percent="0" rank="0" text="" dxfId="1">
      <formula>0.1</formula>
      <formula>0.05</formula>
    </cfRule>
    <cfRule type="cellIs" priority="108" operator="between" aboveAverage="0" equalAverage="0" bottom="0" percent="0" rank="0" text="" dxfId="2">
      <formula>0.05</formula>
      <formula>0.01</formula>
    </cfRule>
    <cfRule type="cellIs" priority="109" operator="between" aboveAverage="0" equalAverage="0" bottom="0" percent="0" rank="0" text="" dxfId="3">
      <formula>0.01</formula>
      <formula>0.001</formula>
    </cfRule>
  </conditionalFormatting>
  <conditionalFormatting sqref="E12">
    <cfRule type="cellIs" priority="110" operator="between" aboveAverage="0" equalAverage="0" bottom="0" percent="0" rank="0" text="" dxfId="0">
      <formula>0.1</formula>
      <formula>1</formula>
    </cfRule>
    <cfRule type="cellIs" priority="111" operator="between" aboveAverage="0" equalAverage="0" bottom="0" percent="0" rank="0" text="" dxfId="1">
      <formula>0.1</formula>
      <formula>0.05</formula>
    </cfRule>
    <cfRule type="cellIs" priority="112" operator="between" aboveAverage="0" equalAverage="0" bottom="0" percent="0" rank="0" text="" dxfId="2">
      <formula>0.05</formula>
      <formula>0.01</formula>
    </cfRule>
    <cfRule type="cellIs" priority="113" operator="between" aboveAverage="0" equalAverage="0" bottom="0" percent="0" rank="0" text="" dxfId="3">
      <formula>0.01</formula>
      <formula>0.001</formula>
    </cfRule>
  </conditionalFormatting>
  <conditionalFormatting sqref="O12">
    <cfRule type="cellIs" priority="114" operator="between" aboveAverage="0" equalAverage="0" bottom="0" percent="0" rank="0" text="" dxfId="0">
      <formula>0.1</formula>
      <formula>1</formula>
    </cfRule>
    <cfRule type="cellIs" priority="115" operator="between" aboveAverage="0" equalAverage="0" bottom="0" percent="0" rank="0" text="" dxfId="1">
      <formula>0.1</formula>
      <formula>0.05</formula>
    </cfRule>
    <cfRule type="cellIs" priority="116" operator="between" aboveAverage="0" equalAverage="0" bottom="0" percent="0" rank="0" text="" dxfId="2">
      <formula>0.05</formula>
      <formula>0.01</formula>
    </cfRule>
    <cfRule type="cellIs" priority="117" operator="between" aboveAverage="0" equalAverage="0" bottom="0" percent="0" rank="0" text="" dxfId="3">
      <formula>0.01</formula>
      <formula>0.001</formula>
    </cfRule>
  </conditionalFormatting>
  <conditionalFormatting sqref="Q12">
    <cfRule type="cellIs" priority="118" operator="between" aboveAverage="0" equalAverage="0" bottom="0" percent="0" rank="0" text="" dxfId="0">
      <formula>0.1</formula>
      <formula>1</formula>
    </cfRule>
    <cfRule type="cellIs" priority="119" operator="between" aboveAverage="0" equalAverage="0" bottom="0" percent="0" rank="0" text="" dxfId="1">
      <formula>0.1</formula>
      <formula>0.05</formula>
    </cfRule>
    <cfRule type="cellIs" priority="120" operator="between" aboveAverage="0" equalAverage="0" bottom="0" percent="0" rank="0" text="" dxfId="2">
      <formula>0.05</formula>
      <formula>0.01</formula>
    </cfRule>
    <cfRule type="cellIs" priority="121" operator="between" aboveAverage="0" equalAverage="0" bottom="0" percent="0" rank="0" text="" dxfId="3">
      <formula>0.01</formula>
      <formula>0.001</formula>
    </cfRule>
  </conditionalFormatting>
  <conditionalFormatting sqref="E13">
    <cfRule type="cellIs" priority="122" operator="between" aboveAverage="0" equalAverage="0" bottom="0" percent="0" rank="0" text="" dxfId="0">
      <formula>0.1</formula>
      <formula>1</formula>
    </cfRule>
    <cfRule type="cellIs" priority="123" operator="between" aboveAverage="0" equalAverage="0" bottom="0" percent="0" rank="0" text="" dxfId="1">
      <formula>0.1</formula>
      <formula>0.05</formula>
    </cfRule>
    <cfRule type="cellIs" priority="124" operator="between" aboveAverage="0" equalAverage="0" bottom="0" percent="0" rank="0" text="" dxfId="2">
      <formula>0.05</formula>
      <formula>0.01</formula>
    </cfRule>
    <cfRule type="cellIs" priority="125" operator="between" aboveAverage="0" equalAverage="0" bottom="0" percent="0" rank="0" text="" dxfId="3">
      <formula>0.01</formula>
      <formula>0.001</formula>
    </cfRule>
  </conditionalFormatting>
  <conditionalFormatting sqref="O13">
    <cfRule type="cellIs" priority="126" operator="between" aboveAverage="0" equalAverage="0" bottom="0" percent="0" rank="0" text="" dxfId="0">
      <formula>0.1</formula>
      <formula>1</formula>
    </cfRule>
    <cfRule type="cellIs" priority="127" operator="between" aboveAverage="0" equalAverage="0" bottom="0" percent="0" rank="0" text="" dxfId="1">
      <formula>0.1</formula>
      <formula>0.05</formula>
    </cfRule>
    <cfRule type="cellIs" priority="128" operator="between" aboveAverage="0" equalAverage="0" bottom="0" percent="0" rank="0" text="" dxfId="2">
      <formula>0.05</formula>
      <formula>0.01</formula>
    </cfRule>
    <cfRule type="cellIs" priority="129" operator="between" aboveAverage="0" equalAverage="0" bottom="0" percent="0" rank="0" text="" dxfId="3">
      <formula>0.01</formula>
      <formula>0.001</formula>
    </cfRule>
  </conditionalFormatting>
  <conditionalFormatting sqref="S3:S13">
    <cfRule type="cellIs" priority="130" operator="between" aboveAverage="0" equalAverage="0" bottom="0" percent="0" rank="0" text="" dxfId="0">
      <formula>0.1</formula>
      <formula>1</formula>
    </cfRule>
    <cfRule type="cellIs" priority="131" operator="between" aboveAverage="0" equalAverage="0" bottom="0" percent="0" rank="0" text="" dxfId="1">
      <formula>0.1</formula>
      <formula>0.05</formula>
    </cfRule>
    <cfRule type="cellIs" priority="132" operator="between" aboveAverage="0" equalAverage="0" bottom="0" percent="0" rank="0" text="" dxfId="2">
      <formula>0.05</formula>
      <formula>0.01</formula>
    </cfRule>
    <cfRule type="cellIs" priority="133" operator="between" aboveAverage="0" equalAverage="0" bottom="0" percent="0" rank="0" text="" dxfId="3">
      <formula>0.01</formula>
      <formula>0.001</formula>
    </cfRule>
  </conditionalFormatting>
  <conditionalFormatting sqref="B14">
    <cfRule type="cellIs" priority="134" operator="between" aboveAverage="0" equalAverage="0" bottom="0" percent="0" rank="0" text="" dxfId="0">
      <formula>0.1</formula>
      <formula>1</formula>
    </cfRule>
    <cfRule type="cellIs" priority="135" operator="between" aboveAverage="0" equalAverage="0" bottom="0" percent="0" rank="0" text="" dxfId="1">
      <formula>0.1</formula>
      <formula>0.05</formula>
    </cfRule>
    <cfRule type="cellIs" priority="136" operator="between" aboveAverage="0" equalAverage="0" bottom="0" percent="0" rank="0" text="" dxfId="2">
      <formula>0.05</formula>
      <formula>0.01</formula>
    </cfRule>
    <cfRule type="cellIs" priority="137" operator="between" aboveAverage="0" equalAverage="0" bottom="0" percent="0" rank="0" text="" dxfId="3">
      <formula>0.01</formula>
      <formula>0.001</formula>
    </cfRule>
  </conditionalFormatting>
  <conditionalFormatting sqref="E14">
    <cfRule type="cellIs" priority="138" operator="between" aboveAverage="0" equalAverage="0" bottom="0" percent="0" rank="0" text="" dxfId="0">
      <formula>0.1</formula>
      <formula>1</formula>
    </cfRule>
    <cfRule type="cellIs" priority="139" operator="between" aboveAverage="0" equalAverage="0" bottom="0" percent="0" rank="0" text="" dxfId="1">
      <formula>0.1</formula>
      <formula>0.05</formula>
    </cfRule>
    <cfRule type="cellIs" priority="140" operator="between" aboveAverage="0" equalAverage="0" bottom="0" percent="0" rank="0" text="" dxfId="2">
      <formula>0.05</formula>
      <formula>0.01</formula>
    </cfRule>
    <cfRule type="cellIs" priority="141" operator="between" aboveAverage="0" equalAverage="0" bottom="0" percent="0" rank="0" text="" dxfId="3">
      <formula>0.01</formula>
      <formula>0.001</formula>
    </cfRule>
  </conditionalFormatting>
  <conditionalFormatting sqref="S14">
    <cfRule type="cellIs" priority="142" operator="between" aboveAverage="0" equalAverage="0" bottom="0" percent="0" rank="0" text="" dxfId="0">
      <formula>0.1</formula>
      <formula>1</formula>
    </cfRule>
    <cfRule type="cellIs" priority="143" operator="between" aboveAverage="0" equalAverage="0" bottom="0" percent="0" rank="0" text="" dxfId="1">
      <formula>0.1</formula>
      <formula>0.05</formula>
    </cfRule>
    <cfRule type="cellIs" priority="144" operator="between" aboveAverage="0" equalAverage="0" bottom="0" percent="0" rank="0" text="" dxfId="2">
      <formula>0.05</formula>
      <formula>0.01</formula>
    </cfRule>
    <cfRule type="cellIs" priority="145" operator="between" aboveAverage="0" equalAverage="0" bottom="0" percent="0" rank="0" text="" dxfId="3">
      <formula>0.01</formula>
      <formula>0.001</formula>
    </cfRule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87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A1" activeCellId="0" sqref="A1"/>
    </sheetView>
  </sheetViews>
  <sheetFormatPr defaultRowHeight="12.8"/>
  <cols>
    <col collapsed="false" hidden="false" max="1" min="1" style="1" width="14.6683673469388"/>
    <col collapsed="false" hidden="false" max="2" min="2" style="1" width="8.90816326530612"/>
    <col collapsed="false" hidden="false" max="3" min="3" style="1" width="9.30612244897959"/>
    <col collapsed="false" hidden="false" max="4" min="4" style="1" width="10.9948979591837"/>
    <col collapsed="false" hidden="false" max="5" min="5" style="1" width="7.36224489795918"/>
    <col collapsed="false" hidden="false" max="6" min="6" style="0" width="11.5204081632653"/>
    <col collapsed="false" hidden="false" max="7" min="7" style="0" width="7.04591836734694"/>
    <col collapsed="false" hidden="false" max="8" min="8" style="0" width="11.5204081632653"/>
    <col collapsed="false" hidden="false" max="9" min="9" style="0" width="6.76530612244898"/>
    <col collapsed="false" hidden="false" max="10" min="10" style="0" width="11.5204081632653"/>
    <col collapsed="false" hidden="false" max="11" min="11" style="0" width="6.76530612244898"/>
    <col collapsed="false" hidden="false" max="12" min="12" style="0" width="11.5204081632653"/>
    <col collapsed="false" hidden="false" max="13" min="13" style="0" width="6.76530612244898"/>
    <col collapsed="false" hidden="false" max="14" min="14" style="0" width="11.5204081632653"/>
    <col collapsed="false" hidden="false" max="15" min="15" style="0" width="6.76530612244898"/>
    <col collapsed="false" hidden="false" max="16" min="16" style="0" width="11.5204081632653"/>
    <col collapsed="false" hidden="false" max="17" min="17" style="0" width="6.76530612244898"/>
    <col collapsed="false" hidden="false" max="18" min="18" style="0" width="11.5204081632653"/>
    <col collapsed="false" hidden="false" max="19" min="19" style="0" width="7.33673469387755"/>
    <col collapsed="false" hidden="false" max="1025" min="20" style="0" width="11.5204081632653"/>
  </cols>
  <sheetData>
    <row r="1" s="3" customFormat="true" ht="35.0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/>
      <c r="H1" s="2" t="s">
        <v>5</v>
      </c>
      <c r="I1" s="2"/>
      <c r="J1" s="2" t="s">
        <v>6</v>
      </c>
      <c r="K1" s="2"/>
      <c r="L1" s="2" t="s">
        <v>7</v>
      </c>
      <c r="M1" s="2"/>
      <c r="N1" s="2" t="s">
        <v>8</v>
      </c>
      <c r="O1" s="2"/>
      <c r="P1" s="2" t="s">
        <v>9</v>
      </c>
      <c r="Q1" s="2"/>
      <c r="R1" s="2" t="s">
        <v>10</v>
      </c>
      <c r="S1" s="2"/>
      <c r="AMI1" s="0"/>
      <c r="AMJ1" s="0"/>
    </row>
    <row r="2" s="3" customFormat="true" ht="12.8" hidden="false" customHeight="false" outlineLevel="0" collapsed="false">
      <c r="A2" s="2"/>
      <c r="B2" s="2"/>
      <c r="C2" s="2"/>
      <c r="D2" s="2" t="s">
        <v>11</v>
      </c>
      <c r="E2" s="2" t="s">
        <v>12</v>
      </c>
      <c r="F2" s="2" t="s">
        <v>11</v>
      </c>
      <c r="G2" s="2" t="s">
        <v>12</v>
      </c>
      <c r="H2" s="2" t="s">
        <v>11</v>
      </c>
      <c r="I2" s="2" t="s">
        <v>12</v>
      </c>
      <c r="J2" s="2" t="s">
        <v>11</v>
      </c>
      <c r="K2" s="2" t="s">
        <v>12</v>
      </c>
      <c r="L2" s="2" t="s">
        <v>11</v>
      </c>
      <c r="M2" s="2" t="s">
        <v>12</v>
      </c>
      <c r="N2" s="2" t="s">
        <v>11</v>
      </c>
      <c r="O2" s="2" t="s">
        <v>12</v>
      </c>
      <c r="P2" s="2" t="s">
        <v>11</v>
      </c>
      <c r="Q2" s="2" t="s">
        <v>12</v>
      </c>
      <c r="R2" s="2" t="s">
        <v>11</v>
      </c>
      <c r="S2" s="2" t="s">
        <v>12</v>
      </c>
      <c r="AMI2" s="0"/>
      <c r="AMJ2" s="0"/>
    </row>
    <row r="3" customFormat="false" ht="35.05" hidden="false" customHeight="false" outlineLevel="0" collapsed="false">
      <c r="A3" s="4" t="s">
        <v>13</v>
      </c>
      <c r="B3" s="5" t="n">
        <f aca="false">1.384/100000</f>
        <v>1.384E-005</v>
      </c>
      <c r="C3" s="5" t="n">
        <v>0.0007132</v>
      </c>
      <c r="D3" s="5" t="n">
        <v>1.68586</v>
      </c>
      <c r="E3" s="5" t="n">
        <f aca="false">2/1E+016</f>
        <v>2E-016</v>
      </c>
      <c r="F3" s="5" t="n">
        <f aca="false">0.1461</f>
        <v>0.1461</v>
      </c>
      <c r="G3" s="5" t="n">
        <f aca="false">1.38/100000</f>
        <v>1.38E-005</v>
      </c>
      <c r="H3" s="5" t="s">
        <v>14</v>
      </c>
      <c r="I3" s="6" t="s">
        <v>14</v>
      </c>
      <c r="J3" s="5" t="s">
        <v>14</v>
      </c>
      <c r="K3" s="6" t="s">
        <v>14</v>
      </c>
      <c r="L3" s="5" t="s">
        <v>14</v>
      </c>
      <c r="M3" s="6" t="s">
        <v>14</v>
      </c>
      <c r="N3" s="5" t="s">
        <v>14</v>
      </c>
      <c r="O3" s="6" t="s">
        <v>14</v>
      </c>
      <c r="P3" s="5" t="s">
        <v>14</v>
      </c>
      <c r="Q3" s="6" t="s">
        <v>14</v>
      </c>
      <c r="R3" s="7" t="s">
        <v>14</v>
      </c>
      <c r="S3" s="7" t="s">
        <v>14</v>
      </c>
    </row>
    <row r="4" customFormat="false" ht="35.05" hidden="false" customHeight="false" outlineLevel="0" collapsed="false">
      <c r="A4" s="7" t="s">
        <v>13</v>
      </c>
      <c r="B4" s="5" t="n">
        <f aca="false">2.2/1E+016</f>
        <v>2.2E-016</v>
      </c>
      <c r="C4" s="5" t="n">
        <v>0.007469</v>
      </c>
      <c r="D4" s="5" t="n">
        <v>1.64095</v>
      </c>
      <c r="E4" s="5" t="n">
        <f aca="false">2/1E+016</f>
        <v>2E-016</v>
      </c>
      <c r="F4" s="5" t="s">
        <v>14</v>
      </c>
      <c r="G4" s="6" t="s">
        <v>14</v>
      </c>
      <c r="H4" s="5" t="n">
        <v>0.41379</v>
      </c>
      <c r="I4" s="5" t="n">
        <f aca="false">2/1E+016</f>
        <v>2E-016</v>
      </c>
      <c r="J4" s="5" t="s">
        <v>14</v>
      </c>
      <c r="K4" s="6" t="s">
        <v>14</v>
      </c>
      <c r="L4" s="5" t="s">
        <v>14</v>
      </c>
      <c r="M4" s="6" t="s">
        <v>14</v>
      </c>
      <c r="N4" s="5" t="s">
        <v>14</v>
      </c>
      <c r="O4" s="6" t="s">
        <v>14</v>
      </c>
      <c r="P4" s="5" t="s">
        <v>14</v>
      </c>
      <c r="Q4" s="6" t="s">
        <v>14</v>
      </c>
      <c r="R4" s="7" t="s">
        <v>14</v>
      </c>
      <c r="S4" s="7" t="s">
        <v>14</v>
      </c>
    </row>
    <row r="5" customFormat="false" ht="35.05" hidden="false" customHeight="false" outlineLevel="0" collapsed="false">
      <c r="A5" s="7" t="s">
        <v>13</v>
      </c>
      <c r="B5" s="5" t="n">
        <f aca="false">4.459/1000000000</f>
        <v>4.459E-009</v>
      </c>
      <c r="C5" s="5" t="n">
        <v>0.001332</v>
      </c>
      <c r="D5" s="5" t="n">
        <v>1.67294</v>
      </c>
      <c r="E5" s="5" t="n">
        <f aca="false">2/1E+016</f>
        <v>2E-016</v>
      </c>
      <c r="F5" s="5" t="s">
        <v>14</v>
      </c>
      <c r="G5" s="6" t="s">
        <v>14</v>
      </c>
      <c r="H5" s="5" t="s">
        <v>14</v>
      </c>
      <c r="I5" s="6" t="s">
        <v>14</v>
      </c>
      <c r="J5" s="5" t="n">
        <v>0.16312</v>
      </c>
      <c r="K5" s="5" t="n">
        <f aca="false">4.46/1000000000</f>
        <v>4.46E-009</v>
      </c>
      <c r="L5" s="5" t="s">
        <v>14</v>
      </c>
      <c r="M5" s="6" t="s">
        <v>14</v>
      </c>
      <c r="N5" s="5" t="s">
        <v>14</v>
      </c>
      <c r="O5" s="6" t="s">
        <v>14</v>
      </c>
      <c r="P5" s="5" t="s">
        <v>14</v>
      </c>
      <c r="Q5" s="6" t="s">
        <v>14</v>
      </c>
      <c r="R5" s="7" t="s">
        <v>14</v>
      </c>
      <c r="S5" s="7" t="s">
        <v>14</v>
      </c>
    </row>
    <row r="6" customFormat="false" ht="35.05" hidden="false" customHeight="false" outlineLevel="0" collapsed="false">
      <c r="A6" s="7" t="s">
        <v>13</v>
      </c>
      <c r="B6" s="5" t="n">
        <v>0.8911</v>
      </c>
      <c r="C6" s="5" t="n">
        <f aca="false">-3.913/100000</f>
        <v>-3.913E-005</v>
      </c>
      <c r="D6" s="5" t="n">
        <v>1.701968</v>
      </c>
      <c r="E6" s="5" t="n">
        <f aca="false">2/1E+016</f>
        <v>2E-016</v>
      </c>
      <c r="F6" s="5" t="s">
        <v>14</v>
      </c>
      <c r="G6" s="6" t="s">
        <v>14</v>
      </c>
      <c r="H6" s="5" t="s">
        <v>14</v>
      </c>
      <c r="I6" s="6" t="s">
        <v>14</v>
      </c>
      <c r="J6" s="5" t="s">
        <v>14</v>
      </c>
      <c r="K6" s="6" t="s">
        <v>14</v>
      </c>
      <c r="L6" s="5" t="n">
        <v>0.003578</v>
      </c>
      <c r="M6" s="6" t="n">
        <v>0.891</v>
      </c>
      <c r="N6" s="5" t="s">
        <v>14</v>
      </c>
      <c r="O6" s="6" t="s">
        <v>14</v>
      </c>
      <c r="P6" s="5" t="s">
        <v>14</v>
      </c>
      <c r="Q6" s="6" t="s">
        <v>14</v>
      </c>
      <c r="R6" s="7" t="s">
        <v>14</v>
      </c>
      <c r="S6" s="7" t="s">
        <v>14</v>
      </c>
    </row>
    <row r="7" customFormat="false" ht="35.05" hidden="false" customHeight="false" outlineLevel="0" collapsed="false">
      <c r="A7" s="7" t="s">
        <v>13</v>
      </c>
      <c r="B7" s="5" t="n">
        <f aca="false">2.2/1E+016</f>
        <v>2.2E-016</v>
      </c>
      <c r="C7" s="5" t="n">
        <v>0.0112</v>
      </c>
      <c r="D7" s="5" t="n">
        <v>1.79598</v>
      </c>
      <c r="E7" s="5" t="n">
        <f aca="false">2/1E+016</f>
        <v>2E-016</v>
      </c>
      <c r="F7" s="5" t="s">
        <v>14</v>
      </c>
      <c r="G7" s="6" t="s">
        <v>14</v>
      </c>
      <c r="H7" s="5" t="s">
        <v>14</v>
      </c>
      <c r="I7" s="6" t="s">
        <v>14</v>
      </c>
      <c r="J7" s="5" t="s">
        <v>14</v>
      </c>
      <c r="K7" s="6" t="s">
        <v>14</v>
      </c>
      <c r="L7" s="5" t="s">
        <v>14</v>
      </c>
      <c r="M7" s="6" t="s">
        <v>14</v>
      </c>
      <c r="N7" s="5" t="n">
        <v>-0.44301</v>
      </c>
      <c r="O7" s="5" t="n">
        <f aca="false">2/1E+016</f>
        <v>2E-016</v>
      </c>
      <c r="P7" s="5" t="s">
        <v>14</v>
      </c>
      <c r="Q7" s="6" t="s">
        <v>14</v>
      </c>
      <c r="R7" s="7" t="s">
        <v>14</v>
      </c>
      <c r="S7" s="7" t="s">
        <v>14</v>
      </c>
    </row>
    <row r="8" customFormat="false" ht="35.05" hidden="false" customHeight="false" outlineLevel="0" collapsed="false">
      <c r="A8" s="7" t="s">
        <v>13</v>
      </c>
      <c r="B8" s="5" t="n">
        <f aca="false">2.2/1E+016</f>
        <v>2.2E-016</v>
      </c>
      <c r="C8" s="5" t="n">
        <v>0.02778</v>
      </c>
      <c r="D8" s="5" t="n">
        <v>1.85166</v>
      </c>
      <c r="E8" s="5" t="n">
        <f aca="false">2/1E+016</f>
        <v>2E-016</v>
      </c>
      <c r="F8" s="5" t="s">
        <v>14</v>
      </c>
      <c r="G8" s="6" t="s">
        <v>14</v>
      </c>
      <c r="H8" s="5" t="s">
        <v>14</v>
      </c>
      <c r="I8" s="6" t="s">
        <v>14</v>
      </c>
      <c r="J8" s="5" t="s">
        <v>14</v>
      </c>
      <c r="K8" s="6" t="s">
        <v>14</v>
      </c>
      <c r="L8" s="5" t="s">
        <v>14</v>
      </c>
      <c r="M8" s="6" t="s">
        <v>14</v>
      </c>
      <c r="N8" s="5" t="s">
        <v>14</v>
      </c>
      <c r="O8" s="6" t="s">
        <v>14</v>
      </c>
      <c r="P8" s="5" t="n">
        <v>-0.69061</v>
      </c>
      <c r="Q8" s="5" t="n">
        <f aca="false">2/1E+016</f>
        <v>2E-016</v>
      </c>
      <c r="R8" s="7" t="s">
        <v>14</v>
      </c>
      <c r="S8" s="7" t="s">
        <v>14</v>
      </c>
    </row>
    <row r="9" customFormat="false" ht="35.05" hidden="false" customHeight="false" outlineLevel="0" collapsed="false">
      <c r="A9" s="7" t="s">
        <v>13</v>
      </c>
      <c r="B9" s="5" t="n">
        <f aca="false">2.2/1E+016</f>
        <v>2.2E-016</v>
      </c>
      <c r="C9" s="5" t="n">
        <v>0.007477</v>
      </c>
      <c r="D9" s="5" t="n">
        <v>1.63778</v>
      </c>
      <c r="E9" s="5" t="n">
        <f aca="false">2/1E+016</f>
        <v>2E-016</v>
      </c>
      <c r="F9" s="5" t="n">
        <v>0.03796</v>
      </c>
      <c r="G9" s="5" t="n">
        <v>0.271</v>
      </c>
      <c r="H9" s="5" t="n">
        <v>0.40565</v>
      </c>
      <c r="I9" s="5" t="n">
        <f aca="false">2/1E+016</f>
        <v>2E-016</v>
      </c>
      <c r="J9" s="5" t="s">
        <v>14</v>
      </c>
      <c r="K9" s="6" t="s">
        <v>14</v>
      </c>
      <c r="L9" s="5" t="s">
        <v>14</v>
      </c>
      <c r="M9" s="6" t="s">
        <v>14</v>
      </c>
      <c r="N9" s="5" t="s">
        <v>14</v>
      </c>
      <c r="O9" s="6" t="s">
        <v>14</v>
      </c>
      <c r="P9" s="5" t="s">
        <v>14</v>
      </c>
      <c r="Q9" s="6" t="s">
        <v>14</v>
      </c>
      <c r="R9" s="7" t="s">
        <v>14</v>
      </c>
      <c r="S9" s="7" t="s">
        <v>14</v>
      </c>
    </row>
    <row r="10" customFormat="false" ht="35.05" hidden="false" customHeight="false" outlineLevel="0" collapsed="false">
      <c r="A10" s="7" t="s">
        <v>13</v>
      </c>
      <c r="B10" s="5" t="n">
        <f aca="false">2.2/1E+016</f>
        <v>2.2E-016</v>
      </c>
      <c r="C10" s="5" t="n">
        <v>0.007706</v>
      </c>
      <c r="D10" s="5" t="n">
        <v>1.6274</v>
      </c>
      <c r="E10" s="5" t="n">
        <f aca="false">2/1E+016</f>
        <v>2E-016</v>
      </c>
      <c r="F10" s="5" t="n">
        <v>0.03407</v>
      </c>
      <c r="G10" s="5" t="n">
        <v>0.32372</v>
      </c>
      <c r="H10" s="5" t="n">
        <v>0.38707</v>
      </c>
      <c r="I10" s="5" t="n">
        <f aca="false">2/1E+016</f>
        <v>2E-016</v>
      </c>
      <c r="J10" s="5" t="n">
        <v>0.07445</v>
      </c>
      <c r="K10" s="5" t="n">
        <v>0.00918</v>
      </c>
      <c r="L10" s="5" t="s">
        <v>14</v>
      </c>
      <c r="M10" s="6" t="s">
        <v>14</v>
      </c>
      <c r="N10" s="5" t="s">
        <v>14</v>
      </c>
      <c r="O10" s="6" t="s">
        <v>14</v>
      </c>
      <c r="P10" s="5" t="s">
        <v>14</v>
      </c>
      <c r="Q10" s="6" t="s">
        <v>14</v>
      </c>
      <c r="R10" s="7" t="s">
        <v>14</v>
      </c>
      <c r="S10" s="7" t="s">
        <v>14</v>
      </c>
    </row>
    <row r="11" customFormat="false" ht="35.05" hidden="false" customHeight="false" outlineLevel="0" collapsed="false">
      <c r="A11" s="7" t="s">
        <v>13</v>
      </c>
      <c r="B11" s="5" t="n">
        <f aca="false">2.2/1E+016</f>
        <v>2.2E-016</v>
      </c>
      <c r="C11" s="5" t="n">
        <v>0.00776</v>
      </c>
      <c r="D11" s="5" t="n">
        <v>1.63416</v>
      </c>
      <c r="E11" s="5" t="n">
        <f aca="false">2/1E+016</f>
        <v>2E-016</v>
      </c>
      <c r="F11" s="5" t="n">
        <v>0.03634</v>
      </c>
      <c r="G11" s="5" t="n">
        <v>0.2929</v>
      </c>
      <c r="H11" s="5" t="n">
        <v>0.38756</v>
      </c>
      <c r="I11" s="5" t="n">
        <f aca="false">2/1E+016</f>
        <v>2E-016</v>
      </c>
      <c r="J11" s="5" t="n">
        <v>0.08405</v>
      </c>
      <c r="K11" s="6" t="n">
        <v>0.00407</v>
      </c>
      <c r="L11" s="5" t="n">
        <v>-0.04099</v>
      </c>
      <c r="M11" s="6" t="n">
        <v>0.1255</v>
      </c>
      <c r="N11" s="5" t="s">
        <v>14</v>
      </c>
      <c r="O11" s="6" t="s">
        <v>14</v>
      </c>
      <c r="P11" s="5" t="s">
        <v>14</v>
      </c>
      <c r="Q11" s="6" t="s">
        <v>14</v>
      </c>
      <c r="R11" s="7" t="s">
        <v>14</v>
      </c>
      <c r="S11" s="7" t="s">
        <v>14</v>
      </c>
    </row>
    <row r="12" customFormat="false" ht="35.05" hidden="false" customHeight="false" outlineLevel="0" collapsed="false">
      <c r="A12" s="7" t="s">
        <v>13</v>
      </c>
      <c r="B12" s="5" t="n">
        <f aca="false">2.2/1E+016</f>
        <v>2.2E-016</v>
      </c>
      <c r="C12" s="5" t="n">
        <v>0.04356</v>
      </c>
      <c r="D12" s="5" t="n">
        <v>1.977549</v>
      </c>
      <c r="E12" s="5" t="n">
        <f aca="false">2/1E+016</f>
        <v>2E-016</v>
      </c>
      <c r="F12" s="5" t="s">
        <v>14</v>
      </c>
      <c r="G12" s="6" t="s">
        <v>14</v>
      </c>
      <c r="H12" s="5" t="s">
        <v>14</v>
      </c>
      <c r="I12" s="6" t="s">
        <v>14</v>
      </c>
      <c r="J12" s="5" t="s">
        <v>14</v>
      </c>
      <c r="K12" s="6" t="s">
        <v>14</v>
      </c>
      <c r="L12" s="5" t="s">
        <v>14</v>
      </c>
      <c r="M12" s="6" t="s">
        <v>14</v>
      </c>
      <c r="N12" s="5" t="n">
        <v>-0.52909</v>
      </c>
      <c r="O12" s="5" t="n">
        <f aca="false">2/1E+016</f>
        <v>2E-016</v>
      </c>
      <c r="P12" s="5" t="n">
        <v>-0.75013</v>
      </c>
      <c r="Q12" s="5" t="n">
        <f aca="false">2/1E+016</f>
        <v>2E-016</v>
      </c>
      <c r="R12" s="7" t="s">
        <v>14</v>
      </c>
      <c r="S12" s="7" t="s">
        <v>14</v>
      </c>
    </row>
    <row r="13" customFormat="false" ht="57.45" hidden="false" customHeight="false" outlineLevel="0" collapsed="false">
      <c r="A13" s="7" t="s">
        <v>15</v>
      </c>
      <c r="B13" s="5" t="n">
        <v>0.1605</v>
      </c>
      <c r="C13" s="5" t="n">
        <f aca="false">9.836/100000</f>
        <v>9.836E-005</v>
      </c>
      <c r="D13" s="5" t="n">
        <v>2.003357</v>
      </c>
      <c r="E13" s="5" t="n">
        <f aca="false">2/1E+016</f>
        <v>2E-016</v>
      </c>
      <c r="F13" s="5" t="s">
        <v>14</v>
      </c>
      <c r="G13" s="6" t="s">
        <v>14</v>
      </c>
      <c r="H13" s="5" t="s">
        <v>14</v>
      </c>
      <c r="I13" s="6" t="s">
        <v>14</v>
      </c>
      <c r="J13" s="5" t="s">
        <v>14</v>
      </c>
      <c r="K13" s="6" t="s">
        <v>14</v>
      </c>
      <c r="L13" s="5" t="s">
        <v>14</v>
      </c>
      <c r="M13" s="6" t="s">
        <v>14</v>
      </c>
      <c r="N13" s="5" t="n">
        <v>0.005965</v>
      </c>
      <c r="O13" s="6" t="n">
        <v>0.9269</v>
      </c>
      <c r="P13" s="5" t="n">
        <v>0.102394</v>
      </c>
      <c r="Q13" s="6" t="n">
        <v>0.0561</v>
      </c>
      <c r="R13" s="7" t="s">
        <v>14</v>
      </c>
      <c r="S13" s="7" t="s">
        <v>14</v>
      </c>
    </row>
    <row r="14" customFormat="false" ht="35.05" hidden="false" customHeight="false" outlineLevel="0" collapsed="false">
      <c r="A14" s="7" t="s">
        <v>13</v>
      </c>
      <c r="B14" s="5" t="n">
        <f aca="false">2.2/1E+016</f>
        <v>2.2E-016</v>
      </c>
      <c r="C14" s="5" t="n">
        <v>0.02489</v>
      </c>
      <c r="D14" s="5" t="n">
        <v>1.50809</v>
      </c>
      <c r="E14" s="5" t="n">
        <f aca="false">2/1E+016</f>
        <v>2E-016</v>
      </c>
      <c r="F14" s="5" t="s">
        <v>14</v>
      </c>
      <c r="G14" s="6" t="s">
        <v>14</v>
      </c>
      <c r="H14" s="5" t="s">
        <v>14</v>
      </c>
      <c r="I14" s="6" t="s">
        <v>14</v>
      </c>
      <c r="J14" s="5" t="s">
        <v>14</v>
      </c>
      <c r="K14" s="6" t="s">
        <v>14</v>
      </c>
      <c r="L14" s="5" t="s">
        <v>14</v>
      </c>
      <c r="M14" s="5" t="s">
        <v>14</v>
      </c>
      <c r="N14" s="5" t="s">
        <v>14</v>
      </c>
      <c r="O14" s="5" t="s">
        <v>14</v>
      </c>
      <c r="P14" s="5" t="s">
        <v>14</v>
      </c>
      <c r="Q14" s="5" t="s">
        <v>14</v>
      </c>
      <c r="R14" s="5" t="n">
        <v>0.5656</v>
      </c>
      <c r="S14" s="5" t="n">
        <f aca="false">2/1E+016</f>
        <v>2E-016</v>
      </c>
    </row>
    <row r="15" customFormat="false" ht="12.8" hidden="false" customHeight="false" outlineLevel="0" collapsed="false">
      <c r="A15" s="8"/>
      <c r="B15" s="8"/>
      <c r="C15" s="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customFormat="false" ht="12.8" hidden="false" customHeight="false" outlineLevel="0" collapsed="false">
      <c r="A16" s="10" t="s">
        <v>16</v>
      </c>
      <c r="B16" s="11"/>
      <c r="C16" s="12" t="s">
        <v>17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customFormat="false" ht="12.8" hidden="false" customHeight="false" outlineLevel="0" collapsed="false">
      <c r="A17" s="13" t="s">
        <v>18</v>
      </c>
      <c r="B17" s="14"/>
      <c r="C17" s="12" t="s">
        <v>19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customFormat="false" ht="12.8" hidden="false" customHeight="false" outlineLevel="0" collapsed="false">
      <c r="A18" s="8"/>
      <c r="B18" s="15"/>
      <c r="C18" s="12" t="s">
        <v>20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customFormat="false" ht="12.8" hidden="false" customHeight="false" outlineLevel="0" collapsed="false">
      <c r="A19" s="8"/>
      <c r="B19" s="16"/>
      <c r="C19" s="12" t="s">
        <v>21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</sheetData>
  <mergeCells count="11">
    <mergeCell ref="A1:A2"/>
    <mergeCell ref="B1:B2"/>
    <mergeCell ref="C1:C2"/>
    <mergeCell ref="D1:E1"/>
    <mergeCell ref="F1:G1"/>
    <mergeCell ref="H1:I1"/>
    <mergeCell ref="J1:K1"/>
    <mergeCell ref="L1:M1"/>
    <mergeCell ref="N1:O1"/>
    <mergeCell ref="P1:Q1"/>
    <mergeCell ref="R1:S1"/>
  </mergeCells>
  <conditionalFormatting sqref="B3:B13;E3:E13;G3:G13;I3:I13;K3:K13;M3:M13;O3:O13;Q3:Q13">
    <cfRule type="cellIs" priority="2" operator="between" aboveAverage="0" equalAverage="0" bottom="0" percent="0" rank="0" text="" dxfId="0">
      <formula>0.1</formula>
      <formula>1</formula>
    </cfRule>
    <cfRule type="cellIs" priority="3" operator="between" aboveAverage="0" equalAverage="0" bottom="0" percent="0" rank="0" text="" dxfId="1">
      <formula>0.1</formula>
      <formula>0.05</formula>
    </cfRule>
    <cfRule type="cellIs" priority="4" operator="between" aboveAverage="0" equalAverage="0" bottom="0" percent="0" rank="0" text="" dxfId="2">
      <formula>0.05</formula>
      <formula>0.01</formula>
    </cfRule>
    <cfRule type="cellIs" priority="5" operator="between" aboveAverage="0" equalAverage="0" bottom="0" percent="0" rank="0" text="" dxfId="3">
      <formula>0.01</formula>
      <formula>0.001</formula>
    </cfRule>
  </conditionalFormatting>
  <conditionalFormatting sqref="S3:S13">
    <cfRule type="cellIs" priority="6" operator="between" aboveAverage="0" equalAverage="0" bottom="0" percent="0" rank="0" text="" dxfId="0">
      <formula>0.1</formula>
      <formula>1</formula>
    </cfRule>
    <cfRule type="cellIs" priority="7" operator="between" aboveAverage="0" equalAverage="0" bottom="0" percent="0" rank="0" text="" dxfId="1">
      <formula>0.05</formula>
      <formula>0.1</formula>
    </cfRule>
    <cfRule type="cellIs" priority="8" operator="between" aboveAverage="0" equalAverage="0" bottom="0" percent="0" rank="0" text="" dxfId="2">
      <formula>0.01</formula>
      <formula>0.05</formula>
    </cfRule>
    <cfRule type="cellIs" priority="9" operator="between" aboveAverage="0" equalAverage="0" bottom="0" percent="0" rank="0" text="" dxfId="3">
      <formula>0.001</formula>
      <formula>0.01</formula>
    </cfRule>
  </conditionalFormatting>
  <conditionalFormatting sqref="B14;E14;G14;I14;K14">
    <cfRule type="cellIs" priority="10" operator="between" aboveAverage="0" equalAverage="0" bottom="0" percent="0" rank="0" text="" dxfId="0">
      <formula>0.1</formula>
      <formula>1</formula>
    </cfRule>
    <cfRule type="cellIs" priority="11" operator="between" aboveAverage="0" equalAverage="0" bottom="0" percent="0" rank="0" text="" dxfId="1">
      <formula>0.1</formula>
      <formula>0.05</formula>
    </cfRule>
    <cfRule type="cellIs" priority="12" operator="between" aboveAverage="0" equalAverage="0" bottom="0" percent="0" rank="0" text="" dxfId="2">
      <formula>0.05</formula>
      <formula>0.01</formula>
    </cfRule>
    <cfRule type="cellIs" priority="13" operator="between" aboveAverage="0" equalAverage="0" bottom="0" percent="0" rank="0" text="" dxfId="3">
      <formula>0.01</formula>
      <formula>0.001</formula>
    </cfRule>
  </conditionalFormatting>
  <conditionalFormatting sqref="S14">
    <cfRule type="cellIs" priority="14" operator="between" aboveAverage="0" equalAverage="0" bottom="0" percent="0" rank="0" text="" dxfId="0">
      <formula>0.1</formula>
      <formula>1</formula>
    </cfRule>
    <cfRule type="cellIs" priority="15" operator="between" aboveAverage="0" equalAverage="0" bottom="0" percent="0" rank="0" text="" dxfId="1">
      <formula>0.1</formula>
      <formula>0.05</formula>
    </cfRule>
    <cfRule type="cellIs" priority="16" operator="between" aboveAverage="0" equalAverage="0" bottom="0" percent="0" rank="0" text="" dxfId="2">
      <formula>0.05</formula>
      <formula>0.01</formula>
    </cfRule>
    <cfRule type="cellIs" priority="17" operator="between" aboveAverage="0" equalAverage="0" bottom="0" percent="0" rank="0" text="" dxfId="3">
      <formula>0.01</formula>
      <formula>0.001</formula>
    </cfRule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87" firstPageNumber="1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A1" activeCellId="0" sqref="A1"/>
    </sheetView>
  </sheetViews>
  <sheetFormatPr defaultRowHeight="12.8"/>
  <cols>
    <col collapsed="false" hidden="false" max="1" min="1" style="1" width="14.6683673469388"/>
    <col collapsed="false" hidden="false" max="2" min="2" style="1" width="8.90816326530612"/>
    <col collapsed="false" hidden="false" max="3" min="3" style="1" width="9.30612244897959"/>
    <col collapsed="false" hidden="false" max="4" min="4" style="1" width="10.9948979591837"/>
    <col collapsed="false" hidden="false" max="5" min="5" style="1" width="7.36224489795918"/>
    <col collapsed="false" hidden="false" max="6" min="6" style="0" width="11.5204081632653"/>
    <col collapsed="false" hidden="false" max="7" min="7" style="0" width="7.04591836734694"/>
    <col collapsed="false" hidden="false" max="8" min="8" style="0" width="11.5204081632653"/>
    <col collapsed="false" hidden="false" max="9" min="9" style="0" width="7.18877551020408"/>
    <col collapsed="false" hidden="false" max="10" min="10" style="0" width="11.5204081632653"/>
    <col collapsed="false" hidden="false" max="11" min="11" style="0" width="6.76530612244898"/>
    <col collapsed="false" hidden="false" max="12" min="12" style="0" width="11.5204081632653"/>
    <col collapsed="false" hidden="false" max="13" min="13" style="0" width="6.76530612244898"/>
    <col collapsed="false" hidden="false" max="14" min="14" style="0" width="11.5204081632653"/>
    <col collapsed="false" hidden="false" max="15" min="15" style="0" width="6.76530612244898"/>
    <col collapsed="false" hidden="false" max="16" min="16" style="0" width="11.5204081632653"/>
    <col collapsed="false" hidden="false" max="17" min="17" style="0" width="6.76530612244898"/>
    <col collapsed="false" hidden="false" max="18" min="18" style="0" width="11.2755102040816"/>
    <col collapsed="false" hidden="false" max="19" min="19" style="0" width="6.76530612244898"/>
    <col collapsed="false" hidden="false" max="1025" min="20" style="0" width="11.5204081632653"/>
  </cols>
  <sheetData>
    <row r="1" s="3" customFormat="true" ht="35.0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/>
      <c r="H1" s="2" t="s">
        <v>5</v>
      </c>
      <c r="I1" s="2"/>
      <c r="J1" s="2" t="s">
        <v>6</v>
      </c>
      <c r="K1" s="2"/>
      <c r="L1" s="2" t="s">
        <v>7</v>
      </c>
      <c r="M1" s="2"/>
      <c r="N1" s="2" t="s">
        <v>8</v>
      </c>
      <c r="O1" s="2"/>
      <c r="P1" s="2" t="s">
        <v>9</v>
      </c>
      <c r="Q1" s="2"/>
      <c r="R1" s="2" t="s">
        <v>10</v>
      </c>
      <c r="S1" s="2"/>
      <c r="AMI1" s="0"/>
      <c r="AMJ1" s="0"/>
    </row>
    <row r="2" s="3" customFormat="true" ht="12.8" hidden="false" customHeight="false" outlineLevel="0" collapsed="false">
      <c r="A2" s="2"/>
      <c r="B2" s="2"/>
      <c r="C2" s="2"/>
      <c r="D2" s="2" t="s">
        <v>11</v>
      </c>
      <c r="E2" s="2" t="s">
        <v>12</v>
      </c>
      <c r="F2" s="2" t="s">
        <v>11</v>
      </c>
      <c r="G2" s="2" t="s">
        <v>12</v>
      </c>
      <c r="H2" s="2" t="s">
        <v>11</v>
      </c>
      <c r="I2" s="2" t="s">
        <v>12</v>
      </c>
      <c r="J2" s="2" t="s">
        <v>11</v>
      </c>
      <c r="K2" s="2" t="s">
        <v>12</v>
      </c>
      <c r="L2" s="2" t="s">
        <v>11</v>
      </c>
      <c r="M2" s="2" t="s">
        <v>12</v>
      </c>
      <c r="N2" s="2" t="s">
        <v>11</v>
      </c>
      <c r="O2" s="2" t="s">
        <v>12</v>
      </c>
      <c r="P2" s="2" t="s">
        <v>11</v>
      </c>
      <c r="Q2" s="2" t="s">
        <v>12</v>
      </c>
      <c r="R2" s="2" t="s">
        <v>11</v>
      </c>
      <c r="S2" s="2" t="s">
        <v>12</v>
      </c>
      <c r="AMI2" s="0"/>
      <c r="AMJ2" s="0"/>
    </row>
    <row r="3" customFormat="false" ht="35.05" hidden="false" customHeight="false" outlineLevel="0" collapsed="false">
      <c r="A3" s="7" t="s">
        <v>22</v>
      </c>
      <c r="B3" s="17" t="n">
        <v>0.1364</v>
      </c>
      <c r="C3" s="7" t="n">
        <v>0.0003856</v>
      </c>
      <c r="D3" s="7" t="n">
        <v>1.81405</v>
      </c>
      <c r="E3" s="18" t="n">
        <f aca="false">2/1E+016</f>
        <v>2E-016</v>
      </c>
      <c r="F3" s="7" t="n">
        <v>0.11977</v>
      </c>
      <c r="G3" s="17" t="n">
        <v>0.136</v>
      </c>
      <c r="H3" s="7" t="s">
        <v>14</v>
      </c>
      <c r="I3" s="7" t="s">
        <v>14</v>
      </c>
      <c r="J3" s="7" t="s">
        <v>14</v>
      </c>
      <c r="K3" s="7" t="s">
        <v>14</v>
      </c>
      <c r="L3" s="7" t="s">
        <v>14</v>
      </c>
      <c r="M3" s="7" t="s">
        <v>14</v>
      </c>
      <c r="N3" s="7" t="s">
        <v>14</v>
      </c>
      <c r="O3" s="7" t="s">
        <v>14</v>
      </c>
      <c r="P3" s="7" t="s">
        <v>14</v>
      </c>
      <c r="Q3" s="7" t="s">
        <v>14</v>
      </c>
      <c r="R3" s="7" t="s">
        <v>14</v>
      </c>
      <c r="S3" s="7" t="s">
        <v>14</v>
      </c>
    </row>
    <row r="4" customFormat="false" ht="35.05" hidden="false" customHeight="false" outlineLevel="0" collapsed="false">
      <c r="A4" s="7" t="s">
        <v>22</v>
      </c>
      <c r="B4" s="19" t="n">
        <v>0.002033</v>
      </c>
      <c r="C4" s="7" t="n">
        <v>0.002692</v>
      </c>
      <c r="D4" s="7" t="n">
        <v>1.78896</v>
      </c>
      <c r="E4" s="18" t="n">
        <f aca="false">2/1E+016</f>
        <v>2E-016</v>
      </c>
      <c r="F4" s="7" t="s">
        <v>14</v>
      </c>
      <c r="G4" s="7" t="s">
        <v>14</v>
      </c>
      <c r="H4" s="7" t="n">
        <v>0.23731</v>
      </c>
      <c r="I4" s="19" t="n">
        <v>0.00203</v>
      </c>
      <c r="J4" s="7" t="s">
        <v>14</v>
      </c>
      <c r="K4" s="7" t="s">
        <v>14</v>
      </c>
      <c r="L4" s="7" t="s">
        <v>14</v>
      </c>
      <c r="M4" s="7" t="s">
        <v>14</v>
      </c>
      <c r="N4" s="7" t="s">
        <v>14</v>
      </c>
      <c r="O4" s="7" t="s">
        <v>14</v>
      </c>
      <c r="P4" s="7" t="s">
        <v>14</v>
      </c>
      <c r="Q4" s="7" t="s">
        <v>14</v>
      </c>
      <c r="R4" s="7" t="s">
        <v>14</v>
      </c>
      <c r="S4" s="7" t="s">
        <v>14</v>
      </c>
    </row>
    <row r="5" customFormat="false" ht="35.05" hidden="false" customHeight="false" outlineLevel="0" collapsed="false">
      <c r="A5" s="7" t="s">
        <v>22</v>
      </c>
      <c r="B5" s="19" t="n">
        <v>0.004659</v>
      </c>
      <c r="C5" s="7" t="n">
        <v>0.002215</v>
      </c>
      <c r="D5" s="7" t="n">
        <v>1.78814</v>
      </c>
      <c r="E5" s="18" t="n">
        <f aca="false">2/1E+016</f>
        <v>2E-016</v>
      </c>
      <c r="F5" s="7" t="s">
        <v>14</v>
      </c>
      <c r="G5" s="7" t="s">
        <v>14</v>
      </c>
      <c r="H5" s="7" t="s">
        <v>14</v>
      </c>
      <c r="I5" s="7" t="s">
        <v>14</v>
      </c>
      <c r="J5" s="7" t="n">
        <v>0.2049</v>
      </c>
      <c r="K5" s="19" t="n">
        <v>0.00466</v>
      </c>
      <c r="L5" s="7" t="s">
        <v>14</v>
      </c>
      <c r="M5" s="7" t="s">
        <v>14</v>
      </c>
      <c r="N5" s="7" t="s">
        <v>14</v>
      </c>
      <c r="O5" s="7" t="s">
        <v>14</v>
      </c>
      <c r="P5" s="7" t="s">
        <v>14</v>
      </c>
      <c r="Q5" s="7" t="s">
        <v>14</v>
      </c>
      <c r="R5" s="7" t="s">
        <v>14</v>
      </c>
      <c r="S5" s="7" t="s">
        <v>14</v>
      </c>
    </row>
    <row r="6" customFormat="false" ht="35.05" hidden="false" customHeight="false" outlineLevel="0" collapsed="false">
      <c r="A6" s="7" t="s">
        <v>22</v>
      </c>
      <c r="B6" s="17" t="n">
        <v>0.4704</v>
      </c>
      <c r="C6" s="7" t="n">
        <v>-0.0001515</v>
      </c>
      <c r="D6" s="7" t="n">
        <v>1.82276</v>
      </c>
      <c r="E6" s="18" t="n">
        <f aca="false">2/1E+016</f>
        <v>2E-016</v>
      </c>
      <c r="F6" s="7" t="s">
        <v>14</v>
      </c>
      <c r="G6" s="7" t="s">
        <v>14</v>
      </c>
      <c r="H6" s="7" t="s">
        <v>14</v>
      </c>
      <c r="I6" s="7" t="s">
        <v>14</v>
      </c>
      <c r="J6" s="7" t="s">
        <v>14</v>
      </c>
      <c r="K6" s="7" t="s">
        <v>14</v>
      </c>
      <c r="L6" s="7" t="n">
        <v>0.05224</v>
      </c>
      <c r="M6" s="17" t="n">
        <v>0.47</v>
      </c>
      <c r="N6" s="7" t="s">
        <v>14</v>
      </c>
      <c r="O6" s="7" t="s">
        <v>14</v>
      </c>
      <c r="P6" s="7" t="s">
        <v>14</v>
      </c>
      <c r="Q6" s="7" t="s">
        <v>14</v>
      </c>
      <c r="R6" s="7" t="s">
        <v>14</v>
      </c>
      <c r="S6" s="7" t="s">
        <v>14</v>
      </c>
    </row>
    <row r="7" customFormat="false" ht="35.05" hidden="false" customHeight="false" outlineLevel="0" collapsed="false">
      <c r="A7" s="7" t="s">
        <v>22</v>
      </c>
      <c r="B7" s="18" t="n">
        <f aca="false">1.194/10000000000</f>
        <v>1.194E-010</v>
      </c>
      <c r="C7" s="7" t="n">
        <v>0.0128</v>
      </c>
      <c r="D7" s="7" t="n">
        <v>1.93762</v>
      </c>
      <c r="E7" s="18" t="n">
        <f aca="false">2/1E+016</f>
        <v>2E-016</v>
      </c>
      <c r="F7" s="7" t="s">
        <v>14</v>
      </c>
      <c r="G7" s="7" t="s">
        <v>14</v>
      </c>
      <c r="H7" s="7" t="s">
        <v>14</v>
      </c>
      <c r="I7" s="7" t="s">
        <v>14</v>
      </c>
      <c r="J7" s="7" t="s">
        <v>14</v>
      </c>
      <c r="K7" s="7" t="s">
        <v>14</v>
      </c>
      <c r="L7" s="7" t="s">
        <v>14</v>
      </c>
      <c r="M7" s="7" t="s">
        <v>14</v>
      </c>
      <c r="N7" s="7" t="n">
        <v>-0.48506</v>
      </c>
      <c r="O7" s="18" t="n">
        <f aca="false">1.19/10000000000</f>
        <v>1.19E-010</v>
      </c>
      <c r="P7" s="7" t="s">
        <v>14</v>
      </c>
      <c r="Q7" s="7" t="s">
        <v>14</v>
      </c>
      <c r="R7" s="7" t="s">
        <v>14</v>
      </c>
      <c r="S7" s="7" t="s">
        <v>14</v>
      </c>
    </row>
    <row r="8" customFormat="false" ht="35.05" hidden="false" customHeight="false" outlineLevel="0" collapsed="false">
      <c r="A8" s="7" t="s">
        <v>22</v>
      </c>
      <c r="B8" s="18" t="n">
        <f aca="false">7.859/1000000000000</f>
        <v>7.859E-012</v>
      </c>
      <c r="C8" s="7" t="n">
        <v>0.01447</v>
      </c>
      <c r="D8" s="7" t="n">
        <v>1.92497</v>
      </c>
      <c r="E8" s="18" t="n">
        <f aca="false">2/1E+016</f>
        <v>2E-016</v>
      </c>
      <c r="F8" s="7" t="s">
        <v>14</v>
      </c>
      <c r="G8" s="7" t="s">
        <v>14</v>
      </c>
      <c r="H8" s="7" t="s">
        <v>14</v>
      </c>
      <c r="I8" s="7" t="s">
        <v>14</v>
      </c>
      <c r="J8" s="7" t="s">
        <v>14</v>
      </c>
      <c r="K8" s="7" t="s">
        <v>14</v>
      </c>
      <c r="L8" s="7" t="s">
        <v>14</v>
      </c>
      <c r="M8" s="7" t="s">
        <v>14</v>
      </c>
      <c r="N8" s="7" t="s">
        <v>14</v>
      </c>
      <c r="O8" s="7" t="s">
        <v>14</v>
      </c>
      <c r="P8" s="7" t="n">
        <v>-0.58519</v>
      </c>
      <c r="Q8" s="18" t="n">
        <f aca="false">7.86/1000000000000</f>
        <v>7.86E-012</v>
      </c>
      <c r="R8" s="7" t="s">
        <v>14</v>
      </c>
      <c r="S8" s="7" t="s">
        <v>14</v>
      </c>
    </row>
    <row r="9" customFormat="false" ht="35.05" hidden="false" customHeight="false" outlineLevel="0" collapsed="false">
      <c r="A9" s="7" t="s">
        <v>22</v>
      </c>
      <c r="B9" s="18" t="n">
        <v>0.00557</v>
      </c>
      <c r="C9" s="7" t="n">
        <v>0.0002649</v>
      </c>
      <c r="D9" s="7" t="n">
        <v>1.77852</v>
      </c>
      <c r="E9" s="18" t="n">
        <f aca="false">2/1E+016</f>
        <v>2E-016</v>
      </c>
      <c r="F9" s="7" t="n">
        <v>0.07594</v>
      </c>
      <c r="G9" s="18" t="n">
        <f aca="false">0.35298</f>
        <v>0.35298</v>
      </c>
      <c r="H9" s="7" t="n">
        <v>0.22368</v>
      </c>
      <c r="I9" s="18" t="n">
        <v>0.00428</v>
      </c>
      <c r="J9" s="7" t="s">
        <v>14</v>
      </c>
      <c r="K9" s="7" t="s">
        <v>14</v>
      </c>
      <c r="L9" s="7" t="s">
        <v>14</v>
      </c>
      <c r="M9" s="7" t="s">
        <v>14</v>
      </c>
      <c r="N9" s="7" t="s">
        <v>14</v>
      </c>
      <c r="O9" s="7" t="s">
        <v>14</v>
      </c>
      <c r="P9" s="7" t="s">
        <v>14</v>
      </c>
      <c r="Q9" s="7" t="s">
        <v>14</v>
      </c>
      <c r="R9" s="7" t="s">
        <v>14</v>
      </c>
      <c r="S9" s="7" t="s">
        <v>14</v>
      </c>
    </row>
    <row r="10" customFormat="false" ht="35.05" hidden="false" customHeight="false" outlineLevel="0" collapsed="false">
      <c r="A10" s="7" t="s">
        <v>22</v>
      </c>
      <c r="B10" s="18" t="n">
        <v>0.001296</v>
      </c>
      <c r="C10" s="7" t="n">
        <v>0.004017</v>
      </c>
      <c r="D10" s="7" t="n">
        <v>1.74628</v>
      </c>
      <c r="E10" s="18" t="n">
        <f aca="false">2/1E+016</f>
        <v>2E-016</v>
      </c>
      <c r="F10" s="7" t="n">
        <v>0.07575</v>
      </c>
      <c r="G10" s="18" t="n">
        <v>0.3539</v>
      </c>
      <c r="H10" s="7" t="n">
        <v>0.19098</v>
      </c>
      <c r="I10" s="18" t="n">
        <v>0.0163</v>
      </c>
      <c r="J10" s="7" t="n">
        <v>0.1699</v>
      </c>
      <c r="K10" s="19" t="n">
        <v>0.0209</v>
      </c>
      <c r="L10" s="7" t="s">
        <v>14</v>
      </c>
      <c r="M10" s="7" t="s">
        <v>14</v>
      </c>
      <c r="N10" s="7" t="s">
        <v>14</v>
      </c>
      <c r="O10" s="7" t="s">
        <v>14</v>
      </c>
      <c r="P10" s="7" t="s">
        <v>14</v>
      </c>
      <c r="Q10" s="7" t="s">
        <v>14</v>
      </c>
      <c r="R10" s="7" t="s">
        <v>14</v>
      </c>
      <c r="S10" s="7" t="s">
        <v>14</v>
      </c>
    </row>
    <row r="11" customFormat="false" ht="35.05" hidden="false" customHeight="false" outlineLevel="0" collapsed="false">
      <c r="A11" s="7" t="s">
        <v>22</v>
      </c>
      <c r="B11" s="18" t="n">
        <v>0.003279</v>
      </c>
      <c r="C11" s="7" t="n">
        <v>0.003733</v>
      </c>
      <c r="D11" s="7" t="n">
        <v>1.74178</v>
      </c>
      <c r="E11" s="18" t="n">
        <f aca="false">2/1E+016</f>
        <v>2E-016</v>
      </c>
      <c r="F11" s="7" t="n">
        <v>0.0762</v>
      </c>
      <c r="G11" s="18" t="n">
        <v>0.3512</v>
      </c>
      <c r="H11" s="7" t="n">
        <v>0.19256</v>
      </c>
      <c r="I11" s="18" t="n">
        <v>0.0157</v>
      </c>
      <c r="J11" s="7" t="n">
        <v>0.16463</v>
      </c>
      <c r="K11" s="19" t="n">
        <v>0.0291</v>
      </c>
      <c r="L11" s="7" t="n">
        <v>0.02335</v>
      </c>
      <c r="M11" s="17" t="n">
        <v>0.7528</v>
      </c>
      <c r="N11" s="7" t="s">
        <v>14</v>
      </c>
      <c r="O11" s="7" t="s">
        <v>14</v>
      </c>
      <c r="P11" s="7" t="s">
        <v>14</v>
      </c>
      <c r="Q11" s="7" t="s">
        <v>14</v>
      </c>
      <c r="R11" s="7" t="s">
        <v>14</v>
      </c>
      <c r="S11" s="7" t="s">
        <v>14</v>
      </c>
    </row>
    <row r="12" customFormat="false" ht="35.05" hidden="false" customHeight="false" outlineLevel="0" collapsed="false">
      <c r="A12" s="7" t="s">
        <v>22</v>
      </c>
      <c r="B12" s="18" t="n">
        <f aca="false">2.2/1E+016</f>
        <v>2.2E-016</v>
      </c>
      <c r="C12" s="7" t="n">
        <v>0.02416</v>
      </c>
      <c r="D12" s="7" t="n">
        <v>2.00319</v>
      </c>
      <c r="E12" s="18" t="n">
        <f aca="false">2/1E+016</f>
        <v>2E-016</v>
      </c>
      <c r="F12" s="7" t="s">
        <v>14</v>
      </c>
      <c r="G12" s="7" t="s">
        <v>14</v>
      </c>
      <c r="H12" s="7" t="s">
        <v>14</v>
      </c>
      <c r="I12" s="7" t="s">
        <v>14</v>
      </c>
      <c r="J12" s="7" t="s">
        <v>14</v>
      </c>
      <c r="K12" s="7" t="s">
        <v>14</v>
      </c>
      <c r="L12" s="7" t="s">
        <v>14</v>
      </c>
      <c r="M12" s="7" t="s">
        <v>14</v>
      </c>
      <c r="N12" s="7" t="n">
        <v>-0.42678</v>
      </c>
      <c r="O12" s="18" t="n">
        <f aca="false">1.53/100000000</f>
        <v>1.53E-008</v>
      </c>
      <c r="P12" s="7" t="n">
        <v>-0.5239</v>
      </c>
      <c r="Q12" s="18" t="n">
        <f aca="false">9.95/10000000000</f>
        <v>9.95E-010</v>
      </c>
      <c r="R12" s="7" t="s">
        <v>14</v>
      </c>
      <c r="S12" s="7" t="s">
        <v>14</v>
      </c>
    </row>
    <row r="13" customFormat="false" ht="57.45" hidden="false" customHeight="false" outlineLevel="0" collapsed="false">
      <c r="A13" s="7" t="s">
        <v>23</v>
      </c>
      <c r="B13" s="20" t="n">
        <v>0.3382</v>
      </c>
      <c r="C13" s="7" t="n">
        <f aca="false">6.867/100000</f>
        <v>6.867E-005</v>
      </c>
      <c r="D13" s="7" t="n">
        <v>2.0131</v>
      </c>
      <c r="E13" s="18" t="n">
        <f aca="false">2/1E+016</f>
        <v>2E-016</v>
      </c>
      <c r="F13" s="7" t="s">
        <v>14</v>
      </c>
      <c r="G13" s="7" t="s">
        <v>14</v>
      </c>
      <c r="H13" s="7" t="s">
        <v>14</v>
      </c>
      <c r="I13" s="7" t="s">
        <v>14</v>
      </c>
      <c r="J13" s="7" t="s">
        <v>14</v>
      </c>
      <c r="K13" s="7" t="s">
        <v>14</v>
      </c>
      <c r="L13" s="7" t="s">
        <v>14</v>
      </c>
      <c r="M13" s="7" t="s">
        <v>14</v>
      </c>
      <c r="N13" s="7" t="n">
        <v>-0.20081</v>
      </c>
      <c r="O13" s="17" t="n">
        <v>0.17</v>
      </c>
      <c r="P13" s="7" t="n">
        <v>0.07285</v>
      </c>
      <c r="Q13" s="20" t="n">
        <v>0.63</v>
      </c>
      <c r="R13" s="7" t="s">
        <v>14</v>
      </c>
      <c r="S13" s="7" t="s">
        <v>14</v>
      </c>
    </row>
    <row r="14" customFormat="false" ht="35.05" hidden="false" customHeight="false" outlineLevel="0" collapsed="false">
      <c r="A14" s="7" t="s">
        <v>22</v>
      </c>
      <c r="B14" s="18" t="n">
        <f aca="false">2.2/1E+016</f>
        <v>2.2E-016</v>
      </c>
      <c r="C14" s="7" t="n">
        <v>0.03525</v>
      </c>
      <c r="D14" s="7" t="n">
        <v>1.44314</v>
      </c>
      <c r="E14" s="18" t="n">
        <f aca="false">2/1E+016</f>
        <v>2E-016</v>
      </c>
      <c r="F14" s="7" t="s">
        <v>14</v>
      </c>
      <c r="G14" s="7" t="s">
        <v>14</v>
      </c>
      <c r="H14" s="7" t="s">
        <v>14</v>
      </c>
      <c r="I14" s="7" t="s">
        <v>14</v>
      </c>
      <c r="J14" s="7" t="s">
        <v>14</v>
      </c>
      <c r="K14" s="7" t="s">
        <v>14</v>
      </c>
      <c r="L14" s="7" t="s">
        <v>14</v>
      </c>
      <c r="M14" s="7" t="s">
        <v>14</v>
      </c>
      <c r="N14" s="7" t="s">
        <v>14</v>
      </c>
      <c r="O14" s="7" t="s">
        <v>14</v>
      </c>
      <c r="P14" s="7" t="s">
        <v>14</v>
      </c>
      <c r="Q14" s="7" t="s">
        <v>14</v>
      </c>
      <c r="R14" s="7" t="n">
        <v>0.65591</v>
      </c>
      <c r="S14" s="18" t="n">
        <f aca="false">2/1E+016</f>
        <v>2E-016</v>
      </c>
    </row>
    <row r="15" customFormat="false" ht="12.8" hidden="false" customHeight="fals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customFormat="false" ht="12.8" hidden="false" customHeight="false" outlineLevel="0" collapsed="false">
      <c r="A16" s="10" t="s">
        <v>16</v>
      </c>
      <c r="B16" s="11"/>
      <c r="C16" s="12" t="s">
        <v>17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customFormat="false" ht="12.8" hidden="false" customHeight="false" outlineLevel="0" collapsed="false">
      <c r="A17" s="13" t="s">
        <v>18</v>
      </c>
      <c r="B17" s="14"/>
      <c r="C17" s="12" t="s">
        <v>19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customFormat="false" ht="12.8" hidden="false" customHeight="false" outlineLevel="0" collapsed="false">
      <c r="A18" s="8"/>
      <c r="B18" s="15"/>
      <c r="C18" s="12" t="s">
        <v>20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customFormat="false" ht="12.8" hidden="false" customHeight="false" outlineLevel="0" collapsed="false">
      <c r="A19" s="8"/>
      <c r="B19" s="16"/>
      <c r="C19" s="12" t="s">
        <v>21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</sheetData>
  <mergeCells count="11">
    <mergeCell ref="A1:A2"/>
    <mergeCell ref="B1:B2"/>
    <mergeCell ref="C1:C2"/>
    <mergeCell ref="D1:E1"/>
    <mergeCell ref="F1:G1"/>
    <mergeCell ref="H1:I1"/>
    <mergeCell ref="J1:K1"/>
    <mergeCell ref="L1:M1"/>
    <mergeCell ref="N1:O1"/>
    <mergeCell ref="P1:Q1"/>
    <mergeCell ref="R1:S1"/>
  </mergeCells>
  <conditionalFormatting sqref="B3:B13;E3:E13;G3:G14;I3:I14;K3:K14;M3:M14;O3:O14;Q3:Q14">
    <cfRule type="cellIs" priority="2" operator="between" aboveAverage="0" equalAverage="0" bottom="0" percent="0" rank="0" text="" dxfId="0">
      <formula>1</formula>
      <formula>0.1</formula>
    </cfRule>
    <cfRule type="cellIs" priority="3" operator="between" aboveAverage="0" equalAverage="0" bottom="0" percent="0" rank="0" text="" dxfId="1">
      <formula>0.05</formula>
      <formula>0.1</formula>
    </cfRule>
    <cfRule type="cellIs" priority="4" operator="between" aboveAverage="0" equalAverage="0" bottom="0" percent="0" rank="0" text="" dxfId="2">
      <formula>0.01</formula>
      <formula>0.05</formula>
    </cfRule>
    <cfRule type="cellIs" priority="5" operator="between" aboveAverage="0" equalAverage="0" bottom="0" percent="0" rank="0" text="" dxfId="3">
      <formula>0.001</formula>
      <formula>0.01</formula>
    </cfRule>
  </conditionalFormatting>
  <conditionalFormatting sqref="S3:S13">
    <cfRule type="cellIs" priority="6" operator="between" aboveAverage="0" equalAverage="0" bottom="0" percent="0" rank="0" text="" dxfId="0">
      <formula>0.1</formula>
      <formula>1</formula>
    </cfRule>
    <cfRule type="cellIs" priority="7" operator="between" aboveAverage="0" equalAverage="0" bottom="0" percent="0" rank="0" text="" dxfId="1">
      <formula>0.05</formula>
      <formula>0.1</formula>
    </cfRule>
    <cfRule type="cellIs" priority="8" operator="between" aboveAverage="0" equalAverage="0" bottom="0" percent="0" rank="0" text="" dxfId="2">
      <formula>0.01</formula>
      <formula>0.05</formula>
    </cfRule>
    <cfRule type="cellIs" priority="9" operator="between" aboveAverage="0" equalAverage="0" bottom="0" percent="0" rank="0" text="" dxfId="3">
      <formula>0.001</formula>
      <formula>0.01</formula>
    </cfRule>
  </conditionalFormatting>
  <conditionalFormatting sqref="B14">
    <cfRule type="cellIs" priority="10" operator="between" aboveAverage="0" equalAverage="0" bottom="0" percent="0" rank="0" text="" dxfId="0">
      <formula>1</formula>
      <formula>0.1</formula>
    </cfRule>
    <cfRule type="cellIs" priority="11" operator="between" aboveAverage="0" equalAverage="0" bottom="0" percent="0" rank="0" text="" dxfId="1">
      <formula>0.05</formula>
      <formula>0.1</formula>
    </cfRule>
    <cfRule type="cellIs" priority="12" operator="between" aboveAverage="0" equalAverage="0" bottom="0" percent="0" rank="0" text="" dxfId="2">
      <formula>0.01</formula>
      <formula>0.05</formula>
    </cfRule>
    <cfRule type="cellIs" priority="13" operator="between" aboveAverage="0" equalAverage="0" bottom="0" percent="0" rank="0" text="" dxfId="3">
      <formula>0.001</formula>
      <formula>0.01</formula>
    </cfRule>
  </conditionalFormatting>
  <conditionalFormatting sqref="E14">
    <cfRule type="cellIs" priority="14" operator="between" aboveAverage="0" equalAverage="0" bottom="0" percent="0" rank="0" text="" dxfId="0">
      <formula>1</formula>
      <formula>0.1</formula>
    </cfRule>
    <cfRule type="cellIs" priority="15" operator="between" aboveAverage="0" equalAverage="0" bottom="0" percent="0" rank="0" text="" dxfId="1">
      <formula>0.05</formula>
      <formula>0.1</formula>
    </cfRule>
    <cfRule type="cellIs" priority="16" operator="between" aboveAverage="0" equalAverage="0" bottom="0" percent="0" rank="0" text="" dxfId="2">
      <formula>0.01</formula>
      <formula>0.05</formula>
    </cfRule>
    <cfRule type="cellIs" priority="17" operator="between" aboveAverage="0" equalAverage="0" bottom="0" percent="0" rank="0" text="" dxfId="3">
      <formula>0.001</formula>
      <formula>0.01</formula>
    </cfRule>
  </conditionalFormatting>
  <conditionalFormatting sqref="S14">
    <cfRule type="cellIs" priority="18" operator="between" aboveAverage="0" equalAverage="0" bottom="0" percent="0" rank="0" text="" dxfId="0">
      <formula>1</formula>
      <formula>0.1</formula>
    </cfRule>
    <cfRule type="cellIs" priority="19" operator="between" aboveAverage="0" equalAverage="0" bottom="0" percent="0" rank="0" text="" dxfId="1">
      <formula>0.05</formula>
      <formula>0.1</formula>
    </cfRule>
    <cfRule type="cellIs" priority="20" operator="between" aboveAverage="0" equalAverage="0" bottom="0" percent="0" rank="0" text="" dxfId="2">
      <formula>0.01</formula>
      <formula>0.05</formula>
    </cfRule>
    <cfRule type="cellIs" priority="21" operator="between" aboveAverage="0" equalAverage="0" bottom="0" percent="0" rank="0" text="" dxfId="3">
      <formula>0.001</formula>
      <formula>0.01</formula>
    </cfRule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87" firstPageNumber="1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A1" activeCellId="0" sqref="A1"/>
    </sheetView>
  </sheetViews>
  <sheetFormatPr defaultRowHeight="12.8"/>
  <cols>
    <col collapsed="false" hidden="false" max="1" min="1" style="1" width="14.6683673469388"/>
    <col collapsed="false" hidden="false" max="2" min="2" style="1" width="8.90816326530612"/>
    <col collapsed="false" hidden="false" max="3" min="3" style="1" width="9.30612244897959"/>
    <col collapsed="false" hidden="false" max="4" min="4" style="1" width="10.9948979591837"/>
    <col collapsed="false" hidden="false" max="5" min="5" style="1" width="7.36224489795918"/>
    <col collapsed="false" hidden="false" max="6" min="6" style="0" width="11.5204081632653"/>
    <col collapsed="false" hidden="false" max="7" min="7" style="0" width="7.04591836734694"/>
    <col collapsed="false" hidden="false" max="8" min="8" style="0" width="11.5204081632653"/>
    <col collapsed="false" hidden="false" max="9" min="9" style="0" width="6.76530612244898"/>
    <col collapsed="false" hidden="false" max="10" min="10" style="0" width="11.5204081632653"/>
    <col collapsed="false" hidden="false" max="11" min="11" style="0" width="6.76530612244898"/>
    <col collapsed="false" hidden="false" max="12" min="12" style="0" width="11.5204081632653"/>
    <col collapsed="false" hidden="false" max="13" min="13" style="0" width="6.76530612244898"/>
    <col collapsed="false" hidden="false" max="14" min="14" style="0" width="11.5204081632653"/>
    <col collapsed="false" hidden="false" max="15" min="15" style="0" width="6.76530612244898"/>
    <col collapsed="false" hidden="false" max="16" min="16" style="0" width="11.5204081632653"/>
    <col collapsed="false" hidden="false" max="17" min="17" style="0" width="6.76530612244898"/>
    <col collapsed="false" hidden="false" max="18" min="18" style="0" width="11.5204081632653"/>
    <col collapsed="false" hidden="false" max="19" min="19" style="0" width="6.76530612244898"/>
    <col collapsed="false" hidden="false" max="1025" min="20" style="0" width="11.5204081632653"/>
  </cols>
  <sheetData>
    <row r="1" s="3" customFormat="true" ht="35.0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/>
      <c r="H1" s="2" t="s">
        <v>5</v>
      </c>
      <c r="I1" s="2"/>
      <c r="J1" s="2" t="s">
        <v>6</v>
      </c>
      <c r="K1" s="2"/>
      <c r="L1" s="2" t="s">
        <v>7</v>
      </c>
      <c r="M1" s="2"/>
      <c r="N1" s="2" t="s">
        <v>8</v>
      </c>
      <c r="O1" s="2"/>
      <c r="P1" s="2" t="s">
        <v>9</v>
      </c>
      <c r="Q1" s="2"/>
      <c r="R1" s="2" t="s">
        <v>10</v>
      </c>
      <c r="S1" s="2"/>
      <c r="AMI1" s="0"/>
      <c r="AMJ1" s="0"/>
    </row>
    <row r="2" s="3" customFormat="true" ht="12.8" hidden="false" customHeight="false" outlineLevel="0" collapsed="false">
      <c r="A2" s="2"/>
      <c r="B2" s="2"/>
      <c r="C2" s="2"/>
      <c r="D2" s="2" t="s">
        <v>11</v>
      </c>
      <c r="E2" s="2" t="s">
        <v>12</v>
      </c>
      <c r="F2" s="2" t="s">
        <v>11</v>
      </c>
      <c r="G2" s="2" t="s">
        <v>12</v>
      </c>
      <c r="H2" s="2" t="s">
        <v>11</v>
      </c>
      <c r="I2" s="2" t="s">
        <v>12</v>
      </c>
      <c r="J2" s="2" t="s">
        <v>11</v>
      </c>
      <c r="K2" s="2" t="s">
        <v>12</v>
      </c>
      <c r="L2" s="2" t="s">
        <v>11</v>
      </c>
      <c r="M2" s="2" t="s">
        <v>12</v>
      </c>
      <c r="N2" s="2" t="s">
        <v>11</v>
      </c>
      <c r="O2" s="2" t="s">
        <v>12</v>
      </c>
      <c r="P2" s="2" t="s">
        <v>11</v>
      </c>
      <c r="Q2" s="2" t="s">
        <v>12</v>
      </c>
      <c r="R2" s="2" t="s">
        <v>11</v>
      </c>
      <c r="S2" s="2" t="s">
        <v>12</v>
      </c>
      <c r="AMI2" s="0"/>
      <c r="AMJ2" s="0"/>
    </row>
    <row r="3" customFormat="false" ht="35.05" hidden="false" customHeight="false" outlineLevel="0" collapsed="false">
      <c r="A3" s="7" t="s">
        <v>24</v>
      </c>
      <c r="B3" s="18" t="n">
        <f aca="false">2.2/1E+016</f>
        <v>2.2E-016</v>
      </c>
      <c r="C3" s="7" t="n">
        <v>0.004218</v>
      </c>
      <c r="D3" s="7" t="n">
        <v>2.123055</v>
      </c>
      <c r="E3" s="18" t="n">
        <f aca="false">2/1E+016</f>
        <v>2E-016</v>
      </c>
      <c r="F3" s="7" t="n">
        <v>0.263651</v>
      </c>
      <c r="G3" s="18" t="n">
        <f aca="false">2/1E+016</f>
        <v>2E-016</v>
      </c>
      <c r="H3" s="7" t="s">
        <v>14</v>
      </c>
      <c r="I3" s="7" t="s">
        <v>14</v>
      </c>
      <c r="J3" s="7" t="s">
        <v>14</v>
      </c>
      <c r="K3" s="7" t="s">
        <v>14</v>
      </c>
      <c r="L3" s="7" t="s">
        <v>14</v>
      </c>
      <c r="M3" s="7" t="s">
        <v>14</v>
      </c>
      <c r="N3" s="7" t="s">
        <v>14</v>
      </c>
      <c r="O3" s="7" t="s">
        <v>14</v>
      </c>
      <c r="P3" s="7" t="s">
        <v>14</v>
      </c>
      <c r="Q3" s="7" t="s">
        <v>14</v>
      </c>
      <c r="R3" s="7" t="s">
        <v>14</v>
      </c>
      <c r="S3" s="7" t="s">
        <v>14</v>
      </c>
    </row>
    <row r="4" customFormat="false" ht="35.05" hidden="false" customHeight="false" outlineLevel="0" collapsed="false">
      <c r="A4" s="7" t="s">
        <v>24</v>
      </c>
      <c r="B4" s="18" t="n">
        <f aca="false">2.2/1E+016</f>
        <v>2.2E-016</v>
      </c>
      <c r="C4" s="7" t="n">
        <v>0.003566</v>
      </c>
      <c r="D4" s="7" t="n">
        <v>2.12863</v>
      </c>
      <c r="E4" s="18" t="n">
        <f aca="false">2/1E+016</f>
        <v>2E-016</v>
      </c>
      <c r="F4" s="7" t="s">
        <v>14</v>
      </c>
      <c r="G4" s="7" t="s">
        <v>14</v>
      </c>
      <c r="H4" s="7" t="n">
        <v>0.24219</v>
      </c>
      <c r="I4" s="18" t="n">
        <f aca="false">2/1E+016</f>
        <v>2E-016</v>
      </c>
      <c r="J4" s="7" t="s">
        <v>14</v>
      </c>
      <c r="K4" s="7" t="s">
        <v>14</v>
      </c>
      <c r="L4" s="7" t="s">
        <v>14</v>
      </c>
      <c r="M4" s="7" t="s">
        <v>14</v>
      </c>
      <c r="N4" s="7" t="s">
        <v>14</v>
      </c>
      <c r="O4" s="7" t="s">
        <v>14</v>
      </c>
      <c r="P4" s="7" t="s">
        <v>14</v>
      </c>
      <c r="Q4" s="7" t="s">
        <v>14</v>
      </c>
      <c r="R4" s="7" t="s">
        <v>14</v>
      </c>
      <c r="S4" s="7" t="s">
        <v>14</v>
      </c>
    </row>
    <row r="5" customFormat="false" ht="35.05" hidden="false" customHeight="false" outlineLevel="0" collapsed="false">
      <c r="A5" s="7" t="s">
        <v>24</v>
      </c>
      <c r="B5" s="18" t="n">
        <f aca="false">2.2/1E+016</f>
        <v>2.2E-016</v>
      </c>
      <c r="C5" s="7" t="n">
        <f aca="false">0.000795</f>
        <v>0.000795</v>
      </c>
      <c r="D5" s="7" t="n">
        <v>2.164661</v>
      </c>
      <c r="E5" s="18" t="n">
        <f aca="false">2/1E+016</f>
        <v>2E-016</v>
      </c>
      <c r="F5" s="7" t="s">
        <v>14</v>
      </c>
      <c r="G5" s="7" t="s">
        <v>14</v>
      </c>
      <c r="H5" s="7" t="s">
        <v>14</v>
      </c>
      <c r="I5" s="7" t="s">
        <v>14</v>
      </c>
      <c r="J5" s="7" t="n">
        <v>0.11718</v>
      </c>
      <c r="K5" s="18" t="n">
        <f aca="false">2/1E+016</f>
        <v>2E-016</v>
      </c>
      <c r="L5" s="7" t="s">
        <v>14</v>
      </c>
      <c r="M5" s="7" t="s">
        <v>14</v>
      </c>
      <c r="N5" s="7" t="s">
        <v>14</v>
      </c>
      <c r="O5" s="7" t="s">
        <v>14</v>
      </c>
      <c r="P5" s="7" t="s">
        <v>14</v>
      </c>
      <c r="Q5" s="7" t="s">
        <v>14</v>
      </c>
      <c r="R5" s="7" t="s">
        <v>14</v>
      </c>
      <c r="S5" s="7" t="s">
        <v>14</v>
      </c>
    </row>
    <row r="6" customFormat="false" ht="35.05" hidden="false" customHeight="false" outlineLevel="0" collapsed="false">
      <c r="A6" s="7" t="s">
        <v>24</v>
      </c>
      <c r="B6" s="17" t="n">
        <v>0.01604</v>
      </c>
      <c r="C6" s="7" t="n">
        <f aca="false">5.522/100000</f>
        <v>5.522E-005</v>
      </c>
      <c r="D6" s="7" t="n">
        <v>2.20298</v>
      </c>
      <c r="E6" s="18" t="n">
        <f aca="false">2/1E+016</f>
        <v>2E-016</v>
      </c>
      <c r="F6" s="7" t="s">
        <v>14</v>
      </c>
      <c r="G6" s="7" t="s">
        <v>14</v>
      </c>
      <c r="H6" s="7" t="s">
        <v>14</v>
      </c>
      <c r="I6" s="7" t="s">
        <v>14</v>
      </c>
      <c r="J6" s="7" t="s">
        <v>14</v>
      </c>
      <c r="K6" s="7" t="s">
        <v>14</v>
      </c>
      <c r="L6" s="7" t="n">
        <v>-0.03488</v>
      </c>
      <c r="M6" s="17" t="n">
        <v>0.016</v>
      </c>
      <c r="N6" s="7" t="s">
        <v>14</v>
      </c>
      <c r="O6" s="7" t="s">
        <v>14</v>
      </c>
      <c r="P6" s="7" t="s">
        <v>14</v>
      </c>
      <c r="Q6" s="7" t="s">
        <v>14</v>
      </c>
      <c r="R6" s="7" t="s">
        <v>14</v>
      </c>
      <c r="S6" s="7" t="s">
        <v>14</v>
      </c>
    </row>
    <row r="7" customFormat="false" ht="35.05" hidden="false" customHeight="false" outlineLevel="0" collapsed="false">
      <c r="A7" s="7" t="s">
        <v>24</v>
      </c>
      <c r="B7" s="18" t="n">
        <f aca="false">2.2/1E+016</f>
        <v>2.2E-016</v>
      </c>
      <c r="C7" s="7" t="n">
        <v>0.01415</v>
      </c>
      <c r="D7" s="7" t="n">
        <v>2.28836</v>
      </c>
      <c r="E7" s="18" t="n">
        <f aca="false">2/1E+016</f>
        <v>2E-016</v>
      </c>
      <c r="F7" s="7" t="s">
        <v>14</v>
      </c>
      <c r="G7" s="7" t="s">
        <v>14</v>
      </c>
      <c r="H7" s="7" t="s">
        <v>14</v>
      </c>
      <c r="I7" s="7" t="s">
        <v>14</v>
      </c>
      <c r="J7" s="7" t="s">
        <v>14</v>
      </c>
      <c r="K7" s="7" t="s">
        <v>14</v>
      </c>
      <c r="L7" s="7" t="s">
        <v>14</v>
      </c>
      <c r="M7" s="7" t="s">
        <v>14</v>
      </c>
      <c r="N7" s="7" t="n">
        <v>-0.587764</v>
      </c>
      <c r="O7" s="18" t="n">
        <f aca="false">2/1E+016</f>
        <v>2E-016</v>
      </c>
      <c r="P7" s="7" t="s">
        <v>14</v>
      </c>
      <c r="Q7" s="7" t="s">
        <v>14</v>
      </c>
      <c r="R7" s="7" t="s">
        <v>14</v>
      </c>
      <c r="S7" s="7" t="s">
        <v>14</v>
      </c>
    </row>
    <row r="8" customFormat="false" ht="35.05" hidden="false" customHeight="false" outlineLevel="0" collapsed="false">
      <c r="A8" s="7" t="s">
        <v>24</v>
      </c>
      <c r="B8" s="18" t="n">
        <f aca="false">2.2/1E+016</f>
        <v>2.2E-016</v>
      </c>
      <c r="C8" s="7" t="n">
        <v>0.01526</v>
      </c>
      <c r="D8" s="7" t="n">
        <v>2.272165</v>
      </c>
      <c r="E8" s="18" t="n">
        <f aca="false">2/1E+016</f>
        <v>2E-016</v>
      </c>
      <c r="F8" s="7" t="s">
        <v>14</v>
      </c>
      <c r="G8" s="7" t="s">
        <v>14</v>
      </c>
      <c r="H8" s="7" t="s">
        <v>14</v>
      </c>
      <c r="I8" s="7" t="s">
        <v>14</v>
      </c>
      <c r="J8" s="7" t="s">
        <v>14</v>
      </c>
      <c r="K8" s="7" t="s">
        <v>14</v>
      </c>
      <c r="L8" s="7" t="s">
        <v>14</v>
      </c>
      <c r="M8" s="7" t="s">
        <v>14</v>
      </c>
      <c r="N8" s="7" t="s">
        <v>14</v>
      </c>
      <c r="O8" s="7" t="s">
        <v>14</v>
      </c>
      <c r="P8" s="7" t="n">
        <v>-0.722982</v>
      </c>
      <c r="Q8" s="18" t="n">
        <f aca="false">2/1E+016</f>
        <v>2E-016</v>
      </c>
      <c r="R8" s="7" t="s">
        <v>14</v>
      </c>
      <c r="S8" s="7" t="s">
        <v>14</v>
      </c>
    </row>
    <row r="9" customFormat="false" ht="35.05" hidden="false" customHeight="false" outlineLevel="0" collapsed="false">
      <c r="A9" s="7" t="s">
        <v>24</v>
      </c>
      <c r="B9" s="18" t="n">
        <f aca="false">2.2/1E+016</f>
        <v>2.2E-016</v>
      </c>
      <c r="C9" s="7" t="n">
        <v>0.006436</v>
      </c>
      <c r="D9" s="7" t="n">
        <v>2.0800779</v>
      </c>
      <c r="E9" s="18" t="n">
        <f aca="false">2/1E+016</f>
        <v>2E-016</v>
      </c>
      <c r="F9" s="7" t="n">
        <v>0.222549</v>
      </c>
      <c r="G9" s="18" t="n">
        <f aca="false">2/1E+016</f>
        <v>2E-016</v>
      </c>
      <c r="H9" s="7" t="n">
        <v>0.195525</v>
      </c>
      <c r="I9" s="18" t="n">
        <f aca="false">2/1E+016</f>
        <v>2E-016</v>
      </c>
      <c r="J9" s="7" t="s">
        <v>14</v>
      </c>
      <c r="K9" s="7" t="s">
        <v>14</v>
      </c>
      <c r="L9" s="7" t="s">
        <v>14</v>
      </c>
      <c r="M9" s="7" t="s">
        <v>14</v>
      </c>
      <c r="N9" s="7" t="s">
        <v>14</v>
      </c>
      <c r="O9" s="7" t="s">
        <v>14</v>
      </c>
      <c r="P9" s="7" t="s">
        <v>14</v>
      </c>
      <c r="Q9" s="7" t="s">
        <v>14</v>
      </c>
      <c r="R9" s="7" t="s">
        <v>14</v>
      </c>
      <c r="S9" s="7" t="s">
        <v>14</v>
      </c>
    </row>
    <row r="10" customFormat="false" ht="35.05" hidden="false" customHeight="false" outlineLevel="0" collapsed="false">
      <c r="A10" s="7" t="s">
        <v>24</v>
      </c>
      <c r="B10" s="18" t="n">
        <f aca="false">2.2/1E+016</f>
        <v>2.2E-016</v>
      </c>
      <c r="C10" s="7" t="n">
        <v>0.006814</v>
      </c>
      <c r="D10" s="7" t="n">
        <v>2.062778</v>
      </c>
      <c r="E10" s="18" t="n">
        <f aca="false">2/1E+016</f>
        <v>2E-016</v>
      </c>
      <c r="F10" s="7" t="n">
        <v>0.229872</v>
      </c>
      <c r="G10" s="18" t="n">
        <f aca="false">2/1E+016</f>
        <v>2E-016</v>
      </c>
      <c r="H10" s="7" t="n">
        <v>0.174783</v>
      </c>
      <c r="I10" s="18" t="n">
        <f aca="false">2/1E+016</f>
        <v>2E-016</v>
      </c>
      <c r="J10" s="7" t="n">
        <v>0.08412</v>
      </c>
      <c r="K10" s="19" t="n">
        <f aca="false">5.21/1000000000</f>
        <v>5.21E-009</v>
      </c>
      <c r="L10" s="7" t="s">
        <v>14</v>
      </c>
      <c r="M10" s="7" t="s">
        <v>14</v>
      </c>
      <c r="N10" s="7" t="s">
        <v>14</v>
      </c>
      <c r="O10" s="7" t="s">
        <v>14</v>
      </c>
      <c r="P10" s="7" t="s">
        <v>14</v>
      </c>
      <c r="Q10" s="7" t="s">
        <v>14</v>
      </c>
      <c r="R10" s="7" t="s">
        <v>14</v>
      </c>
      <c r="S10" s="7" t="s">
        <v>14</v>
      </c>
    </row>
    <row r="11" customFormat="false" ht="35.05" hidden="false" customHeight="false" outlineLevel="0" collapsed="false">
      <c r="A11" s="7" t="s">
        <v>24</v>
      </c>
      <c r="B11" s="18" t="n">
        <f aca="false">2.2/1E+016</f>
        <v>2.2E-016</v>
      </c>
      <c r="C11" s="7" t="n">
        <v>0.006823</v>
      </c>
      <c r="D11" s="7" t="n">
        <v>2.067109</v>
      </c>
      <c r="E11" s="18" t="n">
        <f aca="false">2/1E+016</f>
        <v>2E-016</v>
      </c>
      <c r="F11" s="7" t="n">
        <v>0.227796</v>
      </c>
      <c r="G11" s="18" t="n">
        <f aca="false">2/1E+016</f>
        <v>2E-016</v>
      </c>
      <c r="H11" s="7" t="n">
        <v>0.1735</v>
      </c>
      <c r="I11" s="18" t="n">
        <f aca="false">2/1E+016</f>
        <v>2E-016</v>
      </c>
      <c r="J11" s="7" t="n">
        <v>0.089095</v>
      </c>
      <c r="K11" s="19" t="n">
        <f aca="false">2.1/1000000000</f>
        <v>2.1E-009</v>
      </c>
      <c r="L11" s="7" t="n">
        <v>-0.02017</v>
      </c>
      <c r="M11" s="17" t="n">
        <v>0.18</v>
      </c>
      <c r="N11" s="7" t="s">
        <v>14</v>
      </c>
      <c r="O11" s="7" t="s">
        <v>14</v>
      </c>
      <c r="P11" s="7" t="s">
        <v>14</v>
      </c>
      <c r="Q11" s="7" t="s">
        <v>14</v>
      </c>
      <c r="R11" s="7" t="s">
        <v>14</v>
      </c>
      <c r="S11" s="7" t="s">
        <v>14</v>
      </c>
    </row>
    <row r="12" customFormat="false" ht="35.05" hidden="false" customHeight="false" outlineLevel="0" collapsed="false">
      <c r="A12" s="7" t="s">
        <v>24</v>
      </c>
      <c r="B12" s="18" t="n">
        <f aca="false">2.2/1E+016</f>
        <v>2.2E-016</v>
      </c>
      <c r="C12" s="7" t="n">
        <v>0.02577</v>
      </c>
      <c r="D12" s="7" t="n">
        <v>2.344193</v>
      </c>
      <c r="E12" s="18" t="n">
        <f aca="false">2/1E+016</f>
        <v>2E-016</v>
      </c>
      <c r="F12" s="7" t="s">
        <v>14</v>
      </c>
      <c r="G12" s="7" t="s">
        <v>14</v>
      </c>
      <c r="H12" s="7" t="s">
        <v>14</v>
      </c>
      <c r="I12" s="7" t="s">
        <v>14</v>
      </c>
      <c r="J12" s="7" t="s">
        <v>14</v>
      </c>
      <c r="K12" s="7" t="s">
        <v>14</v>
      </c>
      <c r="L12" s="7" t="s">
        <v>14</v>
      </c>
      <c r="M12" s="7" t="s">
        <v>14</v>
      </c>
      <c r="N12" s="7" t="n">
        <v>-0.5118</v>
      </c>
      <c r="O12" s="18" t="n">
        <f aca="false">2/1E+016</f>
        <v>2E-016</v>
      </c>
      <c r="P12" s="7" t="n">
        <v>-0.637555</v>
      </c>
      <c r="Q12" s="18" t="n">
        <f aca="false">2/1E+016</f>
        <v>2E-016</v>
      </c>
      <c r="R12" s="7" t="s">
        <v>14</v>
      </c>
      <c r="S12" s="7" t="s">
        <v>14</v>
      </c>
    </row>
    <row r="13" customFormat="false" ht="57.45" hidden="false" customHeight="false" outlineLevel="0" collapsed="false">
      <c r="A13" s="7" t="s">
        <v>25</v>
      </c>
      <c r="B13" s="20" t="n">
        <v>0.05211</v>
      </c>
      <c r="C13" s="7" t="n">
        <f aca="false">5.461/100000</f>
        <v>5.461E-005</v>
      </c>
      <c r="D13" s="7" t="n">
        <v>2.351459</v>
      </c>
      <c r="E13" s="18" t="n">
        <f aca="false">2/1E+016</f>
        <v>2E-016</v>
      </c>
      <c r="F13" s="7" t="s">
        <v>14</v>
      </c>
      <c r="G13" s="7" t="s">
        <v>14</v>
      </c>
      <c r="H13" s="7" t="s">
        <v>14</v>
      </c>
      <c r="I13" s="7" t="s">
        <v>14</v>
      </c>
      <c r="J13" s="7" t="s">
        <v>14</v>
      </c>
      <c r="K13" s="7" t="s">
        <v>14</v>
      </c>
      <c r="L13" s="7" t="s">
        <v>14</v>
      </c>
      <c r="M13" s="7" t="s">
        <v>14</v>
      </c>
      <c r="N13" s="7" t="n">
        <v>-0.036069</v>
      </c>
      <c r="O13" s="17" t="n">
        <v>0.3278</v>
      </c>
      <c r="P13" s="7" t="n">
        <v>0.079767</v>
      </c>
      <c r="Q13" s="20" t="n">
        <v>0.0236</v>
      </c>
      <c r="R13" s="7" t="s">
        <v>14</v>
      </c>
      <c r="S13" s="7" t="s">
        <v>14</v>
      </c>
    </row>
    <row r="14" customFormat="false" ht="35.05" hidden="false" customHeight="false" outlineLevel="0" collapsed="false">
      <c r="A14" s="7" t="s">
        <v>24</v>
      </c>
      <c r="B14" s="18" t="n">
        <f aca="false">2.2/1E+016</f>
        <v>2.2E-016</v>
      </c>
      <c r="C14" s="7" t="n">
        <v>0.0399</v>
      </c>
      <c r="D14" s="7" t="n">
        <v>1.804864</v>
      </c>
      <c r="E14" s="18" t="n">
        <f aca="false">2/1E+016</f>
        <v>2E-016</v>
      </c>
      <c r="F14" s="7" t="s">
        <v>14</v>
      </c>
      <c r="G14" s="7" t="s">
        <v>14</v>
      </c>
      <c r="H14" s="7" t="s">
        <v>14</v>
      </c>
      <c r="I14" s="7" t="s">
        <v>14</v>
      </c>
      <c r="J14" s="7" t="s">
        <v>14</v>
      </c>
      <c r="K14" s="7" t="s">
        <v>14</v>
      </c>
      <c r="L14" s="7" t="s">
        <v>14</v>
      </c>
      <c r="M14" s="7" t="s">
        <v>14</v>
      </c>
      <c r="N14" s="7" t="s">
        <v>14</v>
      </c>
      <c r="O14" s="7" t="s">
        <v>14</v>
      </c>
      <c r="P14" s="7" t="s">
        <v>14</v>
      </c>
      <c r="Q14" s="7" t="s">
        <v>14</v>
      </c>
      <c r="R14" s="7" t="n">
        <v>0.72409</v>
      </c>
      <c r="S14" s="18" t="n">
        <f aca="false">2/1E+016</f>
        <v>2E-016</v>
      </c>
    </row>
    <row r="15" customFormat="false" ht="12.8" hidden="false" customHeight="fals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customFormat="false" ht="12.8" hidden="false" customHeight="false" outlineLevel="0" collapsed="false">
      <c r="A16" s="10" t="s">
        <v>16</v>
      </c>
      <c r="B16" s="11"/>
      <c r="C16" s="12" t="s">
        <v>17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customFormat="false" ht="12.8" hidden="false" customHeight="false" outlineLevel="0" collapsed="false">
      <c r="A17" s="13" t="s">
        <v>18</v>
      </c>
      <c r="B17" s="14"/>
      <c r="C17" s="12" t="s">
        <v>19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customFormat="false" ht="12.8" hidden="false" customHeight="false" outlineLevel="0" collapsed="false">
      <c r="A18" s="8"/>
      <c r="B18" s="15"/>
      <c r="C18" s="12" t="s">
        <v>20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customFormat="false" ht="12.8" hidden="false" customHeight="false" outlineLevel="0" collapsed="false">
      <c r="A19" s="8"/>
      <c r="B19" s="16"/>
      <c r="C19" s="12" t="s">
        <v>21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</sheetData>
  <mergeCells count="11">
    <mergeCell ref="A1:A2"/>
    <mergeCell ref="B1:B2"/>
    <mergeCell ref="C1:C2"/>
    <mergeCell ref="D1:E1"/>
    <mergeCell ref="F1:G1"/>
    <mergeCell ref="H1:I1"/>
    <mergeCell ref="J1:K1"/>
    <mergeCell ref="L1:M1"/>
    <mergeCell ref="N1:O1"/>
    <mergeCell ref="P1:Q1"/>
    <mergeCell ref="R1:S1"/>
  </mergeCells>
  <conditionalFormatting sqref="E3:E13;G3:G13;I3:I13;K3:K13;M3:M13;O3:O13;Q3:Q13;B3:B13">
    <cfRule type="cellIs" priority="2" operator="between" aboveAverage="0" equalAverage="0" bottom="0" percent="0" rank="0" text="" dxfId="0">
      <formula>0.1</formula>
      <formula>1</formula>
    </cfRule>
    <cfRule type="cellIs" priority="3" operator="between" aboveAverage="0" equalAverage="0" bottom="0" percent="0" rank="0" text="" dxfId="1">
      <formula>0.05</formula>
      <formula>0.1</formula>
    </cfRule>
    <cfRule type="cellIs" priority="4" operator="between" aboveAverage="0" equalAverage="0" bottom="0" percent="0" rank="0" text="" dxfId="2">
      <formula>0.01</formula>
      <formula>0.05</formula>
    </cfRule>
    <cfRule type="cellIs" priority="5" operator="between" aboveAverage="0" equalAverage="0" bottom="0" percent="0" rank="0" text="" dxfId="3">
      <formula>0.001</formula>
      <formula>0.01</formula>
    </cfRule>
  </conditionalFormatting>
  <conditionalFormatting sqref="E14;G14;I14;K14;M14;B14">
    <cfRule type="cellIs" priority="6" operator="between" aboveAverage="0" equalAverage="0" bottom="0" percent="0" rank="0" text="" dxfId="0">
      <formula>0.1</formula>
      <formula>1</formula>
    </cfRule>
    <cfRule type="cellIs" priority="7" operator="between" aboveAverage="0" equalAverage="0" bottom="0" percent="0" rank="0" text="" dxfId="1">
      <formula>0.05</formula>
      <formula>0.1</formula>
    </cfRule>
    <cfRule type="cellIs" priority="8" operator="between" aboveAverage="0" equalAverage="0" bottom="0" percent="0" rank="0" text="" dxfId="2">
      <formula>0.01</formula>
      <formula>0.05</formula>
    </cfRule>
    <cfRule type="cellIs" priority="9" operator="between" aboveAverage="0" equalAverage="0" bottom="0" percent="0" rank="0" text="" dxfId="3">
      <formula>0.001</formula>
      <formula>0.01</formula>
    </cfRule>
  </conditionalFormatting>
  <conditionalFormatting sqref="Q14">
    <cfRule type="cellIs" priority="10" operator="between" aboveAverage="0" equalAverage="0" bottom="0" percent="0" rank="0" text="" dxfId="0">
      <formula>0.1</formula>
      <formula>1</formula>
    </cfRule>
    <cfRule type="cellIs" priority="11" operator="between" aboveAverage="0" equalAverage="0" bottom="0" percent="0" rank="0" text="" dxfId="1">
      <formula>0.05</formula>
      <formula>0.1</formula>
    </cfRule>
    <cfRule type="cellIs" priority="12" operator="between" aboveAverage="0" equalAverage="0" bottom="0" percent="0" rank="0" text="" dxfId="2">
      <formula>0.01</formula>
      <formula>0.05</formula>
    </cfRule>
    <cfRule type="cellIs" priority="13" operator="between" aboveAverage="0" equalAverage="0" bottom="0" percent="0" rank="0" text="" dxfId="3">
      <formula>0.001</formula>
      <formula>0.01</formula>
    </cfRule>
  </conditionalFormatting>
  <conditionalFormatting sqref="S3:S13">
    <cfRule type="cellIs" priority="14" operator="between" aboveAverage="0" equalAverage="0" bottom="0" percent="0" rank="0" text="" dxfId="0">
      <formula>0.1</formula>
      <formula>1</formula>
    </cfRule>
    <cfRule type="cellIs" priority="15" operator="between" aboveAverage="0" equalAverage="0" bottom="0" percent="0" rank="0" text="" dxfId="1">
      <formula>0.05</formula>
      <formula>0.1</formula>
    </cfRule>
    <cfRule type="cellIs" priority="16" operator="between" aboveAverage="0" equalAverage="0" bottom="0" percent="0" rank="0" text="" dxfId="2">
      <formula>0.01</formula>
      <formula>0.05</formula>
    </cfRule>
    <cfRule type="cellIs" priority="17" operator="between" aboveAverage="0" equalAverage="0" bottom="0" percent="0" rank="0" text="" dxfId="3">
      <formula>0.001</formula>
      <formula>0.01</formula>
    </cfRule>
  </conditionalFormatting>
  <conditionalFormatting sqref="S14">
    <cfRule type="cellIs" priority="18" operator="between" aboveAverage="0" equalAverage="0" bottom="0" percent="0" rank="0" text="" dxfId="0">
      <formula>0.1</formula>
      <formula>1</formula>
    </cfRule>
    <cfRule type="cellIs" priority="19" operator="between" aboveAverage="0" equalAverage="0" bottom="0" percent="0" rank="0" text="" dxfId="1">
      <formula>0.05</formula>
      <formula>0.1</formula>
    </cfRule>
    <cfRule type="cellIs" priority="20" operator="between" aboveAverage="0" equalAverage="0" bottom="0" percent="0" rank="0" text="" dxfId="2">
      <formula>0.01</formula>
      <formula>0.05</formula>
    </cfRule>
    <cfRule type="cellIs" priority="21" operator="between" aboveAverage="0" equalAverage="0" bottom="0" percent="0" rank="0" text="" dxfId="3">
      <formula>0.001</formula>
      <formula>0.01</formula>
    </cfRule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87" firstPageNumber="1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87" firstPageNumber="1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3933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2015-12-25T21:34:12Z</dcterms:created>
  <dc:creator>haydee </dc:creator>
  <dc:language>pt-BR</dc:language>
  <cp:lastModifiedBy>haydee </cp:lastModifiedBy>
  <dcterms:modified xsi:type="dcterms:W3CDTF">2015-12-26T10:00:01Z</dcterms:modified>
  <cp:revision>11</cp:revision>
</cp:coreProperties>
</file>