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DevEnv\02.팀원관리\01.인사고과평가\"/>
    </mc:Choice>
  </mc:AlternateContent>
  <bookViews>
    <workbookView xWindow="0" yWindow="0" windowWidth="23040" windowHeight="8604"/>
  </bookViews>
  <sheets>
    <sheet name="백지혜" sheetId="1" r:id="rId1"/>
  </sheets>
  <calcPr calcId="152511"/>
</workbook>
</file>

<file path=xl/calcChain.xml><?xml version="1.0" encoding="utf-8"?>
<calcChain xmlns="http://schemas.openxmlformats.org/spreadsheetml/2006/main">
  <c r="N86" i="1" l="1"/>
  <c r="N83" i="1"/>
  <c r="N80" i="1"/>
  <c r="N77" i="1"/>
  <c r="N74" i="1"/>
  <c r="N71" i="1"/>
  <c r="N68" i="1"/>
  <c r="N65" i="1"/>
  <c r="M89" i="1" s="1"/>
  <c r="J19" i="1" s="1"/>
  <c r="K19" i="1" s="1"/>
  <c r="N62" i="1"/>
  <c r="N57" i="1"/>
  <c r="E57" i="1"/>
  <c r="D57" i="1"/>
  <c r="C57" i="1"/>
  <c r="B57" i="1" s="1"/>
  <c r="J18" i="1" s="1"/>
  <c r="K18" i="1" s="1"/>
  <c r="N45" i="1"/>
  <c r="J13" i="1" s="1"/>
  <c r="K13" i="1" s="1"/>
  <c r="N34" i="1"/>
  <c r="J16" i="1" s="1"/>
  <c r="K16" i="1" s="1"/>
  <c r="M34" i="1"/>
  <c r="L34" i="1"/>
  <c r="K34" i="1"/>
  <c r="K22" i="1"/>
  <c r="L22" i="1" s="1"/>
  <c r="J15" i="1"/>
  <c r="K15" i="1" s="1"/>
  <c r="J12" i="1"/>
  <c r="K12" i="1" s="1"/>
  <c r="L18" i="1" l="1"/>
  <c r="L12" i="1"/>
  <c r="L15" i="1"/>
  <c r="J21" i="1" l="1"/>
  <c r="K21" i="1" s="1"/>
  <c r="L21" i="1" s="1"/>
  <c r="L23" i="1" s="1"/>
</calcChain>
</file>

<file path=xl/sharedStrings.xml><?xml version="1.0" encoding="utf-8"?>
<sst xmlns="http://schemas.openxmlformats.org/spreadsheetml/2006/main" count="155" uniqueCount="123">
  <si>
    <t>인사 고과 평가</t>
  </si>
  <si>
    <t>소속</t>
  </si>
  <si>
    <t>개발사업부 개발2팀</t>
  </si>
  <si>
    <t>직급</t>
  </si>
  <si>
    <t>주임</t>
  </si>
  <si>
    <t>성명</t>
  </si>
  <si>
    <t>백지혜</t>
  </si>
  <si>
    <t>승격일</t>
  </si>
  <si>
    <t>2022.03.01</t>
  </si>
  <si>
    <t>평가자
직위/성명</t>
  </si>
  <si>
    <t>1차평가자(팀장)</t>
  </si>
  <si>
    <t>2차평가자(부서장)</t>
  </si>
  <si>
    <t>차장 / 한상우</t>
  </si>
  <si>
    <t>이사 / 윤석남</t>
  </si>
  <si>
    <t>인사 고과 평가 총점</t>
  </si>
  <si>
    <t>평가 항목</t>
  </si>
  <si>
    <t>평가 배점</t>
  </si>
  <si>
    <t>평가 총점</t>
  </si>
  <si>
    <t>취득 점수</t>
  </si>
  <si>
    <t>환산 점수</t>
  </si>
  <si>
    <t>환산 합계</t>
  </si>
  <si>
    <t>비고</t>
  </si>
  <si>
    <t>1. 업적 평가</t>
  </si>
  <si>
    <t>반기 당 6M/M 이상의 투입 (계약 기준) 시는 기타 고과 평가에서 가감산 처리</t>
  </si>
  <si>
    <t>a. 수행 프로젝트 업적 평가</t>
  </si>
  <si>
    <t>30점 초과 분은 기타로 가산</t>
  </si>
  <si>
    <t>b. 그 외 활동 내역 업적 평가</t>
  </si>
  <si>
    <t>2. 프로젝트 평가</t>
  </si>
  <si>
    <t>a. 프로젝트 자체 평가 (부서장 평가)</t>
  </si>
  <si>
    <t>b. 프로젝트 투입인력 평가 (PL, PM, 팀장)</t>
  </si>
  <si>
    <t>3. 기본 소양 및 능력 평가</t>
  </si>
  <si>
    <t>a. 기본 소양 평가</t>
  </si>
  <si>
    <t>b. 능력 평가</t>
  </si>
  <si>
    <t>4. 기타 평가</t>
  </si>
  <si>
    <t>a. 추가 업무 활동 내역 평가</t>
  </si>
  <si>
    <t>b. 기타 부서장 평가</t>
  </si>
  <si>
    <t>+,- 10점 범위에서 가감 가능</t>
  </si>
  <si>
    <t>합 계 (총 100점 합계 기준)</t>
  </si>
  <si>
    <t>1. 자기 업적 고과 평가</t>
  </si>
  <si>
    <t>a. 수행 프로젝트 평가 (계약 기준 프로젝트 및 유지보수 활동, 공식적인 R&amp;D 프로젝트)</t>
  </si>
  <si>
    <t>참여 프로젝트 및 공수 (M/M)</t>
  </si>
  <si>
    <t>업적평가</t>
  </si>
  <si>
    <t>프로젝트 평가</t>
  </si>
  <si>
    <t>프로젝트 명</t>
  </si>
  <si>
    <t>기간</t>
  </si>
  <si>
    <t>실 투입</t>
  </si>
  <si>
    <t>계약 기준
(취득 점수)</t>
  </si>
  <si>
    <t>자체평가</t>
  </si>
  <si>
    <t>투입인력
평가</t>
  </si>
  <si>
    <t>현대자동차 전시장 운영 IT시스템 유지보수</t>
  </si>
  <si>
    <t>2023.01.02 ~ 2023.06.30</t>
  </si>
  <si>
    <t>b. 기타 활동 내역 평가 (영업지원활동, 프로젝트 사전 준비 활동, 사후 지원 활동, 관리자 수명 업무, 자기 개발 활동)</t>
  </si>
  <si>
    <t>참여 활동 내역</t>
  </si>
  <si>
    <t>구분</t>
  </si>
  <si>
    <t>활동 내역</t>
  </si>
  <si>
    <t>M/D</t>
  </si>
  <si>
    <t>M/M</t>
  </si>
  <si>
    <t>인정율</t>
  </si>
  <si>
    <t>인정 공수</t>
  </si>
  <si>
    <t>&lt;구분&gt;</t>
  </si>
  <si>
    <t>SQL 튜닝 교육</t>
  </si>
  <si>
    <t>2023.02.28 - 2023.03.11</t>
  </si>
  <si>
    <t>1 : 영업지원활동 (제안활동, 견적작업, 업무미팅 지원 활동 등), 인정율 (70 ~ 90%)</t>
  </si>
  <si>
    <t>2. : 프로젝트 사전 준비 활동 (선투입, 사전 준비 작업 등), 인정율 (70 ~ 90%)</t>
  </si>
  <si>
    <t>3 : 프로젝트 사후 지원 활동 (프로젝트 종결 처리 후 이런 저련 고객사 요청에 대한 읃대), 인정율 (50 ~ 80%)</t>
  </si>
  <si>
    <t>4 : 관리자 수명 업무 (팀장 업무/대행 수행, 부서장/팀장/선임으로 부터 지시 받은 Task 수행 업부), 인정율 (70 ~ 90%)</t>
  </si>
  <si>
    <t>5 : 부서차원의 공식적인 내부 프로젝트 (그룹웨어 기능 개선, 보안기능 적용, ASP 기능 개선 프로젝트 등), 인정율 (90~ 100%)</t>
  </si>
  <si>
    <t>6 : SM 운영지원 업무 (SI운영 유지보수 업무 계약/미계약 기준), 인정율 (70~ 90%)</t>
  </si>
  <si>
    <t>7 : 자기 개발 활동 (교육 참가, 세미나 참가, 본인 스스로 하는 자기 개발 활동), 인정율 50%</t>
  </si>
  <si>
    <t>월별 활동 내역 합계</t>
  </si>
  <si>
    <t>2. 능력 평가</t>
  </si>
  <si>
    <t>월별 활동 내역</t>
  </si>
  <si>
    <t>지각
(-1)</t>
  </si>
  <si>
    <t>상벌
(+/-5)</t>
  </si>
  <si>
    <t>행사
(-1)</t>
  </si>
  <si>
    <r>
      <rPr>
        <sz val="9"/>
        <color indexed="8"/>
        <rFont val="맑은 고딕"/>
        <family val="3"/>
        <charset val="129"/>
      </rPr>
      <t xml:space="preserve">멘토
</t>
    </r>
    <r>
      <rPr>
        <sz val="8"/>
        <color indexed="8"/>
        <rFont val="맑은 고딕"/>
        <family val="3"/>
        <charset val="129"/>
      </rPr>
      <t>(+/-0.5)</t>
    </r>
  </si>
  <si>
    <t>휴가
(+3)</t>
  </si>
  <si>
    <r>
      <rPr>
        <sz val="9"/>
        <color indexed="8"/>
        <rFont val="맑은 고딕"/>
        <family val="3"/>
        <charset val="129"/>
      </rPr>
      <t xml:space="preserve">자격증        </t>
    </r>
    <r>
      <rPr>
        <i/>
        <sz val="9"/>
        <color indexed="8"/>
        <rFont val="맑은 고딕"/>
        <family val="3"/>
        <charset val="129"/>
      </rPr>
      <t>* 업무 관련 자격증 취득시 가점 (+3)</t>
    </r>
  </si>
  <si>
    <t>월</t>
  </si>
  <si>
    <t>가/감점</t>
  </si>
  <si>
    <t>자격 사항</t>
  </si>
  <si>
    <t>기간 / 취득 일시</t>
  </si>
  <si>
    <t>발급 기관</t>
  </si>
  <si>
    <t>1월</t>
  </si>
  <si>
    <t>지각 : 1회당 -1 점
상벌 : 1회당 +/-5 점 
        1) 감점은 시말서 기준 단 지각 3회로 인한 시말서는 제외
        2) 가점은 우수사원 선정 및 그에 준하는 상황 발생 시 팀장/부서장 평가
행사 : 1회당 -1점 (단, 부서장이나 프로젝트 수행 시 PM의 사전 승인을 득한 경우는 제외)
멘토 : 1회당 +/-0.5점 (단, 멘토그룹장의 사전 승인을 득한 경우는 제외)
휴가 : 상반기는 평가 안함, 하반기 잔여 연차일수 * 0.5로 하되 최대 3점으로 제한을 해서 나머지분에 대해서는 사용 권장</t>
  </si>
  <si>
    <t>2월</t>
  </si>
  <si>
    <t>3월</t>
  </si>
  <si>
    <t>4월</t>
  </si>
  <si>
    <t>5월</t>
  </si>
  <si>
    <t>6월</t>
  </si>
  <si>
    <t>합 계</t>
  </si>
  <si>
    <t>자격증 취득 개수</t>
  </si>
  <si>
    <t>b. 근무 태도 및 능력 평가</t>
  </si>
  <si>
    <t>평가항목</t>
  </si>
  <si>
    <t>평가내용</t>
  </si>
  <si>
    <t>평가점수표</t>
  </si>
  <si>
    <t>평가</t>
  </si>
  <si>
    <t>평균</t>
  </si>
  <si>
    <t>기본 자세</t>
  </si>
  <si>
    <t xml:space="preserve"> - 조직 생활의 적응력 및 근무 태도</t>
  </si>
  <si>
    <t>자기평가</t>
  </si>
  <si>
    <t>평가 기간 동안의 조직 생활의 근무 태도를 평가하며, 특히 고객사 파견으로 일을 한 경우는 근무 태도뿐만 아니라 바뀌는 환경에 대한 적응력 또한 평가 대상으로 함.
* 평상시의 근무 태도와, 바뀌는 환경에 대하여 부담없이 적응하는 경우에 대하여 가점, 그렇지 않은 경우의 감점 처리.
* 근무 태도가 좋고, 바뀐 조직이 규율에 순응하는 경우 5점, 그렇지 않은 경우는 정도에 따라 감점되며, 근태 불량에 규율을 무시하는 경우 1점으로 평가함.</t>
  </si>
  <si>
    <t>1차</t>
  </si>
  <si>
    <t>2차</t>
  </si>
  <si>
    <t xml:space="preserve"> - 업무에 대한 이해력 및 적극성</t>
  </si>
  <si>
    <t>업무의 이해력은 기존 업무이 고객사별로 바뀌는 부분에서의 응용된 이해력과 신규 업무에 대한 이해 및 이를 파악하고자 하는 적극성을 평가 기간동안에 수행한 프로젝트 별 장단점을 취합하고, 평가자의 의견을 반영함.
* 이해도가 떨어져 발생하는 반복되는 실수에 대한 감점 및 새로운 업무의 적용에 대한 가점 등을 주요하게 평가.
* 이해가 높고, 적극적으로 행동하는 경우 5점, 그렇지 않고 이해도 낮음에 남의 일로 치부하는 경향은 1점.</t>
  </si>
  <si>
    <t>개별 능력 평가</t>
  </si>
  <si>
    <t xml:space="preserve"> - 주어진 업무에 대한 능력 및 역량</t>
  </si>
  <si>
    <t>상사 또는 선임으로 부터 부여된, 필요에 따라서 조정되어진 업무에 대하여 그 처리 능력과 정확성 등을 평가함.
개인별로 경험이나 경력 등에 따라서 능력이 다르지만, 형평성을 고려한 업무의 양을 업무를 분배하는 입장에서는 적절히 고려하고, 그에 따라서 완료한 업무의 양에 대한 평가자의 평가 결과를 말함.
* 평소 1.1 배 정도의 효율이 있는 개발자에게 업무를 부여한 경우, 남들보다 1.3 배 정도의 업무량을 완료한 경우 5점, 즉, 1.2배의 업무량을 달성한 경우는 5점이며 0.15점 기준으로 평가.
* 대리 이하의 평가 대상자는 업무량을 상대적으로 평가하며, 과장 이상에서는 절대량을 평가함.</t>
  </si>
  <si>
    <t xml:space="preserve"> - 주어진 업무에 대한 계획성과 목표 달성</t>
  </si>
  <si>
    <t>할당된 업무를 일정에 맞추어서 처리하는 능력을 평가함. 개인별로 우선 순위나 중요도를 고려하여 업무의 진행을 계획하여 정해진 일정 안에서 일정 수준 품질을 달성하는 것을 평가.
* 일정을 준수하고 오류가 거의 없거나 사소한 수준의 경우는 5점, 일정을 준수하지 않고, 업무 분장이 다시 이루어 지는 경우가 동일한 사람에 대하여 2회 이상이면 무조건 1점. 기본 점수는 일정 준수 및 업무에 맞게 작성된 경우로 3점.</t>
  </si>
  <si>
    <t xml:space="preserve"> - 유연한 사고를 통한 기획 및 창의력</t>
  </si>
  <si>
    <t>동일하게 주어진 업무를 보다 편하고 빨리 진행할 수 있도록하기 위해서 다양한 방법을 찾거나, 구현하는 방법을 탐색하는 것에 대한 평가. 방안을 탐색하기 위하여 본연의 업무를 놓친다면 점수는 1점, 새로운 방안 또는 아이디어로 구현한다면 5점. 기본은 2점이며, 기존의 방법론이나 구현 방식을 그대로 답습한 경우에 한함.</t>
  </si>
  <si>
    <t>업무 태도 평가</t>
  </si>
  <si>
    <t xml:space="preserve"> - 리더로써의 노력과 역할 수행</t>
  </si>
  <si>
    <t>프로젝트 또는 업무를 진행함에 있어 리더로써 결정하고 책임을 지는 행동을 하며, 그에 따라서 업무를 배분하고 지시, 감독하는지에 대한 평가. 리더로써 맡은 바 업무의 영역이 확장될 수 있음을 알고, 그에 대하여 능동적으로 대응하는지에 대한 평가.
* 업무의 다양성과 역할 변경의 가능성을 알고 그에 따라서 적극적으로 결과를 이루기 위하여 노력한 경우 5점, 그렇지 않고, 수동적이며, 책임 회피의 모습이 있는 경우 1점. 이는 역할이 변경되지 않는 이상 횟수는 의미 없으며, 발생되는 시점에서 평가됨.</t>
  </si>
  <si>
    <t xml:space="preserve"> - 업무를 임하는 자세 및 구성원과의 소통</t>
  </si>
  <si>
    <t>업무에 대하여 능동적으로 임하며, 의사 소통시 상대방의 입장에서 같이 공감하고 논의하여 진행하는 자세를 평가하며 같은 일을 진행하는 연관된 구성원에 대하여 의사소통을 원활하게 하는지에 대한 평가 또한 포함. 특정 구성원과 많은 얘기를 하는 것보다는 주요 사안에 대하여 의견을 제시하거나 밝히고, 타당성과 가능성을 같이 논의하는 등의 모습을 평가함.</t>
  </si>
  <si>
    <t xml:space="preserve"> - 목표 달성을 위한 협조성과 상호 신뢰성</t>
  </si>
  <si>
    <t>목표 달성을 위한 상호 협조와 업무의 지시 등 업무 내용의 공유와 상호 협조성, 그 과정에서 발생되는 의사소통의 신뢰성을 평가함. 이는 개별 업무의 진행보다는 전체 업무의 진행에 보다 많은 초점을 두어 평가하며, 특히 신뢰성 부분은 평가 당사자가 업무를 진행하면서 유지하거나 확보하고자 했던 사항에 대한 부분을 평가함.
* 업무의 지원 또는 그 액속의 정확한 이행 정도에 따라서 조직에 필요한 인력인지를 평가하는데 보다 중점.</t>
  </si>
  <si>
    <t xml:space="preserve"> - 긍정적이고 적극적인 마인드와 솔선수범의 자세</t>
  </si>
  <si>
    <t>업무에 있어 항상 긍정적으로 상황을 대하고, 관련된 이들에게 업무에 있어 모범을 보이는지를 평가함. 다양하고 복잡한 업무를 대함에 있어 비관적이고 불평 불만을 먼저 말하기 보다는, 긍정적인 면을 우선 보고 이를 바탕으로 상황을 판단하고 실행하는지를 평가함.</t>
  </si>
  <si>
    <t>점  수</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</si>
</sst>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76" formatCode="0.0&quot; &quot;"/>
    <numFmt numFmtId="177" formatCode="0.0"/>
    <numFmt numFmtId="178" formatCode="0.00&quot; &quot;"/>
  </numFmts>
  <fonts count="13">
    <font>
      <sz val="11"/>
      <color indexed="8"/>
      <name val="한양해서"/>
    </font>
    <font>
      <b/>
      <sz val="12"/>
      <color indexed="8"/>
      <name val="맑은 고딕"/>
      <family val="3"/>
      <charset val="129"/>
    </font>
    <font>
      <b/>
      <sz val="9"/>
      <color indexed="8"/>
      <name val="맑은 고딕"/>
      <family val="3"/>
      <charset val="129"/>
    </font>
    <font>
      <sz val="9"/>
      <color indexed="8"/>
      <name val="맑은 고딕"/>
      <family val="3"/>
      <charset val="129"/>
    </font>
    <font>
      <sz val="8"/>
      <color indexed="8"/>
      <name val="맑은 고딕"/>
      <family val="3"/>
      <charset val="129"/>
    </font>
    <font>
      <b/>
      <sz val="9"/>
      <color indexed="13"/>
      <name val="맑은 고딕"/>
      <family val="3"/>
      <charset val="129"/>
    </font>
    <font>
      <i/>
      <sz val="9"/>
      <color indexed="15"/>
      <name val="맑은 고딕"/>
      <family val="3"/>
      <charset val="129"/>
    </font>
    <font>
      <sz val="9"/>
      <color indexed="17"/>
      <name val="바탕체"/>
      <family val="1"/>
      <charset val="129"/>
    </font>
    <font>
      <sz val="11"/>
      <color indexed="17"/>
      <name val="바탕체"/>
      <family val="1"/>
      <charset val="129"/>
    </font>
    <font>
      <sz val="8"/>
      <color indexed="18"/>
      <name val="맑은 고딕"/>
      <family val="3"/>
      <charset val="129"/>
    </font>
    <font>
      <i/>
      <sz val="9"/>
      <color indexed="8"/>
      <name val="맑은 고딕"/>
      <family val="3"/>
      <charset val="129"/>
    </font>
    <font>
      <b/>
      <sz val="8"/>
      <color indexed="18"/>
      <name val="맑은 고딕"/>
      <family val="3"/>
      <charset val="129"/>
    </font>
    <font>
      <sz val="8"/>
      <name val="돋움"/>
      <family val="3"/>
      <charset val="129"/>
    </font>
  </fonts>
  <fills count="7">
    <fill>
      <patternFill patternType="none"/>
    </fill>
    <fill>
      <patternFill patternType="gray125"/>
    </fill>
    <fill>
      <patternFill patternType="solid">
        <fgColor indexed="9"/>
        <bgColor auto="1"/>
      </patternFill>
    </fill>
    <fill>
      <patternFill patternType="solid">
        <fgColor indexed="11"/>
        <bgColor auto="1"/>
      </patternFill>
    </fill>
    <fill>
      <patternFill patternType="solid">
        <fgColor indexed="12"/>
        <bgColor auto="1"/>
      </patternFill>
    </fill>
    <fill>
      <patternFill patternType="solid">
        <fgColor indexed="14"/>
        <bgColor auto="1"/>
      </patternFill>
    </fill>
    <fill>
      <patternFill patternType="solid">
        <fgColor indexed="16"/>
        <bgColor auto="1"/>
      </patternFill>
    </fill>
  </fills>
  <borders count="73">
    <border>
      <left/>
      <right/>
      <top/>
      <bottom/>
      <diagonal/>
    </border>
    <border>
      <left style="thin">
        <color indexed="10"/>
      </left>
      <right/>
      <top style="thin">
        <color indexed="10"/>
      </top>
      <bottom/>
      <diagonal/>
    </border>
    <border>
      <left/>
      <right/>
      <top style="thin">
        <color indexed="10"/>
      </top>
      <bottom/>
      <diagonal/>
    </border>
    <border>
      <left/>
      <right style="thin">
        <color indexed="10"/>
      </right>
      <top style="thin">
        <color indexed="10"/>
      </top>
      <bottom/>
      <diagonal/>
    </border>
    <border>
      <left style="thin">
        <color indexed="10"/>
      </left>
      <right/>
      <top/>
      <bottom/>
      <diagonal/>
    </border>
    <border>
      <left/>
      <right/>
      <top/>
      <bottom/>
      <diagonal/>
    </border>
    <border>
      <left/>
      <right style="thin">
        <color indexed="10"/>
      </right>
      <top/>
      <bottom/>
      <diagonal/>
    </border>
    <border>
      <left style="thin">
        <color indexed="10"/>
      </left>
      <right/>
      <top/>
      <bottom style="thin">
        <color indexed="8"/>
      </bottom>
      <diagonal/>
    </border>
    <border>
      <left/>
      <right/>
      <top/>
      <bottom style="thin">
        <color indexed="8"/>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top/>
      <bottom/>
      <diagonal/>
    </border>
    <border>
      <left style="thin">
        <color indexed="10"/>
      </left>
      <right/>
      <top style="thin">
        <color indexed="8"/>
      </top>
      <bottom style="thin">
        <color indexed="8"/>
      </bottom>
      <diagonal/>
    </border>
    <border>
      <left/>
      <right/>
      <top style="thin">
        <color indexed="8"/>
      </top>
      <bottom style="thin">
        <color indexed="8"/>
      </bottom>
      <diagonal/>
    </border>
    <border>
      <left/>
      <right/>
      <top style="thin">
        <color indexed="8"/>
      </top>
      <bottom/>
      <diagonal/>
    </border>
    <border>
      <left style="thin">
        <color indexed="10"/>
      </left>
      <right/>
      <top style="thin">
        <color indexed="8"/>
      </top>
      <bottom/>
      <diagonal/>
    </border>
    <border>
      <left style="thin">
        <color indexed="8"/>
      </left>
      <right/>
      <top style="thin">
        <color indexed="8"/>
      </top>
      <bottom style="hair">
        <color indexed="8"/>
      </bottom>
      <diagonal/>
    </border>
    <border>
      <left/>
      <right/>
      <top style="thin">
        <color indexed="8"/>
      </top>
      <bottom style="hair">
        <color indexed="8"/>
      </bottom>
      <diagonal/>
    </border>
    <border>
      <left/>
      <right style="thin">
        <color indexed="8"/>
      </right>
      <top style="thin">
        <color indexed="8"/>
      </top>
      <bottom style="hair">
        <color indexed="8"/>
      </bottom>
      <diagonal/>
    </border>
    <border>
      <left style="thin">
        <color indexed="8"/>
      </left>
      <right/>
      <top style="hair">
        <color indexed="8"/>
      </top>
      <bottom style="hair">
        <color indexed="8"/>
      </bottom>
      <diagonal/>
    </border>
    <border>
      <left/>
      <right/>
      <top style="hair">
        <color indexed="8"/>
      </top>
      <bottom style="hair">
        <color indexed="8"/>
      </bottom>
      <diagonal/>
    </border>
    <border>
      <left/>
      <right style="thin">
        <color indexed="8"/>
      </right>
      <top style="hair">
        <color indexed="8"/>
      </top>
      <bottom style="hair">
        <color indexed="8"/>
      </bottom>
      <diagonal/>
    </border>
    <border>
      <left style="thin">
        <color indexed="8"/>
      </left>
      <right style="thin">
        <color indexed="8"/>
      </right>
      <top style="hair">
        <color indexed="8"/>
      </top>
      <bottom/>
      <diagonal/>
    </border>
    <border>
      <left style="thin">
        <color indexed="8"/>
      </left>
      <right style="thin">
        <color indexed="8"/>
      </right>
      <top style="hair">
        <color indexed="8"/>
      </top>
      <bottom style="hair">
        <color indexed="8"/>
      </bottom>
      <diagonal/>
    </border>
    <border>
      <left style="thin">
        <color indexed="8"/>
      </left>
      <right/>
      <top style="hair">
        <color indexed="8"/>
      </top>
      <bottom/>
      <diagonal/>
    </border>
    <border>
      <left/>
      <right style="thin">
        <color indexed="8"/>
      </right>
      <top style="hair">
        <color indexed="8"/>
      </top>
      <bottom/>
      <diagonal/>
    </border>
    <border>
      <left style="thin">
        <color indexed="8"/>
      </left>
      <right/>
      <top style="hair">
        <color indexed="8"/>
      </top>
      <bottom style="thin">
        <color indexed="8"/>
      </bottom>
      <diagonal/>
    </border>
    <border>
      <left/>
      <right/>
      <top style="hair">
        <color indexed="8"/>
      </top>
      <bottom style="thin">
        <color indexed="8"/>
      </bottom>
      <diagonal/>
    </border>
    <border>
      <left/>
      <right style="thin">
        <color indexed="8"/>
      </right>
      <top style="hair">
        <color indexed="8"/>
      </top>
      <bottom style="thin">
        <color indexed="8"/>
      </bottom>
      <diagonal/>
    </border>
    <border>
      <left style="thin">
        <color indexed="8"/>
      </left>
      <right style="thin">
        <color indexed="8"/>
      </right>
      <top/>
      <bottom style="thin">
        <color indexed="8"/>
      </bottom>
      <diagonal/>
    </border>
    <border>
      <left style="thin">
        <color indexed="8"/>
      </left>
      <right style="thin">
        <color indexed="8"/>
      </right>
      <top style="hair">
        <color indexed="8"/>
      </top>
      <bottom style="thin">
        <color indexed="8"/>
      </bottom>
      <diagonal/>
    </border>
    <border>
      <left style="thin">
        <color indexed="8"/>
      </left>
      <right/>
      <top/>
      <bottom style="thin">
        <color indexed="8"/>
      </bottom>
      <diagonal/>
    </border>
    <border>
      <left/>
      <right style="thin">
        <color indexed="8"/>
      </right>
      <top/>
      <bottom style="thin">
        <color indexed="8"/>
      </bottom>
      <diagonal/>
    </border>
    <border>
      <left style="thin">
        <color indexed="8"/>
      </left>
      <right style="thin">
        <color indexed="8"/>
      </right>
      <top style="thin">
        <color indexed="8"/>
      </top>
      <bottom style="hair">
        <color indexed="8"/>
      </bottom>
      <diagonal/>
    </border>
    <border>
      <left style="thin">
        <color indexed="8"/>
      </left>
      <right style="thin">
        <color indexed="8"/>
      </right>
      <top/>
      <bottom/>
      <diagonal/>
    </border>
    <border>
      <left style="thin">
        <color indexed="10"/>
      </left>
      <right style="thin">
        <color indexed="8"/>
      </right>
      <top style="thin">
        <color indexed="8"/>
      </top>
      <bottom style="hair">
        <color indexed="8"/>
      </bottom>
      <diagonal/>
    </border>
    <border>
      <left style="thin">
        <color indexed="10"/>
      </left>
      <right/>
      <top/>
      <bottom style="medium">
        <color indexed="8"/>
      </bottom>
      <diagonal/>
    </border>
    <border>
      <left/>
      <right/>
      <top/>
      <bottom style="medium">
        <color indexed="8"/>
      </bottom>
      <diagonal/>
    </border>
    <border>
      <left style="thin">
        <color indexed="8"/>
      </left>
      <right/>
      <top style="medium">
        <color indexed="8"/>
      </top>
      <bottom style="thin">
        <color indexed="8"/>
      </bottom>
      <diagonal/>
    </border>
    <border>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style="medium">
        <color indexed="8"/>
      </left>
      <right/>
      <top style="medium">
        <color indexed="8"/>
      </top>
      <bottom style="thin">
        <color indexed="8"/>
      </bottom>
      <diagonal/>
    </border>
    <border>
      <left/>
      <right/>
      <top style="medium">
        <color indexed="8"/>
      </top>
      <bottom style="thin">
        <color indexed="8"/>
      </bottom>
      <diagonal/>
    </border>
    <border>
      <left/>
      <right style="medium">
        <color indexed="8"/>
      </right>
      <top style="medium">
        <color indexed="8"/>
      </top>
      <bottom style="thin">
        <color indexed="8"/>
      </bottom>
      <diagonal/>
    </border>
    <border>
      <left style="medium">
        <color indexed="8"/>
      </left>
      <right/>
      <top/>
      <bottom/>
      <diagonal/>
    </border>
    <border>
      <left style="thin">
        <color indexed="8"/>
      </left>
      <right style="medium">
        <color indexed="8"/>
      </right>
      <top style="thin">
        <color indexed="8"/>
      </top>
      <bottom style="thin">
        <color indexed="8"/>
      </bottom>
      <diagonal/>
    </border>
    <border>
      <left style="medium">
        <color indexed="8"/>
      </left>
      <right style="thin">
        <color indexed="8"/>
      </right>
      <top style="thin">
        <color indexed="8"/>
      </top>
      <bottom style="thin">
        <color indexed="8"/>
      </bottom>
      <diagonal/>
    </border>
    <border>
      <left style="thin">
        <color indexed="8"/>
      </left>
      <right style="medium">
        <color indexed="8"/>
      </right>
      <top style="thin">
        <color indexed="8"/>
      </top>
      <bottom/>
      <diagonal/>
    </border>
    <border>
      <left style="medium">
        <color indexed="8"/>
      </left>
      <right style="thin">
        <color indexed="8"/>
      </right>
      <top style="thin">
        <color indexed="8"/>
      </top>
      <bottom style="hair">
        <color indexed="8"/>
      </bottom>
      <diagonal/>
    </border>
    <border>
      <left style="thin">
        <color indexed="8"/>
      </left>
      <right style="medium">
        <color indexed="8"/>
      </right>
      <top style="thin">
        <color indexed="8"/>
      </top>
      <bottom style="hair">
        <color indexed="8"/>
      </bottom>
      <diagonal/>
    </border>
    <border>
      <left style="thin">
        <color indexed="8"/>
      </left>
      <right style="medium">
        <color indexed="8"/>
      </right>
      <top/>
      <bottom/>
      <diagonal/>
    </border>
    <border>
      <left style="medium">
        <color indexed="8"/>
      </left>
      <right style="thin">
        <color indexed="8"/>
      </right>
      <top style="hair">
        <color indexed="8"/>
      </top>
      <bottom style="hair">
        <color indexed="8"/>
      </bottom>
      <diagonal/>
    </border>
    <border>
      <left style="thin">
        <color indexed="8"/>
      </left>
      <right style="medium">
        <color indexed="8"/>
      </right>
      <top style="hair">
        <color indexed="8"/>
      </top>
      <bottom style="hair">
        <color indexed="8"/>
      </bottom>
      <diagonal/>
    </border>
    <border>
      <left style="thin">
        <color indexed="8"/>
      </left>
      <right style="medium">
        <color indexed="8"/>
      </right>
      <top/>
      <bottom style="thin">
        <color indexed="8"/>
      </bottom>
      <diagonal/>
    </border>
    <border>
      <left style="medium">
        <color indexed="8"/>
      </left>
      <right style="thin">
        <color indexed="8"/>
      </right>
      <top style="hair">
        <color indexed="8"/>
      </top>
      <bottom style="thin">
        <color indexed="8"/>
      </bottom>
      <diagonal/>
    </border>
    <border>
      <left style="thin">
        <color indexed="8"/>
      </left>
      <right style="medium">
        <color indexed="8"/>
      </right>
      <top style="hair">
        <color indexed="8"/>
      </top>
      <bottom style="thin">
        <color indexed="8"/>
      </bottom>
      <diagonal/>
    </border>
    <border>
      <left style="thin">
        <color indexed="8"/>
      </left>
      <right style="thin">
        <color indexed="8"/>
      </right>
      <top style="thin">
        <color indexed="8"/>
      </top>
      <bottom style="medium">
        <color indexed="8"/>
      </bottom>
      <diagonal/>
    </border>
    <border>
      <left style="thin">
        <color indexed="8"/>
      </left>
      <right style="medium">
        <color indexed="8"/>
      </right>
      <top style="thin">
        <color indexed="8"/>
      </top>
      <bottom style="medium">
        <color indexed="8"/>
      </bottom>
      <diagonal/>
    </border>
    <border>
      <left style="medium">
        <color indexed="8"/>
      </left>
      <right/>
      <top style="thin">
        <color indexed="8"/>
      </top>
      <bottom style="medium">
        <color indexed="8"/>
      </bottom>
      <diagonal/>
    </border>
    <border>
      <left/>
      <right/>
      <top style="thin">
        <color indexed="8"/>
      </top>
      <bottom style="medium">
        <color indexed="8"/>
      </bottom>
      <diagonal/>
    </border>
    <border>
      <left/>
      <right style="thin">
        <color indexed="8"/>
      </right>
      <top style="thin">
        <color indexed="8"/>
      </top>
      <bottom style="medium">
        <color indexed="8"/>
      </bottom>
      <diagonal/>
    </border>
    <border>
      <left style="thin">
        <color indexed="8"/>
      </left>
      <right/>
      <top style="thin">
        <color indexed="8"/>
      </top>
      <bottom style="medium">
        <color indexed="8"/>
      </bottom>
      <diagonal/>
    </border>
    <border>
      <left style="thin">
        <color indexed="10"/>
      </left>
      <right/>
      <top style="medium">
        <color indexed="8"/>
      </top>
      <bottom/>
      <diagonal/>
    </border>
    <border>
      <left/>
      <right/>
      <top style="medium">
        <color indexed="8"/>
      </top>
      <bottom/>
      <diagonal/>
    </border>
    <border>
      <left style="thin">
        <color indexed="8"/>
      </left>
      <right/>
      <top style="thin">
        <color indexed="8"/>
      </top>
      <bottom/>
      <diagonal/>
    </border>
    <border>
      <left/>
      <right style="thin">
        <color indexed="8"/>
      </right>
      <top style="thin">
        <color indexed="8"/>
      </top>
      <bottom/>
      <diagonal/>
    </border>
    <border>
      <left style="thin">
        <color indexed="8"/>
      </left>
      <right style="thin">
        <color indexed="8"/>
      </right>
      <top style="thin">
        <color indexed="8"/>
      </top>
      <bottom/>
      <diagonal/>
    </border>
    <border>
      <left/>
      <right style="thin">
        <color indexed="8"/>
      </right>
      <top/>
      <bottom/>
      <diagonal/>
    </border>
    <border>
      <left style="thin">
        <color indexed="8"/>
      </left>
      <right/>
      <top/>
      <bottom style="thin">
        <color indexed="10"/>
      </bottom>
      <diagonal/>
    </border>
    <border>
      <left/>
      <right/>
      <top/>
      <bottom style="thin">
        <color indexed="10"/>
      </bottom>
      <diagonal/>
    </border>
    <border>
      <left/>
      <right style="thin">
        <color indexed="10"/>
      </right>
      <top/>
      <bottom style="thin">
        <color indexed="10"/>
      </bottom>
      <diagonal/>
    </border>
  </borders>
  <cellStyleXfs count="1">
    <xf numFmtId="0" fontId="0" fillId="0" borderId="0" applyNumberFormat="0" applyFill="0" applyBorder="0" applyProtection="0">
      <alignment vertical="center"/>
    </xf>
  </cellStyleXfs>
  <cellXfs count="249">
    <xf numFmtId="0" fontId="0" fillId="0" borderId="0" xfId="0" applyFont="1" applyAlignment="1">
      <alignment vertical="center"/>
    </xf>
    <xf numFmtId="0" fontId="0" fillId="0" borderId="0" xfId="0" applyNumberFormat="1" applyFont="1" applyAlignment="1">
      <alignment vertical="center"/>
    </xf>
    <xf numFmtId="0" fontId="0" fillId="2" borderId="1" xfId="0" applyFont="1" applyFill="1" applyBorder="1" applyAlignment="1">
      <alignment vertical="center"/>
    </xf>
    <xf numFmtId="0" fontId="0" fillId="2" borderId="2" xfId="0" applyFont="1" applyFill="1" applyBorder="1" applyAlignment="1">
      <alignment vertical="center"/>
    </xf>
    <xf numFmtId="0" fontId="0" fillId="2" borderId="3" xfId="0" applyFont="1" applyFill="1" applyBorder="1" applyAlignment="1">
      <alignment vertical="center"/>
    </xf>
    <xf numFmtId="0" fontId="0" fillId="2" borderId="5" xfId="0" applyFont="1" applyFill="1" applyBorder="1" applyAlignment="1">
      <alignment vertical="center"/>
    </xf>
    <xf numFmtId="0" fontId="0" fillId="2" borderId="6" xfId="0" applyFont="1" applyFill="1" applyBorder="1" applyAlignment="1">
      <alignment vertical="center"/>
    </xf>
    <xf numFmtId="0" fontId="0" fillId="2" borderId="7" xfId="0" applyFont="1" applyFill="1" applyBorder="1" applyAlignment="1">
      <alignment vertical="center"/>
    </xf>
    <xf numFmtId="0" fontId="0" fillId="2" borderId="8" xfId="0" applyFont="1" applyFill="1" applyBorder="1" applyAlignment="1">
      <alignment vertical="center"/>
    </xf>
    <xf numFmtId="49" fontId="2" fillId="3" borderId="9" xfId="0" applyNumberFormat="1" applyFont="1" applyFill="1" applyBorder="1" applyAlignment="1">
      <alignment horizontal="center" vertical="center"/>
    </xf>
    <xf numFmtId="49" fontId="3" fillId="2" borderId="9" xfId="0" applyNumberFormat="1" applyFont="1" applyFill="1" applyBorder="1" applyAlignment="1">
      <alignment horizontal="center" vertical="center"/>
    </xf>
    <xf numFmtId="0" fontId="0" fillId="2" borderId="12" xfId="0" applyFont="1" applyFill="1" applyBorder="1" applyAlignment="1">
      <alignment vertical="center"/>
    </xf>
    <xf numFmtId="0" fontId="3" fillId="2" borderId="13" xfId="0" applyFont="1" applyFill="1" applyBorder="1" applyAlignment="1">
      <alignment horizontal="center" vertical="center"/>
    </xf>
    <xf numFmtId="0" fontId="3" fillId="2" borderId="14" xfId="0" applyFont="1" applyFill="1" applyBorder="1" applyAlignment="1">
      <alignment horizontal="center" vertical="center"/>
    </xf>
    <xf numFmtId="0" fontId="3" fillId="2" borderId="15" xfId="0" applyFont="1" applyFill="1" applyBorder="1" applyAlignment="1">
      <alignment horizontal="center" vertical="center"/>
    </xf>
    <xf numFmtId="0" fontId="0" fillId="2" borderId="15" xfId="0" applyFont="1" applyFill="1" applyBorder="1" applyAlignment="1">
      <alignment vertical="center"/>
    </xf>
    <xf numFmtId="0" fontId="0" fillId="2" borderId="16" xfId="0" applyFont="1" applyFill="1" applyBorder="1" applyAlignment="1">
      <alignment vertical="center"/>
    </xf>
    <xf numFmtId="49" fontId="2" fillId="4" borderId="9" xfId="0" applyNumberFormat="1" applyFont="1" applyFill="1" applyBorder="1" applyAlignment="1">
      <alignment horizontal="center" vertical="center" wrapText="1"/>
    </xf>
    <xf numFmtId="49" fontId="2" fillId="4" borderId="9" xfId="0" applyNumberFormat="1" applyFont="1" applyFill="1" applyBorder="1" applyAlignment="1">
      <alignment horizontal="center" vertical="center"/>
    </xf>
    <xf numFmtId="9" fontId="2" fillId="4" borderId="18" xfId="0" applyNumberFormat="1" applyFont="1" applyFill="1" applyBorder="1" applyAlignment="1">
      <alignment horizontal="center" vertical="center" wrapText="1"/>
    </xf>
    <xf numFmtId="0" fontId="2" fillId="4" borderId="18" xfId="0" applyFont="1" applyFill="1" applyBorder="1" applyAlignment="1">
      <alignment vertical="center" wrapText="1"/>
    </xf>
    <xf numFmtId="0" fontId="2" fillId="4" borderId="19" xfId="0" applyFont="1" applyFill="1" applyBorder="1" applyAlignment="1">
      <alignment vertical="center" wrapText="1"/>
    </xf>
    <xf numFmtId="2" fontId="3" fillId="2" borderId="24" xfId="0" applyNumberFormat="1" applyFont="1" applyFill="1" applyBorder="1" applyAlignment="1">
      <alignment horizontal="center" vertical="center"/>
    </xf>
    <xf numFmtId="2" fontId="3" fillId="5" borderId="24" xfId="0" applyNumberFormat="1" applyFont="1" applyFill="1" applyBorder="1" applyAlignment="1">
      <alignment horizontal="center" vertical="center"/>
    </xf>
    <xf numFmtId="2" fontId="3" fillId="2" borderId="31" xfId="0" applyNumberFormat="1" applyFont="1" applyFill="1" applyBorder="1" applyAlignment="1">
      <alignment horizontal="center" vertical="center"/>
    </xf>
    <xf numFmtId="2" fontId="3" fillId="5" borderId="31" xfId="0" applyNumberFormat="1" applyFont="1" applyFill="1" applyBorder="1" applyAlignment="1">
      <alignment horizontal="center" vertical="center"/>
    </xf>
    <xf numFmtId="2" fontId="3" fillId="2" borderId="24" xfId="0" applyNumberFormat="1" applyFont="1" applyFill="1" applyBorder="1" applyAlignment="1">
      <alignment horizontal="center" vertical="center" wrapText="1"/>
    </xf>
    <xf numFmtId="2" fontId="3" fillId="2" borderId="31" xfId="0" applyNumberFormat="1" applyFont="1" applyFill="1" applyBorder="1" applyAlignment="1">
      <alignment horizontal="center" vertical="center" wrapText="1"/>
    </xf>
    <xf numFmtId="9" fontId="3" fillId="2" borderId="22" xfId="0" applyNumberFormat="1" applyFont="1" applyFill="1" applyBorder="1" applyAlignment="1">
      <alignment horizontal="center" vertical="center" wrapText="1"/>
    </xf>
    <xf numFmtId="176" fontId="3" fillId="2" borderId="24" xfId="0" applyNumberFormat="1" applyFont="1" applyFill="1" applyBorder="1" applyAlignment="1">
      <alignment horizontal="center" vertical="center" wrapText="1"/>
    </xf>
    <xf numFmtId="9" fontId="3" fillId="2" borderId="29" xfId="0" applyNumberFormat="1" applyFont="1" applyFill="1" applyBorder="1" applyAlignment="1">
      <alignment horizontal="center" vertical="center" wrapText="1"/>
    </xf>
    <xf numFmtId="1" fontId="3" fillId="2" borderId="31" xfId="0" applyNumberFormat="1" applyFont="1" applyFill="1" applyBorder="1" applyAlignment="1">
      <alignment horizontal="center" vertical="center" wrapText="1"/>
    </xf>
    <xf numFmtId="177" fontId="3" fillId="2" borderId="24" xfId="0" applyNumberFormat="1" applyFont="1" applyFill="1" applyBorder="1" applyAlignment="1">
      <alignment horizontal="center" vertical="center" wrapText="1"/>
    </xf>
    <xf numFmtId="2" fontId="2" fillId="5" borderId="24" xfId="0" applyNumberFormat="1" applyFont="1" applyFill="1" applyBorder="1" applyAlignment="1">
      <alignment horizontal="center" vertical="center"/>
    </xf>
    <xf numFmtId="177" fontId="3" fillId="2" borderId="31" xfId="0" applyNumberFormat="1" applyFont="1" applyFill="1" applyBorder="1" applyAlignment="1">
      <alignment horizontal="center" vertical="center" wrapText="1"/>
    </xf>
    <xf numFmtId="2" fontId="2" fillId="5" borderId="31" xfId="0" applyNumberFormat="1" applyFont="1" applyFill="1" applyBorder="1" applyAlignment="1">
      <alignment horizontal="center" vertical="center"/>
    </xf>
    <xf numFmtId="49" fontId="4" fillId="2" borderId="5" xfId="0" applyNumberFormat="1" applyFont="1" applyFill="1" applyBorder="1" applyAlignment="1">
      <alignment vertical="top" wrapText="1"/>
    </xf>
    <xf numFmtId="2" fontId="2" fillId="4" borderId="9" xfId="0" applyNumberFormat="1" applyFont="1" applyFill="1" applyBorder="1" applyAlignment="1">
      <alignment horizontal="center" vertical="center"/>
    </xf>
    <xf numFmtId="49" fontId="2" fillId="2" borderId="4" xfId="0" applyNumberFormat="1" applyFont="1" applyFill="1" applyBorder="1" applyAlignment="1">
      <alignment horizontal="left" vertical="center"/>
    </xf>
    <xf numFmtId="2" fontId="3" fillId="6" borderId="34" xfId="0" applyNumberFormat="1" applyFont="1" applyFill="1" applyBorder="1" applyAlignment="1">
      <alignment horizontal="center" vertical="center" wrapText="1"/>
    </xf>
    <xf numFmtId="177" fontId="3" fillId="2" borderId="34" xfId="0" applyNumberFormat="1" applyFont="1" applyFill="1" applyBorder="1" applyAlignment="1">
      <alignment horizontal="center" vertical="center" wrapText="1"/>
    </xf>
    <xf numFmtId="177" fontId="3" fillId="2" borderId="34" xfId="0" applyNumberFormat="1" applyFont="1" applyFill="1" applyBorder="1" applyAlignment="1">
      <alignment horizontal="center" vertical="center"/>
    </xf>
    <xf numFmtId="0" fontId="0" fillId="2" borderId="35" xfId="0" applyFont="1" applyFill="1" applyBorder="1" applyAlignment="1">
      <alignment vertical="center"/>
    </xf>
    <xf numFmtId="0" fontId="7" fillId="2" borderId="9" xfId="0" applyFont="1" applyFill="1" applyBorder="1" applyAlignment="1">
      <alignment vertical="center"/>
    </xf>
    <xf numFmtId="0" fontId="8" fillId="2" borderId="9" xfId="0" applyFont="1" applyFill="1" applyBorder="1" applyAlignment="1">
      <alignment vertical="center"/>
    </xf>
    <xf numFmtId="2" fontId="3" fillId="6" borderId="24" xfId="0" applyNumberFormat="1" applyFont="1" applyFill="1" applyBorder="1" applyAlignment="1">
      <alignment horizontal="center" vertical="center" wrapText="1"/>
    </xf>
    <xf numFmtId="2" fontId="3" fillId="6" borderId="24" xfId="0" applyNumberFormat="1" applyFont="1" applyFill="1" applyBorder="1" applyAlignment="1">
      <alignment horizontal="center" vertical="center"/>
    </xf>
    <xf numFmtId="177" fontId="3" fillId="2" borderId="24" xfId="0" applyNumberFormat="1" applyFont="1" applyFill="1" applyBorder="1" applyAlignment="1">
      <alignment horizontal="center" vertical="center"/>
    </xf>
    <xf numFmtId="2" fontId="3" fillId="6" borderId="31" xfId="0" applyNumberFormat="1" applyFont="1" applyFill="1" applyBorder="1" applyAlignment="1">
      <alignment horizontal="center" vertical="center" wrapText="1"/>
    </xf>
    <xf numFmtId="2" fontId="3" fillId="6" borderId="31" xfId="0" applyNumberFormat="1" applyFont="1" applyFill="1" applyBorder="1" applyAlignment="1">
      <alignment horizontal="center" vertical="center"/>
    </xf>
    <xf numFmtId="177" fontId="3" fillId="2" borderId="31" xfId="0" applyNumberFormat="1" applyFont="1" applyFill="1" applyBorder="1" applyAlignment="1">
      <alignment horizontal="center" vertical="center"/>
    </xf>
    <xf numFmtId="178" fontId="2" fillId="4" borderId="9" xfId="0" applyNumberFormat="1" applyFont="1" applyFill="1" applyBorder="1" applyAlignment="1">
      <alignment horizontal="center" vertical="center" wrapText="1"/>
    </xf>
    <xf numFmtId="178" fontId="2" fillId="4" borderId="9" xfId="0" applyNumberFormat="1" applyFont="1" applyFill="1" applyBorder="1" applyAlignment="1">
      <alignment horizontal="center" vertical="center"/>
    </xf>
    <xf numFmtId="49" fontId="3" fillId="4" borderId="9" xfId="0" applyNumberFormat="1" applyFont="1" applyFill="1" applyBorder="1" applyAlignment="1">
      <alignment horizontal="center" vertical="center" wrapText="1"/>
    </xf>
    <xf numFmtId="49" fontId="3" fillId="4" borderId="9" xfId="0" applyNumberFormat="1" applyFont="1" applyFill="1" applyBorder="1" applyAlignment="1">
      <alignment horizontal="center" vertical="center"/>
    </xf>
    <xf numFmtId="49" fontId="3" fillId="4" borderId="34" xfId="0" applyNumberFormat="1" applyFont="1" applyFill="1" applyBorder="1" applyAlignment="1">
      <alignment horizontal="center" vertical="center"/>
    </xf>
    <xf numFmtId="49" fontId="9" fillId="2" borderId="5" xfId="0" applyNumberFormat="1" applyFont="1" applyFill="1" applyBorder="1" applyAlignment="1">
      <alignment vertical="center"/>
    </xf>
    <xf numFmtId="0" fontId="0" fillId="2" borderId="36" xfId="0" applyNumberFormat="1" applyFont="1" applyFill="1" applyBorder="1" applyAlignment="1">
      <alignment vertical="center"/>
    </xf>
    <xf numFmtId="0" fontId="3" fillId="6" borderId="34" xfId="0" applyNumberFormat="1" applyFont="1" applyFill="1" applyBorder="1" applyAlignment="1">
      <alignment horizontal="center" vertical="center"/>
    </xf>
    <xf numFmtId="178" fontId="3" fillId="6" borderId="34" xfId="0" applyNumberFormat="1" applyFont="1" applyFill="1" applyBorder="1" applyAlignment="1">
      <alignment horizontal="center" vertical="center"/>
    </xf>
    <xf numFmtId="9" fontId="3" fillId="2" borderId="34" xfId="0" applyNumberFormat="1" applyFont="1" applyFill="1" applyBorder="1" applyAlignment="1">
      <alignment horizontal="center" vertical="center"/>
    </xf>
    <xf numFmtId="178" fontId="3" fillId="2" borderId="24" xfId="0" applyNumberFormat="1" applyFont="1" applyFill="1" applyBorder="1" applyAlignment="1">
      <alignment horizontal="center" vertical="center"/>
    </xf>
    <xf numFmtId="0" fontId="3" fillId="2" borderId="24" xfId="0" applyFont="1" applyFill="1" applyBorder="1" applyAlignment="1">
      <alignment horizontal="center" vertical="center"/>
    </xf>
    <xf numFmtId="0" fontId="3" fillId="6" borderId="24" xfId="0" applyFont="1" applyFill="1" applyBorder="1" applyAlignment="1">
      <alignment horizontal="center" vertical="center"/>
    </xf>
    <xf numFmtId="178" fontId="3" fillId="6" borderId="24" xfId="0" applyNumberFormat="1" applyFont="1" applyFill="1" applyBorder="1" applyAlignment="1">
      <alignment horizontal="center" vertical="center"/>
    </xf>
    <xf numFmtId="9" fontId="3" fillId="2" borderId="24" xfId="0" applyNumberFormat="1" applyFont="1" applyFill="1" applyBorder="1" applyAlignment="1">
      <alignment horizontal="center" vertical="center"/>
    </xf>
    <xf numFmtId="0" fontId="3" fillId="2" borderId="31" xfId="0" applyFont="1" applyFill="1" applyBorder="1" applyAlignment="1">
      <alignment horizontal="center" vertical="center"/>
    </xf>
    <xf numFmtId="0" fontId="3" fillId="6" borderId="31" xfId="0" applyFont="1" applyFill="1" applyBorder="1" applyAlignment="1">
      <alignment horizontal="center" vertical="center"/>
    </xf>
    <xf numFmtId="178" fontId="3" fillId="6" borderId="31" xfId="0" applyNumberFormat="1" applyFont="1" applyFill="1" applyBorder="1" applyAlignment="1">
      <alignment horizontal="center" vertical="center"/>
    </xf>
    <xf numFmtId="9" fontId="3" fillId="2" borderId="31" xfId="0" applyNumberFormat="1" applyFont="1" applyFill="1" applyBorder="1" applyAlignment="1">
      <alignment horizontal="center" vertical="center"/>
    </xf>
    <xf numFmtId="178" fontId="3" fillId="2" borderId="31" xfId="0" applyNumberFormat="1" applyFont="1" applyFill="1" applyBorder="1" applyAlignment="1">
      <alignment horizontal="center" vertical="center"/>
    </xf>
    <xf numFmtId="49" fontId="2" fillId="2" borderId="4" xfId="0" applyNumberFormat="1" applyFont="1" applyFill="1" applyBorder="1" applyAlignment="1">
      <alignment vertical="center"/>
    </xf>
    <xf numFmtId="0" fontId="0" fillId="2" borderId="46" xfId="0" applyFont="1" applyFill="1" applyBorder="1" applyAlignment="1">
      <alignment vertical="center"/>
    </xf>
    <xf numFmtId="49" fontId="3" fillId="4" borderId="48" xfId="0" applyNumberFormat="1" applyFont="1" applyFill="1" applyBorder="1" applyAlignment="1">
      <alignment horizontal="center" vertical="center"/>
    </xf>
    <xf numFmtId="49" fontId="3" fillId="4" borderId="47" xfId="0" applyNumberFormat="1" applyFont="1" applyFill="1" applyBorder="1" applyAlignment="1">
      <alignment horizontal="center" vertical="center"/>
    </xf>
    <xf numFmtId="49" fontId="3" fillId="2" borderId="34" xfId="0" applyNumberFormat="1" applyFont="1" applyFill="1" applyBorder="1" applyAlignment="1">
      <alignment horizontal="center" vertical="center" wrapText="1"/>
    </xf>
    <xf numFmtId="0" fontId="3" fillId="2" borderId="34" xfId="0" applyFont="1" applyFill="1" applyBorder="1" applyAlignment="1">
      <alignment horizontal="center" vertical="center" wrapText="1"/>
    </xf>
    <xf numFmtId="0" fontId="3" fillId="6" borderId="34" xfId="0" applyFont="1" applyFill="1" applyBorder="1" applyAlignment="1">
      <alignment horizontal="center" vertical="center" wrapText="1"/>
    </xf>
    <xf numFmtId="0" fontId="3" fillId="6" borderId="50" xfId="0" applyFont="1" applyFill="1" applyBorder="1" applyAlignment="1">
      <alignment horizontal="center" vertical="center" wrapText="1"/>
    </xf>
    <xf numFmtId="0" fontId="3" fillId="6" borderId="51" xfId="0" applyFont="1" applyFill="1" applyBorder="1" applyAlignment="1">
      <alignment horizontal="center" vertical="center"/>
    </xf>
    <xf numFmtId="49" fontId="3" fillId="2" borderId="24" xfId="0" applyNumberFormat="1" applyFont="1" applyFill="1" applyBorder="1" applyAlignment="1">
      <alignment horizontal="center" vertical="center" wrapText="1"/>
    </xf>
    <xf numFmtId="0" fontId="3" fillId="2" borderId="24" xfId="0" applyFont="1" applyFill="1" applyBorder="1" applyAlignment="1">
      <alignment horizontal="center" vertical="center" wrapText="1"/>
    </xf>
    <xf numFmtId="0" fontId="3" fillId="6" borderId="24" xfId="0" applyFont="1" applyFill="1" applyBorder="1" applyAlignment="1">
      <alignment horizontal="center" vertical="center" wrapText="1"/>
    </xf>
    <xf numFmtId="0" fontId="3" fillId="6" borderId="53" xfId="0" applyFont="1" applyFill="1" applyBorder="1" applyAlignment="1">
      <alignment horizontal="center" vertical="center" wrapText="1"/>
    </xf>
    <xf numFmtId="0" fontId="3" fillId="6" borderId="54" xfId="0" applyFont="1" applyFill="1" applyBorder="1" applyAlignment="1">
      <alignment horizontal="center" vertical="center"/>
    </xf>
    <xf numFmtId="49" fontId="3" fillId="2" borderId="31" xfId="0" applyNumberFormat="1" applyFont="1" applyFill="1" applyBorder="1" applyAlignment="1">
      <alignment horizontal="center" vertical="center" wrapText="1"/>
    </xf>
    <xf numFmtId="0" fontId="3" fillId="2" borderId="31" xfId="0" applyFont="1" applyFill="1" applyBorder="1" applyAlignment="1">
      <alignment horizontal="center" vertical="center" wrapText="1"/>
    </xf>
    <xf numFmtId="0" fontId="3" fillId="6" borderId="31" xfId="0" applyFont="1" applyFill="1" applyBorder="1" applyAlignment="1">
      <alignment horizontal="center" vertical="center" wrapText="1"/>
    </xf>
    <xf numFmtId="0" fontId="3" fillId="6" borderId="56" xfId="0" applyFont="1" applyFill="1" applyBorder="1" applyAlignment="1">
      <alignment horizontal="center" vertical="center" wrapText="1"/>
    </xf>
    <xf numFmtId="0" fontId="3" fillId="6" borderId="57" xfId="0" applyFont="1" applyFill="1" applyBorder="1" applyAlignment="1">
      <alignment horizontal="center" vertical="center"/>
    </xf>
    <xf numFmtId="49" fontId="2" fillId="4" borderId="58" xfId="0" applyNumberFormat="1" applyFont="1" applyFill="1" applyBorder="1" applyAlignment="1">
      <alignment horizontal="center" vertical="center" wrapText="1"/>
    </xf>
    <xf numFmtId="0" fontId="2" fillId="4" borderId="58" xfId="0" applyNumberFormat="1" applyFont="1" applyFill="1" applyBorder="1" applyAlignment="1">
      <alignment horizontal="center" vertical="center" wrapText="1"/>
    </xf>
    <xf numFmtId="0" fontId="3" fillId="4" borderId="58" xfId="0" applyNumberFormat="1" applyFont="1" applyFill="1" applyBorder="1" applyAlignment="1">
      <alignment horizontal="center" vertical="center" wrapText="1"/>
    </xf>
    <xf numFmtId="0" fontId="3" fillId="4" borderId="59" xfId="0" applyNumberFormat="1" applyFont="1" applyFill="1" applyBorder="1" applyAlignment="1">
      <alignment horizontal="center" vertical="center" wrapText="1"/>
    </xf>
    <xf numFmtId="177" fontId="2" fillId="4" borderId="59" xfId="0" applyNumberFormat="1" applyFont="1" applyFill="1" applyBorder="1" applyAlignment="1">
      <alignment horizontal="center" vertical="center"/>
    </xf>
    <xf numFmtId="0" fontId="0" fillId="2" borderId="64" xfId="0" applyFont="1" applyFill="1" applyBorder="1" applyAlignment="1">
      <alignment vertical="center"/>
    </xf>
    <xf numFmtId="0" fontId="0" fillId="2" borderId="65" xfId="0" applyFont="1" applyFill="1" applyBorder="1" applyAlignment="1">
      <alignment vertical="center"/>
    </xf>
    <xf numFmtId="49" fontId="3" fillId="4" borderId="24" xfId="0" applyNumberFormat="1" applyFont="1" applyFill="1" applyBorder="1" applyAlignment="1">
      <alignment horizontal="center" vertical="center"/>
    </xf>
    <xf numFmtId="49" fontId="3" fillId="4" borderId="31" xfId="0" applyNumberFormat="1" applyFont="1" applyFill="1" applyBorder="1" applyAlignment="1">
      <alignment horizontal="center" vertical="center"/>
    </xf>
    <xf numFmtId="0" fontId="0" fillId="2" borderId="70" xfId="0" applyFont="1" applyFill="1" applyBorder="1" applyAlignment="1">
      <alignment vertical="center"/>
    </xf>
    <xf numFmtId="0" fontId="0" fillId="2" borderId="71" xfId="0" applyFont="1" applyFill="1" applyBorder="1" applyAlignment="1">
      <alignment vertical="center"/>
    </xf>
    <xf numFmtId="49" fontId="1" fillId="2" borderId="4" xfId="0" applyNumberFormat="1" applyFont="1" applyFill="1" applyBorder="1" applyAlignment="1">
      <alignment horizontal="center" vertical="center"/>
    </xf>
    <xf numFmtId="0" fontId="0" fillId="2" borderId="5" xfId="0" applyFont="1" applyFill="1" applyBorder="1" applyAlignment="1">
      <alignment vertical="center"/>
    </xf>
    <xf numFmtId="49" fontId="3" fillId="2" borderId="9" xfId="0" applyNumberFormat="1" applyFont="1" applyFill="1" applyBorder="1" applyAlignment="1">
      <alignment horizontal="center" vertical="center"/>
    </xf>
    <xf numFmtId="0" fontId="3" fillId="2" borderId="9" xfId="0" applyFont="1" applyFill="1" applyBorder="1" applyAlignment="1">
      <alignment horizontal="center" vertical="center"/>
    </xf>
    <xf numFmtId="49" fontId="2" fillId="3" borderId="9" xfId="0" applyNumberFormat="1" applyFont="1" applyFill="1" applyBorder="1" applyAlignment="1">
      <alignment horizontal="center" vertical="center"/>
    </xf>
    <xf numFmtId="0" fontId="2" fillId="3" borderId="9" xfId="0" applyFont="1" applyFill="1" applyBorder="1" applyAlignment="1">
      <alignment horizontal="center" vertical="center"/>
    </xf>
    <xf numFmtId="49" fontId="2" fillId="3" borderId="10" xfId="0" applyNumberFormat="1" applyFont="1" applyFill="1" applyBorder="1" applyAlignment="1">
      <alignment horizontal="center" vertical="center"/>
    </xf>
    <xf numFmtId="0" fontId="2" fillId="3" borderId="11" xfId="0" applyFont="1" applyFill="1" applyBorder="1" applyAlignment="1">
      <alignment horizontal="center" vertical="center"/>
    </xf>
    <xf numFmtId="49" fontId="2" fillId="3" borderId="9" xfId="0" applyNumberFormat="1" applyFont="1" applyFill="1" applyBorder="1" applyAlignment="1">
      <alignment horizontal="center" vertical="center" wrapText="1"/>
    </xf>
    <xf numFmtId="0" fontId="2" fillId="3" borderId="14" xfId="0" applyFont="1" applyFill="1" applyBorder="1" applyAlignment="1">
      <alignment horizontal="center" vertical="center"/>
    </xf>
    <xf numFmtId="49" fontId="3" fillId="2" borderId="10" xfId="0" applyNumberFormat="1" applyFont="1" applyFill="1" applyBorder="1" applyAlignment="1">
      <alignment horizontal="center" vertical="center"/>
    </xf>
    <xf numFmtId="0" fontId="3" fillId="2" borderId="14" xfId="0" applyFont="1" applyFill="1" applyBorder="1" applyAlignment="1">
      <alignment horizontal="center" vertical="center"/>
    </xf>
    <xf numFmtId="0" fontId="3" fillId="2" borderId="11" xfId="0" applyFont="1" applyFill="1" applyBorder="1" applyAlignment="1">
      <alignment horizontal="center" vertical="center"/>
    </xf>
    <xf numFmtId="49" fontId="2" fillId="2" borderId="7" xfId="0" applyNumberFormat="1" applyFont="1" applyFill="1" applyBorder="1" applyAlignment="1">
      <alignment horizontal="left" vertical="center"/>
    </xf>
    <xf numFmtId="0" fontId="2" fillId="2" borderId="8" xfId="0" applyFont="1" applyFill="1" applyBorder="1" applyAlignment="1">
      <alignment horizontal="left" vertical="center"/>
    </xf>
    <xf numFmtId="49" fontId="2" fillId="4" borderId="10" xfId="0" applyNumberFormat="1" applyFont="1" applyFill="1" applyBorder="1" applyAlignment="1">
      <alignment horizontal="center" vertical="center" wrapText="1"/>
    </xf>
    <xf numFmtId="0" fontId="2" fillId="4" borderId="14" xfId="0" applyFont="1" applyFill="1" applyBorder="1" applyAlignment="1">
      <alignment horizontal="center" vertical="center" wrapText="1"/>
    </xf>
    <xf numFmtId="0" fontId="2" fillId="4" borderId="11" xfId="0" applyFont="1" applyFill="1" applyBorder="1" applyAlignment="1">
      <alignment horizontal="center" vertical="center" wrapText="1"/>
    </xf>
    <xf numFmtId="49" fontId="2" fillId="4" borderId="10" xfId="0" applyNumberFormat="1" applyFont="1" applyFill="1" applyBorder="1" applyAlignment="1">
      <alignment horizontal="center" vertical="center"/>
    </xf>
    <xf numFmtId="0" fontId="2" fillId="4" borderId="11" xfId="0" applyFont="1" applyFill="1" applyBorder="1" applyAlignment="1">
      <alignment horizontal="center" vertical="center"/>
    </xf>
    <xf numFmtId="49" fontId="2" fillId="4" borderId="17" xfId="0" applyNumberFormat="1" applyFont="1" applyFill="1" applyBorder="1" applyAlignment="1">
      <alignment horizontal="left" vertical="center" wrapText="1"/>
    </xf>
    <xf numFmtId="0" fontId="2" fillId="4" borderId="18" xfId="0" applyFont="1" applyFill="1" applyBorder="1" applyAlignment="1">
      <alignment horizontal="left" vertical="center" wrapText="1"/>
    </xf>
    <xf numFmtId="49" fontId="4" fillId="2" borderId="5" xfId="0" applyNumberFormat="1" applyFont="1" applyFill="1" applyBorder="1" applyAlignment="1">
      <alignment horizontal="left" vertical="top" wrapText="1"/>
    </xf>
    <xf numFmtId="49" fontId="3" fillId="2" borderId="20" xfId="0" applyNumberFormat="1" applyFont="1" applyFill="1" applyBorder="1" applyAlignment="1">
      <alignment horizontal="left" vertical="center" wrapText="1"/>
    </xf>
    <xf numFmtId="0" fontId="3" fillId="2" borderId="21" xfId="0" applyFont="1" applyFill="1" applyBorder="1" applyAlignment="1">
      <alignment horizontal="left" vertical="center" wrapText="1"/>
    </xf>
    <xf numFmtId="0" fontId="3" fillId="2" borderId="22" xfId="0" applyFont="1" applyFill="1" applyBorder="1" applyAlignment="1">
      <alignment horizontal="left" vertical="center" wrapText="1"/>
    </xf>
    <xf numFmtId="1" fontId="5" fillId="5" borderId="23" xfId="0" applyNumberFormat="1" applyFont="1" applyFill="1" applyBorder="1" applyAlignment="1">
      <alignment horizontal="center" vertical="center" wrapText="1"/>
    </xf>
    <xf numFmtId="1" fontId="5" fillId="5" borderId="30" xfId="0" applyNumberFormat="1" applyFont="1" applyFill="1" applyBorder="1" applyAlignment="1">
      <alignment horizontal="center" vertical="center" wrapText="1"/>
    </xf>
    <xf numFmtId="2" fontId="2" fillId="5" borderId="23" xfId="0" applyNumberFormat="1" applyFont="1" applyFill="1" applyBorder="1" applyAlignment="1">
      <alignment horizontal="center" vertical="center"/>
    </xf>
    <xf numFmtId="2" fontId="2" fillId="5" borderId="30" xfId="0" applyNumberFormat="1" applyFont="1" applyFill="1" applyBorder="1" applyAlignment="1">
      <alignment horizontal="center" vertical="center"/>
    </xf>
    <xf numFmtId="49" fontId="3" fillId="2" borderId="25" xfId="0" applyNumberFormat="1" applyFont="1" applyFill="1" applyBorder="1" applyAlignment="1">
      <alignment horizontal="left" vertical="center" wrapText="1"/>
    </xf>
    <xf numFmtId="2" fontId="3" fillId="2" borderId="26" xfId="0" applyNumberFormat="1" applyFont="1" applyFill="1" applyBorder="1" applyAlignment="1">
      <alignment horizontal="left" vertical="center" wrapText="1"/>
    </xf>
    <xf numFmtId="2" fontId="3" fillId="2" borderId="32" xfId="0" applyNumberFormat="1" applyFont="1" applyFill="1" applyBorder="1" applyAlignment="1">
      <alignment horizontal="left" vertical="center" wrapText="1"/>
    </xf>
    <xf numFmtId="2" fontId="3" fillId="2" borderId="33" xfId="0" applyNumberFormat="1" applyFont="1" applyFill="1" applyBorder="1" applyAlignment="1">
      <alignment horizontal="left" vertical="center" wrapText="1"/>
    </xf>
    <xf numFmtId="49" fontId="3" fillId="2" borderId="27" xfId="0" applyNumberFormat="1" applyFont="1" applyFill="1" applyBorder="1" applyAlignment="1">
      <alignment horizontal="left" vertical="center" wrapText="1"/>
    </xf>
    <xf numFmtId="0" fontId="3" fillId="2" borderId="28" xfId="0" applyFont="1" applyFill="1" applyBorder="1" applyAlignment="1">
      <alignment horizontal="left" vertical="center" wrapText="1"/>
    </xf>
    <xf numFmtId="0" fontId="3" fillId="2" borderId="29" xfId="0" applyFont="1" applyFill="1" applyBorder="1" applyAlignment="1">
      <alignment horizontal="left" vertical="center" wrapText="1"/>
    </xf>
    <xf numFmtId="1" fontId="5" fillId="5" borderId="24" xfId="0" applyNumberFormat="1" applyFont="1" applyFill="1" applyBorder="1" applyAlignment="1">
      <alignment horizontal="center" vertical="center" wrapText="1"/>
    </xf>
    <xf numFmtId="2" fontId="3" fillId="2" borderId="25" xfId="0" applyNumberFormat="1" applyFont="1" applyFill="1" applyBorder="1" applyAlignment="1">
      <alignment horizontal="left" vertical="center"/>
    </xf>
    <xf numFmtId="2" fontId="3" fillId="2" borderId="26" xfId="0" applyNumberFormat="1" applyFont="1" applyFill="1" applyBorder="1" applyAlignment="1">
      <alignment horizontal="left" vertical="center"/>
    </xf>
    <xf numFmtId="2" fontId="3" fillId="2" borderId="32" xfId="0" applyNumberFormat="1" applyFont="1" applyFill="1" applyBorder="1" applyAlignment="1">
      <alignment horizontal="left" vertical="center"/>
    </xf>
    <xf numFmtId="2" fontId="3" fillId="2" borderId="33" xfId="0" applyNumberFormat="1" applyFont="1" applyFill="1" applyBorder="1" applyAlignment="1">
      <alignment horizontal="left" vertical="center"/>
    </xf>
    <xf numFmtId="1" fontId="5" fillId="5" borderId="31" xfId="0" applyNumberFormat="1" applyFont="1" applyFill="1" applyBorder="1" applyAlignment="1">
      <alignment horizontal="center" vertical="center" wrapText="1"/>
    </xf>
    <xf numFmtId="2" fontId="3" fillId="2" borderId="20" xfId="0" applyNumberFormat="1" applyFont="1" applyFill="1" applyBorder="1" applyAlignment="1">
      <alignment horizontal="left" vertical="center"/>
    </xf>
    <xf numFmtId="2" fontId="3" fillId="2" borderId="22" xfId="0" applyNumberFormat="1" applyFont="1" applyFill="1" applyBorder="1" applyAlignment="1">
      <alignment horizontal="left" vertical="center"/>
    </xf>
    <xf numFmtId="2" fontId="3" fillId="2" borderId="27" xfId="0" applyNumberFormat="1" applyFont="1" applyFill="1" applyBorder="1" applyAlignment="1">
      <alignment horizontal="left" vertical="center"/>
    </xf>
    <xf numFmtId="2" fontId="3" fillId="2" borderId="29" xfId="0" applyNumberFormat="1" applyFont="1" applyFill="1" applyBorder="1" applyAlignment="1">
      <alignment horizontal="left" vertical="center"/>
    </xf>
    <xf numFmtId="2" fontId="6" fillId="2" borderId="27" xfId="0" applyNumberFormat="1" applyFont="1" applyFill="1" applyBorder="1" applyAlignment="1">
      <alignment horizontal="left" vertical="center"/>
    </xf>
    <xf numFmtId="2" fontId="6" fillId="2" borderId="29" xfId="0" applyNumberFormat="1" applyFont="1" applyFill="1" applyBorder="1" applyAlignment="1">
      <alignment horizontal="left" vertical="center"/>
    </xf>
    <xf numFmtId="0" fontId="2" fillId="4" borderId="10" xfId="0" applyFont="1" applyFill="1" applyBorder="1" applyAlignment="1">
      <alignment horizontal="center" vertical="center" wrapText="1"/>
    </xf>
    <xf numFmtId="49" fontId="3" fillId="2" borderId="7" xfId="0" applyNumberFormat="1" applyFont="1" applyFill="1" applyBorder="1" applyAlignment="1">
      <alignment horizontal="left" vertical="center"/>
    </xf>
    <xf numFmtId="0" fontId="3" fillId="2" borderId="8" xfId="0" applyFont="1" applyFill="1" applyBorder="1" applyAlignment="1">
      <alignment horizontal="left" vertical="center"/>
    </xf>
    <xf numFmtId="49" fontId="2" fillId="4" borderId="9" xfId="0" applyNumberFormat="1" applyFont="1" applyFill="1" applyBorder="1" applyAlignment="1">
      <alignment horizontal="center" vertical="center"/>
    </xf>
    <xf numFmtId="0" fontId="2" fillId="4" borderId="9" xfId="0" applyFont="1" applyFill="1" applyBorder="1" applyAlignment="1">
      <alignment horizontal="center" vertical="center"/>
    </xf>
    <xf numFmtId="49" fontId="2" fillId="4" borderId="17" xfId="0" applyNumberFormat="1" applyFont="1" applyFill="1" applyBorder="1" applyAlignment="1">
      <alignment horizontal="center" vertical="center" wrapText="1"/>
    </xf>
    <xf numFmtId="0" fontId="2" fillId="4" borderId="18" xfId="0" applyFont="1" applyFill="1" applyBorder="1" applyAlignment="1">
      <alignment horizontal="center" vertical="center" wrapText="1"/>
    </xf>
    <xf numFmtId="0" fontId="2" fillId="4" borderId="19" xfId="0" applyFont="1" applyFill="1" applyBorder="1" applyAlignment="1">
      <alignment horizontal="center" vertical="center" wrapText="1"/>
    </xf>
    <xf numFmtId="49" fontId="3" fillId="6" borderId="20" xfId="0" applyNumberFormat="1" applyFont="1" applyFill="1" applyBorder="1" applyAlignment="1">
      <alignment horizontal="left" vertical="center" wrapText="1"/>
    </xf>
    <xf numFmtId="0" fontId="3" fillId="6" borderId="21" xfId="0" applyFont="1" applyFill="1" applyBorder="1" applyAlignment="1">
      <alignment horizontal="left" vertical="center" wrapText="1"/>
    </xf>
    <xf numFmtId="0" fontId="3" fillId="6" borderId="22" xfId="0" applyFont="1" applyFill="1" applyBorder="1" applyAlignment="1">
      <alignment horizontal="left" vertical="center" wrapText="1"/>
    </xf>
    <xf numFmtId="49" fontId="3" fillId="6" borderId="17" xfId="0" applyNumberFormat="1" applyFont="1" applyFill="1" applyBorder="1" applyAlignment="1">
      <alignment horizontal="center" vertical="center" wrapText="1"/>
    </xf>
    <xf numFmtId="0" fontId="3" fillId="6" borderId="18" xfId="0" applyFont="1" applyFill="1" applyBorder="1" applyAlignment="1">
      <alignment horizontal="center" vertical="center" wrapText="1"/>
    </xf>
    <xf numFmtId="0" fontId="3" fillId="6" borderId="19" xfId="0" applyFont="1" applyFill="1" applyBorder="1" applyAlignment="1">
      <alignment horizontal="center" vertical="center" wrapText="1"/>
    </xf>
    <xf numFmtId="0" fontId="3" fillId="6" borderId="20" xfId="0" applyFont="1" applyFill="1" applyBorder="1" applyAlignment="1">
      <alignment horizontal="left" vertical="center" wrapText="1"/>
    </xf>
    <xf numFmtId="0" fontId="3" fillId="6" borderId="20" xfId="0" applyFont="1" applyFill="1" applyBorder="1" applyAlignment="1">
      <alignment horizontal="center" vertical="center" wrapText="1"/>
    </xf>
    <xf numFmtId="0" fontId="3" fillId="6" borderId="21" xfId="0" applyFont="1" applyFill="1" applyBorder="1" applyAlignment="1">
      <alignment horizontal="center" vertical="center" wrapText="1"/>
    </xf>
    <xf numFmtId="0" fontId="3" fillId="6" borderId="22" xfId="0" applyFont="1" applyFill="1" applyBorder="1" applyAlignment="1">
      <alignment horizontal="center" vertical="center" wrapText="1"/>
    </xf>
    <xf numFmtId="0" fontId="3" fillId="6" borderId="27" xfId="0" applyFont="1" applyFill="1" applyBorder="1" applyAlignment="1">
      <alignment horizontal="left" vertical="center" wrapText="1"/>
    </xf>
    <xf numFmtId="0" fontId="3" fillId="6" borderId="28" xfId="0" applyFont="1" applyFill="1" applyBorder="1" applyAlignment="1">
      <alignment horizontal="left" vertical="center" wrapText="1"/>
    </xf>
    <xf numFmtId="0" fontId="3" fillId="6" borderId="29" xfId="0" applyFont="1" applyFill="1" applyBorder="1" applyAlignment="1">
      <alignment horizontal="left" vertical="center" wrapText="1"/>
    </xf>
    <xf numFmtId="0" fontId="3" fillId="6" borderId="27" xfId="0" applyFont="1" applyFill="1" applyBorder="1" applyAlignment="1">
      <alignment horizontal="center" vertical="center" wrapText="1"/>
    </xf>
    <xf numFmtId="0" fontId="3" fillId="6" borderId="28" xfId="0" applyFont="1" applyFill="1" applyBorder="1" applyAlignment="1">
      <alignment horizontal="center" vertical="center" wrapText="1"/>
    </xf>
    <xf numFmtId="0" fontId="3" fillId="6" borderId="29" xfId="0" applyFont="1" applyFill="1" applyBorder="1" applyAlignment="1">
      <alignment horizontal="center" vertical="center" wrapText="1"/>
    </xf>
    <xf numFmtId="49" fontId="3" fillId="2" borderId="13" xfId="0" applyNumberFormat="1" applyFont="1" applyFill="1" applyBorder="1" applyAlignment="1">
      <alignment horizontal="left" vertical="center"/>
    </xf>
    <xf numFmtId="0" fontId="3" fillId="2" borderId="14" xfId="0" applyFont="1" applyFill="1" applyBorder="1" applyAlignment="1">
      <alignment horizontal="left" vertical="center"/>
    </xf>
    <xf numFmtId="49" fontId="3" fillId="4" borderId="10" xfId="0" applyNumberFormat="1" applyFont="1" applyFill="1" applyBorder="1" applyAlignment="1">
      <alignment horizontal="center" vertical="center" wrapText="1"/>
    </xf>
    <xf numFmtId="0" fontId="3" fillId="4" borderId="14" xfId="0" applyFont="1" applyFill="1" applyBorder="1" applyAlignment="1">
      <alignment horizontal="center" vertical="center" wrapText="1"/>
    </xf>
    <xf numFmtId="0" fontId="3" fillId="4" borderId="11" xfId="0" applyFont="1" applyFill="1" applyBorder="1" applyAlignment="1">
      <alignment horizontal="center" vertical="center" wrapText="1"/>
    </xf>
    <xf numFmtId="49" fontId="3" fillId="4" borderId="10" xfId="0" applyNumberFormat="1" applyFont="1" applyFill="1" applyBorder="1" applyAlignment="1">
      <alignment horizontal="center" vertical="center"/>
    </xf>
    <xf numFmtId="0" fontId="3" fillId="4" borderId="14" xfId="0" applyFont="1" applyFill="1" applyBorder="1" applyAlignment="1">
      <alignment horizontal="center" vertical="center"/>
    </xf>
    <xf numFmtId="0" fontId="3" fillId="4" borderId="11" xfId="0" applyFont="1" applyFill="1" applyBorder="1" applyAlignment="1">
      <alignment horizontal="center" vertical="center"/>
    </xf>
    <xf numFmtId="49" fontId="3" fillId="6" borderId="17" xfId="0" applyNumberFormat="1" applyFont="1" applyFill="1" applyBorder="1" applyAlignment="1">
      <alignment horizontal="left" vertical="center" wrapText="1"/>
    </xf>
    <xf numFmtId="0" fontId="3" fillId="6" borderId="18" xfId="0" applyFont="1" applyFill="1" applyBorder="1" applyAlignment="1">
      <alignment horizontal="left" vertical="center" wrapText="1"/>
    </xf>
    <xf numFmtId="0" fontId="3" fillId="6" borderId="19" xfId="0" applyFont="1" applyFill="1" applyBorder="1" applyAlignment="1">
      <alignment horizontal="left" vertical="center" wrapText="1"/>
    </xf>
    <xf numFmtId="49" fontId="3" fillId="2" borderId="37" xfId="0" applyNumberFormat="1" applyFont="1" applyFill="1" applyBorder="1" applyAlignment="1">
      <alignment horizontal="left" vertical="center"/>
    </xf>
    <xf numFmtId="0" fontId="3" fillId="2" borderId="38" xfId="0" applyFont="1" applyFill="1" applyBorder="1" applyAlignment="1">
      <alignment horizontal="left" vertical="center"/>
    </xf>
    <xf numFmtId="49" fontId="3" fillId="4" borderId="39" xfId="0" applyNumberFormat="1" applyFont="1" applyFill="1" applyBorder="1" applyAlignment="1">
      <alignment horizontal="center" vertical="center" wrapText="1"/>
    </xf>
    <xf numFmtId="0" fontId="3" fillId="4" borderId="40" xfId="0" applyFont="1" applyFill="1" applyBorder="1" applyAlignment="1">
      <alignment horizontal="center" vertical="center" wrapText="1"/>
    </xf>
    <xf numFmtId="49" fontId="3" fillId="4" borderId="41" xfId="0" applyNumberFormat="1" applyFont="1" applyFill="1" applyBorder="1" applyAlignment="1">
      <alignment horizontal="center" vertical="center" wrapText="1"/>
    </xf>
    <xf numFmtId="0" fontId="3" fillId="4" borderId="9" xfId="0" applyFont="1" applyFill="1" applyBorder="1" applyAlignment="1">
      <alignment horizontal="center" vertical="center" wrapText="1"/>
    </xf>
    <xf numFmtId="49" fontId="3" fillId="4" borderId="42" xfId="0" applyNumberFormat="1" applyFont="1" applyFill="1" applyBorder="1" applyAlignment="1">
      <alignment horizontal="center" vertical="center" wrapText="1"/>
    </xf>
    <xf numFmtId="0" fontId="3" fillId="4" borderId="47" xfId="0" applyFont="1" applyFill="1" applyBorder="1" applyAlignment="1">
      <alignment horizontal="center" vertical="center" wrapText="1"/>
    </xf>
    <xf numFmtId="49" fontId="3" fillId="4" borderId="43" xfId="0" applyNumberFormat="1" applyFont="1" applyFill="1" applyBorder="1" applyAlignment="1">
      <alignment horizontal="center" vertical="center" wrapText="1"/>
    </xf>
    <xf numFmtId="0" fontId="3" fillId="4" borderId="44" xfId="0" applyFont="1" applyFill="1" applyBorder="1" applyAlignment="1">
      <alignment horizontal="center" vertical="center" wrapText="1"/>
    </xf>
    <xf numFmtId="0" fontId="3" fillId="4" borderId="45" xfId="0" applyFont="1" applyFill="1" applyBorder="1" applyAlignment="1">
      <alignment horizontal="center" vertical="center" wrapText="1"/>
    </xf>
    <xf numFmtId="49" fontId="3" fillId="4" borderId="9" xfId="0" applyNumberFormat="1" applyFont="1" applyFill="1" applyBorder="1" applyAlignment="1">
      <alignment horizontal="center" vertical="center"/>
    </xf>
    <xf numFmtId="0" fontId="3" fillId="4" borderId="9" xfId="0" applyFont="1" applyFill="1" applyBorder="1" applyAlignment="1">
      <alignment horizontal="center" vertical="center"/>
    </xf>
    <xf numFmtId="0" fontId="3" fillId="6" borderId="49" xfId="0" applyFont="1" applyFill="1" applyBorder="1" applyAlignment="1">
      <alignment horizontal="center" vertical="center" wrapText="1"/>
    </xf>
    <xf numFmtId="0" fontId="3" fillId="6" borderId="52" xfId="0" applyFont="1" applyFill="1" applyBorder="1" applyAlignment="1">
      <alignment horizontal="center" vertical="center" wrapText="1"/>
    </xf>
    <xf numFmtId="0" fontId="3" fillId="6" borderId="55" xfId="0" applyFont="1" applyFill="1" applyBorder="1" applyAlignment="1">
      <alignment horizontal="center" vertical="center" wrapText="1"/>
    </xf>
    <xf numFmtId="0" fontId="3" fillId="6" borderId="34" xfId="0" applyFont="1" applyFill="1" applyBorder="1" applyAlignment="1">
      <alignment horizontal="left" vertical="center" wrapText="1"/>
    </xf>
    <xf numFmtId="31" fontId="3" fillId="6" borderId="17" xfId="0" applyNumberFormat="1" applyFont="1" applyFill="1" applyBorder="1" applyAlignment="1">
      <alignment horizontal="center" vertical="center"/>
    </xf>
    <xf numFmtId="0" fontId="3" fillId="6" borderId="19" xfId="0" applyFont="1" applyFill="1" applyBorder="1" applyAlignment="1">
      <alignment horizontal="center" vertical="center"/>
    </xf>
    <xf numFmtId="49" fontId="11" fillId="2" borderId="5" xfId="0" applyNumberFormat="1" applyFont="1" applyFill="1" applyBorder="1" applyAlignment="1">
      <alignment horizontal="left" vertical="center" wrapText="1"/>
    </xf>
    <xf numFmtId="0" fontId="3" fillId="6" borderId="24" xfId="0" applyFont="1" applyFill="1" applyBorder="1" applyAlignment="1">
      <alignment horizontal="left" vertical="center" wrapText="1"/>
    </xf>
    <xf numFmtId="0" fontId="3" fillId="6" borderId="20" xfId="0" applyFont="1" applyFill="1" applyBorder="1" applyAlignment="1">
      <alignment horizontal="center" vertical="center"/>
    </xf>
    <xf numFmtId="0" fontId="3" fillId="6" borderId="22" xfId="0" applyFont="1" applyFill="1" applyBorder="1" applyAlignment="1">
      <alignment horizontal="center" vertical="center"/>
    </xf>
    <xf numFmtId="0" fontId="3" fillId="6" borderId="31" xfId="0" applyFont="1" applyFill="1" applyBorder="1" applyAlignment="1">
      <alignment horizontal="left" vertical="center" wrapText="1"/>
    </xf>
    <xf numFmtId="0" fontId="3" fillId="6" borderId="27" xfId="0" applyFont="1" applyFill="1" applyBorder="1" applyAlignment="1">
      <alignment horizontal="center" vertical="center"/>
    </xf>
    <xf numFmtId="0" fontId="3" fillId="6" borderId="29" xfId="0" applyFont="1" applyFill="1" applyBorder="1" applyAlignment="1">
      <alignment horizontal="center" vertical="center"/>
    </xf>
    <xf numFmtId="49" fontId="2" fillId="2" borderId="66" xfId="0" applyNumberFormat="1" applyFont="1" applyFill="1" applyBorder="1" applyAlignment="1">
      <alignment horizontal="left" vertical="center" wrapText="1"/>
    </xf>
    <xf numFmtId="0" fontId="0" fillId="2" borderId="15" xfId="0" applyFont="1" applyFill="1" applyBorder="1" applyAlignment="1">
      <alignment vertical="center"/>
    </xf>
    <xf numFmtId="0" fontId="2" fillId="2" borderId="67" xfId="0" applyFont="1" applyFill="1" applyBorder="1" applyAlignment="1">
      <alignment horizontal="left" vertical="center" wrapText="1"/>
    </xf>
    <xf numFmtId="0" fontId="2" fillId="2" borderId="12" xfId="0" applyFont="1" applyFill="1" applyBorder="1" applyAlignment="1">
      <alignment horizontal="left" vertical="center" wrapText="1"/>
    </xf>
    <xf numFmtId="0" fontId="2" fillId="2" borderId="69" xfId="0" applyFont="1" applyFill="1" applyBorder="1" applyAlignment="1">
      <alignment horizontal="left" vertical="center" wrapText="1"/>
    </xf>
    <xf numFmtId="0" fontId="2" fillId="2" borderId="32" xfId="0" applyFont="1" applyFill="1" applyBorder="1" applyAlignment="1">
      <alignment horizontal="left" vertical="center" wrapText="1"/>
    </xf>
    <xf numFmtId="0" fontId="2" fillId="2" borderId="8" xfId="0" applyFont="1" applyFill="1" applyBorder="1" applyAlignment="1">
      <alignment horizontal="left" vertical="center" wrapText="1"/>
    </xf>
    <xf numFmtId="0" fontId="2" fillId="2" borderId="33" xfId="0" applyFont="1" applyFill="1" applyBorder="1" applyAlignment="1">
      <alignment horizontal="left" vertical="center" wrapText="1"/>
    </xf>
    <xf numFmtId="0" fontId="3" fillId="2" borderId="9" xfId="0" applyNumberFormat="1" applyFont="1" applyFill="1" applyBorder="1" applyAlignment="1">
      <alignment horizontal="center" vertical="center"/>
    </xf>
    <xf numFmtId="49" fontId="4" fillId="2" borderId="5" xfId="0" applyNumberFormat="1" applyFont="1" applyFill="1" applyBorder="1" applyAlignment="1">
      <alignment horizontal="left" vertical="center" wrapText="1"/>
    </xf>
    <xf numFmtId="49" fontId="2" fillId="4" borderId="60" xfId="0" applyNumberFormat="1" applyFont="1" applyFill="1" applyBorder="1" applyAlignment="1">
      <alignment horizontal="center" vertical="center" wrapText="1"/>
    </xf>
    <xf numFmtId="177" fontId="2" fillId="4" borderId="61" xfId="0" applyNumberFormat="1" applyFont="1" applyFill="1" applyBorder="1" applyAlignment="1">
      <alignment horizontal="center" vertical="center" wrapText="1"/>
    </xf>
    <xf numFmtId="177" fontId="2" fillId="4" borderId="62" xfId="0" applyNumberFormat="1" applyFont="1" applyFill="1" applyBorder="1" applyAlignment="1">
      <alignment horizontal="center" vertical="center" wrapText="1"/>
    </xf>
    <xf numFmtId="1" fontId="3" fillId="4" borderId="63" xfId="0" applyNumberFormat="1" applyFont="1" applyFill="1" applyBorder="1" applyAlignment="1">
      <alignment horizontal="center" vertical="center"/>
    </xf>
    <xf numFmtId="1" fontId="3" fillId="4" borderId="62" xfId="0" applyNumberFormat="1" applyFont="1" applyFill="1" applyBorder="1" applyAlignment="1">
      <alignment horizontal="center" vertical="center"/>
    </xf>
    <xf numFmtId="49" fontId="3" fillId="4" borderId="9" xfId="0" applyNumberFormat="1" applyFont="1" applyFill="1" applyBorder="1" applyAlignment="1">
      <alignment horizontal="center" vertical="center" wrapText="1"/>
    </xf>
    <xf numFmtId="49" fontId="3" fillId="4" borderId="66" xfId="0" applyNumberFormat="1" applyFont="1" applyFill="1" applyBorder="1" applyAlignment="1">
      <alignment horizontal="center" vertical="center"/>
    </xf>
    <xf numFmtId="0" fontId="3" fillId="4" borderId="15" xfId="0" applyFont="1" applyFill="1" applyBorder="1" applyAlignment="1">
      <alignment horizontal="center" vertical="center"/>
    </xf>
    <xf numFmtId="0" fontId="3" fillId="4" borderId="67" xfId="0" applyFont="1" applyFill="1" applyBorder="1" applyAlignment="1">
      <alignment horizontal="center" vertical="center"/>
    </xf>
    <xf numFmtId="0" fontId="3" fillId="4" borderId="32" xfId="0" applyFont="1" applyFill="1" applyBorder="1" applyAlignment="1">
      <alignment horizontal="center" vertical="center"/>
    </xf>
    <xf numFmtId="0" fontId="3" fillId="4" borderId="8" xfId="0" applyFont="1" applyFill="1" applyBorder="1" applyAlignment="1">
      <alignment horizontal="center" vertical="center"/>
    </xf>
    <xf numFmtId="0" fontId="3" fillId="4" borderId="33" xfId="0" applyFont="1" applyFill="1" applyBorder="1" applyAlignment="1">
      <alignment horizontal="center" vertical="center"/>
    </xf>
    <xf numFmtId="49" fontId="2" fillId="2" borderId="10" xfId="0" applyNumberFormat="1" applyFont="1" applyFill="1" applyBorder="1" applyAlignment="1">
      <alignment horizontal="left" vertical="center" wrapText="1"/>
    </xf>
    <xf numFmtId="0" fontId="3" fillId="2" borderId="14" xfId="0" applyFont="1" applyFill="1" applyBorder="1" applyAlignment="1">
      <alignment horizontal="left" vertical="center" wrapText="1"/>
    </xf>
    <xf numFmtId="0" fontId="3" fillId="2" borderId="11" xfId="0" applyFont="1" applyFill="1" applyBorder="1" applyAlignment="1">
      <alignment horizontal="left" vertical="center" wrapText="1"/>
    </xf>
    <xf numFmtId="0" fontId="3" fillId="2" borderId="10" xfId="0" applyFont="1" applyFill="1" applyBorder="1" applyAlignment="1">
      <alignment horizontal="left" vertical="center" wrapText="1"/>
    </xf>
    <xf numFmtId="177" fontId="3" fillId="4" borderId="10" xfId="0" applyNumberFormat="1" applyFont="1" applyFill="1" applyBorder="1" applyAlignment="1">
      <alignment horizontal="center" vertical="center"/>
    </xf>
    <xf numFmtId="177" fontId="3" fillId="4" borderId="11" xfId="0" applyNumberFormat="1" applyFont="1" applyFill="1" applyBorder="1" applyAlignment="1">
      <alignment horizontal="center" vertical="center"/>
    </xf>
    <xf numFmtId="0" fontId="0" fillId="2" borderId="6" xfId="0" applyFont="1" applyFill="1" applyBorder="1" applyAlignment="1">
      <alignment vertical="center"/>
    </xf>
    <xf numFmtId="0" fontId="0" fillId="2" borderId="71" xfId="0" applyFont="1" applyFill="1" applyBorder="1" applyAlignment="1">
      <alignment vertical="center"/>
    </xf>
    <xf numFmtId="0" fontId="0" fillId="2" borderId="72" xfId="0" applyFont="1" applyFill="1" applyBorder="1" applyAlignment="1">
      <alignment vertical="center"/>
    </xf>
    <xf numFmtId="0" fontId="2" fillId="2" borderId="14" xfId="0" applyFont="1" applyFill="1" applyBorder="1" applyAlignment="1">
      <alignment horizontal="left" vertical="center" wrapText="1"/>
    </xf>
    <xf numFmtId="0" fontId="2" fillId="2" borderId="11" xfId="0" applyFont="1" applyFill="1" applyBorder="1" applyAlignment="1">
      <alignment horizontal="left" vertical="center" wrapText="1"/>
    </xf>
    <xf numFmtId="0" fontId="2" fillId="2" borderId="10" xfId="0" applyFont="1" applyFill="1" applyBorder="1" applyAlignment="1">
      <alignment horizontal="left" vertical="center" wrapText="1"/>
    </xf>
    <xf numFmtId="49" fontId="3" fillId="4" borderId="68" xfId="0" applyNumberFormat="1" applyFont="1" applyFill="1" applyBorder="1" applyAlignment="1">
      <alignment horizontal="center" vertical="center" wrapText="1"/>
    </xf>
    <xf numFmtId="0" fontId="3" fillId="4" borderId="35" xfId="0" applyFont="1" applyFill="1" applyBorder="1" applyAlignment="1">
      <alignment horizontal="center" vertical="center" wrapText="1"/>
    </xf>
    <xf numFmtId="0" fontId="3" fillId="4" borderId="30" xfId="0" applyFont="1" applyFill="1" applyBorder="1" applyAlignment="1">
      <alignment horizontal="center" vertical="center" wrapText="1"/>
    </xf>
    <xf numFmtId="0" fontId="0" fillId="2" borderId="9" xfId="0" applyFont="1" applyFill="1" applyBorder="1" applyAlignment="1">
      <alignment vertical="center"/>
    </xf>
  </cellXfs>
  <cellStyles count="1">
    <cellStyle name="표준"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FFFFFF"/>
      <rgbColor rgb="FFAAAAAA"/>
      <rgbColor rgb="FFBFBFBF"/>
      <rgbColor rgb="FFD8D8D8"/>
      <rgbColor rgb="FF3F3F3F"/>
      <rgbColor rgb="FFF2F2F2"/>
      <rgbColor rgb="FF7F7F7F"/>
      <rgbColor rgb="FFFFFF00"/>
      <rgbColor rgb="FF0070C0"/>
      <rgbColor rgb="FFFF000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테마">
  <a:themeElements>
    <a:clrScheme name="Office 테마">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테마">
      <a:majorFont>
        <a:latin typeface="Helvetica Neue"/>
        <a:ea typeface="Helvetica Neue"/>
        <a:cs typeface="Helvetica Neue"/>
      </a:majorFont>
      <a:minorFont>
        <a:latin typeface="Helvetica Neue"/>
        <a:ea typeface="Helvetica Neue"/>
        <a:cs typeface="Helvetica Neue"/>
      </a:minorFont>
    </a:fontScheme>
    <a:fmtScheme name="Office 테마">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0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0000" dir="5400000" rotWithShape="0">
            <a:srgbClr val="000000">
              <a:alpha val="38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S89"/>
  <sheetViews>
    <sheetView showGridLines="0" tabSelected="1" workbookViewId="0">
      <selection activeCell="F12" sqref="F12:G13"/>
    </sheetView>
  </sheetViews>
  <sheetFormatPr defaultColWidth="9" defaultRowHeight="14.4" customHeight="1"/>
  <cols>
    <col min="1" max="1" width="8.6328125" style="1" customWidth="1"/>
    <col min="2" max="2" width="7.453125" style="1" customWidth="1"/>
    <col min="3" max="4" width="6" style="1" customWidth="1"/>
    <col min="5" max="5" width="5.1796875" style="1" customWidth="1"/>
    <col min="6" max="6" width="5.453125" style="1" customWidth="1"/>
    <col min="7" max="7" width="5.1796875" style="1" customWidth="1"/>
    <col min="8" max="9" width="4.6328125" style="1" customWidth="1"/>
    <col min="10" max="14" width="8.6328125" style="1" customWidth="1"/>
    <col min="15" max="15" width="2.6328125" style="1" customWidth="1"/>
    <col min="16" max="16" width="40.6328125" style="1" customWidth="1"/>
    <col min="17" max="17" width="68.453125" style="1" customWidth="1"/>
    <col min="18" max="20" width="9" style="1" customWidth="1"/>
    <col min="21" max="16384" width="9" style="1"/>
  </cols>
  <sheetData>
    <row r="1" spans="1:19" ht="8.1" customHeight="1">
      <c r="A1" s="2"/>
      <c r="B1" s="3"/>
      <c r="C1" s="3"/>
      <c r="D1" s="3"/>
      <c r="E1" s="3"/>
      <c r="F1" s="3"/>
      <c r="G1" s="3"/>
      <c r="H1" s="3"/>
      <c r="I1" s="3"/>
      <c r="J1" s="3"/>
      <c r="K1" s="3"/>
      <c r="L1" s="3"/>
      <c r="M1" s="3"/>
      <c r="N1" s="3"/>
      <c r="O1" s="3"/>
      <c r="P1" s="3"/>
      <c r="Q1" s="3"/>
      <c r="R1" s="3"/>
      <c r="S1" s="4"/>
    </row>
    <row r="2" spans="1:19" ht="15.9" customHeight="1">
      <c r="A2" s="101" t="s">
        <v>0</v>
      </c>
      <c r="B2" s="102"/>
      <c r="C2" s="102"/>
      <c r="D2" s="102"/>
      <c r="E2" s="102"/>
      <c r="F2" s="102"/>
      <c r="G2" s="102"/>
      <c r="H2" s="102"/>
      <c r="I2" s="102"/>
      <c r="J2" s="102"/>
      <c r="K2" s="102"/>
      <c r="L2" s="102"/>
      <c r="M2" s="102"/>
      <c r="N2" s="102"/>
      <c r="O2" s="5"/>
      <c r="P2" s="5"/>
      <c r="Q2" s="5"/>
      <c r="R2" s="5"/>
      <c r="S2" s="6"/>
    </row>
    <row r="3" spans="1:19" ht="8.1" customHeight="1">
      <c r="A3" s="7"/>
      <c r="B3" s="8"/>
      <c r="C3" s="8"/>
      <c r="D3" s="8"/>
      <c r="E3" s="8"/>
      <c r="F3" s="8"/>
      <c r="G3" s="8"/>
      <c r="H3" s="8"/>
      <c r="I3" s="8"/>
      <c r="J3" s="8"/>
      <c r="K3" s="8"/>
      <c r="L3" s="8"/>
      <c r="M3" s="8"/>
      <c r="N3" s="8"/>
      <c r="O3" s="5"/>
      <c r="P3" s="5"/>
      <c r="Q3" s="5"/>
      <c r="R3" s="5"/>
      <c r="S3" s="6"/>
    </row>
    <row r="4" spans="1:19" ht="18.75" customHeight="1">
      <c r="A4" s="9" t="s">
        <v>1</v>
      </c>
      <c r="B4" s="103" t="s">
        <v>2</v>
      </c>
      <c r="C4" s="104"/>
      <c r="D4" s="104"/>
      <c r="E4" s="105" t="s">
        <v>3</v>
      </c>
      <c r="F4" s="106"/>
      <c r="G4" s="103" t="s">
        <v>4</v>
      </c>
      <c r="H4" s="104"/>
      <c r="I4" s="107" t="s">
        <v>5</v>
      </c>
      <c r="J4" s="108"/>
      <c r="K4" s="10" t="s">
        <v>6</v>
      </c>
      <c r="L4" s="9" t="s">
        <v>7</v>
      </c>
      <c r="M4" s="103" t="s">
        <v>8</v>
      </c>
      <c r="N4" s="104"/>
      <c r="O4" s="11"/>
      <c r="P4" s="5"/>
      <c r="Q4" s="5"/>
      <c r="R4" s="5"/>
      <c r="S4" s="6"/>
    </row>
    <row r="5" spans="1:19" ht="7.95" customHeight="1">
      <c r="A5" s="12"/>
      <c r="B5" s="13"/>
      <c r="C5" s="13"/>
      <c r="D5" s="13"/>
      <c r="E5" s="13"/>
      <c r="F5" s="13"/>
      <c r="G5" s="13"/>
      <c r="H5" s="13"/>
      <c r="I5" s="13"/>
      <c r="J5" s="13"/>
      <c r="K5" s="14"/>
      <c r="L5" s="15"/>
      <c r="M5" s="15"/>
      <c r="N5" s="15"/>
      <c r="O5" s="5"/>
      <c r="P5" s="5"/>
      <c r="Q5" s="5"/>
      <c r="R5" s="5"/>
      <c r="S5" s="6"/>
    </row>
    <row r="6" spans="1:19" ht="18.75" customHeight="1">
      <c r="A6" s="109" t="s">
        <v>9</v>
      </c>
      <c r="B6" s="107" t="s">
        <v>10</v>
      </c>
      <c r="C6" s="110"/>
      <c r="D6" s="110"/>
      <c r="E6" s="108"/>
      <c r="F6" s="107" t="s">
        <v>11</v>
      </c>
      <c r="G6" s="110"/>
      <c r="H6" s="110"/>
      <c r="I6" s="110"/>
      <c r="J6" s="108"/>
      <c r="K6" s="11"/>
      <c r="L6" s="5"/>
      <c r="M6" s="5"/>
      <c r="N6" s="5"/>
      <c r="O6" s="5"/>
      <c r="P6" s="5"/>
      <c r="Q6" s="5"/>
      <c r="R6" s="5"/>
      <c r="S6" s="6"/>
    </row>
    <row r="7" spans="1:19" ht="18" customHeight="1">
      <c r="A7" s="106"/>
      <c r="B7" s="111" t="s">
        <v>12</v>
      </c>
      <c r="C7" s="112"/>
      <c r="D7" s="112"/>
      <c r="E7" s="113"/>
      <c r="F7" s="111" t="s">
        <v>13</v>
      </c>
      <c r="G7" s="112"/>
      <c r="H7" s="112"/>
      <c r="I7" s="112"/>
      <c r="J7" s="113"/>
      <c r="K7" s="11"/>
      <c r="L7" s="5"/>
      <c r="M7" s="5"/>
      <c r="N7" s="5"/>
      <c r="O7" s="5"/>
      <c r="P7" s="5"/>
      <c r="Q7" s="5"/>
      <c r="R7" s="5"/>
      <c r="S7" s="6"/>
    </row>
    <row r="8" spans="1:19" ht="8.1" customHeight="1">
      <c r="A8" s="16"/>
      <c r="B8" s="15"/>
      <c r="C8" s="15"/>
      <c r="D8" s="15"/>
      <c r="E8" s="15"/>
      <c r="F8" s="15"/>
      <c r="G8" s="15"/>
      <c r="H8" s="15"/>
      <c r="I8" s="15"/>
      <c r="J8" s="15"/>
      <c r="K8" s="5"/>
      <c r="L8" s="5"/>
      <c r="M8" s="5"/>
      <c r="N8" s="5"/>
      <c r="O8" s="5"/>
      <c r="P8" s="5"/>
      <c r="Q8" s="5"/>
      <c r="R8" s="5"/>
      <c r="S8" s="6"/>
    </row>
    <row r="9" spans="1:19" ht="16.5" customHeight="1">
      <c r="A9" s="114" t="s">
        <v>14</v>
      </c>
      <c r="B9" s="115"/>
      <c r="C9" s="115"/>
      <c r="D9" s="115"/>
      <c r="E9" s="115"/>
      <c r="F9" s="115"/>
      <c r="G9" s="115"/>
      <c r="H9" s="115"/>
      <c r="I9" s="115"/>
      <c r="J9" s="115"/>
      <c r="K9" s="115"/>
      <c r="L9" s="115"/>
      <c r="M9" s="115"/>
      <c r="N9" s="115"/>
      <c r="O9" s="5"/>
      <c r="P9" s="5"/>
      <c r="Q9" s="5"/>
      <c r="R9" s="5"/>
      <c r="S9" s="6"/>
    </row>
    <row r="10" spans="1:19" ht="16.5" customHeight="1">
      <c r="A10" s="116" t="s">
        <v>15</v>
      </c>
      <c r="B10" s="117"/>
      <c r="C10" s="117"/>
      <c r="D10" s="117"/>
      <c r="E10" s="118"/>
      <c r="F10" s="116" t="s">
        <v>16</v>
      </c>
      <c r="G10" s="118"/>
      <c r="H10" s="116" t="s">
        <v>17</v>
      </c>
      <c r="I10" s="118"/>
      <c r="J10" s="17" t="s">
        <v>18</v>
      </c>
      <c r="K10" s="17" t="s">
        <v>19</v>
      </c>
      <c r="L10" s="18" t="s">
        <v>20</v>
      </c>
      <c r="M10" s="119" t="s">
        <v>21</v>
      </c>
      <c r="N10" s="120"/>
      <c r="O10" s="11"/>
      <c r="P10" s="5"/>
      <c r="Q10" s="5"/>
      <c r="R10" s="5"/>
      <c r="S10" s="6"/>
    </row>
    <row r="11" spans="1:19" ht="15" customHeight="1">
      <c r="A11" s="121" t="s">
        <v>22</v>
      </c>
      <c r="B11" s="122"/>
      <c r="C11" s="122"/>
      <c r="D11" s="122"/>
      <c r="E11" s="19">
        <v>0.3</v>
      </c>
      <c r="F11" s="20"/>
      <c r="G11" s="20"/>
      <c r="H11" s="20"/>
      <c r="I11" s="20"/>
      <c r="J11" s="20"/>
      <c r="K11" s="20"/>
      <c r="L11" s="20"/>
      <c r="M11" s="20"/>
      <c r="N11" s="21"/>
      <c r="O11" s="11"/>
      <c r="P11" s="123" t="s">
        <v>23</v>
      </c>
      <c r="Q11" s="5"/>
      <c r="R11" s="5"/>
      <c r="S11" s="6"/>
    </row>
    <row r="12" spans="1:19" ht="15" customHeight="1">
      <c r="A12" s="124" t="s">
        <v>24</v>
      </c>
      <c r="B12" s="125"/>
      <c r="C12" s="125"/>
      <c r="D12" s="125"/>
      <c r="E12" s="126"/>
      <c r="F12" s="127">
        <v>30</v>
      </c>
      <c r="G12" s="127"/>
      <c r="H12" s="127">
        <v>6</v>
      </c>
      <c r="I12" s="127"/>
      <c r="J12" s="22">
        <f>L34</f>
        <v>6</v>
      </c>
      <c r="K12" s="23">
        <f>$J$12*$F$12/$H$12</f>
        <v>30</v>
      </c>
      <c r="L12" s="129">
        <f>IF(SUM(K12:K13)&gt;30,30,SUM(K12:K13))</f>
        <v>30</v>
      </c>
      <c r="M12" s="131" t="s">
        <v>25</v>
      </c>
      <c r="N12" s="132"/>
      <c r="O12" s="11"/>
      <c r="P12" s="102"/>
      <c r="Q12" s="5"/>
      <c r="R12" s="5"/>
      <c r="S12" s="6"/>
    </row>
    <row r="13" spans="1:19" ht="15" customHeight="1">
      <c r="A13" s="135" t="s">
        <v>26</v>
      </c>
      <c r="B13" s="136"/>
      <c r="C13" s="136"/>
      <c r="D13" s="136"/>
      <c r="E13" s="137"/>
      <c r="F13" s="128"/>
      <c r="G13" s="128"/>
      <c r="H13" s="128"/>
      <c r="I13" s="128"/>
      <c r="J13" s="24">
        <f>N45</f>
        <v>0</v>
      </c>
      <c r="K13" s="25">
        <f>$J$13*$F$12/$H$12</f>
        <v>0</v>
      </c>
      <c r="L13" s="130"/>
      <c r="M13" s="133"/>
      <c r="N13" s="134"/>
      <c r="O13" s="11"/>
      <c r="P13" s="102"/>
      <c r="Q13" s="5"/>
      <c r="R13" s="5"/>
      <c r="S13" s="6"/>
    </row>
    <row r="14" spans="1:19" ht="15" customHeight="1">
      <c r="A14" s="121" t="s">
        <v>27</v>
      </c>
      <c r="B14" s="122"/>
      <c r="C14" s="122"/>
      <c r="D14" s="122"/>
      <c r="E14" s="19">
        <v>0.5</v>
      </c>
      <c r="F14" s="20"/>
      <c r="G14" s="20"/>
      <c r="H14" s="20"/>
      <c r="I14" s="20"/>
      <c r="J14" s="20"/>
      <c r="K14" s="20"/>
      <c r="L14" s="20"/>
      <c r="M14" s="20"/>
      <c r="N14" s="21"/>
      <c r="O14" s="11"/>
      <c r="P14" s="5"/>
      <c r="Q14" s="5"/>
      <c r="R14" s="5"/>
      <c r="S14" s="6"/>
    </row>
    <row r="15" spans="1:19" ht="15" customHeight="1">
      <c r="A15" s="124" t="s">
        <v>28</v>
      </c>
      <c r="B15" s="125"/>
      <c r="C15" s="125"/>
      <c r="D15" s="125"/>
      <c r="E15" s="126"/>
      <c r="F15" s="138">
        <v>20</v>
      </c>
      <c r="G15" s="138"/>
      <c r="H15" s="138">
        <v>20</v>
      </c>
      <c r="I15" s="138"/>
      <c r="J15" s="26">
        <f>M34</f>
        <v>0</v>
      </c>
      <c r="K15" s="23">
        <f>J15/H15*F15</f>
        <v>0</v>
      </c>
      <c r="L15" s="129">
        <f>SUM(K15:K16)</f>
        <v>0</v>
      </c>
      <c r="M15" s="139"/>
      <c r="N15" s="140"/>
      <c r="O15" s="11"/>
      <c r="P15" s="5"/>
      <c r="Q15" s="5"/>
      <c r="R15" s="5"/>
      <c r="S15" s="6"/>
    </row>
    <row r="16" spans="1:19" ht="15" customHeight="1">
      <c r="A16" s="135" t="s">
        <v>29</v>
      </c>
      <c r="B16" s="136"/>
      <c r="C16" s="136"/>
      <c r="D16" s="136"/>
      <c r="E16" s="137"/>
      <c r="F16" s="143">
        <v>30</v>
      </c>
      <c r="G16" s="143"/>
      <c r="H16" s="143">
        <v>30</v>
      </c>
      <c r="I16" s="143"/>
      <c r="J16" s="27">
        <f>N34</f>
        <v>0</v>
      </c>
      <c r="K16" s="25">
        <f>J16/H16*F16</f>
        <v>0</v>
      </c>
      <c r="L16" s="130"/>
      <c r="M16" s="141"/>
      <c r="N16" s="142"/>
      <c r="O16" s="11"/>
      <c r="P16" s="5"/>
      <c r="Q16" s="5"/>
      <c r="R16" s="5"/>
      <c r="S16" s="6"/>
    </row>
    <row r="17" spans="1:19" ht="15" customHeight="1">
      <c r="A17" s="121" t="s">
        <v>30</v>
      </c>
      <c r="B17" s="122"/>
      <c r="C17" s="122"/>
      <c r="D17" s="122"/>
      <c r="E17" s="19">
        <v>0.2</v>
      </c>
      <c r="F17" s="20"/>
      <c r="G17" s="20"/>
      <c r="H17" s="20"/>
      <c r="I17" s="20"/>
      <c r="J17" s="20"/>
      <c r="K17" s="20"/>
      <c r="L17" s="20"/>
      <c r="M17" s="20"/>
      <c r="N17" s="21"/>
      <c r="O17" s="11"/>
      <c r="P17" s="5"/>
      <c r="Q17" s="5"/>
      <c r="R17" s="5"/>
      <c r="S17" s="6"/>
    </row>
    <row r="18" spans="1:19" ht="15" customHeight="1">
      <c r="A18" s="124" t="s">
        <v>31</v>
      </c>
      <c r="B18" s="125"/>
      <c r="C18" s="125"/>
      <c r="D18" s="125"/>
      <c r="E18" s="28"/>
      <c r="F18" s="138"/>
      <c r="G18" s="138"/>
      <c r="H18" s="138"/>
      <c r="I18" s="138"/>
      <c r="J18" s="29">
        <f>B57+N57</f>
        <v>0</v>
      </c>
      <c r="K18" s="23">
        <f>J18</f>
        <v>0</v>
      </c>
      <c r="L18" s="129">
        <f>K18+K19</f>
        <v>0</v>
      </c>
      <c r="M18" s="144"/>
      <c r="N18" s="145"/>
      <c r="O18" s="11"/>
      <c r="P18" s="5"/>
      <c r="Q18" s="5"/>
      <c r="R18" s="5"/>
      <c r="S18" s="6"/>
    </row>
    <row r="19" spans="1:19" ht="15" customHeight="1">
      <c r="A19" s="135" t="s">
        <v>32</v>
      </c>
      <c r="B19" s="136"/>
      <c r="C19" s="136"/>
      <c r="D19" s="136"/>
      <c r="E19" s="30"/>
      <c r="F19" s="143">
        <v>20</v>
      </c>
      <c r="G19" s="143"/>
      <c r="H19" s="143">
        <v>45</v>
      </c>
      <c r="I19" s="143"/>
      <c r="J19" s="31">
        <f>M89</f>
        <v>0</v>
      </c>
      <c r="K19" s="25">
        <f>J19*F19/H19</f>
        <v>0</v>
      </c>
      <c r="L19" s="130"/>
      <c r="M19" s="146"/>
      <c r="N19" s="147"/>
      <c r="O19" s="11"/>
      <c r="P19" s="5"/>
      <c r="Q19" s="5"/>
      <c r="R19" s="5"/>
      <c r="S19" s="6"/>
    </row>
    <row r="20" spans="1:19" ht="15" customHeight="1">
      <c r="A20" s="121" t="s">
        <v>33</v>
      </c>
      <c r="B20" s="122"/>
      <c r="C20" s="122"/>
      <c r="D20" s="122"/>
      <c r="E20" s="122"/>
      <c r="F20" s="20"/>
      <c r="G20" s="20"/>
      <c r="H20" s="20"/>
      <c r="I20" s="20"/>
      <c r="J20" s="20"/>
      <c r="K20" s="20"/>
      <c r="L20" s="20"/>
      <c r="M20" s="20"/>
      <c r="N20" s="21"/>
      <c r="O20" s="11"/>
      <c r="P20" s="5"/>
      <c r="Q20" s="5"/>
      <c r="R20" s="5"/>
      <c r="S20" s="6"/>
    </row>
    <row r="21" spans="1:19" ht="15" customHeight="1">
      <c r="A21" s="124" t="s">
        <v>34</v>
      </c>
      <c r="B21" s="125"/>
      <c r="C21" s="125"/>
      <c r="D21" s="125"/>
      <c r="E21" s="126"/>
      <c r="F21" s="138"/>
      <c r="G21" s="138"/>
      <c r="H21" s="138"/>
      <c r="I21" s="138"/>
      <c r="J21" s="32">
        <f>K12+K13-L12</f>
        <v>0</v>
      </c>
      <c r="K21" s="23">
        <f>J21</f>
        <v>0</v>
      </c>
      <c r="L21" s="33">
        <f>K21</f>
        <v>0</v>
      </c>
      <c r="M21" s="144"/>
      <c r="N21" s="145"/>
      <c r="O21" s="11"/>
      <c r="P21" s="5"/>
      <c r="Q21" s="5"/>
      <c r="R21" s="5"/>
      <c r="S21" s="6"/>
    </row>
    <row r="22" spans="1:19" ht="15" customHeight="1">
      <c r="A22" s="135" t="s">
        <v>35</v>
      </c>
      <c r="B22" s="136"/>
      <c r="C22" s="136"/>
      <c r="D22" s="136"/>
      <c r="E22" s="137"/>
      <c r="F22" s="143">
        <v>0</v>
      </c>
      <c r="G22" s="143"/>
      <c r="H22" s="143">
        <v>0</v>
      </c>
      <c r="I22" s="143"/>
      <c r="J22" s="34">
        <v>0</v>
      </c>
      <c r="K22" s="25">
        <f>IF(ABS(J22)&gt;20,IF(J22&gt;0,20,-20),J22)</f>
        <v>0</v>
      </c>
      <c r="L22" s="35">
        <f>K22</f>
        <v>0</v>
      </c>
      <c r="M22" s="148"/>
      <c r="N22" s="149"/>
      <c r="O22" s="11"/>
      <c r="P22" s="36" t="s">
        <v>36</v>
      </c>
      <c r="Q22" s="5"/>
      <c r="R22" s="5"/>
      <c r="S22" s="6"/>
    </row>
    <row r="23" spans="1:19" ht="16.5" customHeight="1">
      <c r="A23" s="116" t="s">
        <v>37</v>
      </c>
      <c r="B23" s="117"/>
      <c r="C23" s="117"/>
      <c r="D23" s="117"/>
      <c r="E23" s="117"/>
      <c r="F23" s="117"/>
      <c r="G23" s="117"/>
      <c r="H23" s="117"/>
      <c r="I23" s="117"/>
      <c r="J23" s="117"/>
      <c r="K23" s="118"/>
      <c r="L23" s="37">
        <f>IF(SUM(L12,L15,L18,L19,L21,L22)&gt;100,100,SUM(L12,L15,L18,L19,L21,L22))</f>
        <v>30</v>
      </c>
      <c r="M23" s="150"/>
      <c r="N23" s="118"/>
      <c r="O23" s="11"/>
      <c r="P23" s="5"/>
      <c r="Q23" s="5"/>
      <c r="R23" s="5"/>
      <c r="S23" s="6"/>
    </row>
    <row r="24" spans="1:19" ht="8.1" customHeight="1">
      <c r="A24" s="16"/>
      <c r="B24" s="15"/>
      <c r="C24" s="15"/>
      <c r="D24" s="15"/>
      <c r="E24" s="15"/>
      <c r="F24" s="15"/>
      <c r="G24" s="15"/>
      <c r="H24" s="15"/>
      <c r="I24" s="15"/>
      <c r="J24" s="15"/>
      <c r="K24" s="15"/>
      <c r="L24" s="15"/>
      <c r="M24" s="15"/>
      <c r="N24" s="15"/>
      <c r="O24" s="5"/>
      <c r="P24" s="5"/>
      <c r="Q24" s="5"/>
      <c r="R24" s="5"/>
      <c r="S24" s="6"/>
    </row>
    <row r="25" spans="1:19" ht="16.5" customHeight="1">
      <c r="A25" s="38" t="s">
        <v>38</v>
      </c>
      <c r="B25" s="5"/>
      <c r="C25" s="5"/>
      <c r="D25" s="5"/>
      <c r="E25" s="5"/>
      <c r="F25" s="5"/>
      <c r="G25" s="5"/>
      <c r="H25" s="5"/>
      <c r="I25" s="5"/>
      <c r="J25" s="5"/>
      <c r="K25" s="5"/>
      <c r="L25" s="5"/>
      <c r="M25" s="5"/>
      <c r="N25" s="5"/>
      <c r="O25" s="5"/>
      <c r="P25" s="5"/>
      <c r="Q25" s="5"/>
      <c r="R25" s="5"/>
      <c r="S25" s="6"/>
    </row>
    <row r="26" spans="1:19" ht="16.5" customHeight="1">
      <c r="A26" s="151" t="s">
        <v>39</v>
      </c>
      <c r="B26" s="152"/>
      <c r="C26" s="152"/>
      <c r="D26" s="152"/>
      <c r="E26" s="152"/>
      <c r="F26" s="152"/>
      <c r="G26" s="152"/>
      <c r="H26" s="152"/>
      <c r="I26" s="152"/>
      <c r="J26" s="152"/>
      <c r="K26" s="152"/>
      <c r="L26" s="152"/>
      <c r="M26" s="152"/>
      <c r="N26" s="152"/>
      <c r="O26" s="5"/>
      <c r="P26" s="5"/>
      <c r="Q26" s="5"/>
      <c r="R26" s="5"/>
      <c r="S26" s="6"/>
    </row>
    <row r="27" spans="1:19" ht="16.5" customHeight="1">
      <c r="A27" s="116" t="s">
        <v>40</v>
      </c>
      <c r="B27" s="117"/>
      <c r="C27" s="117"/>
      <c r="D27" s="117"/>
      <c r="E27" s="117"/>
      <c r="F27" s="117"/>
      <c r="G27" s="117"/>
      <c r="H27" s="117"/>
      <c r="I27" s="117"/>
      <c r="J27" s="118"/>
      <c r="K27" s="153" t="s">
        <v>41</v>
      </c>
      <c r="L27" s="154"/>
      <c r="M27" s="153" t="s">
        <v>42</v>
      </c>
      <c r="N27" s="154"/>
      <c r="O27" s="11"/>
      <c r="P27" s="5"/>
      <c r="Q27" s="5"/>
      <c r="R27" s="5"/>
      <c r="S27" s="6"/>
    </row>
    <row r="28" spans="1:19" ht="26.25" customHeight="1">
      <c r="A28" s="155" t="s">
        <v>43</v>
      </c>
      <c r="B28" s="156"/>
      <c r="C28" s="156"/>
      <c r="D28" s="156"/>
      <c r="E28" s="156"/>
      <c r="F28" s="157"/>
      <c r="G28" s="116" t="s">
        <v>44</v>
      </c>
      <c r="H28" s="117"/>
      <c r="I28" s="117"/>
      <c r="J28" s="118"/>
      <c r="K28" s="17" t="s">
        <v>45</v>
      </c>
      <c r="L28" s="17" t="s">
        <v>46</v>
      </c>
      <c r="M28" s="18" t="s">
        <v>47</v>
      </c>
      <c r="N28" s="17" t="s">
        <v>48</v>
      </c>
      <c r="O28" s="11"/>
      <c r="P28" s="8"/>
      <c r="Q28" s="8"/>
      <c r="R28" s="5"/>
      <c r="S28" s="6"/>
    </row>
    <row r="29" spans="1:19" ht="15" customHeight="1">
      <c r="A29" s="158" t="s">
        <v>49</v>
      </c>
      <c r="B29" s="159"/>
      <c r="C29" s="159"/>
      <c r="D29" s="159"/>
      <c r="E29" s="159"/>
      <c r="F29" s="160"/>
      <c r="G29" s="161" t="s">
        <v>50</v>
      </c>
      <c r="H29" s="162"/>
      <c r="I29" s="162"/>
      <c r="J29" s="163"/>
      <c r="K29" s="39">
        <v>5.81</v>
      </c>
      <c r="L29" s="39">
        <v>6</v>
      </c>
      <c r="M29" s="40"/>
      <c r="N29" s="41"/>
      <c r="O29" s="42"/>
      <c r="P29" s="43"/>
      <c r="Q29" s="44"/>
      <c r="R29" s="11"/>
      <c r="S29" s="6"/>
    </row>
    <row r="30" spans="1:19" ht="15" customHeight="1">
      <c r="A30" s="164"/>
      <c r="B30" s="159"/>
      <c r="C30" s="159"/>
      <c r="D30" s="159"/>
      <c r="E30" s="159"/>
      <c r="F30" s="160"/>
      <c r="G30" s="165"/>
      <c r="H30" s="166"/>
      <c r="I30" s="166"/>
      <c r="J30" s="167"/>
      <c r="K30" s="45"/>
      <c r="L30" s="46"/>
      <c r="M30" s="47"/>
      <c r="N30" s="47"/>
      <c r="O30" s="42"/>
      <c r="P30" s="44"/>
      <c r="Q30" s="44"/>
      <c r="R30" s="11"/>
      <c r="S30" s="6"/>
    </row>
    <row r="31" spans="1:19" ht="15" customHeight="1">
      <c r="A31" s="164"/>
      <c r="B31" s="159"/>
      <c r="C31" s="159"/>
      <c r="D31" s="159"/>
      <c r="E31" s="159"/>
      <c r="F31" s="160"/>
      <c r="G31" s="165"/>
      <c r="H31" s="166"/>
      <c r="I31" s="166"/>
      <c r="J31" s="167"/>
      <c r="K31" s="45"/>
      <c r="L31" s="46"/>
      <c r="M31" s="47"/>
      <c r="N31" s="47"/>
      <c r="O31" s="42"/>
      <c r="P31" s="43"/>
      <c r="Q31" s="44"/>
      <c r="R31" s="11"/>
      <c r="S31" s="6"/>
    </row>
    <row r="32" spans="1:19" ht="15" customHeight="1">
      <c r="A32" s="164"/>
      <c r="B32" s="159"/>
      <c r="C32" s="159"/>
      <c r="D32" s="159"/>
      <c r="E32" s="159"/>
      <c r="F32" s="160"/>
      <c r="G32" s="165"/>
      <c r="H32" s="166"/>
      <c r="I32" s="166"/>
      <c r="J32" s="167"/>
      <c r="K32" s="45"/>
      <c r="L32" s="46"/>
      <c r="M32" s="47"/>
      <c r="N32" s="47"/>
      <c r="O32" s="42"/>
      <c r="P32" s="44"/>
      <c r="Q32" s="44"/>
      <c r="R32" s="11"/>
      <c r="S32" s="6"/>
    </row>
    <row r="33" spans="1:19" ht="15" customHeight="1">
      <c r="A33" s="168"/>
      <c r="B33" s="169"/>
      <c r="C33" s="169"/>
      <c r="D33" s="169"/>
      <c r="E33" s="169"/>
      <c r="F33" s="170"/>
      <c r="G33" s="171"/>
      <c r="H33" s="172"/>
      <c r="I33" s="172"/>
      <c r="J33" s="173"/>
      <c r="K33" s="48"/>
      <c r="L33" s="49"/>
      <c r="M33" s="50"/>
      <c r="N33" s="50"/>
      <c r="O33" s="42"/>
      <c r="P33" s="43"/>
      <c r="Q33" s="44"/>
      <c r="R33" s="11"/>
      <c r="S33" s="6"/>
    </row>
    <row r="34" spans="1:19" ht="16.5" customHeight="1">
      <c r="A34" s="116" t="s">
        <v>18</v>
      </c>
      <c r="B34" s="117"/>
      <c r="C34" s="117"/>
      <c r="D34" s="117"/>
      <c r="E34" s="117"/>
      <c r="F34" s="117"/>
      <c r="G34" s="117"/>
      <c r="H34" s="117"/>
      <c r="I34" s="117"/>
      <c r="J34" s="118"/>
      <c r="K34" s="51">
        <f>SUM(K29:K33)</f>
        <v>5.81</v>
      </c>
      <c r="L34" s="52">
        <f>SUM(L29:L33)</f>
        <v>6</v>
      </c>
      <c r="M34" s="52">
        <f>IFERROR(AVERAGE(M29:M33),0)</f>
        <v>0</v>
      </c>
      <c r="N34" s="52">
        <f>IFERROR(AVERAGE(N29:N33),0)</f>
        <v>0</v>
      </c>
      <c r="O34" s="11"/>
      <c r="P34" s="15"/>
      <c r="Q34" s="15"/>
      <c r="R34" s="5"/>
      <c r="S34" s="6"/>
    </row>
    <row r="35" spans="1:19" ht="16.5" customHeight="1">
      <c r="A35" s="174" t="s">
        <v>51</v>
      </c>
      <c r="B35" s="175"/>
      <c r="C35" s="175"/>
      <c r="D35" s="175"/>
      <c r="E35" s="175"/>
      <c r="F35" s="175"/>
      <c r="G35" s="175"/>
      <c r="H35" s="175"/>
      <c r="I35" s="175"/>
      <c r="J35" s="175"/>
      <c r="K35" s="175"/>
      <c r="L35" s="175"/>
      <c r="M35" s="175"/>
      <c r="N35" s="175"/>
      <c r="O35" s="5"/>
      <c r="P35" s="5"/>
      <c r="Q35" s="5"/>
      <c r="R35" s="5"/>
      <c r="S35" s="6"/>
    </row>
    <row r="36" spans="1:19" ht="16.5" customHeight="1">
      <c r="A36" s="116" t="s">
        <v>52</v>
      </c>
      <c r="B36" s="117"/>
      <c r="C36" s="117"/>
      <c r="D36" s="117"/>
      <c r="E36" s="117"/>
      <c r="F36" s="117"/>
      <c r="G36" s="117"/>
      <c r="H36" s="117"/>
      <c r="I36" s="117"/>
      <c r="J36" s="117"/>
      <c r="K36" s="118"/>
      <c r="L36" s="116" t="s">
        <v>41</v>
      </c>
      <c r="M36" s="117"/>
      <c r="N36" s="118"/>
      <c r="O36" s="11"/>
      <c r="P36" s="5"/>
      <c r="Q36" s="5"/>
      <c r="R36" s="5"/>
      <c r="S36" s="6"/>
    </row>
    <row r="37" spans="1:19" ht="16.5" customHeight="1">
      <c r="A37" s="53" t="s">
        <v>53</v>
      </c>
      <c r="B37" s="176" t="s">
        <v>54</v>
      </c>
      <c r="C37" s="177"/>
      <c r="D37" s="177"/>
      <c r="E37" s="177"/>
      <c r="F37" s="177"/>
      <c r="G37" s="178"/>
      <c r="H37" s="179" t="s">
        <v>44</v>
      </c>
      <c r="I37" s="180"/>
      <c r="J37" s="181"/>
      <c r="K37" s="54" t="s">
        <v>55</v>
      </c>
      <c r="L37" s="54" t="s">
        <v>56</v>
      </c>
      <c r="M37" s="54" t="s">
        <v>57</v>
      </c>
      <c r="N37" s="55" t="s">
        <v>58</v>
      </c>
      <c r="O37" s="11"/>
      <c r="P37" s="56" t="s">
        <v>59</v>
      </c>
      <c r="Q37" s="5"/>
      <c r="R37" s="5"/>
      <c r="S37" s="6"/>
    </row>
    <row r="38" spans="1:19" ht="15" customHeight="1">
      <c r="A38" s="57">
        <v>7</v>
      </c>
      <c r="B38" s="182" t="s">
        <v>60</v>
      </c>
      <c r="C38" s="183"/>
      <c r="D38" s="183"/>
      <c r="E38" s="183"/>
      <c r="F38" s="183"/>
      <c r="G38" s="184"/>
      <c r="H38" s="161" t="s">
        <v>61</v>
      </c>
      <c r="I38" s="162"/>
      <c r="J38" s="163"/>
      <c r="K38" s="58">
        <v>4</v>
      </c>
      <c r="L38" s="59">
        <v>0.2</v>
      </c>
      <c r="M38" s="60"/>
      <c r="N38" s="61"/>
      <c r="O38" s="11"/>
      <c r="P38" s="56" t="s">
        <v>62</v>
      </c>
      <c r="Q38" s="5"/>
      <c r="R38" s="5"/>
      <c r="S38" s="6"/>
    </row>
    <row r="39" spans="1:19" ht="15" customHeight="1">
      <c r="A39" s="62"/>
      <c r="B39" s="164"/>
      <c r="C39" s="159"/>
      <c r="D39" s="159"/>
      <c r="E39" s="159"/>
      <c r="F39" s="159"/>
      <c r="G39" s="160"/>
      <c r="H39" s="165"/>
      <c r="I39" s="166"/>
      <c r="J39" s="167"/>
      <c r="K39" s="63"/>
      <c r="L39" s="64"/>
      <c r="M39" s="65"/>
      <c r="N39" s="61"/>
      <c r="O39" s="11"/>
      <c r="P39" s="56" t="s">
        <v>63</v>
      </c>
      <c r="Q39" s="5"/>
      <c r="R39" s="5"/>
      <c r="S39" s="6"/>
    </row>
    <row r="40" spans="1:19" ht="15" customHeight="1">
      <c r="A40" s="62"/>
      <c r="B40" s="164"/>
      <c r="C40" s="159"/>
      <c r="D40" s="159"/>
      <c r="E40" s="159"/>
      <c r="F40" s="159"/>
      <c r="G40" s="160"/>
      <c r="H40" s="165"/>
      <c r="I40" s="166"/>
      <c r="J40" s="167"/>
      <c r="K40" s="63"/>
      <c r="L40" s="64"/>
      <c r="M40" s="65"/>
      <c r="N40" s="61"/>
      <c r="O40" s="11"/>
      <c r="P40" s="56" t="s">
        <v>64</v>
      </c>
      <c r="Q40" s="5"/>
      <c r="R40" s="5"/>
      <c r="S40" s="6"/>
    </row>
    <row r="41" spans="1:19" ht="15" customHeight="1">
      <c r="A41" s="62"/>
      <c r="B41" s="164"/>
      <c r="C41" s="159"/>
      <c r="D41" s="159"/>
      <c r="E41" s="159"/>
      <c r="F41" s="159"/>
      <c r="G41" s="160"/>
      <c r="H41" s="165"/>
      <c r="I41" s="166"/>
      <c r="J41" s="167"/>
      <c r="K41" s="63"/>
      <c r="L41" s="64"/>
      <c r="M41" s="65"/>
      <c r="N41" s="61"/>
      <c r="O41" s="11"/>
      <c r="P41" s="56" t="s">
        <v>65</v>
      </c>
      <c r="Q41" s="5"/>
      <c r="R41" s="5"/>
      <c r="S41" s="6"/>
    </row>
    <row r="42" spans="1:19" ht="15" customHeight="1">
      <c r="A42" s="62"/>
      <c r="B42" s="164"/>
      <c r="C42" s="159"/>
      <c r="D42" s="159"/>
      <c r="E42" s="159"/>
      <c r="F42" s="159"/>
      <c r="G42" s="160"/>
      <c r="H42" s="165"/>
      <c r="I42" s="166"/>
      <c r="J42" s="167"/>
      <c r="K42" s="63"/>
      <c r="L42" s="64"/>
      <c r="M42" s="65"/>
      <c r="N42" s="61"/>
      <c r="O42" s="11"/>
      <c r="P42" s="56" t="s">
        <v>66</v>
      </c>
      <c r="Q42" s="5"/>
      <c r="R42" s="5"/>
      <c r="S42" s="6"/>
    </row>
    <row r="43" spans="1:19" ht="15" customHeight="1">
      <c r="A43" s="62"/>
      <c r="B43" s="164"/>
      <c r="C43" s="159"/>
      <c r="D43" s="159"/>
      <c r="E43" s="159"/>
      <c r="F43" s="159"/>
      <c r="G43" s="160"/>
      <c r="H43" s="165"/>
      <c r="I43" s="166"/>
      <c r="J43" s="167"/>
      <c r="K43" s="63"/>
      <c r="L43" s="64"/>
      <c r="M43" s="65"/>
      <c r="N43" s="61"/>
      <c r="O43" s="11"/>
      <c r="P43" s="56" t="s">
        <v>67</v>
      </c>
      <c r="Q43" s="5"/>
      <c r="R43" s="5"/>
      <c r="S43" s="6"/>
    </row>
    <row r="44" spans="1:19" ht="15" customHeight="1">
      <c r="A44" s="66"/>
      <c r="B44" s="168"/>
      <c r="C44" s="169"/>
      <c r="D44" s="169"/>
      <c r="E44" s="169"/>
      <c r="F44" s="169"/>
      <c r="G44" s="170"/>
      <c r="H44" s="171"/>
      <c r="I44" s="172"/>
      <c r="J44" s="173"/>
      <c r="K44" s="67"/>
      <c r="L44" s="68"/>
      <c r="M44" s="69"/>
      <c r="N44" s="70"/>
      <c r="O44" s="11"/>
      <c r="P44" s="56" t="s">
        <v>68</v>
      </c>
      <c r="Q44" s="5"/>
      <c r="R44" s="5"/>
      <c r="S44" s="6"/>
    </row>
    <row r="45" spans="1:19" ht="16.5" customHeight="1">
      <c r="A45" s="116" t="s">
        <v>69</v>
      </c>
      <c r="B45" s="117"/>
      <c r="C45" s="117"/>
      <c r="D45" s="117"/>
      <c r="E45" s="117"/>
      <c r="F45" s="117"/>
      <c r="G45" s="117"/>
      <c r="H45" s="117"/>
      <c r="I45" s="117"/>
      <c r="J45" s="117"/>
      <c r="K45" s="117"/>
      <c r="L45" s="117"/>
      <c r="M45" s="118"/>
      <c r="N45" s="37">
        <f>SUM(H38,H39,H40,H41,H43,H44,N38,N39,N40,N41,N43,N44)</f>
        <v>0</v>
      </c>
      <c r="O45" s="11"/>
      <c r="P45" s="5"/>
      <c r="Q45" s="5"/>
      <c r="R45" s="5"/>
      <c r="S45" s="6"/>
    </row>
    <row r="46" spans="1:19" ht="14.4" customHeight="1">
      <c r="A46" s="16"/>
      <c r="B46" s="15"/>
      <c r="C46" s="15"/>
      <c r="D46" s="15"/>
      <c r="E46" s="15"/>
      <c r="F46" s="15"/>
      <c r="G46" s="15"/>
      <c r="H46" s="15"/>
      <c r="I46" s="15"/>
      <c r="J46" s="15"/>
      <c r="K46" s="15"/>
      <c r="L46" s="15"/>
      <c r="M46" s="15"/>
      <c r="N46" s="15"/>
      <c r="O46" s="5"/>
      <c r="P46" s="5"/>
      <c r="Q46" s="5"/>
      <c r="R46" s="5"/>
      <c r="S46" s="6"/>
    </row>
    <row r="47" spans="1:19" ht="14.4" customHeight="1">
      <c r="A47" s="71" t="s">
        <v>70</v>
      </c>
      <c r="B47" s="5"/>
      <c r="C47" s="5"/>
      <c r="D47" s="5"/>
      <c r="E47" s="5"/>
      <c r="F47" s="5"/>
      <c r="G47" s="5"/>
      <c r="H47" s="5"/>
      <c r="I47" s="5"/>
      <c r="J47" s="5"/>
      <c r="K47" s="5"/>
      <c r="L47" s="5"/>
      <c r="M47" s="5"/>
      <c r="N47" s="5"/>
      <c r="O47" s="5"/>
      <c r="P47" s="5"/>
      <c r="Q47" s="5"/>
      <c r="R47" s="5"/>
      <c r="S47" s="6"/>
    </row>
    <row r="48" spans="1:19" ht="16.5" customHeight="1">
      <c r="A48" s="185" t="s">
        <v>31</v>
      </c>
      <c r="B48" s="186"/>
      <c r="C48" s="186"/>
      <c r="D48" s="186"/>
      <c r="E48" s="186"/>
      <c r="F48" s="186"/>
      <c r="G48" s="186"/>
      <c r="H48" s="186"/>
      <c r="I48" s="186"/>
      <c r="J48" s="186"/>
      <c r="K48" s="186"/>
      <c r="L48" s="186"/>
      <c r="M48" s="186"/>
      <c r="N48" s="186"/>
      <c r="O48" s="5"/>
      <c r="P48" s="5"/>
      <c r="Q48" s="5"/>
      <c r="R48" s="5"/>
      <c r="S48" s="6"/>
    </row>
    <row r="49" spans="1:19" ht="16.5" customHeight="1">
      <c r="A49" s="187" t="s">
        <v>71</v>
      </c>
      <c r="B49" s="188"/>
      <c r="C49" s="189" t="s">
        <v>72</v>
      </c>
      <c r="D49" s="189" t="s">
        <v>73</v>
      </c>
      <c r="E49" s="189" t="s">
        <v>74</v>
      </c>
      <c r="F49" s="189" t="s">
        <v>75</v>
      </c>
      <c r="G49" s="191" t="s">
        <v>76</v>
      </c>
      <c r="H49" s="193" t="s">
        <v>77</v>
      </c>
      <c r="I49" s="194"/>
      <c r="J49" s="194"/>
      <c r="K49" s="194"/>
      <c r="L49" s="194"/>
      <c r="M49" s="194"/>
      <c r="N49" s="195"/>
      <c r="O49" s="72"/>
      <c r="P49" s="5"/>
      <c r="Q49" s="5"/>
      <c r="R49" s="5"/>
      <c r="S49" s="6"/>
    </row>
    <row r="50" spans="1:19" ht="16.5" customHeight="1">
      <c r="A50" s="53" t="s">
        <v>78</v>
      </c>
      <c r="B50" s="53" t="s">
        <v>79</v>
      </c>
      <c r="C50" s="190"/>
      <c r="D50" s="190"/>
      <c r="E50" s="190"/>
      <c r="F50" s="190"/>
      <c r="G50" s="192"/>
      <c r="H50" s="73" t="s">
        <v>53</v>
      </c>
      <c r="I50" s="179" t="s">
        <v>80</v>
      </c>
      <c r="J50" s="180"/>
      <c r="K50" s="181"/>
      <c r="L50" s="196" t="s">
        <v>81</v>
      </c>
      <c r="M50" s="197"/>
      <c r="N50" s="74" t="s">
        <v>82</v>
      </c>
      <c r="O50" s="72"/>
      <c r="P50" s="5"/>
      <c r="Q50" s="5"/>
      <c r="R50" s="5"/>
      <c r="S50" s="6"/>
    </row>
    <row r="51" spans="1:19" ht="15" customHeight="1">
      <c r="A51" s="75" t="s">
        <v>83</v>
      </c>
      <c r="B51" s="76"/>
      <c r="C51" s="77"/>
      <c r="D51" s="77"/>
      <c r="E51" s="77"/>
      <c r="F51" s="77"/>
      <c r="G51" s="198"/>
      <c r="H51" s="78"/>
      <c r="I51" s="201"/>
      <c r="J51" s="201"/>
      <c r="K51" s="201"/>
      <c r="L51" s="202"/>
      <c r="M51" s="203"/>
      <c r="N51" s="79"/>
      <c r="O51" s="72"/>
      <c r="P51" s="204" t="s">
        <v>84</v>
      </c>
      <c r="Q51" s="102"/>
      <c r="R51" s="5"/>
      <c r="S51" s="6"/>
    </row>
    <row r="52" spans="1:19" ht="15" customHeight="1">
      <c r="A52" s="80" t="s">
        <v>85</v>
      </c>
      <c r="B52" s="81"/>
      <c r="C52" s="82"/>
      <c r="D52" s="82"/>
      <c r="E52" s="82"/>
      <c r="F52" s="82"/>
      <c r="G52" s="199"/>
      <c r="H52" s="83"/>
      <c r="I52" s="205"/>
      <c r="J52" s="205"/>
      <c r="K52" s="205"/>
      <c r="L52" s="206"/>
      <c r="M52" s="207"/>
      <c r="N52" s="84"/>
      <c r="O52" s="72"/>
      <c r="P52" s="102"/>
      <c r="Q52" s="102"/>
      <c r="R52" s="5"/>
      <c r="S52" s="6"/>
    </row>
    <row r="53" spans="1:19" ht="15" customHeight="1">
      <c r="A53" s="80" t="s">
        <v>86</v>
      </c>
      <c r="B53" s="81"/>
      <c r="C53" s="82"/>
      <c r="D53" s="82"/>
      <c r="E53" s="82"/>
      <c r="F53" s="82"/>
      <c r="G53" s="199"/>
      <c r="H53" s="83"/>
      <c r="I53" s="205"/>
      <c r="J53" s="205"/>
      <c r="K53" s="205"/>
      <c r="L53" s="206"/>
      <c r="M53" s="207"/>
      <c r="N53" s="84"/>
      <c r="O53" s="72"/>
      <c r="P53" s="102"/>
      <c r="Q53" s="102"/>
      <c r="R53" s="5"/>
      <c r="S53" s="6"/>
    </row>
    <row r="54" spans="1:19" ht="15" customHeight="1">
      <c r="A54" s="80" t="s">
        <v>87</v>
      </c>
      <c r="B54" s="81"/>
      <c r="C54" s="82"/>
      <c r="D54" s="82"/>
      <c r="E54" s="82"/>
      <c r="F54" s="82"/>
      <c r="G54" s="199"/>
      <c r="H54" s="83"/>
      <c r="I54" s="205"/>
      <c r="J54" s="205"/>
      <c r="K54" s="205"/>
      <c r="L54" s="206"/>
      <c r="M54" s="207"/>
      <c r="N54" s="84"/>
      <c r="O54" s="72"/>
      <c r="P54" s="102"/>
      <c r="Q54" s="102"/>
      <c r="R54" s="5"/>
      <c r="S54" s="6"/>
    </row>
    <row r="55" spans="1:19" ht="15" customHeight="1">
      <c r="A55" s="80" t="s">
        <v>88</v>
      </c>
      <c r="B55" s="81"/>
      <c r="C55" s="82"/>
      <c r="D55" s="82"/>
      <c r="E55" s="82"/>
      <c r="F55" s="82"/>
      <c r="G55" s="199"/>
      <c r="H55" s="83"/>
      <c r="I55" s="205"/>
      <c r="J55" s="205"/>
      <c r="K55" s="205"/>
      <c r="L55" s="206"/>
      <c r="M55" s="207"/>
      <c r="N55" s="84"/>
      <c r="O55" s="72"/>
      <c r="P55" s="102"/>
      <c r="Q55" s="102"/>
      <c r="R55" s="5"/>
      <c r="S55" s="6"/>
    </row>
    <row r="56" spans="1:19" ht="16.05" customHeight="1">
      <c r="A56" s="85" t="s">
        <v>89</v>
      </c>
      <c r="B56" s="86"/>
      <c r="C56" s="87"/>
      <c r="D56" s="87"/>
      <c r="E56" s="87"/>
      <c r="F56" s="87"/>
      <c r="G56" s="200"/>
      <c r="H56" s="88"/>
      <c r="I56" s="208"/>
      <c r="J56" s="208"/>
      <c r="K56" s="208"/>
      <c r="L56" s="209"/>
      <c r="M56" s="210"/>
      <c r="N56" s="89"/>
      <c r="O56" s="72"/>
      <c r="P56" s="102"/>
      <c r="Q56" s="102"/>
      <c r="R56" s="5"/>
      <c r="S56" s="6"/>
    </row>
    <row r="57" spans="1:19" ht="14.25" customHeight="1">
      <c r="A57" s="90" t="s">
        <v>90</v>
      </c>
      <c r="B57" s="91">
        <f>SUM(C57:G57)</f>
        <v>0</v>
      </c>
      <c r="C57" s="92">
        <f>SUM(C51:C56)*-1</f>
        <v>0</v>
      </c>
      <c r="D57" s="92">
        <f>SUM(D51:D56)*5</f>
        <v>0</v>
      </c>
      <c r="E57" s="92">
        <f>SUM(E51:E56)*-1</f>
        <v>0</v>
      </c>
      <c r="F57" s="92">
        <v>0</v>
      </c>
      <c r="G57" s="93">
        <v>0</v>
      </c>
      <c r="H57" s="221" t="s">
        <v>91</v>
      </c>
      <c r="I57" s="222"/>
      <c r="J57" s="222"/>
      <c r="K57" s="223"/>
      <c r="L57" s="224">
        <v>0</v>
      </c>
      <c r="M57" s="225"/>
      <c r="N57" s="94">
        <f>L57*3</f>
        <v>0</v>
      </c>
      <c r="O57" s="72"/>
      <c r="P57" s="5"/>
      <c r="Q57" s="5"/>
      <c r="R57" s="5"/>
      <c r="S57" s="6"/>
    </row>
    <row r="58" spans="1:19" ht="14.4" customHeight="1">
      <c r="A58" s="95"/>
      <c r="B58" s="96"/>
      <c r="C58" s="96"/>
      <c r="D58" s="96"/>
      <c r="E58" s="96"/>
      <c r="F58" s="96"/>
      <c r="G58" s="96"/>
      <c r="H58" s="96"/>
      <c r="I58" s="96"/>
      <c r="J58" s="96"/>
      <c r="K58" s="96"/>
      <c r="L58" s="96"/>
      <c r="M58" s="96"/>
      <c r="N58" s="96"/>
      <c r="O58" s="5"/>
      <c r="P58" s="5"/>
      <c r="Q58" s="5"/>
      <c r="R58" s="5"/>
      <c r="S58" s="6"/>
    </row>
    <row r="59" spans="1:19" ht="14.4" customHeight="1">
      <c r="A59" s="151" t="s">
        <v>92</v>
      </c>
      <c r="B59" s="152"/>
      <c r="C59" s="152"/>
      <c r="D59" s="152"/>
      <c r="E59" s="152"/>
      <c r="F59" s="152"/>
      <c r="G59" s="152"/>
      <c r="H59" s="152"/>
      <c r="I59" s="152"/>
      <c r="J59" s="152"/>
      <c r="K59" s="152"/>
      <c r="L59" s="152"/>
      <c r="M59" s="152"/>
      <c r="N59" s="152"/>
      <c r="O59" s="5"/>
      <c r="P59" s="5"/>
      <c r="Q59" s="5"/>
      <c r="R59" s="5"/>
      <c r="S59" s="6"/>
    </row>
    <row r="60" spans="1:19" ht="16.05" customHeight="1">
      <c r="A60" s="226" t="s">
        <v>93</v>
      </c>
      <c r="B60" s="227" t="s">
        <v>94</v>
      </c>
      <c r="C60" s="228"/>
      <c r="D60" s="228"/>
      <c r="E60" s="228"/>
      <c r="F60" s="228"/>
      <c r="G60" s="228"/>
      <c r="H60" s="228"/>
      <c r="I60" s="228"/>
      <c r="J60" s="228"/>
      <c r="K60" s="229"/>
      <c r="L60" s="179" t="s">
        <v>95</v>
      </c>
      <c r="M60" s="180"/>
      <c r="N60" s="181"/>
      <c r="O60" s="11"/>
      <c r="P60" s="5"/>
      <c r="Q60" s="5"/>
      <c r="R60" s="5"/>
      <c r="S60" s="6"/>
    </row>
    <row r="61" spans="1:19" ht="16.05" customHeight="1">
      <c r="A61" s="190"/>
      <c r="B61" s="230"/>
      <c r="C61" s="231"/>
      <c r="D61" s="231"/>
      <c r="E61" s="231"/>
      <c r="F61" s="231"/>
      <c r="G61" s="231"/>
      <c r="H61" s="231"/>
      <c r="I61" s="231"/>
      <c r="J61" s="231"/>
      <c r="K61" s="232"/>
      <c r="L61" s="53" t="s">
        <v>53</v>
      </c>
      <c r="M61" s="53" t="s">
        <v>96</v>
      </c>
      <c r="N61" s="54" t="s">
        <v>97</v>
      </c>
      <c r="O61" s="11"/>
      <c r="P61" s="5"/>
      <c r="Q61" s="5"/>
      <c r="R61" s="5"/>
      <c r="S61" s="6"/>
    </row>
    <row r="62" spans="1:19" ht="13.5" customHeight="1">
      <c r="A62" s="226" t="s">
        <v>98</v>
      </c>
      <c r="B62" s="233" t="s">
        <v>99</v>
      </c>
      <c r="C62" s="234"/>
      <c r="D62" s="234"/>
      <c r="E62" s="234"/>
      <c r="F62" s="234"/>
      <c r="G62" s="234"/>
      <c r="H62" s="234"/>
      <c r="I62" s="234"/>
      <c r="J62" s="234"/>
      <c r="K62" s="235"/>
      <c r="L62" s="55" t="s">
        <v>100</v>
      </c>
      <c r="M62" s="58">
        <v>5</v>
      </c>
      <c r="N62" s="219">
        <f>IF(ISERROR(AVERAGE(M63:M64)),0,ROUNDUP(AVERAGE(M63:M64),1))</f>
        <v>0</v>
      </c>
      <c r="O62" s="11"/>
      <c r="P62" s="220" t="s">
        <v>101</v>
      </c>
      <c r="Q62" s="102"/>
      <c r="R62" s="102"/>
      <c r="S62" s="239"/>
    </row>
    <row r="63" spans="1:19" ht="14.4" customHeight="1">
      <c r="A63" s="190"/>
      <c r="B63" s="236"/>
      <c r="C63" s="234"/>
      <c r="D63" s="234"/>
      <c r="E63" s="234"/>
      <c r="F63" s="234"/>
      <c r="G63" s="234"/>
      <c r="H63" s="234"/>
      <c r="I63" s="234"/>
      <c r="J63" s="234"/>
      <c r="K63" s="235"/>
      <c r="L63" s="97" t="s">
        <v>102</v>
      </c>
      <c r="M63" s="62"/>
      <c r="N63" s="104"/>
      <c r="O63" s="11"/>
      <c r="P63" s="102"/>
      <c r="Q63" s="102"/>
      <c r="R63" s="102"/>
      <c r="S63" s="239"/>
    </row>
    <row r="64" spans="1:19" ht="14.4" customHeight="1">
      <c r="A64" s="190"/>
      <c r="B64" s="236"/>
      <c r="C64" s="234"/>
      <c r="D64" s="234"/>
      <c r="E64" s="234"/>
      <c r="F64" s="234"/>
      <c r="G64" s="234"/>
      <c r="H64" s="234"/>
      <c r="I64" s="234"/>
      <c r="J64" s="234"/>
      <c r="K64" s="235"/>
      <c r="L64" s="97" t="s">
        <v>103</v>
      </c>
      <c r="M64" s="66"/>
      <c r="N64" s="104"/>
      <c r="O64" s="11"/>
      <c r="P64" s="102"/>
      <c r="Q64" s="102"/>
      <c r="R64" s="102"/>
      <c r="S64" s="239"/>
    </row>
    <row r="65" spans="1:19" ht="13.5" customHeight="1">
      <c r="A65" s="190"/>
      <c r="B65" s="233" t="s">
        <v>104</v>
      </c>
      <c r="C65" s="234"/>
      <c r="D65" s="234"/>
      <c r="E65" s="234"/>
      <c r="F65" s="234"/>
      <c r="G65" s="234"/>
      <c r="H65" s="234"/>
      <c r="I65" s="234"/>
      <c r="J65" s="234"/>
      <c r="K65" s="235"/>
      <c r="L65" s="97" t="s">
        <v>100</v>
      </c>
      <c r="M65" s="58">
        <v>5</v>
      </c>
      <c r="N65" s="219">
        <f>IF(ISERROR(AVERAGE(M66:M67)),0,ROUNDUP(AVERAGE(M66:M67),1))</f>
        <v>0</v>
      </c>
      <c r="O65" s="11"/>
      <c r="P65" s="220" t="s">
        <v>105</v>
      </c>
      <c r="Q65" s="102"/>
      <c r="R65" s="102"/>
      <c r="S65" s="239"/>
    </row>
    <row r="66" spans="1:19" ht="18.75" customHeight="1">
      <c r="A66" s="190"/>
      <c r="B66" s="236"/>
      <c r="C66" s="234"/>
      <c r="D66" s="234"/>
      <c r="E66" s="234"/>
      <c r="F66" s="234"/>
      <c r="G66" s="234"/>
      <c r="H66" s="234"/>
      <c r="I66" s="234"/>
      <c r="J66" s="234"/>
      <c r="K66" s="235"/>
      <c r="L66" s="97" t="s">
        <v>102</v>
      </c>
      <c r="M66" s="62"/>
      <c r="N66" s="104"/>
      <c r="O66" s="11"/>
      <c r="P66" s="102"/>
      <c r="Q66" s="102"/>
      <c r="R66" s="102"/>
      <c r="S66" s="239"/>
    </row>
    <row r="67" spans="1:19" ht="18.75" customHeight="1">
      <c r="A67" s="190"/>
      <c r="B67" s="236"/>
      <c r="C67" s="234"/>
      <c r="D67" s="234"/>
      <c r="E67" s="234"/>
      <c r="F67" s="234"/>
      <c r="G67" s="234"/>
      <c r="H67" s="234"/>
      <c r="I67" s="234"/>
      <c r="J67" s="234"/>
      <c r="K67" s="235"/>
      <c r="L67" s="98" t="s">
        <v>103</v>
      </c>
      <c r="M67" s="66"/>
      <c r="N67" s="104"/>
      <c r="O67" s="11"/>
      <c r="P67" s="102"/>
      <c r="Q67" s="102"/>
      <c r="R67" s="102"/>
      <c r="S67" s="239"/>
    </row>
    <row r="68" spans="1:19" ht="18.75" customHeight="1">
      <c r="A68" s="226" t="s">
        <v>106</v>
      </c>
      <c r="B68" s="233" t="s">
        <v>107</v>
      </c>
      <c r="C68" s="234"/>
      <c r="D68" s="234"/>
      <c r="E68" s="234"/>
      <c r="F68" s="234"/>
      <c r="G68" s="234"/>
      <c r="H68" s="234"/>
      <c r="I68" s="234"/>
      <c r="J68" s="234"/>
      <c r="K68" s="235"/>
      <c r="L68" s="55" t="s">
        <v>100</v>
      </c>
      <c r="M68" s="58">
        <v>5</v>
      </c>
      <c r="N68" s="219">
        <f>IF(ISERROR(AVERAGE(M69:M70)),0,ROUNDUP(AVERAGE(M69:M70),1))</f>
        <v>0</v>
      </c>
      <c r="O68" s="11"/>
      <c r="P68" s="220" t="s">
        <v>108</v>
      </c>
      <c r="Q68" s="102"/>
      <c r="R68" s="102"/>
      <c r="S68" s="239"/>
    </row>
    <row r="69" spans="1:19" ht="18.75" customHeight="1">
      <c r="A69" s="190"/>
      <c r="B69" s="236"/>
      <c r="C69" s="234"/>
      <c r="D69" s="234"/>
      <c r="E69" s="234"/>
      <c r="F69" s="234"/>
      <c r="G69" s="234"/>
      <c r="H69" s="234"/>
      <c r="I69" s="234"/>
      <c r="J69" s="234"/>
      <c r="K69" s="235"/>
      <c r="L69" s="97" t="s">
        <v>102</v>
      </c>
      <c r="M69" s="62"/>
      <c r="N69" s="104"/>
      <c r="O69" s="11"/>
      <c r="P69" s="102"/>
      <c r="Q69" s="102"/>
      <c r="R69" s="102"/>
      <c r="S69" s="239"/>
    </row>
    <row r="70" spans="1:19" ht="18.75" customHeight="1">
      <c r="A70" s="190"/>
      <c r="B70" s="236"/>
      <c r="C70" s="234"/>
      <c r="D70" s="234"/>
      <c r="E70" s="234"/>
      <c r="F70" s="234"/>
      <c r="G70" s="234"/>
      <c r="H70" s="234"/>
      <c r="I70" s="234"/>
      <c r="J70" s="234"/>
      <c r="K70" s="235"/>
      <c r="L70" s="97" t="s">
        <v>103</v>
      </c>
      <c r="M70" s="66"/>
      <c r="N70" s="104"/>
      <c r="O70" s="11"/>
      <c r="P70" s="102"/>
      <c r="Q70" s="102"/>
      <c r="R70" s="102"/>
      <c r="S70" s="239"/>
    </row>
    <row r="71" spans="1:19" ht="18.75" customHeight="1">
      <c r="A71" s="190"/>
      <c r="B71" s="233" t="s">
        <v>109</v>
      </c>
      <c r="C71" s="234"/>
      <c r="D71" s="234"/>
      <c r="E71" s="234"/>
      <c r="F71" s="234"/>
      <c r="G71" s="234"/>
      <c r="H71" s="234"/>
      <c r="I71" s="234"/>
      <c r="J71" s="234"/>
      <c r="K71" s="235"/>
      <c r="L71" s="97" t="s">
        <v>100</v>
      </c>
      <c r="M71" s="58">
        <v>5</v>
      </c>
      <c r="N71" s="219">
        <f>IF(ISERROR(AVERAGE(M72:M73)),0,ROUNDUP(AVERAGE(M72:M73),1))</f>
        <v>0</v>
      </c>
      <c r="O71" s="11"/>
      <c r="P71" s="220" t="s">
        <v>110</v>
      </c>
      <c r="Q71" s="102"/>
      <c r="R71" s="102"/>
      <c r="S71" s="239"/>
    </row>
    <row r="72" spans="1:19" ht="18.75" customHeight="1">
      <c r="A72" s="190"/>
      <c r="B72" s="236"/>
      <c r="C72" s="234"/>
      <c r="D72" s="234"/>
      <c r="E72" s="234"/>
      <c r="F72" s="234"/>
      <c r="G72" s="234"/>
      <c r="H72" s="234"/>
      <c r="I72" s="234"/>
      <c r="J72" s="234"/>
      <c r="K72" s="235"/>
      <c r="L72" s="97" t="s">
        <v>102</v>
      </c>
      <c r="M72" s="62"/>
      <c r="N72" s="104"/>
      <c r="O72" s="11"/>
      <c r="P72" s="102"/>
      <c r="Q72" s="102"/>
      <c r="R72" s="102"/>
      <c r="S72" s="239"/>
    </row>
    <row r="73" spans="1:19" ht="18.75" customHeight="1">
      <c r="A73" s="190"/>
      <c r="B73" s="236"/>
      <c r="C73" s="234"/>
      <c r="D73" s="234"/>
      <c r="E73" s="234"/>
      <c r="F73" s="234"/>
      <c r="G73" s="234"/>
      <c r="H73" s="234"/>
      <c r="I73" s="234"/>
      <c r="J73" s="234"/>
      <c r="K73" s="235"/>
      <c r="L73" s="97" t="s">
        <v>103</v>
      </c>
      <c r="M73" s="66"/>
      <c r="N73" s="104"/>
      <c r="O73" s="11"/>
      <c r="P73" s="102"/>
      <c r="Q73" s="102"/>
      <c r="R73" s="102"/>
      <c r="S73" s="239"/>
    </row>
    <row r="74" spans="1:19" ht="18.75" customHeight="1">
      <c r="A74" s="190"/>
      <c r="B74" s="233" t="s">
        <v>111</v>
      </c>
      <c r="C74" s="242"/>
      <c r="D74" s="242"/>
      <c r="E74" s="242"/>
      <c r="F74" s="242"/>
      <c r="G74" s="242"/>
      <c r="H74" s="242"/>
      <c r="I74" s="242"/>
      <c r="J74" s="242"/>
      <c r="K74" s="243"/>
      <c r="L74" s="97" t="s">
        <v>100</v>
      </c>
      <c r="M74" s="58">
        <v>5</v>
      </c>
      <c r="N74" s="219">
        <f>IF(ISERROR(AVERAGE(M75:M76)),0,ROUNDUP(AVERAGE(M75:M76),1))</f>
        <v>0</v>
      </c>
      <c r="O74" s="11"/>
      <c r="P74" s="220" t="s">
        <v>112</v>
      </c>
      <c r="Q74" s="102"/>
      <c r="R74" s="102"/>
      <c r="S74" s="239"/>
    </row>
    <row r="75" spans="1:19" ht="18.75" customHeight="1">
      <c r="A75" s="190"/>
      <c r="B75" s="244"/>
      <c r="C75" s="242"/>
      <c r="D75" s="242"/>
      <c r="E75" s="242"/>
      <c r="F75" s="242"/>
      <c r="G75" s="242"/>
      <c r="H75" s="242"/>
      <c r="I75" s="242"/>
      <c r="J75" s="242"/>
      <c r="K75" s="243"/>
      <c r="L75" s="97" t="s">
        <v>102</v>
      </c>
      <c r="M75" s="62"/>
      <c r="N75" s="104"/>
      <c r="O75" s="11"/>
      <c r="P75" s="102"/>
      <c r="Q75" s="102"/>
      <c r="R75" s="102"/>
      <c r="S75" s="239"/>
    </row>
    <row r="76" spans="1:19" ht="18.75" customHeight="1">
      <c r="A76" s="190"/>
      <c r="B76" s="244"/>
      <c r="C76" s="242"/>
      <c r="D76" s="242"/>
      <c r="E76" s="242"/>
      <c r="F76" s="242"/>
      <c r="G76" s="242"/>
      <c r="H76" s="242"/>
      <c r="I76" s="242"/>
      <c r="J76" s="242"/>
      <c r="K76" s="243"/>
      <c r="L76" s="98" t="s">
        <v>103</v>
      </c>
      <c r="M76" s="66"/>
      <c r="N76" s="104"/>
      <c r="O76" s="11"/>
      <c r="P76" s="102"/>
      <c r="Q76" s="102"/>
      <c r="R76" s="102"/>
      <c r="S76" s="239"/>
    </row>
    <row r="77" spans="1:19" ht="18.75" customHeight="1">
      <c r="A77" s="245" t="s">
        <v>113</v>
      </c>
      <c r="B77" s="211" t="s">
        <v>114</v>
      </c>
      <c r="C77" s="212"/>
      <c r="D77" s="212"/>
      <c r="E77" s="212"/>
      <c r="F77" s="212"/>
      <c r="G77" s="212"/>
      <c r="H77" s="212"/>
      <c r="I77" s="212"/>
      <c r="J77" s="212"/>
      <c r="K77" s="213"/>
      <c r="L77" s="55" t="s">
        <v>100</v>
      </c>
      <c r="M77" s="58">
        <v>3</v>
      </c>
      <c r="N77" s="219">
        <f>IF(ISERROR(AVERAGE(M78:M79)),0,ROUNDUP(AVERAGE(M78:M79),1))</f>
        <v>0</v>
      </c>
      <c r="O77" s="11"/>
      <c r="P77" s="220" t="s">
        <v>115</v>
      </c>
      <c r="Q77" s="102"/>
      <c r="R77" s="102"/>
      <c r="S77" s="239"/>
    </row>
    <row r="78" spans="1:19" ht="18.75" customHeight="1">
      <c r="A78" s="246"/>
      <c r="B78" s="214"/>
      <c r="C78" s="102"/>
      <c r="D78" s="102"/>
      <c r="E78" s="102"/>
      <c r="F78" s="102"/>
      <c r="G78" s="102"/>
      <c r="H78" s="102"/>
      <c r="I78" s="102"/>
      <c r="J78" s="102"/>
      <c r="K78" s="215"/>
      <c r="L78" s="97" t="s">
        <v>102</v>
      </c>
      <c r="M78" s="62"/>
      <c r="N78" s="104"/>
      <c r="O78" s="11"/>
      <c r="P78" s="102"/>
      <c r="Q78" s="102"/>
      <c r="R78" s="102"/>
      <c r="S78" s="239"/>
    </row>
    <row r="79" spans="1:19" ht="18.75" customHeight="1">
      <c r="A79" s="246"/>
      <c r="B79" s="216"/>
      <c r="C79" s="217"/>
      <c r="D79" s="217"/>
      <c r="E79" s="217"/>
      <c r="F79" s="217"/>
      <c r="G79" s="217"/>
      <c r="H79" s="217"/>
      <c r="I79" s="217"/>
      <c r="J79" s="217"/>
      <c r="K79" s="218"/>
      <c r="L79" s="98" t="s">
        <v>103</v>
      </c>
      <c r="M79" s="66"/>
      <c r="N79" s="104"/>
      <c r="O79" s="11"/>
      <c r="P79" s="102"/>
      <c r="Q79" s="102"/>
      <c r="R79" s="102"/>
      <c r="S79" s="239"/>
    </row>
    <row r="80" spans="1:19" ht="18.75" customHeight="1">
      <c r="A80" s="246"/>
      <c r="B80" s="211" t="s">
        <v>116</v>
      </c>
      <c r="C80" s="212"/>
      <c r="D80" s="212"/>
      <c r="E80" s="212"/>
      <c r="F80" s="212"/>
      <c r="G80" s="212"/>
      <c r="H80" s="212"/>
      <c r="I80" s="212"/>
      <c r="J80" s="212"/>
      <c r="K80" s="213"/>
      <c r="L80" s="55" t="s">
        <v>100</v>
      </c>
      <c r="M80" s="58">
        <v>5</v>
      </c>
      <c r="N80" s="219">
        <f>IF(ISERROR(AVERAGE(M81:M82)),0,ROUNDUP(AVERAGE(M81:M82),1))</f>
        <v>0</v>
      </c>
      <c r="O80" s="11"/>
      <c r="P80" s="220" t="s">
        <v>117</v>
      </c>
      <c r="Q80" s="102"/>
      <c r="R80" s="102"/>
      <c r="S80" s="239"/>
    </row>
    <row r="81" spans="1:19" ht="18.75" customHeight="1">
      <c r="A81" s="246"/>
      <c r="B81" s="214"/>
      <c r="C81" s="102"/>
      <c r="D81" s="102"/>
      <c r="E81" s="102"/>
      <c r="F81" s="102"/>
      <c r="G81" s="102"/>
      <c r="H81" s="102"/>
      <c r="I81" s="102"/>
      <c r="J81" s="102"/>
      <c r="K81" s="215"/>
      <c r="L81" s="97" t="s">
        <v>102</v>
      </c>
      <c r="M81" s="62"/>
      <c r="N81" s="248"/>
      <c r="O81" s="11"/>
      <c r="P81" s="102"/>
      <c r="Q81" s="102"/>
      <c r="R81" s="102"/>
      <c r="S81" s="239"/>
    </row>
    <row r="82" spans="1:19" ht="13.5" customHeight="1">
      <c r="A82" s="246"/>
      <c r="B82" s="216"/>
      <c r="C82" s="217"/>
      <c r="D82" s="217"/>
      <c r="E82" s="217"/>
      <c r="F82" s="217"/>
      <c r="G82" s="217"/>
      <c r="H82" s="217"/>
      <c r="I82" s="217"/>
      <c r="J82" s="217"/>
      <c r="K82" s="218"/>
      <c r="L82" s="98" t="s">
        <v>103</v>
      </c>
      <c r="M82" s="66"/>
      <c r="N82" s="104"/>
      <c r="O82" s="11"/>
      <c r="P82" s="102"/>
      <c r="Q82" s="102"/>
      <c r="R82" s="102"/>
      <c r="S82" s="239"/>
    </row>
    <row r="83" spans="1:19" ht="13.5" customHeight="1">
      <c r="A83" s="246"/>
      <c r="B83" s="211" t="s">
        <v>118</v>
      </c>
      <c r="C83" s="212"/>
      <c r="D83" s="212"/>
      <c r="E83" s="212"/>
      <c r="F83" s="212"/>
      <c r="G83" s="212"/>
      <c r="H83" s="212"/>
      <c r="I83" s="212"/>
      <c r="J83" s="212"/>
      <c r="K83" s="213"/>
      <c r="L83" s="55" t="s">
        <v>100</v>
      </c>
      <c r="M83" s="58">
        <v>5</v>
      </c>
      <c r="N83" s="219">
        <f>IF(ISERROR(AVERAGE(M84:M85)),0,ROUNDUP(AVERAGE(M84:M85),1))</f>
        <v>0</v>
      </c>
      <c r="O83" s="11"/>
      <c r="P83" s="220" t="s">
        <v>119</v>
      </c>
      <c r="Q83" s="102"/>
      <c r="R83" s="102"/>
      <c r="S83" s="239"/>
    </row>
    <row r="84" spans="1:19" ht="14.4" customHeight="1">
      <c r="A84" s="246"/>
      <c r="B84" s="214"/>
      <c r="C84" s="102"/>
      <c r="D84" s="102"/>
      <c r="E84" s="102"/>
      <c r="F84" s="102"/>
      <c r="G84" s="102"/>
      <c r="H84" s="102"/>
      <c r="I84" s="102"/>
      <c r="J84" s="102"/>
      <c r="K84" s="215"/>
      <c r="L84" s="97" t="s">
        <v>102</v>
      </c>
      <c r="M84" s="62"/>
      <c r="N84" s="104"/>
      <c r="O84" s="11"/>
      <c r="P84" s="102"/>
      <c r="Q84" s="102"/>
      <c r="R84" s="102"/>
      <c r="S84" s="239"/>
    </row>
    <row r="85" spans="1:19" ht="14.4" customHeight="1">
      <c r="A85" s="246"/>
      <c r="B85" s="216"/>
      <c r="C85" s="217"/>
      <c r="D85" s="217"/>
      <c r="E85" s="217"/>
      <c r="F85" s="217"/>
      <c r="G85" s="217"/>
      <c r="H85" s="217"/>
      <c r="I85" s="217"/>
      <c r="J85" s="217"/>
      <c r="K85" s="218"/>
      <c r="L85" s="98" t="s">
        <v>103</v>
      </c>
      <c r="M85" s="66"/>
      <c r="N85" s="104"/>
      <c r="O85" s="11"/>
      <c r="P85" s="102"/>
      <c r="Q85" s="102"/>
      <c r="R85" s="102"/>
      <c r="S85" s="239"/>
    </row>
    <row r="86" spans="1:19" ht="15" customHeight="1">
      <c r="A86" s="246"/>
      <c r="B86" s="211" t="s">
        <v>120</v>
      </c>
      <c r="C86" s="212"/>
      <c r="D86" s="212"/>
      <c r="E86" s="212"/>
      <c r="F86" s="212"/>
      <c r="G86" s="212"/>
      <c r="H86" s="212"/>
      <c r="I86" s="212"/>
      <c r="J86" s="212"/>
      <c r="K86" s="213"/>
      <c r="L86" s="55" t="s">
        <v>100</v>
      </c>
      <c r="M86" s="58">
        <v>5</v>
      </c>
      <c r="N86" s="219">
        <f>IF(ISERROR(AVERAGE(M87:M88)),0,ROUNDUP(AVERAGE(M87:M88),1))</f>
        <v>0</v>
      </c>
      <c r="O86" s="11"/>
      <c r="P86" s="220" t="s">
        <v>121</v>
      </c>
      <c r="Q86" s="102"/>
      <c r="R86" s="102"/>
      <c r="S86" s="239"/>
    </row>
    <row r="87" spans="1:19" ht="15" customHeight="1">
      <c r="A87" s="246"/>
      <c r="B87" s="214"/>
      <c r="C87" s="102"/>
      <c r="D87" s="102"/>
      <c r="E87" s="102"/>
      <c r="F87" s="102"/>
      <c r="G87" s="102"/>
      <c r="H87" s="102"/>
      <c r="I87" s="102"/>
      <c r="J87" s="102"/>
      <c r="K87" s="215"/>
      <c r="L87" s="97" t="s">
        <v>102</v>
      </c>
      <c r="M87" s="62"/>
      <c r="N87" s="104"/>
      <c r="O87" s="11"/>
      <c r="P87" s="102"/>
      <c r="Q87" s="102"/>
      <c r="R87" s="102"/>
      <c r="S87" s="239"/>
    </row>
    <row r="88" spans="1:19" ht="15" customHeight="1">
      <c r="A88" s="247"/>
      <c r="B88" s="216"/>
      <c r="C88" s="217"/>
      <c r="D88" s="217"/>
      <c r="E88" s="217"/>
      <c r="F88" s="217"/>
      <c r="G88" s="217"/>
      <c r="H88" s="217"/>
      <c r="I88" s="217"/>
      <c r="J88" s="217"/>
      <c r="K88" s="218"/>
      <c r="L88" s="98" t="s">
        <v>103</v>
      </c>
      <c r="M88" s="66"/>
      <c r="N88" s="104"/>
      <c r="O88" s="11"/>
      <c r="P88" s="102"/>
      <c r="Q88" s="102"/>
      <c r="R88" s="102"/>
      <c r="S88" s="239"/>
    </row>
    <row r="89" spans="1:19" ht="16.05" customHeight="1">
      <c r="A89" s="54" t="s">
        <v>122</v>
      </c>
      <c r="B89" s="179" t="s">
        <v>90</v>
      </c>
      <c r="C89" s="180"/>
      <c r="D89" s="180"/>
      <c r="E89" s="180"/>
      <c r="F89" s="180"/>
      <c r="G89" s="180"/>
      <c r="H89" s="180"/>
      <c r="I89" s="180"/>
      <c r="J89" s="180"/>
      <c r="K89" s="181"/>
      <c r="L89" s="53" t="s">
        <v>18</v>
      </c>
      <c r="M89" s="237">
        <f>SUM(N62:N88)</f>
        <v>0</v>
      </c>
      <c r="N89" s="238"/>
      <c r="O89" s="99"/>
      <c r="P89" s="100"/>
      <c r="Q89" s="100"/>
      <c r="R89" s="240"/>
      <c r="S89" s="241"/>
    </row>
  </sheetData>
  <mergeCells count="154">
    <mergeCell ref="B89:K89"/>
    <mergeCell ref="M89:N89"/>
    <mergeCell ref="P62:Q64"/>
    <mergeCell ref="R62:S89"/>
    <mergeCell ref="B65:K67"/>
    <mergeCell ref="N65:N67"/>
    <mergeCell ref="P65:Q67"/>
    <mergeCell ref="A68:A76"/>
    <mergeCell ref="B68:K70"/>
    <mergeCell ref="N68:N70"/>
    <mergeCell ref="P68:Q70"/>
    <mergeCell ref="B71:K73"/>
    <mergeCell ref="N71:N73"/>
    <mergeCell ref="P71:Q73"/>
    <mergeCell ref="B74:K76"/>
    <mergeCell ref="N74:N76"/>
    <mergeCell ref="P74:Q76"/>
    <mergeCell ref="A77:A88"/>
    <mergeCell ref="B77:K79"/>
    <mergeCell ref="N77:N79"/>
    <mergeCell ref="P77:Q79"/>
    <mergeCell ref="B80:K82"/>
    <mergeCell ref="N80:N82"/>
    <mergeCell ref="P80:Q82"/>
    <mergeCell ref="B83:K85"/>
    <mergeCell ref="N83:N85"/>
    <mergeCell ref="P83:Q85"/>
    <mergeCell ref="B86:K88"/>
    <mergeCell ref="N86:N88"/>
    <mergeCell ref="P86:Q88"/>
    <mergeCell ref="H57:K57"/>
    <mergeCell ref="L57:M57"/>
    <mergeCell ref="A59:N59"/>
    <mergeCell ref="A60:A61"/>
    <mergeCell ref="B60:K61"/>
    <mergeCell ref="L60:N60"/>
    <mergeCell ref="A62:A67"/>
    <mergeCell ref="B62:K64"/>
    <mergeCell ref="N62:N64"/>
    <mergeCell ref="G51:G56"/>
    <mergeCell ref="I51:K51"/>
    <mergeCell ref="L51:M51"/>
    <mergeCell ref="P51:Q56"/>
    <mergeCell ref="I52:K52"/>
    <mergeCell ref="L52:M52"/>
    <mergeCell ref="I53:K53"/>
    <mergeCell ref="L53:M53"/>
    <mergeCell ref="I54:K54"/>
    <mergeCell ref="L54:M54"/>
    <mergeCell ref="I55:K55"/>
    <mergeCell ref="L55:M55"/>
    <mergeCell ref="I56:K56"/>
    <mergeCell ref="L56:M56"/>
    <mergeCell ref="A45:M45"/>
    <mergeCell ref="A48:N48"/>
    <mergeCell ref="A49:B49"/>
    <mergeCell ref="C49:C50"/>
    <mergeCell ref="D49:D50"/>
    <mergeCell ref="E49:E50"/>
    <mergeCell ref="F49:F50"/>
    <mergeCell ref="G49:G50"/>
    <mergeCell ref="H49:N49"/>
    <mergeCell ref="I50:K50"/>
    <mergeCell ref="L50:M50"/>
    <mergeCell ref="B40:G40"/>
    <mergeCell ref="H40:J40"/>
    <mergeCell ref="B41:G41"/>
    <mergeCell ref="H41:J41"/>
    <mergeCell ref="B42:G42"/>
    <mergeCell ref="H42:J42"/>
    <mergeCell ref="B43:G43"/>
    <mergeCell ref="H43:J43"/>
    <mergeCell ref="B44:G44"/>
    <mergeCell ref="H44:J44"/>
    <mergeCell ref="A35:N35"/>
    <mergeCell ref="A36:K36"/>
    <mergeCell ref="L36:N36"/>
    <mergeCell ref="B37:G37"/>
    <mergeCell ref="H37:J37"/>
    <mergeCell ref="B38:G38"/>
    <mergeCell ref="H38:J38"/>
    <mergeCell ref="B39:G39"/>
    <mergeCell ref="H39:J39"/>
    <mergeCell ref="A30:F30"/>
    <mergeCell ref="G30:J30"/>
    <mergeCell ref="A31:F31"/>
    <mergeCell ref="G31:J31"/>
    <mergeCell ref="A32:F32"/>
    <mergeCell ref="G32:J32"/>
    <mergeCell ref="A33:F33"/>
    <mergeCell ref="G33:J33"/>
    <mergeCell ref="A34:J34"/>
    <mergeCell ref="A23:K23"/>
    <mergeCell ref="M23:N23"/>
    <mergeCell ref="A26:N26"/>
    <mergeCell ref="A27:J27"/>
    <mergeCell ref="K27:L27"/>
    <mergeCell ref="M27:N27"/>
    <mergeCell ref="A28:F28"/>
    <mergeCell ref="G28:J28"/>
    <mergeCell ref="A29:F29"/>
    <mergeCell ref="G29:J29"/>
    <mergeCell ref="A20:E20"/>
    <mergeCell ref="A21:E21"/>
    <mergeCell ref="F21:G21"/>
    <mergeCell ref="H21:I21"/>
    <mergeCell ref="M21:N21"/>
    <mergeCell ref="A22:E22"/>
    <mergeCell ref="F22:G22"/>
    <mergeCell ref="H22:I22"/>
    <mergeCell ref="M22:N22"/>
    <mergeCell ref="A17:D17"/>
    <mergeCell ref="A18:D18"/>
    <mergeCell ref="F18:G18"/>
    <mergeCell ref="H18:I18"/>
    <mergeCell ref="L18:L19"/>
    <mergeCell ref="M18:N18"/>
    <mergeCell ref="A19:D19"/>
    <mergeCell ref="F19:G19"/>
    <mergeCell ref="H19:I19"/>
    <mergeCell ref="M19:N19"/>
    <mergeCell ref="A14:D14"/>
    <mergeCell ref="A15:E15"/>
    <mergeCell ref="F15:G15"/>
    <mergeCell ref="H15:I15"/>
    <mergeCell ref="L15:L16"/>
    <mergeCell ref="M15:N16"/>
    <mergeCell ref="A16:E16"/>
    <mergeCell ref="F16:G16"/>
    <mergeCell ref="H16:I16"/>
    <mergeCell ref="A9:N9"/>
    <mergeCell ref="A10:E10"/>
    <mergeCell ref="F10:G10"/>
    <mergeCell ref="H10:I10"/>
    <mergeCell ref="M10:N10"/>
    <mergeCell ref="A11:D11"/>
    <mergeCell ref="P11:P13"/>
    <mergeCell ref="A12:E12"/>
    <mergeCell ref="F12:G13"/>
    <mergeCell ref="H12:I13"/>
    <mergeCell ref="L12:L13"/>
    <mergeCell ref="M12:N13"/>
    <mergeCell ref="A13:E13"/>
    <mergeCell ref="A2:N2"/>
    <mergeCell ref="B4:D4"/>
    <mergeCell ref="E4:F4"/>
    <mergeCell ref="G4:H4"/>
    <mergeCell ref="I4:J4"/>
    <mergeCell ref="M4:N4"/>
    <mergeCell ref="A6:A7"/>
    <mergeCell ref="B6:E6"/>
    <mergeCell ref="F6:J6"/>
    <mergeCell ref="B7:E7"/>
    <mergeCell ref="F7:J7"/>
  </mergeCells>
  <phoneticPr fontId="12" type="noConversion"/>
  <dataValidations count="1">
    <dataValidation type="list" allowBlank="1" showInputMessage="1" showErrorMessage="1" sqref="M62:M88">
      <formula1>"1,2,3,4,5"</formula1>
    </dataValidation>
  </dataValidations>
  <pageMargins left="0.31495800000000002" right="0.31495800000000002" top="0.354319" bottom="0.354319" header="0.31495800000000002" footer="0.27558300000000002"/>
  <pageSetup orientation="portrait"/>
  <headerFooter>
    <oddFooter>&amp;R&amp;"HY견고딕,Regular"&amp;9&amp;K000000(주)아스템즈</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백지혜</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hsw</cp:lastModifiedBy>
  <dcterms:modified xsi:type="dcterms:W3CDTF">2023-07-14T07:10:43Z</dcterms:modified>
</cp:coreProperties>
</file>