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vEnv\02.팀원관리\01.인사고과평가\"/>
    </mc:Choice>
  </mc:AlternateContent>
  <bookViews>
    <workbookView xWindow="0" yWindow="0" windowWidth="23040" windowHeight="8604"/>
  </bookViews>
  <sheets>
    <sheet name="백지혜" sheetId="1" r:id="rId1"/>
  </sheets>
  <calcPr calcId="152511"/>
</workbook>
</file>

<file path=xl/calcChain.xml><?xml version="1.0" encoding="utf-8"?>
<calcChain xmlns="http://schemas.openxmlformats.org/spreadsheetml/2006/main">
  <c r="N86" i="1" l="1"/>
  <c r="N83" i="1"/>
  <c r="N80" i="1"/>
  <c r="N77" i="1"/>
  <c r="N74" i="1"/>
  <c r="N71" i="1"/>
  <c r="N68" i="1"/>
  <c r="N65" i="1"/>
  <c r="M89" i="1" s="1"/>
  <c r="J19" i="1" s="1"/>
  <c r="K19" i="1" s="1"/>
  <c r="N62" i="1"/>
  <c r="N57" i="1"/>
  <c r="E57" i="1"/>
  <c r="D57" i="1"/>
  <c r="C57" i="1"/>
  <c r="B57" i="1" s="1"/>
  <c r="J18" i="1" s="1"/>
  <c r="K18" i="1" s="1"/>
  <c r="N45" i="1"/>
  <c r="J13" i="1" s="1"/>
  <c r="K13" i="1" s="1"/>
  <c r="N34" i="1"/>
  <c r="J16" i="1" s="1"/>
  <c r="K16" i="1" s="1"/>
  <c r="M34" i="1"/>
  <c r="L34" i="1"/>
  <c r="K34" i="1"/>
  <c r="K22" i="1"/>
  <c r="L22" i="1" s="1"/>
  <c r="J15" i="1"/>
  <c r="K15" i="1" s="1"/>
  <c r="J12" i="1"/>
  <c r="K12" i="1" s="1"/>
  <c r="L18" i="1" l="1"/>
  <c r="L12" i="1"/>
  <c r="L15" i="1"/>
  <c r="J21" i="1" l="1"/>
  <c r="K21" i="1" s="1"/>
  <c r="L21" i="1" s="1"/>
  <c r="L23" i="1" s="1"/>
</calcChain>
</file>

<file path=xl/sharedStrings.xml><?xml version="1.0" encoding="utf-8"?>
<sst xmlns="http://schemas.openxmlformats.org/spreadsheetml/2006/main" count="155" uniqueCount="123">
  <si>
    <t>인사 고과 평가</t>
  </si>
  <si>
    <t>소속</t>
  </si>
  <si>
    <t>개발사업부 개발2팀</t>
  </si>
  <si>
    <t>직급</t>
  </si>
  <si>
    <t>주임</t>
  </si>
  <si>
    <t>성명</t>
  </si>
  <si>
    <t>백지혜</t>
  </si>
  <si>
    <t>승격일</t>
  </si>
  <si>
    <t>2022.03.01</t>
  </si>
  <si>
    <t>평가자
직위/성명</t>
  </si>
  <si>
    <t>1차평가자(팀장)</t>
  </si>
  <si>
    <t>2차평가자(부서장)</t>
  </si>
  <si>
    <t>차장 / 한상우</t>
  </si>
  <si>
    <t>이사 / 윤석남</t>
  </si>
  <si>
    <t>인사 고과 평가 총점</t>
  </si>
  <si>
    <t>평가 항목</t>
  </si>
  <si>
    <t>평가 배점</t>
  </si>
  <si>
    <t>평가 총점</t>
  </si>
  <si>
    <t>취득 점수</t>
  </si>
  <si>
    <t>환산 점수</t>
  </si>
  <si>
    <t>환산 합계</t>
  </si>
  <si>
    <t>비고</t>
  </si>
  <si>
    <t>1. 업적 평가</t>
  </si>
  <si>
    <t>반기 당 6M/M 이상의 투입 (계약 기준) 시는 기타 고과 평가에서 가감산 처리</t>
  </si>
  <si>
    <t>a. 수행 프로젝트 업적 평가</t>
  </si>
  <si>
    <t>30점 초과 분은 기타로 가산</t>
  </si>
  <si>
    <t>b. 그 외 활동 내역 업적 평가</t>
  </si>
  <si>
    <t>2. 프로젝트 평가</t>
  </si>
  <si>
    <t>a. 프로젝트 자체 평가 (부서장 평가)</t>
  </si>
  <si>
    <t>b. 프로젝트 투입인력 평가 (PL, PM, 팀장)</t>
  </si>
  <si>
    <t>3. 기본 소양 및 능력 평가</t>
  </si>
  <si>
    <t>a. 기본 소양 평가</t>
  </si>
  <si>
    <t>b. 능력 평가</t>
  </si>
  <si>
    <t>4. 기타 평가</t>
  </si>
  <si>
    <t>a. 추가 업무 활동 내역 평가</t>
  </si>
  <si>
    <t>b. 기타 부서장 평가</t>
  </si>
  <si>
    <t>+,- 10점 범위에서 가감 가능</t>
  </si>
  <si>
    <t>합 계 (총 100점 합계 기준)</t>
  </si>
  <si>
    <t>1. 자기 업적 고과 평가</t>
  </si>
  <si>
    <t>a. 수행 프로젝트 평가 (계약 기준 프로젝트 및 유지보수 활동, 공식적인 R&amp;D 프로젝트)</t>
  </si>
  <si>
    <t>참여 프로젝트 및 공수 (M/M)</t>
  </si>
  <si>
    <t>업적평가</t>
  </si>
  <si>
    <t>프로젝트 평가</t>
  </si>
  <si>
    <t>프로젝트 명</t>
  </si>
  <si>
    <t>기간</t>
  </si>
  <si>
    <t>실 투입</t>
  </si>
  <si>
    <t>계약 기준
(취득 점수)</t>
  </si>
  <si>
    <t>자체평가</t>
  </si>
  <si>
    <t>투입인력
평가</t>
  </si>
  <si>
    <t>현대자동차 전시장 운영 IT시스템 유지보수</t>
  </si>
  <si>
    <t>2023.01.02 ~ 2023.06.30</t>
  </si>
  <si>
    <t>b. 기타 활동 내역 평가 (영업지원활동, 프로젝트 사전 준비 활동, 사후 지원 활동, 관리자 수명 업무, 자기 개발 활동)</t>
  </si>
  <si>
    <t>참여 활동 내역</t>
  </si>
  <si>
    <t>구분</t>
  </si>
  <si>
    <t>활동 내역</t>
  </si>
  <si>
    <t>M/D</t>
  </si>
  <si>
    <t>M/M</t>
  </si>
  <si>
    <t>인정율</t>
  </si>
  <si>
    <t>인정 공수</t>
  </si>
  <si>
    <t>&lt;구분&gt;</t>
  </si>
  <si>
    <t>SQL 튜닝 교육</t>
  </si>
  <si>
    <t>2023.02.28 - 2023.03.11</t>
  </si>
  <si>
    <t>1 : 영업지원활동 (제안활동, 견적작업, 업무미팅 지원 활동 등), 인정율 (70 ~ 90%)</t>
  </si>
  <si>
    <t>2. : 프로젝트 사전 준비 활동 (선투입, 사전 준비 작업 등), 인정율 (70 ~ 90%)</t>
  </si>
  <si>
    <t>3 : 프로젝트 사후 지원 활동 (프로젝트 종결 처리 후 이런 저련 고객사 요청에 대한 읃대), 인정율 (50 ~ 80%)</t>
  </si>
  <si>
    <t>4 : 관리자 수명 업무 (팀장 업무/대행 수행, 부서장/팀장/선임으로 부터 지시 받은 Task 수행 업부), 인정율 (70 ~ 90%)</t>
  </si>
  <si>
    <t>5 : 부서차원의 공식적인 내부 프로젝트 (그룹웨어 기능 개선, 보안기능 적용, ASP 기능 개선 프로젝트 등), 인정율 (90~ 100%)</t>
  </si>
  <si>
    <t>6 : SM 운영지원 업무 (SI운영 유지보수 업무 계약/미계약 기준), 인정율 (70~ 90%)</t>
  </si>
  <si>
    <t>7 : 자기 개발 활동 (교육 참가, 세미나 참가, 본인 스스로 하는 자기 개발 활동), 인정율 50%</t>
  </si>
  <si>
    <t>월별 활동 내역 합계</t>
  </si>
  <si>
    <t>2. 능력 평가</t>
  </si>
  <si>
    <t>월별 활동 내역</t>
  </si>
  <si>
    <t>지각
(-1)</t>
  </si>
  <si>
    <t>상벌
(+/-5)</t>
  </si>
  <si>
    <t>행사
(-1)</t>
  </si>
  <si>
    <r>
      <rPr>
        <sz val="9"/>
        <color indexed="8"/>
        <rFont val="맑은 고딕"/>
        <family val="3"/>
        <charset val="129"/>
      </rPr>
      <t xml:space="preserve">멘토
</t>
    </r>
    <r>
      <rPr>
        <sz val="8"/>
        <color indexed="8"/>
        <rFont val="맑은 고딕"/>
        <family val="3"/>
        <charset val="129"/>
      </rPr>
      <t>(+/-0.5)</t>
    </r>
  </si>
  <si>
    <t>휴가
(+3)</t>
  </si>
  <si>
    <r>
      <rPr>
        <sz val="9"/>
        <color indexed="8"/>
        <rFont val="맑은 고딕"/>
        <family val="3"/>
        <charset val="129"/>
      </rPr>
      <t xml:space="preserve">자격증        </t>
    </r>
    <r>
      <rPr>
        <i/>
        <sz val="9"/>
        <color indexed="8"/>
        <rFont val="맑은 고딕"/>
        <family val="3"/>
        <charset val="129"/>
      </rPr>
      <t>* 업무 관련 자격증 취득시 가점 (+3)</t>
    </r>
  </si>
  <si>
    <t>월</t>
  </si>
  <si>
    <t>가/감점</t>
  </si>
  <si>
    <t>자격 사항</t>
  </si>
  <si>
    <t>기간 / 취득 일시</t>
  </si>
  <si>
    <t>발급 기관</t>
  </si>
  <si>
    <t>1월</t>
  </si>
  <si>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</si>
  <si>
    <t>2월</t>
  </si>
  <si>
    <t>3월</t>
  </si>
  <si>
    <t>4월</t>
  </si>
  <si>
    <t>5월</t>
  </si>
  <si>
    <t>6월</t>
  </si>
  <si>
    <t>합 계</t>
  </si>
  <si>
    <t>자격증 취득 개수</t>
  </si>
  <si>
    <t>b. 근무 태도 및 능력 평가</t>
  </si>
  <si>
    <t>평가항목</t>
  </si>
  <si>
    <t>평가내용</t>
  </si>
  <si>
    <t>평가점수표</t>
  </si>
  <si>
    <t>평가</t>
  </si>
  <si>
    <t>평균</t>
  </si>
  <si>
    <t>기본 자세</t>
  </si>
  <si>
    <t xml:space="preserve"> - 조직 생활의 적응력 및 근무 태도</t>
  </si>
  <si>
    <t>자기평가</t>
  </si>
  <si>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</si>
  <si>
    <t>1차</t>
  </si>
  <si>
    <t>2차</t>
  </si>
  <si>
    <t xml:space="preserve"> - 업무에 대한 이해력 및 적극성</t>
  </si>
  <si>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</si>
  <si>
    <t>개별 능력 평가</t>
  </si>
  <si>
    <t xml:space="preserve"> - 주어진 업무에 대한 능력 및 역량</t>
  </si>
  <si>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</si>
  <si>
    <t xml:space="preserve"> - 주어진 업무에 대한 계획성과 목표 달성</t>
  </si>
  <si>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</si>
  <si>
    <t xml:space="preserve"> - 유연한 사고를 통한 기획 및 창의력</t>
  </si>
  <si>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</si>
  <si>
    <t>업무 태도 평가</t>
  </si>
  <si>
    <t xml:space="preserve"> - 리더로써의 노력과 역할 수행</t>
  </si>
  <si>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</si>
  <si>
    <t xml:space="preserve"> - 업무를 임하는 자세 및 구성원과의 소통</t>
  </si>
  <si>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</si>
  <si>
    <t xml:space="preserve"> - 목표 달성을 위한 협조성과 상호 신뢰성</t>
  </si>
  <si>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</si>
  <si>
    <t xml:space="preserve"> - 긍정적이고 적극적인 마인드와 솔선수범의 자세</t>
  </si>
  <si>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</si>
  <si>
    <t>점  수</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</si>
</sst>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 &quot;"/>
    <numFmt numFmtId="177" formatCode="0.0"/>
    <numFmt numFmtId="178" formatCode="0.00&quot; &quot;"/>
  </numFmts>
  <fonts count="13">
    <font>
      <sz val="11"/>
      <color indexed="8"/>
      <name val="한양해서"/>
    </font>
    <font>
      <b/>
      <sz val="12"/>
      <color indexed="8"/>
      <name val="맑은 고딕"/>
      <family val="3"/>
      <charset val="129"/>
    </font>
    <font>
      <b/>
      <sz val="9"/>
      <color indexed="8"/>
      <name val="맑은 고딕"/>
      <family val="3"/>
      <charset val="129"/>
    </font>
    <font>
      <sz val="9"/>
      <color indexed="8"/>
      <name val="맑은 고딕"/>
      <family val="3"/>
      <charset val="129"/>
    </font>
    <font>
      <sz val="8"/>
      <color indexed="8"/>
      <name val="맑은 고딕"/>
      <family val="3"/>
      <charset val="129"/>
    </font>
    <font>
      <b/>
      <sz val="9"/>
      <color indexed="13"/>
      <name val="맑은 고딕"/>
      <family val="3"/>
      <charset val="129"/>
    </font>
    <font>
      <i/>
      <sz val="9"/>
      <color indexed="15"/>
      <name val="맑은 고딕"/>
      <family val="3"/>
      <charset val="129"/>
    </font>
    <font>
      <sz val="9"/>
      <color indexed="17"/>
      <name val="바탕체"/>
      <family val="1"/>
      <charset val="129"/>
    </font>
    <font>
      <sz val="11"/>
      <color indexed="17"/>
      <name val="바탕체"/>
      <family val="1"/>
      <charset val="129"/>
    </font>
    <font>
      <sz val="8"/>
      <color indexed="18"/>
      <name val="맑은 고딕"/>
      <family val="3"/>
      <charset val="129"/>
    </font>
    <font>
      <i/>
      <sz val="9"/>
      <color indexed="8"/>
      <name val="맑은 고딕"/>
      <family val="3"/>
      <charset val="129"/>
    </font>
    <font>
      <b/>
      <sz val="8"/>
      <color indexed="18"/>
      <name val="맑은 고딕"/>
      <family val="3"/>
      <charset val="129"/>
    </font>
    <font>
      <sz val="8"/>
      <name val="돋움"/>
      <family val="3"/>
      <charset val="129"/>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s>
  <borders count="73">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10"/>
      </left>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style="thin">
        <color indexed="10"/>
      </left>
      <right/>
      <top style="thin">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hair">
        <color indexed="8"/>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diagonal/>
    </border>
    <border>
      <left style="thin">
        <color indexed="10"/>
      </left>
      <right style="thin">
        <color indexed="8"/>
      </right>
      <top style="thin">
        <color indexed="8"/>
      </top>
      <bottom style="hair">
        <color indexed="8"/>
      </bottom>
      <diagonal/>
    </border>
    <border>
      <left style="thin">
        <color indexed="10"/>
      </left>
      <right/>
      <top/>
      <bottom style="medium">
        <color indexed="8"/>
      </bottom>
      <diagonal/>
    </border>
    <border>
      <left/>
      <right/>
      <top/>
      <bottom style="medium">
        <color indexed="8"/>
      </bottom>
      <diagonal/>
    </border>
    <border>
      <left style="thin">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diagonal/>
    </border>
    <border>
      <left style="medium">
        <color indexed="8"/>
      </left>
      <right style="thin">
        <color indexed="8"/>
      </right>
      <top style="thin">
        <color indexed="8"/>
      </top>
      <bottom style="hair">
        <color indexed="8"/>
      </bottom>
      <diagonal/>
    </border>
    <border>
      <left style="thin">
        <color indexed="8"/>
      </left>
      <right style="medium">
        <color indexed="8"/>
      </right>
      <top style="thin">
        <color indexed="8"/>
      </top>
      <bottom style="hair">
        <color indexed="8"/>
      </bottom>
      <diagonal/>
    </border>
    <border>
      <left style="thin">
        <color indexed="8"/>
      </left>
      <right style="medium">
        <color indexed="8"/>
      </right>
      <top/>
      <bottom/>
      <diagonal/>
    </border>
    <border>
      <left style="medium">
        <color indexed="8"/>
      </left>
      <right style="thin">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thin">
        <color indexed="8"/>
      </left>
      <right style="medium">
        <color indexed="8"/>
      </right>
      <top/>
      <bottom style="thin">
        <color indexed="8"/>
      </bottom>
      <diagonal/>
    </border>
    <border>
      <left style="medium">
        <color indexed="8"/>
      </left>
      <right style="thin">
        <color indexed="8"/>
      </right>
      <top style="hair">
        <color indexed="8"/>
      </top>
      <bottom style="thin">
        <color indexed="8"/>
      </bottom>
      <diagonal/>
    </border>
    <border>
      <left style="thin">
        <color indexed="8"/>
      </left>
      <right style="medium">
        <color indexed="8"/>
      </right>
      <top style="hair">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thin">
        <color indexed="10"/>
      </left>
      <right/>
      <top style="medium">
        <color indexed="8"/>
      </top>
      <bottom/>
      <diagonal/>
    </border>
    <border>
      <left/>
      <right/>
      <top style="medium">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style="thin">
        <color indexed="8"/>
      </right>
      <top/>
      <bottom/>
      <diagonal/>
    </border>
    <border>
      <left style="thin">
        <color indexed="8"/>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fillId="0" borderId="0" applyNumberFormat="0" applyFill="0" applyBorder="0" applyProtection="0">
      <alignment vertical="center"/>
    </xf>
  </cellStyleXfs>
  <cellXfs count="249">
    <xf numFmtId="0" fontId="0" fillId="0" borderId="0" xfId="0" applyFont="1" applyAlignment="1">
      <alignment vertical="center"/>
    </xf>
    <xf numFmtId="0" fontId="0" fillId="0" borderId="0" xfId="0" applyNumberFormat="1" applyFont="1" applyAlignment="1">
      <alignment vertical="center"/>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49" fontId="2" fillId="3" borderId="9" xfId="0" applyNumberFormat="1" applyFont="1" applyFill="1" applyBorder="1" applyAlignment="1">
      <alignment horizontal="center" vertical="center"/>
    </xf>
    <xf numFmtId="49" fontId="3" fillId="2" borderId="9" xfId="0" applyNumberFormat="1" applyFont="1" applyFill="1" applyBorder="1" applyAlignment="1">
      <alignment horizontal="center" vertical="center"/>
    </xf>
    <xf numFmtId="0" fontId="0" fillId="2" borderId="12" xfId="0" applyFont="1" applyFill="1" applyBorder="1" applyAlignment="1">
      <alignment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0" fillId="2" borderId="15" xfId="0" applyFont="1" applyFill="1" applyBorder="1" applyAlignment="1">
      <alignment vertical="center"/>
    </xf>
    <xf numFmtId="0" fontId="0" fillId="2" borderId="16" xfId="0" applyFont="1" applyFill="1" applyBorder="1" applyAlignment="1">
      <alignment vertical="center"/>
    </xf>
    <xf numFmtId="49" fontId="2" fillId="4" borderId="9" xfId="0" applyNumberFormat="1" applyFont="1" applyFill="1" applyBorder="1" applyAlignment="1">
      <alignment horizontal="center" vertical="center" wrapText="1"/>
    </xf>
    <xf numFmtId="49" fontId="2" fillId="4" borderId="9" xfId="0" applyNumberFormat="1" applyFont="1" applyFill="1" applyBorder="1" applyAlignment="1">
      <alignment horizontal="center" vertical="center"/>
    </xf>
    <xf numFmtId="9" fontId="2" fillId="4" borderId="18" xfId="0" applyNumberFormat="1" applyFont="1" applyFill="1" applyBorder="1" applyAlignment="1">
      <alignment horizontal="center" vertical="center" wrapText="1"/>
    </xf>
    <xf numFmtId="0" fontId="2" fillId="4" borderId="18" xfId="0" applyFont="1" applyFill="1" applyBorder="1" applyAlignment="1">
      <alignment vertical="center" wrapText="1"/>
    </xf>
    <xf numFmtId="0" fontId="2" fillId="4" borderId="19" xfId="0" applyFont="1" applyFill="1" applyBorder="1" applyAlignment="1">
      <alignment vertical="center" wrapText="1"/>
    </xf>
    <xf numFmtId="2" fontId="3" fillId="2" borderId="24" xfId="0" applyNumberFormat="1" applyFont="1" applyFill="1" applyBorder="1" applyAlignment="1">
      <alignment horizontal="center" vertical="center"/>
    </xf>
    <xf numFmtId="2" fontId="3" fillId="5" borderId="24" xfId="0" applyNumberFormat="1" applyFont="1" applyFill="1" applyBorder="1" applyAlignment="1">
      <alignment horizontal="center" vertical="center"/>
    </xf>
    <xf numFmtId="2" fontId="3" fillId="2" borderId="31" xfId="0" applyNumberFormat="1" applyFont="1" applyFill="1" applyBorder="1" applyAlignment="1">
      <alignment horizontal="center" vertical="center"/>
    </xf>
    <xf numFmtId="2" fontId="3" fillId="5" borderId="31" xfId="0" applyNumberFormat="1" applyFont="1" applyFill="1" applyBorder="1" applyAlignment="1">
      <alignment horizontal="center" vertical="center"/>
    </xf>
    <xf numFmtId="2" fontId="3" fillId="2" borderId="24" xfId="0" applyNumberFormat="1" applyFont="1" applyFill="1" applyBorder="1" applyAlignment="1">
      <alignment horizontal="center" vertical="center" wrapText="1"/>
    </xf>
    <xf numFmtId="2" fontId="3" fillId="2" borderId="31" xfId="0" applyNumberFormat="1" applyFont="1" applyFill="1" applyBorder="1" applyAlignment="1">
      <alignment horizontal="center" vertical="center" wrapText="1"/>
    </xf>
    <xf numFmtId="9" fontId="3" fillId="2" borderId="22" xfId="0" applyNumberFormat="1" applyFont="1" applyFill="1" applyBorder="1" applyAlignment="1">
      <alignment horizontal="center" vertical="center" wrapText="1"/>
    </xf>
    <xf numFmtId="176" fontId="3" fillId="2" borderId="24" xfId="0" applyNumberFormat="1" applyFont="1" applyFill="1" applyBorder="1" applyAlignment="1">
      <alignment horizontal="center" vertical="center" wrapText="1"/>
    </xf>
    <xf numFmtId="9" fontId="3" fillId="2" borderId="29" xfId="0" applyNumberFormat="1" applyFont="1" applyFill="1" applyBorder="1" applyAlignment="1">
      <alignment horizontal="center" vertical="center" wrapText="1"/>
    </xf>
    <xf numFmtId="1" fontId="3" fillId="2" borderId="31" xfId="0" applyNumberFormat="1" applyFont="1" applyFill="1" applyBorder="1" applyAlignment="1">
      <alignment horizontal="center" vertical="center" wrapText="1"/>
    </xf>
    <xf numFmtId="177" fontId="3" fillId="2" borderId="24" xfId="0" applyNumberFormat="1" applyFont="1" applyFill="1" applyBorder="1" applyAlignment="1">
      <alignment horizontal="center" vertical="center" wrapText="1"/>
    </xf>
    <xf numFmtId="2" fontId="2" fillId="5" borderId="24" xfId="0" applyNumberFormat="1" applyFont="1" applyFill="1" applyBorder="1" applyAlignment="1">
      <alignment horizontal="center" vertical="center"/>
    </xf>
    <xf numFmtId="177" fontId="3" fillId="2" borderId="31" xfId="0" applyNumberFormat="1" applyFont="1" applyFill="1" applyBorder="1" applyAlignment="1">
      <alignment horizontal="center" vertical="center" wrapText="1"/>
    </xf>
    <xf numFmtId="2" fontId="2" fillId="5" borderId="31" xfId="0" applyNumberFormat="1" applyFont="1" applyFill="1" applyBorder="1" applyAlignment="1">
      <alignment horizontal="center" vertical="center"/>
    </xf>
    <xf numFmtId="49" fontId="4" fillId="2" borderId="5" xfId="0" applyNumberFormat="1" applyFont="1" applyFill="1" applyBorder="1" applyAlignment="1">
      <alignment vertical="top" wrapText="1"/>
    </xf>
    <xf numFmtId="2" fontId="2" fillId="4" borderId="9" xfId="0" applyNumberFormat="1" applyFont="1" applyFill="1" applyBorder="1" applyAlignment="1">
      <alignment horizontal="center" vertical="center"/>
    </xf>
    <xf numFmtId="49" fontId="2" fillId="2" borderId="4" xfId="0" applyNumberFormat="1" applyFont="1" applyFill="1" applyBorder="1" applyAlignment="1">
      <alignment horizontal="left" vertical="center"/>
    </xf>
    <xf numFmtId="2" fontId="3" fillId="6" borderId="34" xfId="0" applyNumberFormat="1" applyFont="1" applyFill="1" applyBorder="1" applyAlignment="1">
      <alignment horizontal="center" vertical="center" wrapText="1"/>
    </xf>
    <xf numFmtId="177" fontId="3" fillId="2" borderId="34" xfId="0" applyNumberFormat="1" applyFont="1" applyFill="1" applyBorder="1" applyAlignment="1">
      <alignment horizontal="center" vertical="center" wrapText="1"/>
    </xf>
    <xf numFmtId="177" fontId="3" fillId="2" borderId="34" xfId="0" applyNumberFormat="1" applyFont="1" applyFill="1" applyBorder="1" applyAlignment="1">
      <alignment horizontal="center" vertical="center"/>
    </xf>
    <xf numFmtId="0" fontId="0" fillId="2" borderId="35" xfId="0" applyFont="1" applyFill="1" applyBorder="1" applyAlignment="1">
      <alignment vertical="center"/>
    </xf>
    <xf numFmtId="0" fontId="7" fillId="2" borderId="9" xfId="0" applyFont="1" applyFill="1" applyBorder="1" applyAlignment="1">
      <alignment vertical="center"/>
    </xf>
    <xf numFmtId="0" fontId="8" fillId="2" borderId="9" xfId="0" applyFont="1" applyFill="1" applyBorder="1" applyAlignment="1">
      <alignment vertical="center"/>
    </xf>
    <xf numFmtId="2" fontId="3" fillId="6" borderId="24" xfId="0" applyNumberFormat="1" applyFont="1" applyFill="1" applyBorder="1" applyAlignment="1">
      <alignment horizontal="center" vertical="center" wrapText="1"/>
    </xf>
    <xf numFmtId="2" fontId="3" fillId="6" borderId="24" xfId="0" applyNumberFormat="1" applyFont="1" applyFill="1" applyBorder="1" applyAlignment="1">
      <alignment horizontal="center" vertical="center"/>
    </xf>
    <xf numFmtId="177" fontId="3" fillId="2" borderId="24" xfId="0" applyNumberFormat="1" applyFont="1" applyFill="1" applyBorder="1" applyAlignment="1">
      <alignment horizontal="center" vertical="center"/>
    </xf>
    <xf numFmtId="2" fontId="3" fillId="6" borderId="31" xfId="0" applyNumberFormat="1" applyFont="1" applyFill="1" applyBorder="1" applyAlignment="1">
      <alignment horizontal="center" vertical="center" wrapText="1"/>
    </xf>
    <xf numFmtId="2" fontId="3" fillId="6" borderId="31" xfId="0" applyNumberFormat="1" applyFont="1" applyFill="1" applyBorder="1" applyAlignment="1">
      <alignment horizontal="center" vertical="center"/>
    </xf>
    <xf numFmtId="177" fontId="3" fillId="2" borderId="31" xfId="0" applyNumberFormat="1" applyFont="1" applyFill="1" applyBorder="1" applyAlignment="1">
      <alignment horizontal="center" vertical="center"/>
    </xf>
    <xf numFmtId="178" fontId="2" fillId="4" borderId="9" xfId="0" applyNumberFormat="1" applyFont="1" applyFill="1" applyBorder="1" applyAlignment="1">
      <alignment horizontal="center" vertical="center" wrapText="1"/>
    </xf>
    <xf numFmtId="178" fontId="2" fillId="4" borderId="9" xfId="0" applyNumberFormat="1" applyFont="1" applyFill="1" applyBorder="1" applyAlignment="1">
      <alignment horizontal="center" vertical="center"/>
    </xf>
    <xf numFmtId="49" fontId="3" fillId="4" borderId="9"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xf>
    <xf numFmtId="49" fontId="3" fillId="4" borderId="34" xfId="0" applyNumberFormat="1" applyFont="1" applyFill="1" applyBorder="1" applyAlignment="1">
      <alignment horizontal="center" vertical="center"/>
    </xf>
    <xf numFmtId="49" fontId="9" fillId="2" borderId="5" xfId="0" applyNumberFormat="1" applyFont="1" applyFill="1" applyBorder="1" applyAlignment="1">
      <alignment vertical="center"/>
    </xf>
    <xf numFmtId="0" fontId="0" fillId="2" borderId="36" xfId="0" applyNumberFormat="1" applyFont="1" applyFill="1" applyBorder="1" applyAlignment="1">
      <alignment vertical="center"/>
    </xf>
    <xf numFmtId="0" fontId="3" fillId="6" borderId="34" xfId="0" applyNumberFormat="1" applyFont="1" applyFill="1" applyBorder="1" applyAlignment="1">
      <alignment horizontal="center" vertical="center"/>
    </xf>
    <xf numFmtId="178" fontId="3" fillId="6" borderId="34" xfId="0" applyNumberFormat="1" applyFont="1" applyFill="1" applyBorder="1" applyAlignment="1">
      <alignment horizontal="center" vertical="center"/>
    </xf>
    <xf numFmtId="9" fontId="3" fillId="2" borderId="34" xfId="0" applyNumberFormat="1" applyFont="1" applyFill="1" applyBorder="1" applyAlignment="1">
      <alignment horizontal="center" vertical="center"/>
    </xf>
    <xf numFmtId="178" fontId="3" fillId="2" borderId="24" xfId="0" applyNumberFormat="1" applyFont="1" applyFill="1" applyBorder="1" applyAlignment="1">
      <alignment horizontal="center" vertical="center"/>
    </xf>
    <xf numFmtId="0" fontId="3" fillId="2" borderId="24" xfId="0" applyFont="1" applyFill="1" applyBorder="1" applyAlignment="1">
      <alignment horizontal="center" vertical="center"/>
    </xf>
    <xf numFmtId="0" fontId="3" fillId="6" borderId="24" xfId="0" applyFont="1" applyFill="1" applyBorder="1" applyAlignment="1">
      <alignment horizontal="center" vertical="center"/>
    </xf>
    <xf numFmtId="178" fontId="3" fillId="6" borderId="24" xfId="0" applyNumberFormat="1" applyFont="1" applyFill="1" applyBorder="1" applyAlignment="1">
      <alignment horizontal="center" vertical="center"/>
    </xf>
    <xf numFmtId="9" fontId="3" fillId="2" borderId="24" xfId="0" applyNumberFormat="1" applyFont="1" applyFill="1" applyBorder="1" applyAlignment="1">
      <alignment horizontal="center" vertical="center"/>
    </xf>
    <xf numFmtId="0" fontId="3" fillId="2" borderId="31" xfId="0" applyFont="1" applyFill="1" applyBorder="1" applyAlignment="1">
      <alignment horizontal="center" vertical="center"/>
    </xf>
    <xf numFmtId="0" fontId="3" fillId="6" borderId="31" xfId="0" applyFont="1" applyFill="1" applyBorder="1" applyAlignment="1">
      <alignment horizontal="center" vertical="center"/>
    </xf>
    <xf numFmtId="178" fontId="3" fillId="6" borderId="31" xfId="0" applyNumberFormat="1" applyFont="1" applyFill="1" applyBorder="1" applyAlignment="1">
      <alignment horizontal="center" vertical="center"/>
    </xf>
    <xf numFmtId="9" fontId="3" fillId="2" borderId="31" xfId="0" applyNumberFormat="1" applyFont="1" applyFill="1" applyBorder="1" applyAlignment="1">
      <alignment horizontal="center" vertical="center"/>
    </xf>
    <xf numFmtId="178" fontId="3" fillId="2" borderId="31" xfId="0" applyNumberFormat="1" applyFont="1" applyFill="1" applyBorder="1" applyAlignment="1">
      <alignment horizontal="center" vertical="center"/>
    </xf>
    <xf numFmtId="49" fontId="2" fillId="2" borderId="4" xfId="0" applyNumberFormat="1" applyFont="1" applyFill="1" applyBorder="1" applyAlignment="1">
      <alignment vertical="center"/>
    </xf>
    <xf numFmtId="0" fontId="0" fillId="2" borderId="46" xfId="0" applyFont="1" applyFill="1" applyBorder="1" applyAlignment="1">
      <alignment vertical="center"/>
    </xf>
    <xf numFmtId="49" fontId="3" fillId="4" borderId="48" xfId="0" applyNumberFormat="1" applyFont="1" applyFill="1" applyBorder="1" applyAlignment="1">
      <alignment horizontal="center" vertical="center"/>
    </xf>
    <xf numFmtId="49" fontId="3" fillId="4" borderId="47" xfId="0" applyNumberFormat="1" applyFont="1" applyFill="1" applyBorder="1" applyAlignment="1">
      <alignment horizontal="center" vertical="center"/>
    </xf>
    <xf numFmtId="49" fontId="3" fillId="2" borderId="34" xfId="0" applyNumberFormat="1"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6" borderId="34" xfId="0" applyFont="1" applyFill="1" applyBorder="1" applyAlignment="1">
      <alignment horizontal="center" vertical="center" wrapText="1"/>
    </xf>
    <xf numFmtId="0" fontId="3" fillId="6" borderId="50" xfId="0" applyFont="1" applyFill="1" applyBorder="1" applyAlignment="1">
      <alignment horizontal="center" vertical="center" wrapText="1"/>
    </xf>
    <xf numFmtId="0" fontId="3" fillId="6" borderId="51" xfId="0" applyFont="1" applyFill="1" applyBorder="1" applyAlignment="1">
      <alignment horizontal="center" vertical="center"/>
    </xf>
    <xf numFmtId="49" fontId="3" fillId="2" borderId="24" xfId="0" applyNumberFormat="1"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6" borderId="24" xfId="0" applyFont="1" applyFill="1" applyBorder="1" applyAlignment="1">
      <alignment horizontal="center" vertical="center" wrapText="1"/>
    </xf>
    <xf numFmtId="0" fontId="3" fillId="6" borderId="53" xfId="0" applyFont="1" applyFill="1" applyBorder="1" applyAlignment="1">
      <alignment horizontal="center" vertical="center" wrapText="1"/>
    </xf>
    <xf numFmtId="0" fontId="3" fillId="6" borderId="54" xfId="0" applyFont="1" applyFill="1" applyBorder="1" applyAlignment="1">
      <alignment horizontal="center" vertical="center"/>
    </xf>
    <xf numFmtId="49" fontId="3" fillId="2" borderId="31" xfId="0" applyNumberFormat="1"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6" borderId="31" xfId="0" applyFont="1" applyFill="1" applyBorder="1" applyAlignment="1">
      <alignment horizontal="center" vertical="center" wrapText="1"/>
    </xf>
    <xf numFmtId="0" fontId="3" fillId="6" borderId="56" xfId="0" applyFont="1" applyFill="1" applyBorder="1" applyAlignment="1">
      <alignment horizontal="center" vertical="center" wrapText="1"/>
    </xf>
    <xf numFmtId="0" fontId="3" fillId="6" borderId="57" xfId="0" applyFont="1" applyFill="1" applyBorder="1" applyAlignment="1">
      <alignment horizontal="center" vertical="center"/>
    </xf>
    <xf numFmtId="49" fontId="2" fillId="4" borderId="58" xfId="0" applyNumberFormat="1" applyFont="1" applyFill="1" applyBorder="1" applyAlignment="1">
      <alignment horizontal="center" vertical="center" wrapText="1"/>
    </xf>
    <xf numFmtId="0" fontId="2" fillId="4" borderId="58" xfId="0" applyNumberFormat="1" applyFont="1" applyFill="1" applyBorder="1" applyAlignment="1">
      <alignment horizontal="center" vertical="center" wrapText="1"/>
    </xf>
    <xf numFmtId="0" fontId="3" fillId="4" borderId="58" xfId="0" applyNumberFormat="1" applyFont="1" applyFill="1" applyBorder="1" applyAlignment="1">
      <alignment horizontal="center" vertical="center" wrapText="1"/>
    </xf>
    <xf numFmtId="0" fontId="3" fillId="4" borderId="59" xfId="0" applyNumberFormat="1" applyFont="1" applyFill="1" applyBorder="1" applyAlignment="1">
      <alignment horizontal="center" vertical="center" wrapText="1"/>
    </xf>
    <xf numFmtId="177" fontId="2" fillId="4" borderId="59" xfId="0" applyNumberFormat="1" applyFont="1" applyFill="1" applyBorder="1" applyAlignment="1">
      <alignment horizontal="center" vertical="center"/>
    </xf>
    <xf numFmtId="0" fontId="0" fillId="2" borderId="64" xfId="0" applyFont="1" applyFill="1" applyBorder="1" applyAlignment="1">
      <alignment vertical="center"/>
    </xf>
    <xf numFmtId="0" fontId="0" fillId="2" borderId="65" xfId="0" applyFont="1" applyFill="1" applyBorder="1" applyAlignment="1">
      <alignment vertical="center"/>
    </xf>
    <xf numFmtId="49" fontId="3" fillId="4" borderId="24" xfId="0" applyNumberFormat="1" applyFont="1" applyFill="1" applyBorder="1" applyAlignment="1">
      <alignment horizontal="center" vertical="center"/>
    </xf>
    <xf numFmtId="49" fontId="3" fillId="4" borderId="31" xfId="0" applyNumberFormat="1" applyFont="1" applyFill="1" applyBorder="1" applyAlignment="1">
      <alignment horizontal="center" vertical="center"/>
    </xf>
    <xf numFmtId="0" fontId="0" fillId="2" borderId="70" xfId="0" applyFont="1" applyFill="1" applyBorder="1" applyAlignment="1">
      <alignment vertical="center"/>
    </xf>
    <xf numFmtId="0" fontId="0" fillId="2" borderId="71" xfId="0" applyFont="1" applyFill="1" applyBorder="1" applyAlignment="1">
      <alignment vertical="center"/>
    </xf>
    <xf numFmtId="49" fontId="3" fillId="4" borderId="10" xfId="0" applyNumberFormat="1" applyFont="1" applyFill="1" applyBorder="1" applyAlignment="1">
      <alignment horizontal="center" vertical="center"/>
    </xf>
    <xf numFmtId="0" fontId="3" fillId="4" borderId="14" xfId="0" applyFont="1" applyFill="1" applyBorder="1" applyAlignment="1">
      <alignment horizontal="center" vertical="center"/>
    </xf>
    <xf numFmtId="0" fontId="3" fillId="4" borderId="11" xfId="0" applyFont="1" applyFill="1" applyBorder="1" applyAlignment="1">
      <alignment horizontal="center" vertical="center"/>
    </xf>
    <xf numFmtId="177" fontId="3" fillId="4" borderId="10" xfId="0" applyNumberFormat="1" applyFont="1" applyFill="1" applyBorder="1" applyAlignment="1">
      <alignment horizontal="center" vertical="center"/>
    </xf>
    <xf numFmtId="177" fontId="3" fillId="4" borderId="11" xfId="0" applyNumberFormat="1" applyFont="1" applyFill="1" applyBorder="1" applyAlignment="1">
      <alignment horizontal="center" vertical="center"/>
    </xf>
    <xf numFmtId="49" fontId="4" fillId="2" borderId="5" xfId="0" applyNumberFormat="1" applyFont="1" applyFill="1" applyBorder="1" applyAlignment="1">
      <alignment horizontal="left" vertical="center" wrapText="1"/>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1" xfId="0" applyFont="1" applyFill="1" applyBorder="1" applyAlignment="1">
      <alignment vertical="center"/>
    </xf>
    <xf numFmtId="0" fontId="0" fillId="2" borderId="72" xfId="0" applyFont="1" applyFill="1" applyBorder="1" applyAlignment="1">
      <alignment vertical="center"/>
    </xf>
    <xf numFmtId="49" fontId="2" fillId="2" borderId="10" xfId="0" applyNumberFormat="1" applyFont="1" applyFill="1" applyBorder="1" applyAlignment="1">
      <alignment horizontal="left" vertical="center" wrapText="1"/>
    </xf>
    <xf numFmtId="0" fontId="3" fillId="2" borderId="14" xfId="0" applyFont="1" applyFill="1" applyBorder="1" applyAlignment="1">
      <alignment horizontal="left" vertical="center" wrapText="1"/>
    </xf>
    <xf numFmtId="0" fontId="3" fillId="2" borderId="11"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3" fillId="2" borderId="9" xfId="0" applyNumberFormat="1" applyFont="1" applyFill="1" applyBorder="1" applyAlignment="1">
      <alignment horizontal="center" vertical="center"/>
    </xf>
    <xf numFmtId="0" fontId="3" fillId="2" borderId="9" xfId="0" applyFont="1" applyFill="1" applyBorder="1" applyAlignment="1">
      <alignment horizontal="center" vertical="center"/>
    </xf>
    <xf numFmtId="49" fontId="3" fillId="4" borderId="9" xfId="0" applyNumberFormat="1"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2" borderId="14"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0" xfId="0" applyFont="1" applyFill="1" applyBorder="1" applyAlignment="1">
      <alignment horizontal="left" vertical="center" wrapText="1"/>
    </xf>
    <xf numFmtId="49" fontId="3" fillId="4" borderId="68" xfId="0" applyNumberFormat="1" applyFont="1" applyFill="1" applyBorder="1" applyAlignment="1">
      <alignment horizontal="center" vertical="center" wrapText="1"/>
    </xf>
    <xf numFmtId="0" fontId="3" fillId="4" borderId="35" xfId="0" applyFont="1" applyFill="1" applyBorder="1" applyAlignment="1">
      <alignment horizontal="center" vertical="center" wrapText="1"/>
    </xf>
    <xf numFmtId="0" fontId="3" fillId="4" borderId="30" xfId="0" applyFont="1" applyFill="1" applyBorder="1" applyAlignment="1">
      <alignment horizontal="center" vertical="center" wrapText="1"/>
    </xf>
    <xf numFmtId="49" fontId="2" fillId="2" borderId="66" xfId="0" applyNumberFormat="1" applyFont="1" applyFill="1" applyBorder="1" applyAlignment="1">
      <alignment horizontal="left" vertical="center" wrapText="1"/>
    </xf>
    <xf numFmtId="0" fontId="0" fillId="2" borderId="15" xfId="0" applyFont="1" applyFill="1" applyBorder="1" applyAlignment="1">
      <alignment vertical="center"/>
    </xf>
    <xf numFmtId="0" fontId="2" fillId="2" borderId="67"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69" xfId="0" applyFont="1" applyFill="1" applyBorder="1" applyAlignment="1">
      <alignment horizontal="left" vertical="center" wrapText="1"/>
    </xf>
    <xf numFmtId="0" fontId="2" fillId="2" borderId="32"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33" xfId="0" applyFont="1" applyFill="1" applyBorder="1" applyAlignment="1">
      <alignment horizontal="left" vertical="center" wrapText="1"/>
    </xf>
    <xf numFmtId="0" fontId="0" fillId="2" borderId="9" xfId="0" applyFont="1" applyFill="1" applyBorder="1" applyAlignment="1">
      <alignment vertical="center"/>
    </xf>
    <xf numFmtId="49" fontId="2" fillId="4" borderId="60" xfId="0" applyNumberFormat="1" applyFont="1" applyFill="1" applyBorder="1" applyAlignment="1">
      <alignment horizontal="center" vertical="center" wrapText="1"/>
    </xf>
    <xf numFmtId="177" fontId="2" fillId="4" borderId="61" xfId="0" applyNumberFormat="1" applyFont="1" applyFill="1" applyBorder="1" applyAlignment="1">
      <alignment horizontal="center" vertical="center" wrapText="1"/>
    </xf>
    <xf numFmtId="177" fontId="2" fillId="4" borderId="62" xfId="0" applyNumberFormat="1" applyFont="1" applyFill="1" applyBorder="1" applyAlignment="1">
      <alignment horizontal="center" vertical="center" wrapText="1"/>
    </xf>
    <xf numFmtId="1" fontId="3" fillId="4" borderId="63" xfId="0" applyNumberFormat="1" applyFont="1" applyFill="1" applyBorder="1" applyAlignment="1">
      <alignment horizontal="center" vertical="center"/>
    </xf>
    <xf numFmtId="1" fontId="3" fillId="4" borderId="62" xfId="0" applyNumberFormat="1" applyFont="1" applyFill="1" applyBorder="1" applyAlignment="1">
      <alignment horizontal="center" vertical="center"/>
    </xf>
    <xf numFmtId="49" fontId="3" fillId="2" borderId="7" xfId="0" applyNumberFormat="1" applyFont="1" applyFill="1" applyBorder="1" applyAlignment="1">
      <alignment horizontal="left" vertical="center"/>
    </xf>
    <xf numFmtId="0" fontId="3" fillId="2" borderId="8" xfId="0" applyFont="1" applyFill="1" applyBorder="1" applyAlignment="1">
      <alignment horizontal="left" vertical="center"/>
    </xf>
    <xf numFmtId="49" fontId="3" fillId="4" borderId="66" xfId="0" applyNumberFormat="1" applyFont="1" applyFill="1" applyBorder="1" applyAlignment="1">
      <alignment horizontal="center" vertical="center"/>
    </xf>
    <xf numFmtId="0" fontId="3" fillId="4" borderId="15" xfId="0" applyFont="1" applyFill="1" applyBorder="1" applyAlignment="1">
      <alignment horizontal="center" vertical="center"/>
    </xf>
    <xf numFmtId="0" fontId="3" fillId="4" borderId="67" xfId="0" applyFont="1" applyFill="1" applyBorder="1" applyAlignment="1">
      <alignment horizontal="center" vertical="center"/>
    </xf>
    <xf numFmtId="0" fontId="3" fillId="4" borderId="32"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33" xfId="0" applyFont="1" applyFill="1" applyBorder="1" applyAlignment="1">
      <alignment horizontal="center" vertical="center"/>
    </xf>
    <xf numFmtId="0" fontId="3" fillId="6" borderId="49" xfId="0" applyFont="1" applyFill="1" applyBorder="1" applyAlignment="1">
      <alignment horizontal="center" vertical="center" wrapText="1"/>
    </xf>
    <xf numFmtId="0" fontId="3" fillId="6" borderId="52" xfId="0" applyFont="1" applyFill="1" applyBorder="1" applyAlignment="1">
      <alignment horizontal="center" vertical="center" wrapText="1"/>
    </xf>
    <xf numFmtId="0" fontId="3" fillId="6" borderId="55" xfId="0" applyFont="1" applyFill="1" applyBorder="1" applyAlignment="1">
      <alignment horizontal="center" vertical="center" wrapText="1"/>
    </xf>
    <xf numFmtId="0" fontId="3" fillId="6" borderId="34" xfId="0" applyFont="1" applyFill="1" applyBorder="1" applyAlignment="1">
      <alignment horizontal="left" vertical="center" wrapText="1"/>
    </xf>
    <xf numFmtId="31" fontId="3" fillId="6" borderId="17" xfId="0" applyNumberFormat="1" applyFont="1" applyFill="1" applyBorder="1" applyAlignment="1">
      <alignment horizontal="center" vertical="center"/>
    </xf>
    <xf numFmtId="0" fontId="3" fillId="6" borderId="19" xfId="0" applyFont="1" applyFill="1" applyBorder="1" applyAlignment="1">
      <alignment horizontal="center" vertical="center"/>
    </xf>
    <xf numFmtId="49" fontId="11" fillId="2" borderId="5" xfId="0" applyNumberFormat="1" applyFont="1" applyFill="1" applyBorder="1" applyAlignment="1">
      <alignment horizontal="left" vertical="center" wrapText="1"/>
    </xf>
    <xf numFmtId="0" fontId="3" fillId="6" borderId="24" xfId="0" applyFont="1" applyFill="1" applyBorder="1" applyAlignment="1">
      <alignment horizontal="left" vertical="center" wrapText="1"/>
    </xf>
    <xf numFmtId="0" fontId="3" fillId="6" borderId="20" xfId="0" applyFont="1" applyFill="1" applyBorder="1" applyAlignment="1">
      <alignment horizontal="center" vertical="center"/>
    </xf>
    <xf numFmtId="0" fontId="3" fillId="6" borderId="22" xfId="0" applyFont="1" applyFill="1" applyBorder="1" applyAlignment="1">
      <alignment horizontal="center" vertical="center"/>
    </xf>
    <xf numFmtId="0" fontId="3" fillId="6" borderId="31" xfId="0" applyFont="1" applyFill="1" applyBorder="1" applyAlignment="1">
      <alignment horizontal="left" vertical="center" wrapText="1"/>
    </xf>
    <xf numFmtId="0" fontId="3" fillId="6" borderId="27" xfId="0" applyFont="1" applyFill="1" applyBorder="1" applyAlignment="1">
      <alignment horizontal="center" vertical="center"/>
    </xf>
    <xf numFmtId="0" fontId="3" fillId="6" borderId="29" xfId="0" applyFont="1" applyFill="1" applyBorder="1" applyAlignment="1">
      <alignment horizontal="center" vertical="center"/>
    </xf>
    <xf numFmtId="49" fontId="2" fillId="4" borderId="10" xfId="0" applyNumberFormat="1"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11" xfId="0" applyFont="1" applyFill="1" applyBorder="1" applyAlignment="1">
      <alignment horizontal="center" vertical="center" wrapText="1"/>
    </xf>
    <xf numFmtId="49" fontId="3" fillId="2" borderId="37" xfId="0" applyNumberFormat="1" applyFont="1" applyFill="1" applyBorder="1" applyAlignment="1">
      <alignment horizontal="left" vertical="center"/>
    </xf>
    <xf numFmtId="0" fontId="3" fillId="2" borderId="38" xfId="0" applyFont="1" applyFill="1" applyBorder="1" applyAlignment="1">
      <alignment horizontal="left" vertical="center"/>
    </xf>
    <xf numFmtId="49" fontId="3" fillId="4" borderId="39" xfId="0" applyNumberFormat="1" applyFont="1" applyFill="1" applyBorder="1" applyAlignment="1">
      <alignment horizontal="center" vertical="center" wrapText="1"/>
    </xf>
    <xf numFmtId="0" fontId="3" fillId="4" borderId="40" xfId="0" applyFont="1" applyFill="1" applyBorder="1" applyAlignment="1">
      <alignment horizontal="center" vertical="center" wrapText="1"/>
    </xf>
    <xf numFmtId="49" fontId="3" fillId="4" borderId="41" xfId="0" applyNumberFormat="1" applyFont="1" applyFill="1" applyBorder="1" applyAlignment="1">
      <alignment horizontal="center" vertical="center" wrapText="1"/>
    </xf>
    <xf numFmtId="49" fontId="3" fillId="4" borderId="42" xfId="0" applyNumberFormat="1" applyFont="1" applyFill="1" applyBorder="1" applyAlignment="1">
      <alignment horizontal="center" vertical="center" wrapText="1"/>
    </xf>
    <xf numFmtId="0" fontId="3" fillId="4" borderId="47" xfId="0" applyFont="1" applyFill="1" applyBorder="1" applyAlignment="1">
      <alignment horizontal="center" vertical="center" wrapText="1"/>
    </xf>
    <xf numFmtId="49" fontId="3" fillId="4" borderId="43" xfId="0" applyNumberFormat="1" applyFont="1" applyFill="1" applyBorder="1" applyAlignment="1">
      <alignment horizontal="center" vertical="center" wrapText="1"/>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49" fontId="3" fillId="4" borderId="9" xfId="0" applyNumberFormat="1" applyFont="1" applyFill="1" applyBorder="1" applyAlignment="1">
      <alignment horizontal="center" vertical="center"/>
    </xf>
    <xf numFmtId="0" fontId="3" fillId="4" borderId="9" xfId="0" applyFont="1" applyFill="1" applyBorder="1" applyAlignment="1">
      <alignment horizontal="center" vertical="center"/>
    </xf>
    <xf numFmtId="0" fontId="3" fillId="6" borderId="20" xfId="0" applyFont="1" applyFill="1" applyBorder="1" applyAlignment="1">
      <alignment horizontal="left" vertical="center" wrapText="1"/>
    </xf>
    <xf numFmtId="0" fontId="3" fillId="6" borderId="21" xfId="0" applyFont="1" applyFill="1" applyBorder="1" applyAlignment="1">
      <alignment horizontal="left" vertical="center" wrapText="1"/>
    </xf>
    <xf numFmtId="0" fontId="3" fillId="6" borderId="22" xfId="0" applyFont="1" applyFill="1" applyBorder="1" applyAlignment="1">
      <alignment horizontal="left" vertical="center" wrapText="1"/>
    </xf>
    <xf numFmtId="0" fontId="3" fillId="6" borderId="20"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6" borderId="22" xfId="0" applyFont="1" applyFill="1" applyBorder="1" applyAlignment="1">
      <alignment horizontal="center" vertical="center" wrapText="1"/>
    </xf>
    <xf numFmtId="0" fontId="3" fillId="6" borderId="27" xfId="0" applyFont="1" applyFill="1" applyBorder="1" applyAlignment="1">
      <alignment horizontal="left" vertical="center" wrapText="1"/>
    </xf>
    <xf numFmtId="0" fontId="3" fillId="6" borderId="28" xfId="0" applyFont="1" applyFill="1" applyBorder="1" applyAlignment="1">
      <alignment horizontal="left" vertical="center" wrapText="1"/>
    </xf>
    <xf numFmtId="0" fontId="3" fillId="6" borderId="29" xfId="0" applyFont="1" applyFill="1" applyBorder="1" applyAlignment="1">
      <alignment horizontal="left" vertical="center" wrapText="1"/>
    </xf>
    <xf numFmtId="0" fontId="3" fillId="6" borderId="27" xfId="0" applyFont="1" applyFill="1" applyBorder="1" applyAlignment="1">
      <alignment horizontal="center" vertical="center" wrapText="1"/>
    </xf>
    <xf numFmtId="0" fontId="3" fillId="6" borderId="28" xfId="0" applyFont="1" applyFill="1" applyBorder="1" applyAlignment="1">
      <alignment horizontal="center" vertical="center" wrapText="1"/>
    </xf>
    <xf numFmtId="0" fontId="3" fillId="6" borderId="29" xfId="0" applyFont="1" applyFill="1" applyBorder="1" applyAlignment="1">
      <alignment horizontal="center" vertical="center" wrapText="1"/>
    </xf>
    <xf numFmtId="49" fontId="3" fillId="2" borderId="13" xfId="0" applyNumberFormat="1" applyFont="1" applyFill="1" applyBorder="1" applyAlignment="1">
      <alignment horizontal="left" vertical="center"/>
    </xf>
    <xf numFmtId="0" fontId="3" fillId="2" borderId="14" xfId="0" applyFont="1" applyFill="1" applyBorder="1" applyAlignment="1">
      <alignment horizontal="left" vertical="center"/>
    </xf>
    <xf numFmtId="49" fontId="3" fillId="4" borderId="10" xfId="0" applyNumberFormat="1"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49" fontId="3" fillId="6" borderId="17" xfId="0" applyNumberFormat="1" applyFont="1" applyFill="1" applyBorder="1" applyAlignment="1">
      <alignment horizontal="left" vertical="center" wrapText="1"/>
    </xf>
    <xf numFmtId="0" fontId="3" fillId="6" borderId="18" xfId="0" applyFont="1" applyFill="1" applyBorder="1" applyAlignment="1">
      <alignment horizontal="left" vertical="center" wrapText="1"/>
    </xf>
    <xf numFmtId="0" fontId="3" fillId="6" borderId="19" xfId="0" applyFont="1" applyFill="1" applyBorder="1" applyAlignment="1">
      <alignment horizontal="left" vertical="center" wrapText="1"/>
    </xf>
    <xf numFmtId="49" fontId="3" fillId="6" borderId="17" xfId="0" applyNumberFormat="1"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2" fillId="4" borderId="10" xfId="0" applyFont="1" applyFill="1" applyBorder="1" applyAlignment="1">
      <alignment horizontal="center" vertical="center" wrapText="1"/>
    </xf>
    <xf numFmtId="49" fontId="2" fillId="4" borderId="9" xfId="0" applyNumberFormat="1" applyFont="1" applyFill="1" applyBorder="1" applyAlignment="1">
      <alignment horizontal="center" vertical="center"/>
    </xf>
    <xf numFmtId="0" fontId="2" fillId="4" borderId="9" xfId="0" applyFont="1" applyFill="1" applyBorder="1" applyAlignment="1">
      <alignment horizontal="center" vertical="center"/>
    </xf>
    <xf numFmtId="49" fontId="2" fillId="4" borderId="17" xfId="0" applyNumberFormat="1"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9" xfId="0" applyFont="1" applyFill="1" applyBorder="1" applyAlignment="1">
      <alignment horizontal="center" vertical="center" wrapText="1"/>
    </xf>
    <xf numFmtId="49" fontId="3" fillId="6" borderId="20" xfId="0" applyNumberFormat="1" applyFont="1" applyFill="1" applyBorder="1" applyAlignment="1">
      <alignment horizontal="left" vertical="center" wrapText="1"/>
    </xf>
    <xf numFmtId="49" fontId="2" fillId="4" borderId="17" xfId="0" applyNumberFormat="1" applyFont="1" applyFill="1" applyBorder="1" applyAlignment="1">
      <alignment horizontal="left" vertical="center" wrapText="1"/>
    </xf>
    <xf numFmtId="0" fontId="2" fillId="4" borderId="18" xfId="0" applyFont="1" applyFill="1" applyBorder="1" applyAlignment="1">
      <alignment horizontal="left" vertical="center" wrapText="1"/>
    </xf>
    <xf numFmtId="49" fontId="3" fillId="2" borderId="20" xfId="0" applyNumberFormat="1" applyFont="1" applyFill="1" applyBorder="1" applyAlignment="1">
      <alignment horizontal="left" vertical="center" wrapText="1"/>
    </xf>
    <xf numFmtId="0" fontId="3" fillId="2" borderId="21" xfId="0" applyFont="1" applyFill="1" applyBorder="1" applyAlignment="1">
      <alignment horizontal="left" vertical="center" wrapText="1"/>
    </xf>
    <xf numFmtId="0" fontId="3" fillId="2" borderId="22" xfId="0" applyFont="1" applyFill="1" applyBorder="1" applyAlignment="1">
      <alignment horizontal="left" vertical="center" wrapText="1"/>
    </xf>
    <xf numFmtId="1" fontId="5" fillId="5" borderId="24" xfId="0" applyNumberFormat="1" applyFont="1" applyFill="1" applyBorder="1" applyAlignment="1">
      <alignment horizontal="center" vertical="center" wrapText="1"/>
    </xf>
    <xf numFmtId="2" fontId="3" fillId="2" borderId="20" xfId="0" applyNumberFormat="1" applyFont="1" applyFill="1" applyBorder="1" applyAlignment="1">
      <alignment horizontal="left" vertical="center"/>
    </xf>
    <xf numFmtId="2" fontId="3" fillId="2" borderId="22" xfId="0" applyNumberFormat="1" applyFont="1" applyFill="1" applyBorder="1" applyAlignment="1">
      <alignment horizontal="left" vertical="center"/>
    </xf>
    <xf numFmtId="49" fontId="3" fillId="2" borderId="27" xfId="0" applyNumberFormat="1" applyFont="1" applyFill="1" applyBorder="1" applyAlignment="1">
      <alignment horizontal="left" vertical="center" wrapText="1"/>
    </xf>
    <xf numFmtId="0" fontId="3" fillId="2" borderId="28" xfId="0" applyFont="1" applyFill="1" applyBorder="1" applyAlignment="1">
      <alignment horizontal="left" vertical="center" wrapText="1"/>
    </xf>
    <xf numFmtId="0" fontId="3" fillId="2" borderId="29" xfId="0" applyFont="1" applyFill="1" applyBorder="1" applyAlignment="1">
      <alignment horizontal="left" vertical="center" wrapText="1"/>
    </xf>
    <xf numFmtId="1" fontId="5" fillId="5" borderId="31" xfId="0" applyNumberFormat="1" applyFont="1" applyFill="1" applyBorder="1" applyAlignment="1">
      <alignment horizontal="center" vertical="center" wrapText="1"/>
    </xf>
    <xf numFmtId="2" fontId="6" fillId="2" borderId="27" xfId="0" applyNumberFormat="1" applyFont="1" applyFill="1" applyBorder="1" applyAlignment="1">
      <alignment horizontal="left" vertical="center"/>
    </xf>
    <xf numFmtId="2" fontId="6" fillId="2" borderId="29" xfId="0" applyNumberFormat="1" applyFont="1" applyFill="1" applyBorder="1" applyAlignment="1">
      <alignment horizontal="left" vertical="center"/>
    </xf>
    <xf numFmtId="2" fontId="2" fillId="5" borderId="23" xfId="0" applyNumberFormat="1" applyFont="1" applyFill="1" applyBorder="1" applyAlignment="1">
      <alignment horizontal="center" vertical="center"/>
    </xf>
    <xf numFmtId="2" fontId="2" fillId="5" borderId="30" xfId="0" applyNumberFormat="1" applyFont="1" applyFill="1" applyBorder="1" applyAlignment="1">
      <alignment horizontal="center" vertical="center"/>
    </xf>
    <xf numFmtId="2" fontId="3" fillId="2" borderId="27" xfId="0" applyNumberFormat="1" applyFont="1" applyFill="1" applyBorder="1" applyAlignment="1">
      <alignment horizontal="left" vertical="center"/>
    </xf>
    <xf numFmtId="2" fontId="3" fillId="2" borderId="29" xfId="0" applyNumberFormat="1" applyFont="1" applyFill="1" applyBorder="1" applyAlignment="1">
      <alignment horizontal="left" vertical="center"/>
    </xf>
    <xf numFmtId="2" fontId="3" fillId="2" borderId="25" xfId="0" applyNumberFormat="1" applyFont="1" applyFill="1" applyBorder="1" applyAlignment="1">
      <alignment horizontal="left" vertical="center"/>
    </xf>
    <xf numFmtId="2" fontId="3" fillId="2" borderId="26" xfId="0" applyNumberFormat="1" applyFont="1" applyFill="1" applyBorder="1" applyAlignment="1">
      <alignment horizontal="left" vertical="center"/>
    </xf>
    <xf numFmtId="2" fontId="3" fillId="2" borderId="32" xfId="0" applyNumberFormat="1" applyFont="1" applyFill="1" applyBorder="1" applyAlignment="1">
      <alignment horizontal="left" vertical="center"/>
    </xf>
    <xf numFmtId="2" fontId="3" fillId="2" borderId="33" xfId="0" applyNumberFormat="1" applyFont="1" applyFill="1" applyBorder="1" applyAlignment="1">
      <alignment horizontal="left" vertical="center"/>
    </xf>
    <xf numFmtId="49" fontId="2" fillId="2" borderId="7" xfId="0" applyNumberFormat="1" applyFont="1" applyFill="1" applyBorder="1" applyAlignment="1">
      <alignment horizontal="left" vertical="center"/>
    </xf>
    <xf numFmtId="0" fontId="2" fillId="2" borderId="8" xfId="0" applyFont="1" applyFill="1" applyBorder="1" applyAlignment="1">
      <alignment horizontal="left" vertical="center"/>
    </xf>
    <xf numFmtId="49" fontId="2" fillId="4" borderId="10" xfId="0" applyNumberFormat="1" applyFont="1" applyFill="1" applyBorder="1" applyAlignment="1">
      <alignment horizontal="center" vertical="center"/>
    </xf>
    <xf numFmtId="0" fontId="2" fillId="4" borderId="11" xfId="0" applyFont="1" applyFill="1" applyBorder="1" applyAlignment="1">
      <alignment horizontal="center" vertical="center"/>
    </xf>
    <xf numFmtId="49" fontId="4" fillId="2" borderId="5" xfId="0" applyNumberFormat="1" applyFont="1" applyFill="1" applyBorder="1" applyAlignment="1">
      <alignment horizontal="left" vertical="top" wrapText="1"/>
    </xf>
    <xf numFmtId="1" fontId="5" fillId="5" borderId="23" xfId="0" applyNumberFormat="1" applyFont="1" applyFill="1" applyBorder="1" applyAlignment="1">
      <alignment horizontal="center" vertical="center" wrapText="1"/>
    </xf>
    <xf numFmtId="1" fontId="5" fillId="5" borderId="30" xfId="0" applyNumberFormat="1" applyFont="1" applyFill="1" applyBorder="1" applyAlignment="1">
      <alignment horizontal="center" vertical="center" wrapText="1"/>
    </xf>
    <xf numFmtId="49" fontId="3" fillId="2" borderId="25" xfId="0" applyNumberFormat="1" applyFont="1" applyFill="1" applyBorder="1" applyAlignment="1">
      <alignment horizontal="left" vertical="center" wrapText="1"/>
    </xf>
    <xf numFmtId="2" fontId="3" fillId="2" borderId="26" xfId="0" applyNumberFormat="1" applyFont="1" applyFill="1" applyBorder="1" applyAlignment="1">
      <alignment horizontal="left" vertical="center" wrapText="1"/>
    </xf>
    <xf numFmtId="2" fontId="3" fillId="2" borderId="32" xfId="0" applyNumberFormat="1" applyFont="1" applyFill="1" applyBorder="1" applyAlignment="1">
      <alignment horizontal="left" vertical="center" wrapText="1"/>
    </xf>
    <xf numFmtId="2" fontId="3" fillId="2" borderId="33" xfId="0" applyNumberFormat="1" applyFont="1" applyFill="1" applyBorder="1" applyAlignment="1">
      <alignment horizontal="left" vertical="center" wrapText="1"/>
    </xf>
    <xf numFmtId="49" fontId="1" fillId="2" borderId="4" xfId="0" applyNumberFormat="1" applyFont="1" applyFill="1" applyBorder="1" applyAlignment="1">
      <alignment horizontal="center" vertical="center"/>
    </xf>
    <xf numFmtId="49" fontId="3" fillId="2" borderId="9" xfId="0" applyNumberFormat="1" applyFont="1" applyFill="1" applyBorder="1" applyAlignment="1">
      <alignment horizontal="center" vertical="center"/>
    </xf>
    <xf numFmtId="49" fontId="2" fillId="3" borderId="9" xfId="0" applyNumberFormat="1" applyFont="1" applyFill="1" applyBorder="1" applyAlignment="1">
      <alignment horizontal="center" vertical="center"/>
    </xf>
    <xf numFmtId="0" fontId="2" fillId="3" borderId="9" xfId="0" applyFont="1" applyFill="1" applyBorder="1" applyAlignment="1">
      <alignment horizontal="center" vertical="center"/>
    </xf>
    <xf numFmtId="49" fontId="2" fillId="3" borderId="10" xfId="0" applyNumberFormat="1" applyFont="1" applyFill="1" applyBorder="1" applyAlignment="1">
      <alignment horizontal="center" vertical="center"/>
    </xf>
    <xf numFmtId="0" fontId="2" fillId="3" borderId="11" xfId="0" applyFont="1" applyFill="1" applyBorder="1" applyAlignment="1">
      <alignment horizontal="center" vertical="center"/>
    </xf>
    <xf numFmtId="49" fontId="2" fillId="3" borderId="9" xfId="0" applyNumberFormat="1" applyFont="1" applyFill="1" applyBorder="1" applyAlignment="1">
      <alignment horizontal="center" vertical="center" wrapText="1"/>
    </xf>
    <xf numFmtId="0" fontId="2" fillId="3" borderId="14" xfId="0" applyFont="1" applyFill="1" applyBorder="1" applyAlignment="1">
      <alignment horizontal="center" vertical="center"/>
    </xf>
    <xf numFmtId="49" fontId="3" fillId="2" borderId="10" xfId="0" applyNumberFormat="1" applyFont="1" applyFill="1" applyBorder="1" applyAlignment="1">
      <alignment horizontal="center" vertical="center"/>
    </xf>
    <xf numFmtId="0" fontId="3" fillId="2" borderId="14" xfId="0" applyFont="1" applyFill="1" applyBorder="1" applyAlignment="1">
      <alignment horizontal="center" vertical="center"/>
    </xf>
    <xf numFmtId="0" fontId="3" fillId="2" borderId="11" xfId="0" applyFont="1" applyFill="1" applyBorder="1" applyAlignment="1">
      <alignment horizontal="center" vertical="center"/>
    </xf>
  </cellXfs>
  <cellStyles count="1">
    <cellStyle name="표준"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FBFBF"/>
      <rgbColor rgb="FFD8D8D8"/>
      <rgbColor rgb="FF3F3F3F"/>
      <rgbColor rgb="FFF2F2F2"/>
      <rgbColor rgb="FF7F7F7F"/>
      <rgbColor rgb="FFFFFF00"/>
      <rgbColor rgb="FF0070C0"/>
      <rgbColor rgb="FFFF000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테마">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topLeftCell="A40" workbookViewId="0">
      <selection activeCell="G57" sqref="G57"/>
    </sheetView>
  </sheetViews>
  <sheetFormatPr defaultColWidth="9" defaultRowHeight="14.4" customHeight="1"/>
  <cols>
    <col min="1" max="1" width="8.59765625" style="1" customWidth="1"/>
    <col min="2" max="2" width="7.5" style="1" customWidth="1"/>
    <col min="3" max="4" width="6" style="1" customWidth="1"/>
    <col min="5" max="5" width="5.19921875" style="1" customWidth="1"/>
    <col min="6" max="6" width="5.5" style="1" customWidth="1"/>
    <col min="7" max="7" width="5.19921875" style="1" customWidth="1"/>
    <col min="8" max="9" width="4.59765625" style="1" customWidth="1"/>
    <col min="10" max="14" width="8.59765625" style="1" customWidth="1"/>
    <col min="15" max="15" width="2.59765625" style="1" customWidth="1"/>
    <col min="16" max="16" width="40.59765625" style="1" customWidth="1"/>
    <col min="17" max="17" width="68.5" style="1" customWidth="1"/>
    <col min="18" max="20" width="9" style="1" customWidth="1"/>
    <col min="21" max="16384" width="9" style="1"/>
  </cols>
  <sheetData>
    <row r="1" spans="1:19" ht="8.1" customHeight="1">
      <c r="A1" s="2"/>
      <c r="B1" s="3"/>
      <c r="C1" s="3"/>
      <c r="D1" s="3"/>
      <c r="E1" s="3"/>
      <c r="F1" s="3"/>
      <c r="G1" s="3"/>
      <c r="H1" s="3"/>
      <c r="I1" s="3"/>
      <c r="J1" s="3"/>
      <c r="K1" s="3"/>
      <c r="L1" s="3"/>
      <c r="M1" s="3"/>
      <c r="N1" s="3"/>
      <c r="O1" s="3"/>
      <c r="P1" s="3"/>
      <c r="Q1" s="3"/>
      <c r="R1" s="3"/>
      <c r="S1" s="4"/>
    </row>
    <row r="2" spans="1:19" ht="15.9" customHeight="1">
      <c r="A2" s="238" t="s">
        <v>0</v>
      </c>
      <c r="B2" s="107"/>
      <c r="C2" s="107"/>
      <c r="D2" s="107"/>
      <c r="E2" s="107"/>
      <c r="F2" s="107"/>
      <c r="G2" s="107"/>
      <c r="H2" s="107"/>
      <c r="I2" s="107"/>
      <c r="J2" s="107"/>
      <c r="K2" s="107"/>
      <c r="L2" s="107"/>
      <c r="M2" s="107"/>
      <c r="N2" s="107"/>
      <c r="O2" s="5"/>
      <c r="P2" s="5"/>
      <c r="Q2" s="5"/>
      <c r="R2" s="5"/>
      <c r="S2" s="6"/>
    </row>
    <row r="3" spans="1:19" ht="8.1" customHeight="1">
      <c r="A3" s="7"/>
      <c r="B3" s="8"/>
      <c r="C3" s="8"/>
      <c r="D3" s="8"/>
      <c r="E3" s="8"/>
      <c r="F3" s="8"/>
      <c r="G3" s="8"/>
      <c r="H3" s="8"/>
      <c r="I3" s="8"/>
      <c r="J3" s="8"/>
      <c r="K3" s="8"/>
      <c r="L3" s="8"/>
      <c r="M3" s="8"/>
      <c r="N3" s="8"/>
      <c r="O3" s="5"/>
      <c r="P3" s="5"/>
      <c r="Q3" s="5"/>
      <c r="R3" s="5"/>
      <c r="S3" s="6"/>
    </row>
    <row r="4" spans="1:19" ht="18.75" customHeight="1">
      <c r="A4" s="9" t="s">
        <v>1</v>
      </c>
      <c r="B4" s="239" t="s">
        <v>2</v>
      </c>
      <c r="C4" s="116"/>
      <c r="D4" s="116"/>
      <c r="E4" s="240" t="s">
        <v>3</v>
      </c>
      <c r="F4" s="241"/>
      <c r="G4" s="239" t="s">
        <v>4</v>
      </c>
      <c r="H4" s="116"/>
      <c r="I4" s="242" t="s">
        <v>5</v>
      </c>
      <c r="J4" s="243"/>
      <c r="K4" s="10" t="s">
        <v>6</v>
      </c>
      <c r="L4" s="9" t="s">
        <v>7</v>
      </c>
      <c r="M4" s="239" t="s">
        <v>8</v>
      </c>
      <c r="N4" s="116"/>
      <c r="O4" s="11"/>
      <c r="P4" s="5"/>
      <c r="Q4" s="5"/>
      <c r="R4" s="5"/>
      <c r="S4" s="6"/>
    </row>
    <row r="5" spans="1:19" ht="7.95" customHeight="1">
      <c r="A5" s="12"/>
      <c r="B5" s="13"/>
      <c r="C5" s="13"/>
      <c r="D5" s="13"/>
      <c r="E5" s="13"/>
      <c r="F5" s="13"/>
      <c r="G5" s="13"/>
      <c r="H5" s="13"/>
      <c r="I5" s="13"/>
      <c r="J5" s="13"/>
      <c r="K5" s="14"/>
      <c r="L5" s="15"/>
      <c r="M5" s="15"/>
      <c r="N5" s="15"/>
      <c r="O5" s="5"/>
      <c r="P5" s="5"/>
      <c r="Q5" s="5"/>
      <c r="R5" s="5"/>
      <c r="S5" s="6"/>
    </row>
    <row r="6" spans="1:19" ht="18.75" customHeight="1">
      <c r="A6" s="244" t="s">
        <v>9</v>
      </c>
      <c r="B6" s="242" t="s">
        <v>10</v>
      </c>
      <c r="C6" s="245"/>
      <c r="D6" s="245"/>
      <c r="E6" s="243"/>
      <c r="F6" s="242" t="s">
        <v>11</v>
      </c>
      <c r="G6" s="245"/>
      <c r="H6" s="245"/>
      <c r="I6" s="245"/>
      <c r="J6" s="243"/>
      <c r="K6" s="11"/>
      <c r="L6" s="5"/>
      <c r="M6" s="5"/>
      <c r="N6" s="5"/>
      <c r="O6" s="5"/>
      <c r="P6" s="5"/>
      <c r="Q6" s="5"/>
      <c r="R6" s="5"/>
      <c r="S6" s="6"/>
    </row>
    <row r="7" spans="1:19" ht="18" customHeight="1">
      <c r="A7" s="241"/>
      <c r="B7" s="246" t="s">
        <v>12</v>
      </c>
      <c r="C7" s="247"/>
      <c r="D7" s="247"/>
      <c r="E7" s="248"/>
      <c r="F7" s="246" t="s">
        <v>13</v>
      </c>
      <c r="G7" s="247"/>
      <c r="H7" s="247"/>
      <c r="I7" s="247"/>
      <c r="J7" s="248"/>
      <c r="K7" s="11"/>
      <c r="L7" s="5"/>
      <c r="M7" s="5"/>
      <c r="N7" s="5"/>
      <c r="O7" s="5"/>
      <c r="P7" s="5"/>
      <c r="Q7" s="5"/>
      <c r="R7" s="5"/>
      <c r="S7" s="6"/>
    </row>
    <row r="8" spans="1:19" ht="8.1" customHeight="1">
      <c r="A8" s="16"/>
      <c r="B8" s="15"/>
      <c r="C8" s="15"/>
      <c r="D8" s="15"/>
      <c r="E8" s="15"/>
      <c r="F8" s="15"/>
      <c r="G8" s="15"/>
      <c r="H8" s="15"/>
      <c r="I8" s="15"/>
      <c r="J8" s="15"/>
      <c r="K8" s="5"/>
      <c r="L8" s="5"/>
      <c r="M8" s="5"/>
      <c r="N8" s="5"/>
      <c r="O8" s="5"/>
      <c r="P8" s="5"/>
      <c r="Q8" s="5"/>
      <c r="R8" s="5"/>
      <c r="S8" s="6"/>
    </row>
    <row r="9" spans="1:19" ht="16.5" customHeight="1">
      <c r="A9" s="227" t="s">
        <v>14</v>
      </c>
      <c r="B9" s="228"/>
      <c r="C9" s="228"/>
      <c r="D9" s="228"/>
      <c r="E9" s="228"/>
      <c r="F9" s="228"/>
      <c r="G9" s="228"/>
      <c r="H9" s="228"/>
      <c r="I9" s="228"/>
      <c r="J9" s="228"/>
      <c r="K9" s="228"/>
      <c r="L9" s="228"/>
      <c r="M9" s="228"/>
      <c r="N9" s="228"/>
      <c r="O9" s="5"/>
      <c r="P9" s="5"/>
      <c r="Q9" s="5"/>
      <c r="R9" s="5"/>
      <c r="S9" s="6"/>
    </row>
    <row r="10" spans="1:19" ht="16.5" customHeight="1">
      <c r="A10" s="160" t="s">
        <v>15</v>
      </c>
      <c r="B10" s="161"/>
      <c r="C10" s="161"/>
      <c r="D10" s="161"/>
      <c r="E10" s="162"/>
      <c r="F10" s="160" t="s">
        <v>16</v>
      </c>
      <c r="G10" s="162"/>
      <c r="H10" s="160" t="s">
        <v>17</v>
      </c>
      <c r="I10" s="162"/>
      <c r="J10" s="17" t="s">
        <v>18</v>
      </c>
      <c r="K10" s="17" t="s">
        <v>19</v>
      </c>
      <c r="L10" s="18" t="s">
        <v>20</v>
      </c>
      <c r="M10" s="229" t="s">
        <v>21</v>
      </c>
      <c r="N10" s="230"/>
      <c r="O10" s="11"/>
      <c r="P10" s="5"/>
      <c r="Q10" s="5"/>
      <c r="R10" s="5"/>
      <c r="S10" s="6"/>
    </row>
    <row r="11" spans="1:19" ht="15" customHeight="1">
      <c r="A11" s="205" t="s">
        <v>22</v>
      </c>
      <c r="B11" s="206"/>
      <c r="C11" s="206"/>
      <c r="D11" s="206"/>
      <c r="E11" s="19">
        <v>0.3</v>
      </c>
      <c r="F11" s="20"/>
      <c r="G11" s="20"/>
      <c r="H11" s="20"/>
      <c r="I11" s="20"/>
      <c r="J11" s="20"/>
      <c r="K11" s="20"/>
      <c r="L11" s="20"/>
      <c r="M11" s="20"/>
      <c r="N11" s="21"/>
      <c r="O11" s="11"/>
      <c r="P11" s="231" t="s">
        <v>23</v>
      </c>
      <c r="Q11" s="5"/>
      <c r="R11" s="5"/>
      <c r="S11" s="6"/>
    </row>
    <row r="12" spans="1:19" ht="15" customHeight="1">
      <c r="A12" s="207" t="s">
        <v>24</v>
      </c>
      <c r="B12" s="208"/>
      <c r="C12" s="208"/>
      <c r="D12" s="208"/>
      <c r="E12" s="209"/>
      <c r="F12" s="232">
        <v>30</v>
      </c>
      <c r="G12" s="232"/>
      <c r="H12" s="232">
        <v>6</v>
      </c>
      <c r="I12" s="232"/>
      <c r="J12" s="22">
        <f>L34</f>
        <v>6</v>
      </c>
      <c r="K12" s="23">
        <f>$J$12*$F$12/$H$12</f>
        <v>30</v>
      </c>
      <c r="L12" s="219">
        <f>IF(SUM(K12:K13)&gt;30,30,SUM(K12:K13))</f>
        <v>30</v>
      </c>
      <c r="M12" s="234" t="s">
        <v>25</v>
      </c>
      <c r="N12" s="235"/>
      <c r="O12" s="11"/>
      <c r="P12" s="107"/>
      <c r="Q12" s="5"/>
      <c r="R12" s="5"/>
      <c r="S12" s="6"/>
    </row>
    <row r="13" spans="1:19" ht="15" customHeight="1">
      <c r="A13" s="213" t="s">
        <v>26</v>
      </c>
      <c r="B13" s="214"/>
      <c r="C13" s="214"/>
      <c r="D13" s="214"/>
      <c r="E13" s="215"/>
      <c r="F13" s="233"/>
      <c r="G13" s="233"/>
      <c r="H13" s="233"/>
      <c r="I13" s="233"/>
      <c r="J13" s="24">
        <f>N45</f>
        <v>0</v>
      </c>
      <c r="K13" s="25">
        <f>$J$13*$F$12/$H$12</f>
        <v>0</v>
      </c>
      <c r="L13" s="220"/>
      <c r="M13" s="236"/>
      <c r="N13" s="237"/>
      <c r="O13" s="11"/>
      <c r="P13" s="107"/>
      <c r="Q13" s="5"/>
      <c r="R13" s="5"/>
      <c r="S13" s="6"/>
    </row>
    <row r="14" spans="1:19" ht="15" customHeight="1">
      <c r="A14" s="205" t="s">
        <v>27</v>
      </c>
      <c r="B14" s="206"/>
      <c r="C14" s="206"/>
      <c r="D14" s="206"/>
      <c r="E14" s="19">
        <v>0.5</v>
      </c>
      <c r="F14" s="20"/>
      <c r="G14" s="20"/>
      <c r="H14" s="20"/>
      <c r="I14" s="20"/>
      <c r="J14" s="20"/>
      <c r="K14" s="20"/>
      <c r="L14" s="20"/>
      <c r="M14" s="20"/>
      <c r="N14" s="21"/>
      <c r="O14" s="11"/>
      <c r="P14" s="5"/>
      <c r="Q14" s="5"/>
      <c r="R14" s="5"/>
      <c r="S14" s="6"/>
    </row>
    <row r="15" spans="1:19" ht="15" customHeight="1">
      <c r="A15" s="207" t="s">
        <v>28</v>
      </c>
      <c r="B15" s="208"/>
      <c r="C15" s="208"/>
      <c r="D15" s="208"/>
      <c r="E15" s="209"/>
      <c r="F15" s="210">
        <v>20</v>
      </c>
      <c r="G15" s="210"/>
      <c r="H15" s="210">
        <v>20</v>
      </c>
      <c r="I15" s="210"/>
      <c r="J15" s="26">
        <f>M34</f>
        <v>0</v>
      </c>
      <c r="K15" s="23">
        <f>J15/H15*F15</f>
        <v>0</v>
      </c>
      <c r="L15" s="219">
        <f>SUM(K15:K16)</f>
        <v>0</v>
      </c>
      <c r="M15" s="223"/>
      <c r="N15" s="224"/>
      <c r="O15" s="11"/>
      <c r="P15" s="5"/>
      <c r="Q15" s="5"/>
      <c r="R15" s="5"/>
      <c r="S15" s="6"/>
    </row>
    <row r="16" spans="1:19" ht="15" customHeight="1">
      <c r="A16" s="213" t="s">
        <v>29</v>
      </c>
      <c r="B16" s="214"/>
      <c r="C16" s="214"/>
      <c r="D16" s="214"/>
      <c r="E16" s="215"/>
      <c r="F16" s="216">
        <v>30</v>
      </c>
      <c r="G16" s="216"/>
      <c r="H16" s="216">
        <v>30</v>
      </c>
      <c r="I16" s="216"/>
      <c r="J16" s="27">
        <f>N34</f>
        <v>0</v>
      </c>
      <c r="K16" s="25">
        <f>J16/H16*F16</f>
        <v>0</v>
      </c>
      <c r="L16" s="220"/>
      <c r="M16" s="225"/>
      <c r="N16" s="226"/>
      <c r="O16" s="11"/>
      <c r="P16" s="5"/>
      <c r="Q16" s="5"/>
      <c r="R16" s="5"/>
      <c r="S16" s="6"/>
    </row>
    <row r="17" spans="1:19" ht="15" customHeight="1">
      <c r="A17" s="205" t="s">
        <v>30</v>
      </c>
      <c r="B17" s="206"/>
      <c r="C17" s="206"/>
      <c r="D17" s="206"/>
      <c r="E17" s="19">
        <v>0.2</v>
      </c>
      <c r="F17" s="20"/>
      <c r="G17" s="20"/>
      <c r="H17" s="20"/>
      <c r="I17" s="20"/>
      <c r="J17" s="20"/>
      <c r="K17" s="20"/>
      <c r="L17" s="20"/>
      <c r="M17" s="20"/>
      <c r="N17" s="21"/>
      <c r="O17" s="11"/>
      <c r="P17" s="5"/>
      <c r="Q17" s="5"/>
      <c r="R17" s="5"/>
      <c r="S17" s="6"/>
    </row>
    <row r="18" spans="1:19" ht="15" customHeight="1">
      <c r="A18" s="207" t="s">
        <v>31</v>
      </c>
      <c r="B18" s="208"/>
      <c r="C18" s="208"/>
      <c r="D18" s="208"/>
      <c r="E18" s="28"/>
      <c r="F18" s="210"/>
      <c r="G18" s="210"/>
      <c r="H18" s="210"/>
      <c r="I18" s="210"/>
      <c r="J18" s="29">
        <f>B57+N57</f>
        <v>0</v>
      </c>
      <c r="K18" s="23">
        <f>J18</f>
        <v>0</v>
      </c>
      <c r="L18" s="219">
        <f>K18+K19</f>
        <v>0</v>
      </c>
      <c r="M18" s="211"/>
      <c r="N18" s="212"/>
      <c r="O18" s="11"/>
      <c r="P18" s="5"/>
      <c r="Q18" s="5"/>
      <c r="R18" s="5"/>
      <c r="S18" s="6"/>
    </row>
    <row r="19" spans="1:19" ht="15" customHeight="1">
      <c r="A19" s="213" t="s">
        <v>32</v>
      </c>
      <c r="B19" s="214"/>
      <c r="C19" s="214"/>
      <c r="D19" s="214"/>
      <c r="E19" s="30"/>
      <c r="F19" s="216">
        <v>20</v>
      </c>
      <c r="G19" s="216"/>
      <c r="H19" s="216">
        <v>45</v>
      </c>
      <c r="I19" s="216"/>
      <c r="J19" s="31">
        <f>M89</f>
        <v>0</v>
      </c>
      <c r="K19" s="25">
        <f>J19*F19/H19</f>
        <v>0</v>
      </c>
      <c r="L19" s="220"/>
      <c r="M19" s="221"/>
      <c r="N19" s="222"/>
      <c r="O19" s="11"/>
      <c r="P19" s="5"/>
      <c r="Q19" s="5"/>
      <c r="R19" s="5"/>
      <c r="S19" s="6"/>
    </row>
    <row r="20" spans="1:19" ht="15" customHeight="1">
      <c r="A20" s="205" t="s">
        <v>33</v>
      </c>
      <c r="B20" s="206"/>
      <c r="C20" s="206"/>
      <c r="D20" s="206"/>
      <c r="E20" s="206"/>
      <c r="F20" s="20"/>
      <c r="G20" s="20"/>
      <c r="H20" s="20"/>
      <c r="I20" s="20"/>
      <c r="J20" s="20"/>
      <c r="K20" s="20"/>
      <c r="L20" s="20"/>
      <c r="M20" s="20"/>
      <c r="N20" s="21"/>
      <c r="O20" s="11"/>
      <c r="P20" s="5"/>
      <c r="Q20" s="5"/>
      <c r="R20" s="5"/>
      <c r="S20" s="6"/>
    </row>
    <row r="21" spans="1:19" ht="15" customHeight="1">
      <c r="A21" s="207" t="s">
        <v>34</v>
      </c>
      <c r="B21" s="208"/>
      <c r="C21" s="208"/>
      <c r="D21" s="208"/>
      <c r="E21" s="209"/>
      <c r="F21" s="210"/>
      <c r="G21" s="210"/>
      <c r="H21" s="210"/>
      <c r="I21" s="210"/>
      <c r="J21" s="32">
        <f>K12+K13-L12</f>
        <v>0</v>
      </c>
      <c r="K21" s="23">
        <f>J21</f>
        <v>0</v>
      </c>
      <c r="L21" s="33">
        <f>K21</f>
        <v>0</v>
      </c>
      <c r="M21" s="211"/>
      <c r="N21" s="212"/>
      <c r="O21" s="11"/>
      <c r="P21" s="5"/>
      <c r="Q21" s="5"/>
      <c r="R21" s="5"/>
      <c r="S21" s="6"/>
    </row>
    <row r="22" spans="1:19" ht="15" customHeight="1">
      <c r="A22" s="213" t="s">
        <v>35</v>
      </c>
      <c r="B22" s="214"/>
      <c r="C22" s="214"/>
      <c r="D22" s="214"/>
      <c r="E22" s="215"/>
      <c r="F22" s="216">
        <v>0</v>
      </c>
      <c r="G22" s="216"/>
      <c r="H22" s="216">
        <v>0</v>
      </c>
      <c r="I22" s="216"/>
      <c r="J22" s="34">
        <v>0</v>
      </c>
      <c r="K22" s="25">
        <f>IF(ABS(J22)&gt;20,IF(J22&gt;0,20,-20),J22)</f>
        <v>0</v>
      </c>
      <c r="L22" s="35">
        <f>K22</f>
        <v>0</v>
      </c>
      <c r="M22" s="217"/>
      <c r="N22" s="218"/>
      <c r="O22" s="11"/>
      <c r="P22" s="36" t="s">
        <v>36</v>
      </c>
      <c r="Q22" s="5"/>
      <c r="R22" s="5"/>
      <c r="S22" s="6"/>
    </row>
    <row r="23" spans="1:19" ht="16.5" customHeight="1">
      <c r="A23" s="160" t="s">
        <v>37</v>
      </c>
      <c r="B23" s="161"/>
      <c r="C23" s="161"/>
      <c r="D23" s="161"/>
      <c r="E23" s="161"/>
      <c r="F23" s="161"/>
      <c r="G23" s="161"/>
      <c r="H23" s="161"/>
      <c r="I23" s="161"/>
      <c r="J23" s="161"/>
      <c r="K23" s="162"/>
      <c r="L23" s="37">
        <f>IF(SUM(L12,L15,L18,L19,L21,L22)&gt;100,100,SUM(L12,L15,L18,L19,L21,L22))</f>
        <v>30</v>
      </c>
      <c r="M23" s="198"/>
      <c r="N23" s="162"/>
      <c r="O23" s="11"/>
      <c r="P23" s="5"/>
      <c r="Q23" s="5"/>
      <c r="R23" s="5"/>
      <c r="S23" s="6"/>
    </row>
    <row r="24" spans="1:19" ht="8.1" customHeight="1">
      <c r="A24" s="16"/>
      <c r="B24" s="15"/>
      <c r="C24" s="15"/>
      <c r="D24" s="15"/>
      <c r="E24" s="15"/>
      <c r="F24" s="15"/>
      <c r="G24" s="15"/>
      <c r="H24" s="15"/>
      <c r="I24" s="15"/>
      <c r="J24" s="15"/>
      <c r="K24" s="15"/>
      <c r="L24" s="15"/>
      <c r="M24" s="15"/>
      <c r="N24" s="15"/>
      <c r="O24" s="5"/>
      <c r="P24" s="5"/>
      <c r="Q24" s="5"/>
      <c r="R24" s="5"/>
      <c r="S24" s="6"/>
    </row>
    <row r="25" spans="1:19" ht="16.5" customHeight="1">
      <c r="A25" s="38" t="s">
        <v>38</v>
      </c>
      <c r="B25" s="5"/>
      <c r="C25" s="5"/>
      <c r="D25" s="5"/>
      <c r="E25" s="5"/>
      <c r="F25" s="5"/>
      <c r="G25" s="5"/>
      <c r="H25" s="5"/>
      <c r="I25" s="5"/>
      <c r="J25" s="5"/>
      <c r="K25" s="5"/>
      <c r="L25" s="5"/>
      <c r="M25" s="5"/>
      <c r="N25" s="5"/>
      <c r="O25" s="5"/>
      <c r="P25" s="5"/>
      <c r="Q25" s="5"/>
      <c r="R25" s="5"/>
      <c r="S25" s="6"/>
    </row>
    <row r="26" spans="1:19" ht="16.5" customHeight="1">
      <c r="A26" s="139" t="s">
        <v>39</v>
      </c>
      <c r="B26" s="140"/>
      <c r="C26" s="140"/>
      <c r="D26" s="140"/>
      <c r="E26" s="140"/>
      <c r="F26" s="140"/>
      <c r="G26" s="140"/>
      <c r="H26" s="140"/>
      <c r="I26" s="140"/>
      <c r="J26" s="140"/>
      <c r="K26" s="140"/>
      <c r="L26" s="140"/>
      <c r="M26" s="140"/>
      <c r="N26" s="140"/>
      <c r="O26" s="5"/>
      <c r="P26" s="5"/>
      <c r="Q26" s="5"/>
      <c r="R26" s="5"/>
      <c r="S26" s="6"/>
    </row>
    <row r="27" spans="1:19" ht="16.5" customHeight="1">
      <c r="A27" s="160" t="s">
        <v>40</v>
      </c>
      <c r="B27" s="161"/>
      <c r="C27" s="161"/>
      <c r="D27" s="161"/>
      <c r="E27" s="161"/>
      <c r="F27" s="161"/>
      <c r="G27" s="161"/>
      <c r="H27" s="161"/>
      <c r="I27" s="161"/>
      <c r="J27" s="162"/>
      <c r="K27" s="199" t="s">
        <v>41</v>
      </c>
      <c r="L27" s="200"/>
      <c r="M27" s="199" t="s">
        <v>42</v>
      </c>
      <c r="N27" s="200"/>
      <c r="O27" s="11"/>
      <c r="P27" s="5"/>
      <c r="Q27" s="5"/>
      <c r="R27" s="5"/>
      <c r="S27" s="6"/>
    </row>
    <row r="28" spans="1:19" ht="26.25" customHeight="1">
      <c r="A28" s="201" t="s">
        <v>43</v>
      </c>
      <c r="B28" s="202"/>
      <c r="C28" s="202"/>
      <c r="D28" s="202"/>
      <c r="E28" s="202"/>
      <c r="F28" s="203"/>
      <c r="G28" s="160" t="s">
        <v>44</v>
      </c>
      <c r="H28" s="161"/>
      <c r="I28" s="161"/>
      <c r="J28" s="162"/>
      <c r="K28" s="17" t="s">
        <v>45</v>
      </c>
      <c r="L28" s="17" t="s">
        <v>46</v>
      </c>
      <c r="M28" s="18" t="s">
        <v>47</v>
      </c>
      <c r="N28" s="17" t="s">
        <v>48</v>
      </c>
      <c r="O28" s="11"/>
      <c r="P28" s="8"/>
      <c r="Q28" s="8"/>
      <c r="R28" s="5"/>
      <c r="S28" s="6"/>
    </row>
    <row r="29" spans="1:19" ht="15" customHeight="1">
      <c r="A29" s="204" t="s">
        <v>49</v>
      </c>
      <c r="B29" s="176"/>
      <c r="C29" s="176"/>
      <c r="D29" s="176"/>
      <c r="E29" s="176"/>
      <c r="F29" s="177"/>
      <c r="G29" s="195" t="s">
        <v>50</v>
      </c>
      <c r="H29" s="196"/>
      <c r="I29" s="196"/>
      <c r="J29" s="197"/>
      <c r="K29" s="39">
        <v>5.81</v>
      </c>
      <c r="L29" s="39">
        <v>6</v>
      </c>
      <c r="M29" s="40"/>
      <c r="N29" s="41"/>
      <c r="O29" s="42"/>
      <c r="P29" s="43"/>
      <c r="Q29" s="44"/>
      <c r="R29" s="11"/>
      <c r="S29" s="6"/>
    </row>
    <row r="30" spans="1:19" ht="15" customHeight="1">
      <c r="A30" s="175"/>
      <c r="B30" s="176"/>
      <c r="C30" s="176"/>
      <c r="D30" s="176"/>
      <c r="E30" s="176"/>
      <c r="F30" s="177"/>
      <c r="G30" s="178"/>
      <c r="H30" s="179"/>
      <c r="I30" s="179"/>
      <c r="J30" s="180"/>
      <c r="K30" s="45"/>
      <c r="L30" s="46"/>
      <c r="M30" s="47"/>
      <c r="N30" s="47"/>
      <c r="O30" s="42"/>
      <c r="P30" s="44"/>
      <c r="Q30" s="44"/>
      <c r="R30" s="11"/>
      <c r="S30" s="6"/>
    </row>
    <row r="31" spans="1:19" ht="15" customHeight="1">
      <c r="A31" s="175"/>
      <c r="B31" s="176"/>
      <c r="C31" s="176"/>
      <c r="D31" s="176"/>
      <c r="E31" s="176"/>
      <c r="F31" s="177"/>
      <c r="G31" s="178"/>
      <c r="H31" s="179"/>
      <c r="I31" s="179"/>
      <c r="J31" s="180"/>
      <c r="K31" s="45"/>
      <c r="L31" s="46"/>
      <c r="M31" s="47"/>
      <c r="N31" s="47"/>
      <c r="O31" s="42"/>
      <c r="P31" s="43"/>
      <c r="Q31" s="44"/>
      <c r="R31" s="11"/>
      <c r="S31" s="6"/>
    </row>
    <row r="32" spans="1:19" ht="15" customHeight="1">
      <c r="A32" s="175"/>
      <c r="B32" s="176"/>
      <c r="C32" s="176"/>
      <c r="D32" s="176"/>
      <c r="E32" s="176"/>
      <c r="F32" s="177"/>
      <c r="G32" s="178"/>
      <c r="H32" s="179"/>
      <c r="I32" s="179"/>
      <c r="J32" s="180"/>
      <c r="K32" s="45"/>
      <c r="L32" s="46"/>
      <c r="M32" s="47"/>
      <c r="N32" s="47"/>
      <c r="O32" s="42"/>
      <c r="P32" s="44"/>
      <c r="Q32" s="44"/>
      <c r="R32" s="11"/>
      <c r="S32" s="6"/>
    </row>
    <row r="33" spans="1:19" ht="15" customHeight="1">
      <c r="A33" s="181"/>
      <c r="B33" s="182"/>
      <c r="C33" s="182"/>
      <c r="D33" s="182"/>
      <c r="E33" s="182"/>
      <c r="F33" s="183"/>
      <c r="G33" s="184"/>
      <c r="H33" s="185"/>
      <c r="I33" s="185"/>
      <c r="J33" s="186"/>
      <c r="K33" s="48"/>
      <c r="L33" s="49"/>
      <c r="M33" s="50"/>
      <c r="N33" s="50"/>
      <c r="O33" s="42"/>
      <c r="P33" s="43"/>
      <c r="Q33" s="44"/>
      <c r="R33" s="11"/>
      <c r="S33" s="6"/>
    </row>
    <row r="34" spans="1:19" ht="16.5" customHeight="1">
      <c r="A34" s="160" t="s">
        <v>18</v>
      </c>
      <c r="B34" s="161"/>
      <c r="C34" s="161"/>
      <c r="D34" s="161"/>
      <c r="E34" s="161"/>
      <c r="F34" s="161"/>
      <c r="G34" s="161"/>
      <c r="H34" s="161"/>
      <c r="I34" s="161"/>
      <c r="J34" s="162"/>
      <c r="K34" s="51">
        <f>SUM(K29:K33)</f>
        <v>5.81</v>
      </c>
      <c r="L34" s="52">
        <f>SUM(L29:L33)</f>
        <v>6</v>
      </c>
      <c r="M34" s="52">
        <f>IFERROR(AVERAGE(M29:M33),0)</f>
        <v>0</v>
      </c>
      <c r="N34" s="52">
        <f>IFERROR(AVERAGE(N29:N33),0)</f>
        <v>0</v>
      </c>
      <c r="O34" s="11"/>
      <c r="P34" s="15"/>
      <c r="Q34" s="15"/>
      <c r="R34" s="5"/>
      <c r="S34" s="6"/>
    </row>
    <row r="35" spans="1:19" ht="16.5" customHeight="1">
      <c r="A35" s="187" t="s">
        <v>51</v>
      </c>
      <c r="B35" s="188"/>
      <c r="C35" s="188"/>
      <c r="D35" s="188"/>
      <c r="E35" s="188"/>
      <c r="F35" s="188"/>
      <c r="G35" s="188"/>
      <c r="H35" s="188"/>
      <c r="I35" s="188"/>
      <c r="J35" s="188"/>
      <c r="K35" s="188"/>
      <c r="L35" s="188"/>
      <c r="M35" s="188"/>
      <c r="N35" s="188"/>
      <c r="O35" s="5"/>
      <c r="P35" s="5"/>
      <c r="Q35" s="5"/>
      <c r="R35" s="5"/>
      <c r="S35" s="6"/>
    </row>
    <row r="36" spans="1:19" ht="16.5" customHeight="1">
      <c r="A36" s="160" t="s">
        <v>52</v>
      </c>
      <c r="B36" s="161"/>
      <c r="C36" s="161"/>
      <c r="D36" s="161"/>
      <c r="E36" s="161"/>
      <c r="F36" s="161"/>
      <c r="G36" s="161"/>
      <c r="H36" s="161"/>
      <c r="I36" s="161"/>
      <c r="J36" s="161"/>
      <c r="K36" s="162"/>
      <c r="L36" s="160" t="s">
        <v>41</v>
      </c>
      <c r="M36" s="161"/>
      <c r="N36" s="162"/>
      <c r="O36" s="11"/>
      <c r="P36" s="5"/>
      <c r="Q36" s="5"/>
      <c r="R36" s="5"/>
      <c r="S36" s="6"/>
    </row>
    <row r="37" spans="1:19" ht="16.5" customHeight="1">
      <c r="A37" s="53" t="s">
        <v>53</v>
      </c>
      <c r="B37" s="189" t="s">
        <v>54</v>
      </c>
      <c r="C37" s="190"/>
      <c r="D37" s="190"/>
      <c r="E37" s="190"/>
      <c r="F37" s="190"/>
      <c r="G37" s="191"/>
      <c r="H37" s="101" t="s">
        <v>44</v>
      </c>
      <c r="I37" s="102"/>
      <c r="J37" s="103"/>
      <c r="K37" s="54" t="s">
        <v>55</v>
      </c>
      <c r="L37" s="54" t="s">
        <v>56</v>
      </c>
      <c r="M37" s="54" t="s">
        <v>57</v>
      </c>
      <c r="N37" s="55" t="s">
        <v>58</v>
      </c>
      <c r="O37" s="11"/>
      <c r="P37" s="56" t="s">
        <v>59</v>
      </c>
      <c r="Q37" s="5"/>
      <c r="R37" s="5"/>
      <c r="S37" s="6"/>
    </row>
    <row r="38" spans="1:19" ht="15" customHeight="1">
      <c r="A38" s="57">
        <v>7</v>
      </c>
      <c r="B38" s="192" t="s">
        <v>60</v>
      </c>
      <c r="C38" s="193"/>
      <c r="D38" s="193"/>
      <c r="E38" s="193"/>
      <c r="F38" s="193"/>
      <c r="G38" s="194"/>
      <c r="H38" s="195" t="s">
        <v>61</v>
      </c>
      <c r="I38" s="196"/>
      <c r="J38" s="197"/>
      <c r="K38" s="58">
        <v>4</v>
      </c>
      <c r="L38" s="59">
        <v>0.2</v>
      </c>
      <c r="M38" s="60"/>
      <c r="N38" s="61"/>
      <c r="O38" s="11"/>
      <c r="P38" s="56" t="s">
        <v>62</v>
      </c>
      <c r="Q38" s="5"/>
      <c r="R38" s="5"/>
      <c r="S38" s="6"/>
    </row>
    <row r="39" spans="1:19" ht="15" customHeight="1">
      <c r="A39" s="62"/>
      <c r="B39" s="175"/>
      <c r="C39" s="176"/>
      <c r="D39" s="176"/>
      <c r="E39" s="176"/>
      <c r="F39" s="176"/>
      <c r="G39" s="177"/>
      <c r="H39" s="178"/>
      <c r="I39" s="179"/>
      <c r="J39" s="180"/>
      <c r="K39" s="63"/>
      <c r="L39" s="64"/>
      <c r="M39" s="65"/>
      <c r="N39" s="61"/>
      <c r="O39" s="11"/>
      <c r="P39" s="56" t="s">
        <v>63</v>
      </c>
      <c r="Q39" s="5"/>
      <c r="R39" s="5"/>
      <c r="S39" s="6"/>
    </row>
    <row r="40" spans="1:19" ht="15" customHeight="1">
      <c r="A40" s="62"/>
      <c r="B40" s="175"/>
      <c r="C40" s="176"/>
      <c r="D40" s="176"/>
      <c r="E40" s="176"/>
      <c r="F40" s="176"/>
      <c r="G40" s="177"/>
      <c r="H40" s="178"/>
      <c r="I40" s="179"/>
      <c r="J40" s="180"/>
      <c r="K40" s="63"/>
      <c r="L40" s="64"/>
      <c r="M40" s="65"/>
      <c r="N40" s="61"/>
      <c r="O40" s="11"/>
      <c r="P40" s="56" t="s">
        <v>64</v>
      </c>
      <c r="Q40" s="5"/>
      <c r="R40" s="5"/>
      <c r="S40" s="6"/>
    </row>
    <row r="41" spans="1:19" ht="15" customHeight="1">
      <c r="A41" s="62"/>
      <c r="B41" s="175"/>
      <c r="C41" s="176"/>
      <c r="D41" s="176"/>
      <c r="E41" s="176"/>
      <c r="F41" s="176"/>
      <c r="G41" s="177"/>
      <c r="H41" s="178"/>
      <c r="I41" s="179"/>
      <c r="J41" s="180"/>
      <c r="K41" s="63"/>
      <c r="L41" s="64"/>
      <c r="M41" s="65"/>
      <c r="N41" s="61"/>
      <c r="O41" s="11"/>
      <c r="P41" s="56" t="s">
        <v>65</v>
      </c>
      <c r="Q41" s="5"/>
      <c r="R41" s="5"/>
      <c r="S41" s="6"/>
    </row>
    <row r="42" spans="1:19" ht="15" customHeight="1">
      <c r="A42" s="62"/>
      <c r="B42" s="175"/>
      <c r="C42" s="176"/>
      <c r="D42" s="176"/>
      <c r="E42" s="176"/>
      <c r="F42" s="176"/>
      <c r="G42" s="177"/>
      <c r="H42" s="178"/>
      <c r="I42" s="179"/>
      <c r="J42" s="180"/>
      <c r="K42" s="63"/>
      <c r="L42" s="64"/>
      <c r="M42" s="65"/>
      <c r="N42" s="61"/>
      <c r="O42" s="11"/>
      <c r="P42" s="56" t="s">
        <v>66</v>
      </c>
      <c r="Q42" s="5"/>
      <c r="R42" s="5"/>
      <c r="S42" s="6"/>
    </row>
    <row r="43" spans="1:19" ht="15" customHeight="1">
      <c r="A43" s="62"/>
      <c r="B43" s="175"/>
      <c r="C43" s="176"/>
      <c r="D43" s="176"/>
      <c r="E43" s="176"/>
      <c r="F43" s="176"/>
      <c r="G43" s="177"/>
      <c r="H43" s="178"/>
      <c r="I43" s="179"/>
      <c r="J43" s="180"/>
      <c r="K43" s="63"/>
      <c r="L43" s="64"/>
      <c r="M43" s="65"/>
      <c r="N43" s="61"/>
      <c r="O43" s="11"/>
      <c r="P43" s="56" t="s">
        <v>67</v>
      </c>
      <c r="Q43" s="5"/>
      <c r="R43" s="5"/>
      <c r="S43" s="6"/>
    </row>
    <row r="44" spans="1:19" ht="15" customHeight="1">
      <c r="A44" s="66"/>
      <c r="B44" s="181"/>
      <c r="C44" s="182"/>
      <c r="D44" s="182"/>
      <c r="E44" s="182"/>
      <c r="F44" s="182"/>
      <c r="G44" s="183"/>
      <c r="H44" s="184"/>
      <c r="I44" s="185"/>
      <c r="J44" s="186"/>
      <c r="K44" s="67"/>
      <c r="L44" s="68"/>
      <c r="M44" s="69"/>
      <c r="N44" s="70"/>
      <c r="O44" s="11"/>
      <c r="P44" s="56" t="s">
        <v>68</v>
      </c>
      <c r="Q44" s="5"/>
      <c r="R44" s="5"/>
      <c r="S44" s="6"/>
    </row>
    <row r="45" spans="1:19" ht="16.5" customHeight="1">
      <c r="A45" s="160" t="s">
        <v>69</v>
      </c>
      <c r="B45" s="161"/>
      <c r="C45" s="161"/>
      <c r="D45" s="161"/>
      <c r="E45" s="161"/>
      <c r="F45" s="161"/>
      <c r="G45" s="161"/>
      <c r="H45" s="161"/>
      <c r="I45" s="161"/>
      <c r="J45" s="161"/>
      <c r="K45" s="161"/>
      <c r="L45" s="161"/>
      <c r="M45" s="162"/>
      <c r="N45" s="37">
        <f>SUM(H38,H39,H40,H41,H43,H44,N38,N39,N40,N41,N43,N44)</f>
        <v>0</v>
      </c>
      <c r="O45" s="11"/>
      <c r="P45" s="5"/>
      <c r="Q45" s="5"/>
      <c r="R45" s="5"/>
      <c r="S45" s="6"/>
    </row>
    <row r="46" spans="1:19" ht="14.4" customHeight="1">
      <c r="A46" s="16"/>
      <c r="B46" s="15"/>
      <c r="C46" s="15"/>
      <c r="D46" s="15"/>
      <c r="E46" s="15"/>
      <c r="F46" s="15"/>
      <c r="G46" s="15"/>
      <c r="H46" s="15"/>
      <c r="I46" s="15"/>
      <c r="J46" s="15"/>
      <c r="K46" s="15"/>
      <c r="L46" s="15"/>
      <c r="M46" s="15"/>
      <c r="N46" s="15"/>
      <c r="O46" s="5"/>
      <c r="P46" s="5"/>
      <c r="Q46" s="5"/>
      <c r="R46" s="5"/>
      <c r="S46" s="6"/>
    </row>
    <row r="47" spans="1:19" ht="14.4" customHeight="1">
      <c r="A47" s="71" t="s">
        <v>70</v>
      </c>
      <c r="B47" s="5"/>
      <c r="C47" s="5"/>
      <c r="D47" s="5"/>
      <c r="E47" s="5"/>
      <c r="F47" s="5"/>
      <c r="G47" s="5"/>
      <c r="H47" s="5"/>
      <c r="I47" s="5"/>
      <c r="J47" s="5"/>
      <c r="K47" s="5"/>
      <c r="L47" s="5"/>
      <c r="M47" s="5"/>
      <c r="N47" s="5"/>
      <c r="O47" s="5"/>
      <c r="P47" s="5"/>
      <c r="Q47" s="5"/>
      <c r="R47" s="5"/>
      <c r="S47" s="6"/>
    </row>
    <row r="48" spans="1:19" ht="16.5" customHeight="1">
      <c r="A48" s="163" t="s">
        <v>31</v>
      </c>
      <c r="B48" s="164"/>
      <c r="C48" s="164"/>
      <c r="D48" s="164"/>
      <c r="E48" s="164"/>
      <c r="F48" s="164"/>
      <c r="G48" s="164"/>
      <c r="H48" s="164"/>
      <c r="I48" s="164"/>
      <c r="J48" s="164"/>
      <c r="K48" s="164"/>
      <c r="L48" s="164"/>
      <c r="M48" s="164"/>
      <c r="N48" s="164"/>
      <c r="O48" s="5"/>
      <c r="P48" s="5"/>
      <c r="Q48" s="5"/>
      <c r="R48" s="5"/>
      <c r="S48" s="6"/>
    </row>
    <row r="49" spans="1:19" ht="16.5" customHeight="1">
      <c r="A49" s="165" t="s">
        <v>71</v>
      </c>
      <c r="B49" s="166"/>
      <c r="C49" s="167" t="s">
        <v>72</v>
      </c>
      <c r="D49" s="167" t="s">
        <v>73</v>
      </c>
      <c r="E49" s="167" t="s">
        <v>74</v>
      </c>
      <c r="F49" s="167" t="s">
        <v>75</v>
      </c>
      <c r="G49" s="168" t="s">
        <v>76</v>
      </c>
      <c r="H49" s="170" t="s">
        <v>77</v>
      </c>
      <c r="I49" s="171"/>
      <c r="J49" s="171"/>
      <c r="K49" s="171"/>
      <c r="L49" s="171"/>
      <c r="M49" s="171"/>
      <c r="N49" s="172"/>
      <c r="O49" s="72"/>
      <c r="P49" s="5"/>
      <c r="Q49" s="5"/>
      <c r="R49" s="5"/>
      <c r="S49" s="6"/>
    </row>
    <row r="50" spans="1:19" ht="16.5" customHeight="1">
      <c r="A50" s="53" t="s">
        <v>78</v>
      </c>
      <c r="B50" s="53" t="s">
        <v>79</v>
      </c>
      <c r="C50" s="118"/>
      <c r="D50" s="118"/>
      <c r="E50" s="118"/>
      <c r="F50" s="118"/>
      <c r="G50" s="169"/>
      <c r="H50" s="73" t="s">
        <v>53</v>
      </c>
      <c r="I50" s="101" t="s">
        <v>80</v>
      </c>
      <c r="J50" s="102"/>
      <c r="K50" s="103"/>
      <c r="L50" s="173" t="s">
        <v>81</v>
      </c>
      <c r="M50" s="174"/>
      <c r="N50" s="74" t="s">
        <v>82</v>
      </c>
      <c r="O50" s="72"/>
      <c r="P50" s="5"/>
      <c r="Q50" s="5"/>
      <c r="R50" s="5"/>
      <c r="S50" s="6"/>
    </row>
    <row r="51" spans="1:19" ht="15" customHeight="1">
      <c r="A51" s="75" t="s">
        <v>83</v>
      </c>
      <c r="B51" s="76"/>
      <c r="C51" s="77"/>
      <c r="D51" s="77"/>
      <c r="E51" s="77"/>
      <c r="F51" s="77"/>
      <c r="G51" s="147">
        <v>7.5</v>
      </c>
      <c r="H51" s="78"/>
      <c r="I51" s="150"/>
      <c r="J51" s="150"/>
      <c r="K51" s="150"/>
      <c r="L51" s="151"/>
      <c r="M51" s="152"/>
      <c r="N51" s="79"/>
      <c r="O51" s="72"/>
      <c r="P51" s="153" t="s">
        <v>84</v>
      </c>
      <c r="Q51" s="107"/>
      <c r="R51" s="5"/>
      <c r="S51" s="6"/>
    </row>
    <row r="52" spans="1:19" ht="15" customHeight="1">
      <c r="A52" s="80" t="s">
        <v>85</v>
      </c>
      <c r="B52" s="81"/>
      <c r="C52" s="82"/>
      <c r="D52" s="82"/>
      <c r="E52" s="82"/>
      <c r="F52" s="82"/>
      <c r="G52" s="148"/>
      <c r="H52" s="83"/>
      <c r="I52" s="154"/>
      <c r="J52" s="154"/>
      <c r="K52" s="154"/>
      <c r="L52" s="155"/>
      <c r="M52" s="156"/>
      <c r="N52" s="84"/>
      <c r="O52" s="72"/>
      <c r="P52" s="107"/>
      <c r="Q52" s="107"/>
      <c r="R52" s="5"/>
      <c r="S52" s="6"/>
    </row>
    <row r="53" spans="1:19" ht="15" customHeight="1">
      <c r="A53" s="80" t="s">
        <v>86</v>
      </c>
      <c r="B53" s="81"/>
      <c r="C53" s="82"/>
      <c r="D53" s="82"/>
      <c r="E53" s="82"/>
      <c r="F53" s="82"/>
      <c r="G53" s="148"/>
      <c r="H53" s="83"/>
      <c r="I53" s="154"/>
      <c r="J53" s="154"/>
      <c r="K53" s="154"/>
      <c r="L53" s="155"/>
      <c r="M53" s="156"/>
      <c r="N53" s="84"/>
      <c r="O53" s="72"/>
      <c r="P53" s="107"/>
      <c r="Q53" s="107"/>
      <c r="R53" s="5"/>
      <c r="S53" s="6"/>
    </row>
    <row r="54" spans="1:19" ht="15" customHeight="1">
      <c r="A54" s="80" t="s">
        <v>87</v>
      </c>
      <c r="B54" s="81"/>
      <c r="C54" s="82"/>
      <c r="D54" s="82"/>
      <c r="E54" s="82"/>
      <c r="F54" s="82"/>
      <c r="G54" s="148"/>
      <c r="H54" s="83"/>
      <c r="I54" s="154"/>
      <c r="J54" s="154"/>
      <c r="K54" s="154"/>
      <c r="L54" s="155"/>
      <c r="M54" s="156"/>
      <c r="N54" s="84"/>
      <c r="O54" s="72"/>
      <c r="P54" s="107"/>
      <c r="Q54" s="107"/>
      <c r="R54" s="5"/>
      <c r="S54" s="6"/>
    </row>
    <row r="55" spans="1:19" ht="15" customHeight="1">
      <c r="A55" s="80" t="s">
        <v>88</v>
      </c>
      <c r="B55" s="81"/>
      <c r="C55" s="82"/>
      <c r="D55" s="82"/>
      <c r="E55" s="82"/>
      <c r="F55" s="82"/>
      <c r="G55" s="148"/>
      <c r="H55" s="83"/>
      <c r="I55" s="154"/>
      <c r="J55" s="154"/>
      <c r="K55" s="154"/>
      <c r="L55" s="155"/>
      <c r="M55" s="156"/>
      <c r="N55" s="84"/>
      <c r="O55" s="72"/>
      <c r="P55" s="107"/>
      <c r="Q55" s="107"/>
      <c r="R55" s="5"/>
      <c r="S55" s="6"/>
    </row>
    <row r="56" spans="1:19" ht="16.05" customHeight="1">
      <c r="A56" s="85" t="s">
        <v>89</v>
      </c>
      <c r="B56" s="86"/>
      <c r="C56" s="87"/>
      <c r="D56" s="87"/>
      <c r="E56" s="87"/>
      <c r="F56" s="87"/>
      <c r="G56" s="149"/>
      <c r="H56" s="88"/>
      <c r="I56" s="157"/>
      <c r="J56" s="157"/>
      <c r="K56" s="157"/>
      <c r="L56" s="158"/>
      <c r="M56" s="159"/>
      <c r="N56" s="89"/>
      <c r="O56" s="72"/>
      <c r="P56" s="107"/>
      <c r="Q56" s="107"/>
      <c r="R56" s="5"/>
      <c r="S56" s="6"/>
    </row>
    <row r="57" spans="1:19" ht="14.25" customHeight="1">
      <c r="A57" s="90" t="s">
        <v>90</v>
      </c>
      <c r="B57" s="91">
        <f>SUM(C57:G57)</f>
        <v>0</v>
      </c>
      <c r="C57" s="92">
        <f>SUM(C51:C56)*-1</f>
        <v>0</v>
      </c>
      <c r="D57" s="92">
        <f>SUM(D51:D56)*5</f>
        <v>0</v>
      </c>
      <c r="E57" s="92">
        <f>SUM(E51:E56)*-1</f>
        <v>0</v>
      </c>
      <c r="F57" s="92">
        <v>0</v>
      </c>
      <c r="G57" s="93">
        <v>0</v>
      </c>
      <c r="H57" s="134" t="s">
        <v>91</v>
      </c>
      <c r="I57" s="135"/>
      <c r="J57" s="135"/>
      <c r="K57" s="136"/>
      <c r="L57" s="137">
        <v>0</v>
      </c>
      <c r="M57" s="138"/>
      <c r="N57" s="94">
        <f>L57*3</f>
        <v>0</v>
      </c>
      <c r="O57" s="72"/>
      <c r="P57" s="5"/>
      <c r="Q57" s="5"/>
      <c r="R57" s="5"/>
      <c r="S57" s="6"/>
    </row>
    <row r="58" spans="1:19" ht="14.4" customHeight="1">
      <c r="A58" s="95"/>
      <c r="B58" s="96"/>
      <c r="C58" s="96"/>
      <c r="D58" s="96"/>
      <c r="E58" s="96"/>
      <c r="F58" s="96"/>
      <c r="G58" s="96"/>
      <c r="H58" s="96"/>
      <c r="I58" s="96"/>
      <c r="J58" s="96"/>
      <c r="K58" s="96"/>
      <c r="L58" s="96"/>
      <c r="M58" s="96"/>
      <c r="N58" s="96"/>
      <c r="O58" s="5"/>
      <c r="P58" s="5"/>
      <c r="Q58" s="5"/>
      <c r="R58" s="5"/>
      <c r="S58" s="6"/>
    </row>
    <row r="59" spans="1:19" ht="14.4" customHeight="1">
      <c r="A59" s="139" t="s">
        <v>92</v>
      </c>
      <c r="B59" s="140"/>
      <c r="C59" s="140"/>
      <c r="D59" s="140"/>
      <c r="E59" s="140"/>
      <c r="F59" s="140"/>
      <c r="G59" s="140"/>
      <c r="H59" s="140"/>
      <c r="I59" s="140"/>
      <c r="J59" s="140"/>
      <c r="K59" s="140"/>
      <c r="L59" s="140"/>
      <c r="M59" s="140"/>
      <c r="N59" s="140"/>
      <c r="O59" s="5"/>
      <c r="P59" s="5"/>
      <c r="Q59" s="5"/>
      <c r="R59" s="5"/>
      <c r="S59" s="6"/>
    </row>
    <row r="60" spans="1:19" ht="16.05" customHeight="1">
      <c r="A60" s="117" t="s">
        <v>93</v>
      </c>
      <c r="B60" s="141" t="s">
        <v>94</v>
      </c>
      <c r="C60" s="142"/>
      <c r="D60" s="142"/>
      <c r="E60" s="142"/>
      <c r="F60" s="142"/>
      <c r="G60" s="142"/>
      <c r="H60" s="142"/>
      <c r="I60" s="142"/>
      <c r="J60" s="142"/>
      <c r="K60" s="143"/>
      <c r="L60" s="101" t="s">
        <v>95</v>
      </c>
      <c r="M60" s="102"/>
      <c r="N60" s="103"/>
      <c r="O60" s="11"/>
      <c r="P60" s="5"/>
      <c r="Q60" s="5"/>
      <c r="R60" s="5"/>
      <c r="S60" s="6"/>
    </row>
    <row r="61" spans="1:19" ht="16.05" customHeight="1">
      <c r="A61" s="118"/>
      <c r="B61" s="144"/>
      <c r="C61" s="145"/>
      <c r="D61" s="145"/>
      <c r="E61" s="145"/>
      <c r="F61" s="145"/>
      <c r="G61" s="145"/>
      <c r="H61" s="145"/>
      <c r="I61" s="145"/>
      <c r="J61" s="145"/>
      <c r="K61" s="146"/>
      <c r="L61" s="53" t="s">
        <v>53</v>
      </c>
      <c r="M61" s="53" t="s">
        <v>96</v>
      </c>
      <c r="N61" s="54" t="s">
        <v>97</v>
      </c>
      <c r="O61" s="11"/>
      <c r="P61" s="5"/>
      <c r="Q61" s="5"/>
      <c r="R61" s="5"/>
      <c r="S61" s="6"/>
    </row>
    <row r="62" spans="1:19" ht="13.5" customHeight="1">
      <c r="A62" s="117" t="s">
        <v>98</v>
      </c>
      <c r="B62" s="111" t="s">
        <v>99</v>
      </c>
      <c r="C62" s="112"/>
      <c r="D62" s="112"/>
      <c r="E62" s="112"/>
      <c r="F62" s="112"/>
      <c r="G62" s="112"/>
      <c r="H62" s="112"/>
      <c r="I62" s="112"/>
      <c r="J62" s="112"/>
      <c r="K62" s="113"/>
      <c r="L62" s="55" t="s">
        <v>100</v>
      </c>
      <c r="M62" s="58">
        <v>5</v>
      </c>
      <c r="N62" s="115">
        <f>IF(ISERROR(AVERAGE(M63:M64)),0,ROUNDUP(AVERAGE(M63:M64),1))</f>
        <v>0</v>
      </c>
      <c r="O62" s="11"/>
      <c r="P62" s="106" t="s">
        <v>101</v>
      </c>
      <c r="Q62" s="107"/>
      <c r="R62" s="107"/>
      <c r="S62" s="108"/>
    </row>
    <row r="63" spans="1:19" ht="14.4" customHeight="1">
      <c r="A63" s="118"/>
      <c r="B63" s="114"/>
      <c r="C63" s="112"/>
      <c r="D63" s="112"/>
      <c r="E63" s="112"/>
      <c r="F63" s="112"/>
      <c r="G63" s="112"/>
      <c r="H63" s="112"/>
      <c r="I63" s="112"/>
      <c r="J63" s="112"/>
      <c r="K63" s="113"/>
      <c r="L63" s="97" t="s">
        <v>102</v>
      </c>
      <c r="M63" s="62"/>
      <c r="N63" s="116"/>
      <c r="O63" s="11"/>
      <c r="P63" s="107"/>
      <c r="Q63" s="107"/>
      <c r="R63" s="107"/>
      <c r="S63" s="108"/>
    </row>
    <row r="64" spans="1:19" ht="14.4" customHeight="1">
      <c r="A64" s="118"/>
      <c r="B64" s="114"/>
      <c r="C64" s="112"/>
      <c r="D64" s="112"/>
      <c r="E64" s="112"/>
      <c r="F64" s="112"/>
      <c r="G64" s="112"/>
      <c r="H64" s="112"/>
      <c r="I64" s="112"/>
      <c r="J64" s="112"/>
      <c r="K64" s="113"/>
      <c r="L64" s="97" t="s">
        <v>103</v>
      </c>
      <c r="M64" s="66"/>
      <c r="N64" s="116"/>
      <c r="O64" s="11"/>
      <c r="P64" s="107"/>
      <c r="Q64" s="107"/>
      <c r="R64" s="107"/>
      <c r="S64" s="108"/>
    </row>
    <row r="65" spans="1:19" ht="13.5" customHeight="1">
      <c r="A65" s="118"/>
      <c r="B65" s="111" t="s">
        <v>104</v>
      </c>
      <c r="C65" s="112"/>
      <c r="D65" s="112"/>
      <c r="E65" s="112"/>
      <c r="F65" s="112"/>
      <c r="G65" s="112"/>
      <c r="H65" s="112"/>
      <c r="I65" s="112"/>
      <c r="J65" s="112"/>
      <c r="K65" s="113"/>
      <c r="L65" s="97" t="s">
        <v>100</v>
      </c>
      <c r="M65" s="58">
        <v>5</v>
      </c>
      <c r="N65" s="115">
        <f>IF(ISERROR(AVERAGE(M66:M67)),0,ROUNDUP(AVERAGE(M66:M67),1))</f>
        <v>0</v>
      </c>
      <c r="O65" s="11"/>
      <c r="P65" s="106" t="s">
        <v>105</v>
      </c>
      <c r="Q65" s="107"/>
      <c r="R65" s="107"/>
      <c r="S65" s="108"/>
    </row>
    <row r="66" spans="1:19" ht="18.75" customHeight="1">
      <c r="A66" s="118"/>
      <c r="B66" s="114"/>
      <c r="C66" s="112"/>
      <c r="D66" s="112"/>
      <c r="E66" s="112"/>
      <c r="F66" s="112"/>
      <c r="G66" s="112"/>
      <c r="H66" s="112"/>
      <c r="I66" s="112"/>
      <c r="J66" s="112"/>
      <c r="K66" s="113"/>
      <c r="L66" s="97" t="s">
        <v>102</v>
      </c>
      <c r="M66" s="62"/>
      <c r="N66" s="116"/>
      <c r="O66" s="11"/>
      <c r="P66" s="107"/>
      <c r="Q66" s="107"/>
      <c r="R66" s="107"/>
      <c r="S66" s="108"/>
    </row>
    <row r="67" spans="1:19" ht="18.75" customHeight="1">
      <c r="A67" s="118"/>
      <c r="B67" s="114"/>
      <c r="C67" s="112"/>
      <c r="D67" s="112"/>
      <c r="E67" s="112"/>
      <c r="F67" s="112"/>
      <c r="G67" s="112"/>
      <c r="H67" s="112"/>
      <c r="I67" s="112"/>
      <c r="J67" s="112"/>
      <c r="K67" s="113"/>
      <c r="L67" s="98" t="s">
        <v>103</v>
      </c>
      <c r="M67" s="66"/>
      <c r="N67" s="116"/>
      <c r="O67" s="11"/>
      <c r="P67" s="107"/>
      <c r="Q67" s="107"/>
      <c r="R67" s="107"/>
      <c r="S67" s="108"/>
    </row>
    <row r="68" spans="1:19" ht="18.75" customHeight="1">
      <c r="A68" s="117" t="s">
        <v>106</v>
      </c>
      <c r="B68" s="111" t="s">
        <v>107</v>
      </c>
      <c r="C68" s="112"/>
      <c r="D68" s="112"/>
      <c r="E68" s="112"/>
      <c r="F68" s="112"/>
      <c r="G68" s="112"/>
      <c r="H68" s="112"/>
      <c r="I68" s="112"/>
      <c r="J68" s="112"/>
      <c r="K68" s="113"/>
      <c r="L68" s="55" t="s">
        <v>100</v>
      </c>
      <c r="M68" s="58">
        <v>5</v>
      </c>
      <c r="N68" s="115">
        <f>IF(ISERROR(AVERAGE(M69:M70)),0,ROUNDUP(AVERAGE(M69:M70),1))</f>
        <v>0</v>
      </c>
      <c r="O68" s="11"/>
      <c r="P68" s="106" t="s">
        <v>108</v>
      </c>
      <c r="Q68" s="107"/>
      <c r="R68" s="107"/>
      <c r="S68" s="108"/>
    </row>
    <row r="69" spans="1:19" ht="18.75" customHeight="1">
      <c r="A69" s="118"/>
      <c r="B69" s="114"/>
      <c r="C69" s="112"/>
      <c r="D69" s="112"/>
      <c r="E69" s="112"/>
      <c r="F69" s="112"/>
      <c r="G69" s="112"/>
      <c r="H69" s="112"/>
      <c r="I69" s="112"/>
      <c r="J69" s="112"/>
      <c r="K69" s="113"/>
      <c r="L69" s="97" t="s">
        <v>102</v>
      </c>
      <c r="M69" s="62"/>
      <c r="N69" s="116"/>
      <c r="O69" s="11"/>
      <c r="P69" s="107"/>
      <c r="Q69" s="107"/>
      <c r="R69" s="107"/>
      <c r="S69" s="108"/>
    </row>
    <row r="70" spans="1:19" ht="18.75" customHeight="1">
      <c r="A70" s="118"/>
      <c r="B70" s="114"/>
      <c r="C70" s="112"/>
      <c r="D70" s="112"/>
      <c r="E70" s="112"/>
      <c r="F70" s="112"/>
      <c r="G70" s="112"/>
      <c r="H70" s="112"/>
      <c r="I70" s="112"/>
      <c r="J70" s="112"/>
      <c r="K70" s="113"/>
      <c r="L70" s="97" t="s">
        <v>103</v>
      </c>
      <c r="M70" s="66"/>
      <c r="N70" s="116"/>
      <c r="O70" s="11"/>
      <c r="P70" s="107"/>
      <c r="Q70" s="107"/>
      <c r="R70" s="107"/>
      <c r="S70" s="108"/>
    </row>
    <row r="71" spans="1:19" ht="18.75" customHeight="1">
      <c r="A71" s="118"/>
      <c r="B71" s="111" t="s">
        <v>109</v>
      </c>
      <c r="C71" s="112"/>
      <c r="D71" s="112"/>
      <c r="E71" s="112"/>
      <c r="F71" s="112"/>
      <c r="G71" s="112"/>
      <c r="H71" s="112"/>
      <c r="I71" s="112"/>
      <c r="J71" s="112"/>
      <c r="K71" s="113"/>
      <c r="L71" s="97" t="s">
        <v>100</v>
      </c>
      <c r="M71" s="58">
        <v>5</v>
      </c>
      <c r="N71" s="115">
        <f>IF(ISERROR(AVERAGE(M72:M73)),0,ROUNDUP(AVERAGE(M72:M73),1))</f>
        <v>0</v>
      </c>
      <c r="O71" s="11"/>
      <c r="P71" s="106" t="s">
        <v>110</v>
      </c>
      <c r="Q71" s="107"/>
      <c r="R71" s="107"/>
      <c r="S71" s="108"/>
    </row>
    <row r="72" spans="1:19" ht="18.75" customHeight="1">
      <c r="A72" s="118"/>
      <c r="B72" s="114"/>
      <c r="C72" s="112"/>
      <c r="D72" s="112"/>
      <c r="E72" s="112"/>
      <c r="F72" s="112"/>
      <c r="G72" s="112"/>
      <c r="H72" s="112"/>
      <c r="I72" s="112"/>
      <c r="J72" s="112"/>
      <c r="K72" s="113"/>
      <c r="L72" s="97" t="s">
        <v>102</v>
      </c>
      <c r="M72" s="62"/>
      <c r="N72" s="116"/>
      <c r="O72" s="11"/>
      <c r="P72" s="107"/>
      <c r="Q72" s="107"/>
      <c r="R72" s="107"/>
      <c r="S72" s="108"/>
    </row>
    <row r="73" spans="1:19" ht="18.75" customHeight="1">
      <c r="A73" s="118"/>
      <c r="B73" s="114"/>
      <c r="C73" s="112"/>
      <c r="D73" s="112"/>
      <c r="E73" s="112"/>
      <c r="F73" s="112"/>
      <c r="G73" s="112"/>
      <c r="H73" s="112"/>
      <c r="I73" s="112"/>
      <c r="J73" s="112"/>
      <c r="K73" s="113"/>
      <c r="L73" s="97" t="s">
        <v>103</v>
      </c>
      <c r="M73" s="66"/>
      <c r="N73" s="116"/>
      <c r="O73" s="11"/>
      <c r="P73" s="107"/>
      <c r="Q73" s="107"/>
      <c r="R73" s="107"/>
      <c r="S73" s="108"/>
    </row>
    <row r="74" spans="1:19" ht="18.75" customHeight="1">
      <c r="A74" s="118"/>
      <c r="B74" s="111" t="s">
        <v>111</v>
      </c>
      <c r="C74" s="119"/>
      <c r="D74" s="119"/>
      <c r="E74" s="119"/>
      <c r="F74" s="119"/>
      <c r="G74" s="119"/>
      <c r="H74" s="119"/>
      <c r="I74" s="119"/>
      <c r="J74" s="119"/>
      <c r="K74" s="120"/>
      <c r="L74" s="97" t="s">
        <v>100</v>
      </c>
      <c r="M74" s="58">
        <v>5</v>
      </c>
      <c r="N74" s="115">
        <f>IF(ISERROR(AVERAGE(M75:M76)),0,ROUNDUP(AVERAGE(M75:M76),1))</f>
        <v>0</v>
      </c>
      <c r="O74" s="11"/>
      <c r="P74" s="106" t="s">
        <v>112</v>
      </c>
      <c r="Q74" s="107"/>
      <c r="R74" s="107"/>
      <c r="S74" s="108"/>
    </row>
    <row r="75" spans="1:19" ht="18.75" customHeight="1">
      <c r="A75" s="118"/>
      <c r="B75" s="121"/>
      <c r="C75" s="119"/>
      <c r="D75" s="119"/>
      <c r="E75" s="119"/>
      <c r="F75" s="119"/>
      <c r="G75" s="119"/>
      <c r="H75" s="119"/>
      <c r="I75" s="119"/>
      <c r="J75" s="119"/>
      <c r="K75" s="120"/>
      <c r="L75" s="97" t="s">
        <v>102</v>
      </c>
      <c r="M75" s="62"/>
      <c r="N75" s="116"/>
      <c r="O75" s="11"/>
      <c r="P75" s="107"/>
      <c r="Q75" s="107"/>
      <c r="R75" s="107"/>
      <c r="S75" s="108"/>
    </row>
    <row r="76" spans="1:19" ht="18.75" customHeight="1">
      <c r="A76" s="118"/>
      <c r="B76" s="121"/>
      <c r="C76" s="119"/>
      <c r="D76" s="119"/>
      <c r="E76" s="119"/>
      <c r="F76" s="119"/>
      <c r="G76" s="119"/>
      <c r="H76" s="119"/>
      <c r="I76" s="119"/>
      <c r="J76" s="119"/>
      <c r="K76" s="120"/>
      <c r="L76" s="98" t="s">
        <v>103</v>
      </c>
      <c r="M76" s="66"/>
      <c r="N76" s="116"/>
      <c r="O76" s="11"/>
      <c r="P76" s="107"/>
      <c r="Q76" s="107"/>
      <c r="R76" s="107"/>
      <c r="S76" s="108"/>
    </row>
    <row r="77" spans="1:19" ht="18.75" customHeight="1">
      <c r="A77" s="122" t="s">
        <v>113</v>
      </c>
      <c r="B77" s="125" t="s">
        <v>114</v>
      </c>
      <c r="C77" s="126"/>
      <c r="D77" s="126"/>
      <c r="E77" s="126"/>
      <c r="F77" s="126"/>
      <c r="G77" s="126"/>
      <c r="H77" s="126"/>
      <c r="I77" s="126"/>
      <c r="J77" s="126"/>
      <c r="K77" s="127"/>
      <c r="L77" s="55" t="s">
        <v>100</v>
      </c>
      <c r="M77" s="58">
        <v>3</v>
      </c>
      <c r="N77" s="115">
        <f>IF(ISERROR(AVERAGE(M78:M79)),0,ROUNDUP(AVERAGE(M78:M79),1))</f>
        <v>0</v>
      </c>
      <c r="O77" s="11"/>
      <c r="P77" s="106" t="s">
        <v>115</v>
      </c>
      <c r="Q77" s="107"/>
      <c r="R77" s="107"/>
      <c r="S77" s="108"/>
    </row>
    <row r="78" spans="1:19" ht="18.75" customHeight="1">
      <c r="A78" s="123"/>
      <c r="B78" s="128"/>
      <c r="C78" s="107"/>
      <c r="D78" s="107"/>
      <c r="E78" s="107"/>
      <c r="F78" s="107"/>
      <c r="G78" s="107"/>
      <c r="H78" s="107"/>
      <c r="I78" s="107"/>
      <c r="J78" s="107"/>
      <c r="K78" s="129"/>
      <c r="L78" s="97" t="s">
        <v>102</v>
      </c>
      <c r="M78" s="62"/>
      <c r="N78" s="116"/>
      <c r="O78" s="11"/>
      <c r="P78" s="107"/>
      <c r="Q78" s="107"/>
      <c r="R78" s="107"/>
      <c r="S78" s="108"/>
    </row>
    <row r="79" spans="1:19" ht="18.75" customHeight="1">
      <c r="A79" s="123"/>
      <c r="B79" s="130"/>
      <c r="C79" s="131"/>
      <c r="D79" s="131"/>
      <c r="E79" s="131"/>
      <c r="F79" s="131"/>
      <c r="G79" s="131"/>
      <c r="H79" s="131"/>
      <c r="I79" s="131"/>
      <c r="J79" s="131"/>
      <c r="K79" s="132"/>
      <c r="L79" s="98" t="s">
        <v>103</v>
      </c>
      <c r="M79" s="66"/>
      <c r="N79" s="116"/>
      <c r="O79" s="11"/>
      <c r="P79" s="107"/>
      <c r="Q79" s="107"/>
      <c r="R79" s="107"/>
      <c r="S79" s="108"/>
    </row>
    <row r="80" spans="1:19" ht="18.75" customHeight="1">
      <c r="A80" s="123"/>
      <c r="B80" s="125" t="s">
        <v>116</v>
      </c>
      <c r="C80" s="126"/>
      <c r="D80" s="126"/>
      <c r="E80" s="126"/>
      <c r="F80" s="126"/>
      <c r="G80" s="126"/>
      <c r="H80" s="126"/>
      <c r="I80" s="126"/>
      <c r="J80" s="126"/>
      <c r="K80" s="127"/>
      <c r="L80" s="55" t="s">
        <v>100</v>
      </c>
      <c r="M80" s="58">
        <v>5</v>
      </c>
      <c r="N80" s="115">
        <f>IF(ISERROR(AVERAGE(M81:M82)),0,ROUNDUP(AVERAGE(M81:M82),1))</f>
        <v>0</v>
      </c>
      <c r="O80" s="11"/>
      <c r="P80" s="106" t="s">
        <v>117</v>
      </c>
      <c r="Q80" s="107"/>
      <c r="R80" s="107"/>
      <c r="S80" s="108"/>
    </row>
    <row r="81" spans="1:19" ht="18.75" customHeight="1">
      <c r="A81" s="123"/>
      <c r="B81" s="128"/>
      <c r="C81" s="107"/>
      <c r="D81" s="107"/>
      <c r="E81" s="107"/>
      <c r="F81" s="107"/>
      <c r="G81" s="107"/>
      <c r="H81" s="107"/>
      <c r="I81" s="107"/>
      <c r="J81" s="107"/>
      <c r="K81" s="129"/>
      <c r="L81" s="97" t="s">
        <v>102</v>
      </c>
      <c r="M81" s="62"/>
      <c r="N81" s="133"/>
      <c r="O81" s="11"/>
      <c r="P81" s="107"/>
      <c r="Q81" s="107"/>
      <c r="R81" s="107"/>
      <c r="S81" s="108"/>
    </row>
    <row r="82" spans="1:19" ht="13.5" customHeight="1">
      <c r="A82" s="123"/>
      <c r="B82" s="130"/>
      <c r="C82" s="131"/>
      <c r="D82" s="131"/>
      <c r="E82" s="131"/>
      <c r="F82" s="131"/>
      <c r="G82" s="131"/>
      <c r="H82" s="131"/>
      <c r="I82" s="131"/>
      <c r="J82" s="131"/>
      <c r="K82" s="132"/>
      <c r="L82" s="98" t="s">
        <v>103</v>
      </c>
      <c r="M82" s="66"/>
      <c r="N82" s="116"/>
      <c r="O82" s="11"/>
      <c r="P82" s="107"/>
      <c r="Q82" s="107"/>
      <c r="R82" s="107"/>
      <c r="S82" s="108"/>
    </row>
    <row r="83" spans="1:19" ht="13.5" customHeight="1">
      <c r="A83" s="123"/>
      <c r="B83" s="125" t="s">
        <v>118</v>
      </c>
      <c r="C83" s="126"/>
      <c r="D83" s="126"/>
      <c r="E83" s="126"/>
      <c r="F83" s="126"/>
      <c r="G83" s="126"/>
      <c r="H83" s="126"/>
      <c r="I83" s="126"/>
      <c r="J83" s="126"/>
      <c r="K83" s="127"/>
      <c r="L83" s="55" t="s">
        <v>100</v>
      </c>
      <c r="M83" s="58">
        <v>5</v>
      </c>
      <c r="N83" s="115">
        <f>IF(ISERROR(AVERAGE(M84:M85)),0,ROUNDUP(AVERAGE(M84:M85),1))</f>
        <v>0</v>
      </c>
      <c r="O83" s="11"/>
      <c r="P83" s="106" t="s">
        <v>119</v>
      </c>
      <c r="Q83" s="107"/>
      <c r="R83" s="107"/>
      <c r="S83" s="108"/>
    </row>
    <row r="84" spans="1:19" ht="14.4" customHeight="1">
      <c r="A84" s="123"/>
      <c r="B84" s="128"/>
      <c r="C84" s="107"/>
      <c r="D84" s="107"/>
      <c r="E84" s="107"/>
      <c r="F84" s="107"/>
      <c r="G84" s="107"/>
      <c r="H84" s="107"/>
      <c r="I84" s="107"/>
      <c r="J84" s="107"/>
      <c r="K84" s="129"/>
      <c r="L84" s="97" t="s">
        <v>102</v>
      </c>
      <c r="M84" s="62"/>
      <c r="N84" s="116"/>
      <c r="O84" s="11"/>
      <c r="P84" s="107"/>
      <c r="Q84" s="107"/>
      <c r="R84" s="107"/>
      <c r="S84" s="108"/>
    </row>
    <row r="85" spans="1:19" ht="14.4" customHeight="1">
      <c r="A85" s="123"/>
      <c r="B85" s="130"/>
      <c r="C85" s="131"/>
      <c r="D85" s="131"/>
      <c r="E85" s="131"/>
      <c r="F85" s="131"/>
      <c r="G85" s="131"/>
      <c r="H85" s="131"/>
      <c r="I85" s="131"/>
      <c r="J85" s="131"/>
      <c r="K85" s="132"/>
      <c r="L85" s="98" t="s">
        <v>103</v>
      </c>
      <c r="M85" s="66"/>
      <c r="N85" s="116"/>
      <c r="O85" s="11"/>
      <c r="P85" s="107"/>
      <c r="Q85" s="107"/>
      <c r="R85" s="107"/>
      <c r="S85" s="108"/>
    </row>
    <row r="86" spans="1:19" ht="15" customHeight="1">
      <c r="A86" s="123"/>
      <c r="B86" s="125" t="s">
        <v>120</v>
      </c>
      <c r="C86" s="126"/>
      <c r="D86" s="126"/>
      <c r="E86" s="126"/>
      <c r="F86" s="126"/>
      <c r="G86" s="126"/>
      <c r="H86" s="126"/>
      <c r="I86" s="126"/>
      <c r="J86" s="126"/>
      <c r="K86" s="127"/>
      <c r="L86" s="55" t="s">
        <v>100</v>
      </c>
      <c r="M86" s="58">
        <v>5</v>
      </c>
      <c r="N86" s="115">
        <f>IF(ISERROR(AVERAGE(M87:M88)),0,ROUNDUP(AVERAGE(M87:M88),1))</f>
        <v>0</v>
      </c>
      <c r="O86" s="11"/>
      <c r="P86" s="106" t="s">
        <v>121</v>
      </c>
      <c r="Q86" s="107"/>
      <c r="R86" s="107"/>
      <c r="S86" s="108"/>
    </row>
    <row r="87" spans="1:19" ht="15" customHeight="1">
      <c r="A87" s="123"/>
      <c r="B87" s="128"/>
      <c r="C87" s="107"/>
      <c r="D87" s="107"/>
      <c r="E87" s="107"/>
      <c r="F87" s="107"/>
      <c r="G87" s="107"/>
      <c r="H87" s="107"/>
      <c r="I87" s="107"/>
      <c r="J87" s="107"/>
      <c r="K87" s="129"/>
      <c r="L87" s="97" t="s">
        <v>102</v>
      </c>
      <c r="M87" s="62"/>
      <c r="N87" s="116"/>
      <c r="O87" s="11"/>
      <c r="P87" s="107"/>
      <c r="Q87" s="107"/>
      <c r="R87" s="107"/>
      <c r="S87" s="108"/>
    </row>
    <row r="88" spans="1:19" ht="15" customHeight="1">
      <c r="A88" s="124"/>
      <c r="B88" s="130"/>
      <c r="C88" s="131"/>
      <c r="D88" s="131"/>
      <c r="E88" s="131"/>
      <c r="F88" s="131"/>
      <c r="G88" s="131"/>
      <c r="H88" s="131"/>
      <c r="I88" s="131"/>
      <c r="J88" s="131"/>
      <c r="K88" s="132"/>
      <c r="L88" s="98" t="s">
        <v>103</v>
      </c>
      <c r="M88" s="66"/>
      <c r="N88" s="116"/>
      <c r="O88" s="11"/>
      <c r="P88" s="107"/>
      <c r="Q88" s="107"/>
      <c r="R88" s="107"/>
      <c r="S88" s="108"/>
    </row>
    <row r="89" spans="1:19" ht="16.05" customHeight="1">
      <c r="A89" s="54" t="s">
        <v>122</v>
      </c>
      <c r="B89" s="101" t="s">
        <v>90</v>
      </c>
      <c r="C89" s="102"/>
      <c r="D89" s="102"/>
      <c r="E89" s="102"/>
      <c r="F89" s="102"/>
      <c r="G89" s="102"/>
      <c r="H89" s="102"/>
      <c r="I89" s="102"/>
      <c r="J89" s="102"/>
      <c r="K89" s="103"/>
      <c r="L89" s="53" t="s">
        <v>18</v>
      </c>
      <c r="M89" s="104">
        <f>SUM(N62:N88)</f>
        <v>0</v>
      </c>
      <c r="N89" s="105"/>
      <c r="O89" s="99"/>
      <c r="P89" s="100"/>
      <c r="Q89" s="100"/>
      <c r="R89" s="109"/>
      <c r="S89" s="110"/>
    </row>
  </sheetData>
  <mergeCells count="154">
    <mergeCell ref="A2:N2"/>
    <mergeCell ref="B4:D4"/>
    <mergeCell ref="E4:F4"/>
    <mergeCell ref="G4:H4"/>
    <mergeCell ref="I4:J4"/>
    <mergeCell ref="M4:N4"/>
    <mergeCell ref="A6:A7"/>
    <mergeCell ref="B6:E6"/>
    <mergeCell ref="F6:J6"/>
    <mergeCell ref="B7:E7"/>
    <mergeCell ref="F7:J7"/>
    <mergeCell ref="A9:N9"/>
    <mergeCell ref="A10:E10"/>
    <mergeCell ref="F10:G10"/>
    <mergeCell ref="H10:I10"/>
    <mergeCell ref="M10:N10"/>
    <mergeCell ref="A11:D11"/>
    <mergeCell ref="P11:P13"/>
    <mergeCell ref="A12:E12"/>
    <mergeCell ref="F12:G13"/>
    <mergeCell ref="H12:I13"/>
    <mergeCell ref="L12:L13"/>
    <mergeCell ref="M12:N13"/>
    <mergeCell ref="A13:E13"/>
    <mergeCell ref="A14:D14"/>
    <mergeCell ref="A15:E15"/>
    <mergeCell ref="F15:G15"/>
    <mergeCell ref="H15:I15"/>
    <mergeCell ref="L15:L16"/>
    <mergeCell ref="M15:N16"/>
    <mergeCell ref="A16:E16"/>
    <mergeCell ref="F16:G16"/>
    <mergeCell ref="H16:I16"/>
    <mergeCell ref="A17:D17"/>
    <mergeCell ref="A18:D18"/>
    <mergeCell ref="F18:G18"/>
    <mergeCell ref="H18:I18"/>
    <mergeCell ref="L18:L19"/>
    <mergeCell ref="M18:N18"/>
    <mergeCell ref="A19:D19"/>
    <mergeCell ref="F19:G19"/>
    <mergeCell ref="H19:I19"/>
    <mergeCell ref="M19:N19"/>
    <mergeCell ref="A20:E20"/>
    <mergeCell ref="A21:E21"/>
    <mergeCell ref="F21:G21"/>
    <mergeCell ref="H21:I21"/>
    <mergeCell ref="M21:N21"/>
    <mergeCell ref="A22:E22"/>
    <mergeCell ref="F22:G22"/>
    <mergeCell ref="H22:I22"/>
    <mergeCell ref="M22:N22"/>
    <mergeCell ref="A23:K23"/>
    <mergeCell ref="M23:N23"/>
    <mergeCell ref="A26:N26"/>
    <mergeCell ref="A27:J27"/>
    <mergeCell ref="K27:L27"/>
    <mergeCell ref="M27:N27"/>
    <mergeCell ref="A28:F28"/>
    <mergeCell ref="G28:J28"/>
    <mergeCell ref="A29:F29"/>
    <mergeCell ref="G29:J29"/>
    <mergeCell ref="A30:F30"/>
    <mergeCell ref="G30:J30"/>
    <mergeCell ref="A31:F31"/>
    <mergeCell ref="G31:J31"/>
    <mergeCell ref="A32:F32"/>
    <mergeCell ref="G32:J32"/>
    <mergeCell ref="A33:F33"/>
    <mergeCell ref="G33:J33"/>
    <mergeCell ref="A34:J34"/>
    <mergeCell ref="A35:N35"/>
    <mergeCell ref="A36:K36"/>
    <mergeCell ref="L36:N36"/>
    <mergeCell ref="B37:G37"/>
    <mergeCell ref="H37:J37"/>
    <mergeCell ref="B38:G38"/>
    <mergeCell ref="H38:J38"/>
    <mergeCell ref="B39:G39"/>
    <mergeCell ref="H39:J39"/>
    <mergeCell ref="B40:G40"/>
    <mergeCell ref="H40:J40"/>
    <mergeCell ref="B41:G41"/>
    <mergeCell ref="H41:J41"/>
    <mergeCell ref="B42:G42"/>
    <mergeCell ref="H42:J42"/>
    <mergeCell ref="B43:G43"/>
    <mergeCell ref="H43:J43"/>
    <mergeCell ref="B44:G44"/>
    <mergeCell ref="H44:J44"/>
    <mergeCell ref="A45:M45"/>
    <mergeCell ref="A48:N48"/>
    <mergeCell ref="A49:B49"/>
    <mergeCell ref="C49:C50"/>
    <mergeCell ref="D49:D50"/>
    <mergeCell ref="E49:E50"/>
    <mergeCell ref="F49:F50"/>
    <mergeCell ref="G49:G50"/>
    <mergeCell ref="H49:N49"/>
    <mergeCell ref="I50:K50"/>
    <mergeCell ref="L50:M50"/>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s>
  <phoneticPr fontId="12" type="noConversion"/>
  <dataValidations count="1">
    <dataValidation type="list" allowBlank="1" showInputMessage="1" showErrorMessage="1" sqref="M62:M88">
      <formula1>"1,2,3,4,5"</formula1>
    </dataValidation>
  </dataValidations>
  <pageMargins left="0.31495800000000002" right="0.31495800000000002" top="0.354319" bottom="0.354319" header="0.31495800000000002" footer="0.27558300000000002"/>
  <pageSetup orientation="portrait" r:id="rId1"/>
  <headerFooter>
    <oddFooter>&amp;R&amp;"HY견고딕,Regular"&amp;9&amp;K000000(주)아스템즈</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백지혜</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hsw</cp:lastModifiedBy>
  <dcterms:modified xsi:type="dcterms:W3CDTF">2023-07-17T05:03:27Z</dcterms:modified>
</cp:coreProperties>
</file>