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evEnv\02.팀원관리\01.인사고과평가\"/>
    </mc:Choice>
  </mc:AlternateContent>
  <bookViews>
    <workbookView showHorizontalScroll="0" showVerticalScroll="0" showSheetTabs="0" xWindow="0" yWindow="0" windowWidth="23040" windowHeight="7560"/>
  </bookViews>
  <sheets>
    <sheet name="한상우" sheetId="1" r:id="rId1"/>
  </sheets>
  <definedNames>
    <definedName name="_xlnm.Print_Area" localSheetId="0">한상우!$A$1:$N$89</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4" i="1" l="1"/>
  <c r="N62" i="1"/>
  <c r="N65" i="1"/>
  <c r="N68" i="1"/>
  <c r="N71" i="1"/>
  <c r="N74" i="1"/>
  <c r="N77" i="1"/>
  <c r="N80" i="1"/>
  <c r="N83" i="1"/>
  <c r="N86" i="1"/>
  <c r="N57" i="1"/>
  <c r="E57" i="1"/>
  <c r="D57" i="1"/>
  <c r="C57" i="1"/>
  <c r="B57" i="1"/>
  <c r="J18" i="1"/>
  <c r="K18" i="1"/>
  <c r="N45" i="1"/>
  <c r="J13" i="1"/>
  <c r="K13" i="1"/>
  <c r="N34" i="1"/>
  <c r="J16" i="1"/>
  <c r="K16" i="1"/>
  <c r="J15" i="1"/>
  <c r="K15" i="1"/>
  <c r="L34" i="1"/>
  <c r="J12" i="1"/>
  <c r="K12" i="1"/>
  <c r="K34" i="1"/>
  <c r="K22" i="1"/>
  <c r="L22" i="1"/>
  <c r="M89" i="1"/>
  <c r="J19" i="1"/>
  <c r="K19" i="1"/>
  <c r="L18" i="1"/>
  <c r="L15" i="1"/>
  <c r="L12" i="1"/>
  <c r="J21" i="1"/>
  <c r="K21" i="1"/>
  <c r="L21" i="1"/>
  <c r="L23" i="1"/>
</calcChain>
</file>

<file path=xl/sharedStrings.xml><?xml version="1.0" encoding="utf-8"?>
<sst xmlns="http://schemas.openxmlformats.org/spreadsheetml/2006/main" count="153" uniqueCount="121">
  <si>
    <t>인사 고과 평가</t>
    <phoneticPr fontId="2" type="noConversion"/>
  </si>
  <si>
    <t>소속</t>
    <phoneticPr fontId="2" type="noConversion"/>
  </si>
  <si>
    <t>직급</t>
    <phoneticPr fontId="2" type="noConversion"/>
  </si>
  <si>
    <t>성명</t>
    <phoneticPr fontId="2" type="noConversion"/>
  </si>
  <si>
    <t>승격일</t>
    <phoneticPr fontId="2" type="noConversion"/>
  </si>
  <si>
    <t>평가자
직위/성명</t>
    <phoneticPr fontId="2" type="noConversion"/>
  </si>
  <si>
    <t>1차평가자(팀장)</t>
    <phoneticPr fontId="2" type="noConversion"/>
  </si>
  <si>
    <t>2차평가자(부서장)</t>
    <phoneticPr fontId="2" type="noConversion"/>
  </si>
  <si>
    <t>이사 / 윤석남</t>
    <phoneticPr fontId="2" type="noConversion"/>
  </si>
  <si>
    <t>인사 고과 평가 총점</t>
    <phoneticPr fontId="2" type="noConversion"/>
  </si>
  <si>
    <t>평가 항목</t>
    <phoneticPr fontId="2" type="noConversion"/>
  </si>
  <si>
    <t>평가 배점</t>
    <phoneticPr fontId="2" type="noConversion"/>
  </si>
  <si>
    <t>평가 총점</t>
    <phoneticPr fontId="2" type="noConversion"/>
  </si>
  <si>
    <t>취득 점수</t>
    <phoneticPr fontId="2" type="noConversion"/>
  </si>
  <si>
    <t>환산 점수</t>
    <phoneticPr fontId="2" type="noConversion"/>
  </si>
  <si>
    <t>환산 합계</t>
    <phoneticPr fontId="2" type="noConversion"/>
  </si>
  <si>
    <t>비고</t>
    <phoneticPr fontId="2" type="noConversion"/>
  </si>
  <si>
    <t>1. 업적 평가</t>
    <phoneticPr fontId="2" type="noConversion"/>
  </si>
  <si>
    <t>반기 당 6M/M 이상의 투입 (계약 기준) 시는 기타 고과 평가에서 가감산 처리</t>
    <phoneticPr fontId="2" type="noConversion"/>
  </si>
  <si>
    <t>a. 수행 프로젝트 업적 평가</t>
    <phoneticPr fontId="2" type="noConversion"/>
  </si>
  <si>
    <t>30점 초과 분은 기타로 가산</t>
    <phoneticPr fontId="2" type="noConversion"/>
  </si>
  <si>
    <t>b. 그 외 활동 내역 업적 평가</t>
    <phoneticPr fontId="2" type="noConversion"/>
  </si>
  <si>
    <t>2. 프로젝트 평가</t>
    <phoneticPr fontId="2" type="noConversion"/>
  </si>
  <si>
    <t>a. 프로젝트 자체 평가 (부서장 평가)</t>
    <phoneticPr fontId="2" type="noConversion"/>
  </si>
  <si>
    <t>b. 프로젝트 투입인력 평가 (PL, PM, 팀장)</t>
    <phoneticPr fontId="2" type="noConversion"/>
  </si>
  <si>
    <t>3. 기본 소양 및 능력 평가</t>
    <phoneticPr fontId="2" type="noConversion"/>
  </si>
  <si>
    <t>a. 기본 소양 평가</t>
    <phoneticPr fontId="2" type="noConversion"/>
  </si>
  <si>
    <t>b. 능력 평가</t>
    <phoneticPr fontId="2" type="noConversion"/>
  </si>
  <si>
    <t>4. 기타 평가</t>
    <phoneticPr fontId="2" type="noConversion"/>
  </si>
  <si>
    <t>a. 추가 업무 활동 내역 평가</t>
    <phoneticPr fontId="2" type="noConversion"/>
  </si>
  <si>
    <t>b. 기타 부서장 평가</t>
    <phoneticPr fontId="2" type="noConversion"/>
  </si>
  <si>
    <t>+,- 10점 범위에서 가감 가능</t>
    <phoneticPr fontId="2" type="noConversion"/>
  </si>
  <si>
    <t>합 계 (총 100점 합계 기준)</t>
    <phoneticPr fontId="2" type="noConversion"/>
  </si>
  <si>
    <t>1. 자기 업적 고과 평가</t>
    <phoneticPr fontId="2" type="noConversion"/>
  </si>
  <si>
    <t>a. 수행 프로젝트 평가 (계약 기준 프로젝트 및 유지보수 활동, 공식적인 R&amp;D 프로젝트)</t>
    <phoneticPr fontId="2" type="noConversion"/>
  </si>
  <si>
    <t>참여 프로젝트 및 공수 (M/M)</t>
    <phoneticPr fontId="2" type="noConversion"/>
  </si>
  <si>
    <t>업적평가</t>
    <phoneticPr fontId="2" type="noConversion"/>
  </si>
  <si>
    <t>프로젝트 평가</t>
    <phoneticPr fontId="2" type="noConversion"/>
  </si>
  <si>
    <t>프로젝트 명</t>
    <phoneticPr fontId="2" type="noConversion"/>
  </si>
  <si>
    <t>기간</t>
    <phoneticPr fontId="2" type="noConversion"/>
  </si>
  <si>
    <t>실 투입</t>
    <phoneticPr fontId="2" type="noConversion"/>
  </si>
  <si>
    <t>계약 기준
(취득 점수)</t>
    <phoneticPr fontId="2" type="noConversion"/>
  </si>
  <si>
    <t>자체평가</t>
    <phoneticPr fontId="2" type="noConversion"/>
  </si>
  <si>
    <t>투입인력
평가</t>
    <phoneticPr fontId="2" type="noConversion"/>
  </si>
  <si>
    <t>b. 기타 활동 내역 평가 (영업지원활동, 프로젝트 사전 준비 활동, 사후 지원 활동, 관리자 수명 업무, 자기 개발 활동)</t>
    <phoneticPr fontId="2" type="noConversion"/>
  </si>
  <si>
    <t>참여 활동 내역</t>
    <phoneticPr fontId="2" type="noConversion"/>
  </si>
  <si>
    <t>구분</t>
    <phoneticPr fontId="2" type="noConversion"/>
  </si>
  <si>
    <t>활동 내역</t>
    <phoneticPr fontId="2" type="noConversion"/>
  </si>
  <si>
    <t>M/D</t>
    <phoneticPr fontId="2" type="noConversion"/>
  </si>
  <si>
    <t>M/M</t>
    <phoneticPr fontId="2" type="noConversion"/>
  </si>
  <si>
    <t>인정율</t>
    <phoneticPr fontId="2" type="noConversion"/>
  </si>
  <si>
    <t>인정 공수</t>
    <phoneticPr fontId="2" type="noConversion"/>
  </si>
  <si>
    <t>&lt;구분&gt;</t>
    <phoneticPr fontId="2" type="noConversion"/>
  </si>
  <si>
    <t>1 : 영업지원활동 (제안활동, 견적작업, 업무미팅 지원 활동 등), 인정율 (70 ~ 90%)</t>
    <phoneticPr fontId="2" type="noConversion"/>
  </si>
  <si>
    <t>2. : 프로젝트 사전 준비 활동 (선투입, 사전 준비 작업 등), 인정율 (70 ~ 90%)</t>
    <phoneticPr fontId="2" type="noConversion"/>
  </si>
  <si>
    <t>3 : 프로젝트 사후 지원 활동 (프로젝트 종결 처리 후 이런 저련 고객사 요청에 대한 읃대), 인정율 (50 ~ 80%)</t>
    <phoneticPr fontId="2" type="noConversion"/>
  </si>
  <si>
    <t>4 : 관리자 수명 업무 (팀장 업무/대행 수행, 부서장/팀장/선임으로 부터 지시 받은 Task 수행 업부), 인정율 (70 ~ 90%)</t>
    <phoneticPr fontId="2" type="noConversion"/>
  </si>
  <si>
    <t>5 : 부서차원의 공식적인 내부 프로젝트 (그룹웨어 기능 개선, 보안기능 적용, ASP 기능 개선 프로젝트 등), 인정율 (90~ 100%)</t>
    <phoneticPr fontId="2" type="noConversion"/>
  </si>
  <si>
    <t>6 : SM 운영지원 업무 (SI운영 유지보수 업무 계약/미계약 기준), 인정율 (70~ 90%)</t>
    <phoneticPr fontId="2" type="noConversion"/>
  </si>
  <si>
    <t>7 : 자기 개발 활동 (교육 참가, 세미나 참가, 본인 스스로 하는 자기 개발 활동), 인정율 50%</t>
    <phoneticPr fontId="2" type="noConversion"/>
  </si>
  <si>
    <t>월별 활동 내역 합계</t>
    <phoneticPr fontId="2" type="noConversion"/>
  </si>
  <si>
    <t>2. 능력 평가</t>
    <phoneticPr fontId="2" type="noConversion"/>
  </si>
  <si>
    <t>월별 활동 내역</t>
    <phoneticPr fontId="2" type="noConversion"/>
  </si>
  <si>
    <t>지각
(-1)</t>
    <phoneticPr fontId="2" type="noConversion"/>
  </si>
  <si>
    <t>상벌
(+/-5)</t>
    <phoneticPr fontId="2" type="noConversion"/>
  </si>
  <si>
    <t>행사
(-1)</t>
    <phoneticPr fontId="2" type="noConversion"/>
  </si>
  <si>
    <r>
      <t xml:space="preserve">멘토
</t>
    </r>
    <r>
      <rPr>
        <sz val="8"/>
        <color rgb="FF000000"/>
        <rFont val="맑은 고딕"/>
        <family val="3"/>
        <charset val="6"/>
        <scheme val="minor"/>
      </rPr>
      <t>(+/-0.5)</t>
    </r>
    <phoneticPr fontId="2" type="noConversion"/>
  </si>
  <si>
    <t>휴가
(+3)</t>
    <phoneticPr fontId="2" type="noConversion"/>
  </si>
  <si>
    <r>
      <t xml:space="preserve">자격증        </t>
    </r>
    <r>
      <rPr>
        <i/>
        <sz val="9"/>
        <color rgb="FF000000"/>
        <rFont val="맑은 고딕"/>
        <family val="3"/>
        <charset val="6"/>
        <scheme val="minor"/>
      </rPr>
      <t>* 업무 관련 자격증 취득시 가점 (+3)</t>
    </r>
    <phoneticPr fontId="2" type="noConversion"/>
  </si>
  <si>
    <t>월</t>
    <phoneticPr fontId="2" type="noConversion"/>
  </si>
  <si>
    <t>가/감점</t>
    <phoneticPr fontId="2" type="noConversion"/>
  </si>
  <si>
    <t>자격 사항</t>
    <phoneticPr fontId="2" type="noConversion"/>
  </si>
  <si>
    <t>기간 / 취득 일시</t>
    <phoneticPr fontId="2" type="noConversion"/>
  </si>
  <si>
    <t>발급 기관</t>
    <phoneticPr fontId="2" type="noConversion"/>
  </si>
  <si>
    <t>1월</t>
    <phoneticPr fontId="2" type="noConversion"/>
  </si>
  <si>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phoneticPr fontId="2" type="noConversion"/>
  </si>
  <si>
    <t>2월</t>
    <phoneticPr fontId="2" type="noConversion"/>
  </si>
  <si>
    <t>3월</t>
    <phoneticPr fontId="2" type="noConversion"/>
  </si>
  <si>
    <t>4월</t>
    <phoneticPr fontId="2" type="noConversion"/>
  </si>
  <si>
    <t>5월</t>
    <phoneticPr fontId="2" type="noConversion"/>
  </si>
  <si>
    <t>6월</t>
    <phoneticPr fontId="2" type="noConversion"/>
  </si>
  <si>
    <t>합 계</t>
    <phoneticPr fontId="2" type="noConversion"/>
  </si>
  <si>
    <t>자격증 취득 개수</t>
    <phoneticPr fontId="2" type="noConversion"/>
  </si>
  <si>
    <t>b. 근무 태도 및 능력 평가</t>
    <phoneticPr fontId="2" type="noConversion"/>
  </si>
  <si>
    <t>평가항목</t>
    <phoneticPr fontId="2" type="noConversion"/>
  </si>
  <si>
    <t>평가내용</t>
    <phoneticPr fontId="2" type="noConversion"/>
  </si>
  <si>
    <t>평가점수표</t>
    <phoneticPr fontId="2" type="noConversion"/>
  </si>
  <si>
    <t>평가</t>
    <phoneticPr fontId="2" type="noConversion"/>
  </si>
  <si>
    <t>평균</t>
    <phoneticPr fontId="2" type="noConversion"/>
  </si>
  <si>
    <t>기본 자세</t>
    <phoneticPr fontId="2" type="noConversion"/>
  </si>
  <si>
    <t xml:space="preserve"> - 조직 생활의 적응력 및 근무 태도</t>
    <phoneticPr fontId="2" type="noConversion"/>
  </si>
  <si>
    <t>자기평가</t>
    <phoneticPr fontId="2" type="noConversion"/>
  </si>
  <si>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phoneticPr fontId="2" type="noConversion"/>
  </si>
  <si>
    <t>1차</t>
    <phoneticPr fontId="2" type="noConversion"/>
  </si>
  <si>
    <t>2차</t>
    <phoneticPr fontId="2" type="noConversion"/>
  </si>
  <si>
    <t xml:space="preserve"> - 업무에 대한 이해력 및 적극성</t>
    <phoneticPr fontId="2" type="noConversion"/>
  </si>
  <si>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phoneticPr fontId="2" type="noConversion"/>
  </si>
  <si>
    <t>개별 능력 평가</t>
    <phoneticPr fontId="2" type="noConversion"/>
  </si>
  <si>
    <t xml:space="preserve"> - 주어진 업무에 대한 능력 및 역량</t>
    <phoneticPr fontId="2" type="noConversion"/>
  </si>
  <si>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phoneticPr fontId="2" type="noConversion"/>
  </si>
  <si>
    <t xml:space="preserve"> - 주어진 업무에 대한 계획성과 목표 달성</t>
    <phoneticPr fontId="2" type="noConversion"/>
  </si>
  <si>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phoneticPr fontId="2" type="noConversion"/>
  </si>
  <si>
    <t xml:space="preserve"> - 유연한 사고를 통한 기획 및 창의력</t>
    <phoneticPr fontId="2" type="noConversion"/>
  </si>
  <si>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phoneticPr fontId="2" type="noConversion"/>
  </si>
  <si>
    <t>업무 태도 평가</t>
    <phoneticPr fontId="2" type="noConversion"/>
  </si>
  <si>
    <t xml:space="preserve"> - 리더로써의 노력과 역할 수행</t>
    <phoneticPr fontId="2" type="noConversion"/>
  </si>
  <si>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phoneticPr fontId="2" type="noConversion"/>
  </si>
  <si>
    <t xml:space="preserve"> - 업무를 임하는 자세 및 구성원과의 소통</t>
    <phoneticPr fontId="2" type="noConversion"/>
  </si>
  <si>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phoneticPr fontId="2" type="noConversion"/>
  </si>
  <si>
    <t xml:space="preserve"> - 목표 달성을 위한 협조성과 상호 신뢰성</t>
    <phoneticPr fontId="2" type="noConversion"/>
  </si>
  <si>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phoneticPr fontId="2" type="noConversion"/>
  </si>
  <si>
    <t xml:space="preserve"> - 긍정적이고 적극적인 마인드와 솔선수범의 자세</t>
    <phoneticPr fontId="2" type="noConversion"/>
  </si>
  <si>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phoneticPr fontId="2" type="noConversion"/>
  </si>
  <si>
    <t>점  수</t>
    <phoneticPr fontId="2" type="noConversion"/>
  </si>
  <si>
    <t>개발사업부 개발2팀</t>
    <phoneticPr fontId="2" type="noConversion"/>
  </si>
  <si>
    <t>차장 / 한상우</t>
    <phoneticPr fontId="2" type="noConversion"/>
  </si>
  <si>
    <t>부장</t>
    <phoneticPr fontId="2" type="noConversion"/>
  </si>
  <si>
    <t>한나결</t>
    <phoneticPr fontId="2" type="noConversion"/>
  </si>
  <si>
    <t>2023.03.01</t>
    <phoneticPr fontId="2" type="noConversion"/>
  </si>
  <si>
    <t>농협차세대 유통,경제시스템 구축</t>
    <phoneticPr fontId="2" type="noConversion"/>
  </si>
  <si>
    <t>2023.01.02 ~ 2023.06.30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</si>
</sst>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2" formatCode="_-&quot;₩&quot;* #,##0_-;\-&quot;₩&quot;* #,##0_-;_-&quot;₩&quot;* &quot;-&quot;_-;_-@_-"/>
    <numFmt numFmtId="41" formatCode="_-* #,##0_-;\-* #,##0_-;_-* &quot;-&quot;_-;_-@_-"/>
    <numFmt numFmtId="176" formatCode="0.0_ "/>
    <numFmt numFmtId="177" formatCode="0.0"/>
    <numFmt numFmtId="178" formatCode="0.00_ "/>
    <numFmt numFmtId="179" formatCode="_ * #,##0_ ;_ * \-#,##0_ ;_ * &quot;-&quot;_ ;_ @_ "/>
    <numFmt numFmtId="180" formatCode="_ * #,##0.00_ ;_ * \-#,##0.00_ ;_ * &quot;-&quot;??_ ;_ @_ "/>
    <numFmt numFmtId="181" formatCode="\$#.00"/>
    <numFmt numFmtId="182" formatCode="_(&quot;$&quot;* #,##0_);_(&quot;$&quot;* \(#,##0\);_(&quot;$&quot;* &quot;-&quot;_);_(@_)"/>
    <numFmt numFmtId="183" formatCode="_(&quot;$&quot;* #,##0.00_);_(&quot;$&quot;* \(#,##0.00\);_(&quot;$&quot;* &quot;-&quot;??_);_(@_)"/>
    <numFmt numFmtId="184" formatCode="_(* #,##0.0000_);_(* &quot;₩&quot;&quot;₩&quot;&quot;₩&quot;&quot;₩&quot;&quot;₩&quot;&quot;₩&quot;&quot;₩&quot;&quot;₩&quot;\(#,##0.0000&quot;₩&quot;&quot;₩&quot;&quot;₩&quot;&quot;₩&quot;&quot;₩&quot;&quot;₩&quot;&quot;₩&quot;&quot;₩&quot;\);_(* &quot;-&quot;??_);_(@_)"/>
    <numFmt numFmtId="185" formatCode="%#.00"/>
    <numFmt numFmtId="186" formatCode="_ 0.0%_ ;[Red]\(0.0%\)_ ;_ * &quot;-&quot;??_ ;_ @_ "/>
    <numFmt numFmtId="187" formatCode="_-* #,##0.0_-;\-* #,##0.0_-;_-* &quot;-&quot;_-;_-@_-"/>
    <numFmt numFmtId="188" formatCode="&quot;₩&quot;#,##0;&quot;₩&quot;\-#,##0"/>
  </numFmts>
  <fonts count="47">
    <font>
      <sz val="11"/>
      <color theme="1"/>
      <name val="한양해서"/>
    </font>
    <font>
      <sz val="11"/>
      <color theme="1"/>
      <name val="맑은 고딕"/>
      <family val="3"/>
      <charset val="129"/>
      <scheme val="minor"/>
    </font>
    <font>
      <sz val="8"/>
      <name val="한양해서"/>
      <family val="1"/>
      <charset val="129"/>
    </font>
    <font>
      <sz val="9"/>
      <color rgb="FF000000"/>
      <name val="맑은 고딕"/>
      <family val="3"/>
      <charset val="129"/>
      <scheme val="minor"/>
    </font>
    <font>
      <sz val="11"/>
      <color rgb="FF000000"/>
      <name val="바탕체"/>
      <family val="1"/>
      <charset val="129"/>
    </font>
    <font>
      <b/>
      <sz val="12"/>
      <color rgb="FF000000"/>
      <name val="맑은 고딕"/>
      <family val="3"/>
      <charset val="129"/>
      <scheme val="minor"/>
    </font>
    <font>
      <b/>
      <sz val="9"/>
      <color rgb="FF000000"/>
      <name val="맑은 고딕"/>
      <family val="3"/>
      <charset val="129"/>
      <scheme val="minor"/>
    </font>
    <font>
      <sz val="8"/>
      <color rgb="FF000000"/>
      <name val="맑은 고딕"/>
      <family val="3"/>
      <charset val="129"/>
      <scheme val="minor"/>
    </font>
    <font>
      <b/>
      <sz val="9"/>
      <color theme="1" tint="0.24994659260841701"/>
      <name val="맑은 고딕"/>
      <family val="3"/>
      <charset val="129"/>
      <scheme val="minor"/>
    </font>
    <font>
      <i/>
      <sz val="9"/>
      <color theme="0" tint="-0.49995422223578601"/>
      <name val="맑은 고딕"/>
      <family val="3"/>
      <charset val="129"/>
      <scheme val="minor"/>
    </font>
    <font>
      <sz val="9"/>
      <color rgb="FF0070C0"/>
      <name val="바탕체"/>
      <family val="1"/>
      <charset val="129"/>
    </font>
    <font>
      <sz val="11"/>
      <color rgb="FF0070C0"/>
      <name val="바탕체"/>
      <family val="1"/>
      <charset val="129"/>
    </font>
    <font>
      <sz val="8"/>
      <color rgb="FFFF0000"/>
      <name val="맑은 고딕"/>
      <family val="3"/>
      <charset val="129"/>
      <scheme val="minor"/>
    </font>
    <font>
      <b/>
      <sz val="9"/>
      <color rgb="FF000000"/>
      <name val="맑은 고딕"/>
      <family val="3"/>
      <charset val="129"/>
      <scheme val="major"/>
    </font>
    <font>
      <sz val="9"/>
      <color rgb="FF000000"/>
      <name val="바탕체"/>
      <family val="1"/>
      <charset val="129"/>
    </font>
    <font>
      <b/>
      <sz val="8"/>
      <color rgb="FFFF0000"/>
      <name val="맑은 고딕"/>
      <family val="3"/>
      <charset val="129"/>
      <scheme val="minor"/>
    </font>
    <font>
      <b/>
      <sz val="9"/>
      <name val="맑은 고딕"/>
      <family val="3"/>
      <charset val="129"/>
      <scheme val="minor"/>
    </font>
    <font>
      <sz val="9"/>
      <name val="맑은 고딕"/>
      <family val="3"/>
      <charset val="129"/>
      <scheme val="minor"/>
    </font>
    <font>
      <sz val="12"/>
      <name val="바탕체"/>
      <family val="1"/>
      <charset val="129"/>
    </font>
    <font>
      <sz val="10"/>
      <name val="Helv"/>
    </font>
    <font>
      <sz val="10"/>
      <name val="Arial"/>
      <family val="2"/>
    </font>
    <font>
      <sz val="10"/>
      <name val="돋움"/>
      <family val="3"/>
      <charset val="129"/>
    </font>
    <font>
      <sz val="12"/>
      <name val="¹UAAA¼"/>
      <family val="3"/>
      <charset val="129"/>
    </font>
    <font>
      <sz val="11"/>
      <name val="돋움"/>
      <family val="3"/>
      <charset val="129"/>
    </font>
    <font>
      <b/>
      <sz val="10"/>
      <name val="Helv"/>
    </font>
    <font>
      <sz val="1"/>
      <color rgb="FF000000"/>
      <name val="Courier"/>
    </font>
    <font>
      <sz val="12"/>
      <name val="Arial"/>
      <family val="2"/>
    </font>
    <font>
      <i/>
      <sz val="1"/>
      <color rgb="FF000000"/>
      <name val="Courier"/>
    </font>
    <font>
      <sz val="8"/>
      <name val="Arial"/>
      <family val="2"/>
    </font>
    <font>
      <b/>
      <sz val="12"/>
      <name val="Helv"/>
    </font>
    <font>
      <b/>
      <sz val="12"/>
      <name val="Arial"/>
      <family val="2"/>
    </font>
    <font>
      <b/>
      <sz val="18"/>
      <name val="Arial"/>
      <family val="2"/>
    </font>
    <font>
      <b/>
      <sz val="11"/>
      <name val="Helv"/>
    </font>
    <font>
      <sz val="12"/>
      <color rgb="FF9999FF"/>
      <name val="바탕체"/>
      <family val="1"/>
      <charset val="129"/>
    </font>
    <font>
      <b/>
      <sz val="18"/>
      <color rgb="FF9999FF"/>
      <name val="바탕체"/>
      <family val="1"/>
      <charset val="129"/>
    </font>
    <font>
      <b/>
      <sz val="15"/>
      <color rgb="FF9999FF"/>
      <name val="바탕체"/>
      <family val="1"/>
      <charset val="129"/>
    </font>
    <font>
      <u/>
      <sz val="8.25"/>
      <color rgb="FF800080"/>
      <name val="ＭＳ Ｐゴシック"/>
      <family val="3"/>
      <charset val="129"/>
    </font>
    <font>
      <sz val="11"/>
      <color rgb="FF000000"/>
      <name val="맑은 고딕"/>
      <family val="3"/>
      <charset val="129"/>
    </font>
    <font>
      <sz val="12"/>
      <name val="뼻뮝"/>
      <family val="3"/>
      <charset val="129"/>
    </font>
    <font>
      <sz val="11"/>
      <color theme="1"/>
      <name val="맑은 고딕"/>
      <family val="3"/>
      <charset val="129"/>
      <scheme val="minor"/>
    </font>
    <font>
      <sz val="10"/>
      <name val="명조"/>
      <family val="3"/>
      <charset val="129"/>
    </font>
    <font>
      <sz val="11"/>
      <color rgb="FF000000"/>
      <name val="Malgun Gothic"/>
      <family val="3"/>
      <charset val="129"/>
    </font>
    <font>
      <sz val="11"/>
      <color rgb="FF000000"/>
      <name val="Malgun Gothic"/>
      <family val="3"/>
      <charset val="129"/>
    </font>
    <font>
      <sz val="10"/>
      <name val="굴림체"/>
      <family val="3"/>
      <charset val="129"/>
    </font>
    <font>
      <sz val="8"/>
      <color rgb="FF000000"/>
      <name val="맑은 고딕"/>
      <family val="3"/>
      <charset val="6"/>
      <scheme val="minor"/>
    </font>
    <font>
      <i/>
      <sz val="9"/>
      <color rgb="FF000000"/>
      <name val="맑은 고딕"/>
      <family val="3"/>
      <charset val="6"/>
      <scheme val="minor"/>
    </font>
    <font>
      <sz val="8"/>
      <name val="돋움"/>
      <family val="3"/>
      <charset val="129"/>
    </font>
  </fonts>
  <fills count="8">
    <fill>
      <patternFill patternType="none"/>
    </fill>
    <fill>
      <patternFill patternType="gray125"/>
    </fill>
    <fill>
      <patternFill patternType="solid">
        <fgColor theme="0" tint="-0.24994659260841701"/>
        <bgColor indexed="64"/>
      </patternFill>
    </fill>
    <fill>
      <patternFill patternType="solid">
        <fgColor theme="0" tint="-0.14996795556505021"/>
        <bgColor indexed="64"/>
      </patternFill>
    </fill>
    <fill>
      <patternFill patternType="solid">
        <fgColor theme="0"/>
        <bgColor indexed="64"/>
      </patternFill>
    </fill>
    <fill>
      <patternFill patternType="solid">
        <fgColor theme="0" tint="-4.9958800012207406E-2"/>
        <bgColor indexed="64"/>
      </patternFill>
    </fill>
    <fill>
      <patternFill patternType="solid">
        <fgColor rgb="FFFFFF00"/>
        <bgColor indexed="64"/>
      </patternFill>
    </fill>
    <fill>
      <patternFill patternType="solid">
        <fgColor rgb="FFFFFFFF"/>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thin">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right/>
      <top style="medium">
        <color auto="1"/>
      </top>
      <bottom style="medium">
        <color auto="1"/>
      </bottom>
      <diagonal/>
    </border>
    <border>
      <left/>
      <right/>
      <top style="thin">
        <color indexed="64"/>
      </top>
      <bottom style="double">
        <color indexed="64"/>
      </bottom>
      <diagonal/>
    </border>
    <border>
      <left/>
      <right/>
      <top style="double">
        <color indexed="64"/>
      </top>
      <bottom/>
      <diagonal/>
    </border>
  </borders>
  <cellStyleXfs count="325">
    <xf numFmtId="0" fontId="0" fillId="0" borderId="0">
      <alignment vertical="center"/>
    </xf>
    <xf numFmtId="0" fontId="18" fillId="0" borderId="0"/>
    <xf numFmtId="0" fontId="19" fillId="0" borderId="0"/>
    <xf numFmtId="0" fontId="19" fillId="0" borderId="0"/>
    <xf numFmtId="0" fontId="20" fillId="0" borderId="0"/>
    <xf numFmtId="0" fontId="19" fillId="0" borderId="0"/>
    <xf numFmtId="0" fontId="20" fillId="0" borderId="0"/>
    <xf numFmtId="38" fontId="21" fillId="0" borderId="60">
      <alignment horizontal="right" vertical="center"/>
      <protection locked="0"/>
    </xf>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xf numFmtId="0" fontId="23" fillId="0" borderId="0" applyFill="0" applyBorder="0" applyAlignment="0"/>
    <xf numFmtId="0" fontId="24" fillId="0" borderId="0"/>
    <xf numFmtId="4" fontId="25" fillId="0" borderId="0">
      <protection locked="0"/>
    </xf>
    <xf numFmtId="179" fontId="20" fillId="0" borderId="0" applyFont="0" applyFill="0" applyBorder="0" applyAlignment="0" applyProtection="0"/>
    <xf numFmtId="180" fontId="20" fillId="0" borderId="0" applyFont="0" applyFill="0" applyBorder="0" applyAlignment="0" applyProtection="0"/>
    <xf numFmtId="181" fontId="25" fillId="0" borderId="0">
      <protection locked="0"/>
    </xf>
    <xf numFmtId="182" fontId="20" fillId="0" borderId="0" applyFont="0" applyFill="0" applyBorder="0" applyAlignment="0" applyProtection="0"/>
    <xf numFmtId="183" fontId="20" fillId="0" borderId="0" applyFont="0" applyFill="0" applyBorder="0" applyAlignment="0" applyProtection="0"/>
    <xf numFmtId="0" fontId="26" fillId="0" borderId="0" applyFill="0" applyBorder="0" applyAlignment="0" applyProtection="0"/>
    <xf numFmtId="0" fontId="25" fillId="0" borderId="0">
      <protection locked="0"/>
    </xf>
    <xf numFmtId="0" fontId="25" fillId="0" borderId="0">
      <protection locked="0"/>
    </xf>
    <xf numFmtId="0" fontId="27" fillId="0" borderId="0">
      <protection locked="0"/>
    </xf>
    <xf numFmtId="0" fontId="25" fillId="0" borderId="0">
      <protection locked="0"/>
    </xf>
    <xf numFmtId="0" fontId="25" fillId="0" borderId="0">
      <protection locked="0"/>
    </xf>
    <xf numFmtId="0" fontId="25" fillId="0" borderId="0">
      <protection locked="0"/>
    </xf>
    <xf numFmtId="0" fontId="27" fillId="0" borderId="0">
      <protection locked="0"/>
    </xf>
    <xf numFmtId="2" fontId="26" fillId="0" borderId="0" applyFill="0" applyBorder="0" applyAlignment="0" applyProtection="0"/>
    <xf numFmtId="38" fontId="28" fillId="7" borderId="0" applyNumberFormat="0" applyBorder="0" applyAlignment="0" applyProtection="0"/>
    <xf numFmtId="0" fontId="29" fillId="0" borderId="0">
      <alignment horizontal="left"/>
    </xf>
    <xf numFmtId="0" fontId="30" fillId="0" borderId="61" applyNumberFormat="0" applyAlignment="0" applyProtection="0">
      <alignment horizontal="left" vertical="center"/>
    </xf>
    <xf numFmtId="0" fontId="30" fillId="0" borderId="4">
      <alignment horizontal="left" vertical="center"/>
    </xf>
    <xf numFmtId="0" fontId="31" fillId="0" borderId="0" applyNumberFormat="0" applyFill="0" applyBorder="0" applyAlignment="0" applyProtection="0"/>
    <xf numFmtId="0" fontId="30" fillId="0" borderId="0" applyNumberFormat="0" applyFill="0" applyBorder="0" applyAlignment="0" applyProtection="0"/>
    <xf numFmtId="10" fontId="28" fillId="7" borderId="1" applyNumberFormat="0" applyBorder="0" applyAlignment="0" applyProtection="0"/>
    <xf numFmtId="0" fontId="32" fillId="0" borderId="31"/>
    <xf numFmtId="184" fontId="20" fillId="0" borderId="0"/>
    <xf numFmtId="0" fontId="20" fillId="0" borderId="0"/>
    <xf numFmtId="185" fontId="25" fillId="0" borderId="0">
      <protection locked="0"/>
    </xf>
    <xf numFmtId="10" fontId="20" fillId="0" borderId="0" applyFont="0" applyFill="0" applyBorder="0" applyAlignment="0" applyProtection="0"/>
    <xf numFmtId="186" fontId="20" fillId="0" borderId="0" applyFont="0" applyFill="0" applyBorder="0" applyAlignment="0" applyProtection="0"/>
    <xf numFmtId="0" fontId="32" fillId="0" borderId="0"/>
    <xf numFmtId="0" fontId="26" fillId="0" borderId="62" applyNumberFormat="0" applyFill="0" applyAlignment="0" applyProtection="0"/>
    <xf numFmtId="2" fontId="33" fillId="0" borderId="0" applyFon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6" fillId="0" borderId="0" applyNumberFormat="0" applyFill="0" applyBorder="0" applyAlignment="0" applyProtection="0">
      <alignment vertical="top"/>
      <protection locked="0"/>
    </xf>
    <xf numFmtId="9" fontId="23" fillId="0" borderId="0" applyFont="0" applyFill="0" applyBorder="0" applyAlignment="0" applyProtection="0"/>
    <xf numFmtId="9" fontId="37" fillId="0" borderId="0" applyFont="0" applyFill="0" applyBorder="0" applyAlignment="0" applyProtection="0">
      <alignment vertical="center"/>
    </xf>
    <xf numFmtId="0" fontId="38" fillId="0" borderId="0"/>
    <xf numFmtId="41" fontId="39" fillId="0" borderId="0" applyFont="0" applyFill="0" applyBorder="0" applyAlignment="0" applyProtection="0">
      <alignment vertical="center"/>
    </xf>
    <xf numFmtId="187" fontId="23" fillId="0" borderId="0" applyFont="0" applyFill="0" applyBorder="0" applyAlignment="0" applyProtection="0"/>
    <xf numFmtId="41" fontId="39" fillId="0" borderId="0" applyFont="0" applyFill="0" applyBorder="0" applyAlignment="0" applyProtection="0">
      <alignment vertical="center"/>
    </xf>
    <xf numFmtId="187"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41" fontId="37" fillId="0" borderId="0" applyFont="0" applyFill="0" applyBorder="0" applyAlignment="0" applyProtection="0">
      <alignment vertical="center"/>
    </xf>
    <xf numFmtId="0" fontId="20" fillId="0" borderId="0"/>
    <xf numFmtId="0" fontId="40" fillId="0" borderId="29"/>
    <xf numFmtId="4" fontId="33" fillId="0" borderId="0" applyFont="0" applyFill="0" applyBorder="0" applyAlignment="0" applyProtection="0"/>
    <xf numFmtId="3" fontId="33" fillId="0" borderId="0" applyFont="0" applyFill="0" applyBorder="0" applyAlignment="0" applyProtection="0"/>
    <xf numFmtId="0" fontId="18" fillId="0" borderId="0"/>
    <xf numFmtId="179" fontId="18" fillId="0" borderId="0" applyFont="0" applyFill="0" applyBorder="0" applyAlignment="0" applyProtection="0"/>
    <xf numFmtId="180" fontId="18" fillId="0" borderId="0" applyFont="0" applyFill="0" applyBorder="0" applyAlignment="0" applyProtection="0"/>
    <xf numFmtId="42" fontId="39" fillId="0" borderId="0" applyFont="0" applyFill="0" applyBorder="0" applyAlignment="0" applyProtection="0">
      <alignment vertical="center"/>
    </xf>
    <xf numFmtId="42" fontId="39" fillId="0" borderId="0" applyFont="0" applyFill="0" applyBorder="0" applyAlignment="0" applyProtection="0">
      <alignment vertical="center"/>
    </xf>
    <xf numFmtId="10" fontId="33" fillId="0" borderId="0" applyFont="0" applyFill="0" applyBorder="0" applyAlignment="0" applyProtection="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2" fillId="0" borderId="0"/>
    <xf numFmtId="0" fontId="39"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23" fillId="0" borderId="0">
      <alignment vertical="center"/>
    </xf>
    <xf numFmtId="0" fontId="39" fillId="0" borderId="0">
      <alignment vertical="center"/>
    </xf>
    <xf numFmtId="0" fontId="43" fillId="0" borderId="0">
      <alignment vertical="center"/>
    </xf>
    <xf numFmtId="0" fontId="39" fillId="0" borderId="0">
      <alignment vertical="center"/>
    </xf>
    <xf numFmtId="0" fontId="3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39" fillId="0" borderId="0">
      <alignment vertical="center"/>
    </xf>
    <xf numFmtId="0" fontId="39" fillId="0" borderId="0">
      <alignment vertical="center"/>
    </xf>
    <xf numFmtId="0" fontId="33" fillId="0" borderId="63" applyNumberFormat="0" applyFont="0" applyFill="0" applyAlignment="0" applyProtection="0"/>
    <xf numFmtId="0" fontId="23" fillId="0" borderId="0" applyFont="0" applyFill="0" applyBorder="0" applyAlignment="0" applyProtection="0"/>
    <xf numFmtId="188" fontId="33" fillId="0" borderId="0" applyFont="0" applyFill="0" applyBorder="0" applyAlignment="0" applyProtection="0"/>
  </cellStyleXfs>
  <cellXfs count="223">
    <xf numFmtId="0" fontId="0" fillId="0" borderId="0" xfId="0">
      <alignment vertical="center"/>
    </xf>
    <xf numFmtId="0" fontId="4" fillId="0" borderId="0" xfId="0" applyFont="1" applyProtection="1">
      <alignment vertical="center"/>
    </xf>
    <xf numFmtId="0" fontId="0" fillId="0" borderId="0" xfId="0" applyProtection="1">
      <alignment vertical="center"/>
    </xf>
    <xf numFmtId="0" fontId="6" fillId="2" borderId="1"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5" xfId="0" applyFont="1" applyBorder="1" applyAlignment="1" applyProtection="1">
      <alignment horizontal="center" vertical="center"/>
    </xf>
    <xf numFmtId="0" fontId="0" fillId="0" borderId="0" xfId="0" applyBorder="1" applyProtection="1">
      <alignment vertical="center"/>
    </xf>
    <xf numFmtId="0" fontId="6" fillId="3" borderId="2" xfId="0" applyFont="1" applyFill="1" applyBorder="1" applyAlignment="1" applyProtection="1">
      <alignment horizontal="center" vertical="center" wrapText="1"/>
    </xf>
    <xf numFmtId="0" fontId="6" fillId="3" borderId="7"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xf>
    <xf numFmtId="9" fontId="6" fillId="3" borderId="9" xfId="0" applyNumberFormat="1" applyFont="1" applyFill="1" applyBorder="1" applyAlignment="1" applyProtection="1">
      <alignment horizontal="center" vertical="center" wrapText="1"/>
    </xf>
    <xf numFmtId="0" fontId="6" fillId="3" borderId="9" xfId="0" applyFont="1" applyFill="1" applyBorder="1" applyAlignment="1" applyProtection="1">
      <alignment vertical="center" wrapText="1"/>
    </xf>
    <xf numFmtId="0" fontId="6" fillId="3" borderId="10" xfId="0" applyFont="1" applyFill="1" applyBorder="1" applyAlignment="1" applyProtection="1">
      <alignment vertical="center" wrapText="1"/>
    </xf>
    <xf numFmtId="2" fontId="3" fillId="4" borderId="15" xfId="0" applyNumberFormat="1" applyFont="1" applyFill="1" applyBorder="1" applyAlignment="1" applyProtection="1">
      <alignment horizontal="center" vertical="center"/>
    </xf>
    <xf numFmtId="2" fontId="3" fillId="5" borderId="15" xfId="0" applyNumberFormat="1" applyFont="1" applyFill="1" applyBorder="1" applyAlignment="1" applyProtection="1">
      <alignment horizontal="center" vertical="center"/>
    </xf>
    <xf numFmtId="2" fontId="3" fillId="4" borderId="22" xfId="0" applyNumberFormat="1" applyFont="1" applyFill="1" applyBorder="1" applyAlignment="1" applyProtection="1">
      <alignment horizontal="center" vertical="center"/>
    </xf>
    <xf numFmtId="2" fontId="3" fillId="5" borderId="22" xfId="0" applyNumberFormat="1" applyFont="1" applyFill="1" applyBorder="1" applyAlignment="1" applyProtection="1">
      <alignment horizontal="center" vertical="center"/>
    </xf>
    <xf numFmtId="2" fontId="3" fillId="0" borderId="15" xfId="0" applyNumberFormat="1" applyFont="1" applyBorder="1" applyAlignment="1" applyProtection="1">
      <alignment horizontal="center" vertical="center" wrapText="1"/>
    </xf>
    <xf numFmtId="2" fontId="3" fillId="0" borderId="22" xfId="0" applyNumberFormat="1" applyFont="1" applyBorder="1" applyAlignment="1" applyProtection="1">
      <alignment horizontal="center" vertical="center" wrapText="1"/>
    </xf>
    <xf numFmtId="9" fontId="3" fillId="4" borderId="13" xfId="0" applyNumberFormat="1" applyFont="1" applyFill="1" applyBorder="1" applyAlignment="1" applyProtection="1">
      <alignment horizontal="center" vertical="center" wrapText="1"/>
    </xf>
    <xf numFmtId="176" fontId="3" fillId="0" borderId="15" xfId="0" applyNumberFormat="1" applyFont="1" applyBorder="1" applyAlignment="1" applyProtection="1">
      <alignment horizontal="center" vertical="center" wrapText="1"/>
    </xf>
    <xf numFmtId="9" fontId="3" fillId="4" borderId="20" xfId="0" applyNumberFormat="1" applyFont="1" applyFill="1" applyBorder="1" applyAlignment="1" applyProtection="1">
      <alignment horizontal="center" vertical="center" wrapText="1"/>
    </xf>
    <xf numFmtId="1" fontId="3" fillId="0" borderId="22" xfId="0" applyNumberFormat="1" applyFont="1" applyBorder="1" applyAlignment="1" applyProtection="1">
      <alignment horizontal="center" vertical="center" wrapText="1"/>
    </xf>
    <xf numFmtId="177" fontId="3" fillId="0" borderId="15" xfId="0" applyNumberFormat="1" applyFont="1" applyBorder="1" applyAlignment="1" applyProtection="1">
      <alignment horizontal="center" vertical="center" wrapText="1"/>
    </xf>
    <xf numFmtId="2" fontId="6" fillId="5" borderId="15" xfId="0" applyNumberFormat="1" applyFont="1" applyFill="1" applyBorder="1" applyAlignment="1" applyProtection="1">
      <alignment horizontal="center" vertical="center"/>
    </xf>
    <xf numFmtId="177" fontId="3" fillId="0" borderId="22" xfId="0" applyNumberFormat="1" applyFont="1" applyBorder="1" applyAlignment="1" applyProtection="1">
      <alignment horizontal="center" vertical="center" wrapText="1"/>
    </xf>
    <xf numFmtId="2" fontId="6" fillId="5" borderId="22" xfId="0" applyNumberFormat="1" applyFont="1" applyFill="1" applyBorder="1" applyAlignment="1" applyProtection="1">
      <alignment horizontal="center" vertical="center"/>
    </xf>
    <xf numFmtId="0" fontId="7" fillId="0" borderId="0" xfId="0" quotePrefix="1" applyFont="1" applyAlignment="1" applyProtection="1">
      <alignment vertical="top" wrapText="1"/>
    </xf>
    <xf numFmtId="2" fontId="6" fillId="3" borderId="1" xfId="0" applyNumberFormat="1" applyFont="1" applyFill="1" applyBorder="1" applyAlignment="1" applyProtection="1">
      <alignment horizontal="center" vertical="center"/>
    </xf>
    <xf numFmtId="0" fontId="6" fillId="0" borderId="0" xfId="0" applyFont="1" applyBorder="1" applyAlignment="1" applyProtection="1">
      <alignment horizontal="left" vertical="center"/>
    </xf>
    <xf numFmtId="0" fontId="6" fillId="3" borderId="1" xfId="0" applyFont="1" applyFill="1" applyBorder="1" applyAlignment="1" applyProtection="1">
      <alignment horizontal="center" vertical="center" wrapText="1"/>
    </xf>
    <xf numFmtId="2" fontId="3" fillId="6" borderId="25" xfId="0" applyNumberFormat="1" applyFont="1" applyFill="1" applyBorder="1" applyAlignment="1" applyProtection="1">
      <alignment horizontal="center" vertical="center" wrapText="1"/>
    </xf>
    <xf numFmtId="177" fontId="3" fillId="0" borderId="25" xfId="0" applyNumberFormat="1" applyFont="1" applyBorder="1" applyAlignment="1" applyProtection="1">
      <alignment horizontal="center" vertical="center" wrapText="1"/>
    </xf>
    <xf numFmtId="177" fontId="3" fillId="0" borderId="25" xfId="0" applyNumberFormat="1" applyFont="1" applyFill="1" applyBorder="1" applyAlignment="1" applyProtection="1">
      <alignment horizontal="center" vertical="center"/>
    </xf>
    <xf numFmtId="0" fontId="10" fillId="0" borderId="1" xfId="0" applyFont="1" applyBorder="1" applyProtection="1">
      <alignment vertical="center"/>
    </xf>
    <xf numFmtId="0" fontId="11" fillId="0" borderId="1" xfId="0" applyFont="1" applyBorder="1" applyProtection="1">
      <alignment vertical="center"/>
    </xf>
    <xf numFmtId="2" fontId="3" fillId="6" borderId="15" xfId="0" applyNumberFormat="1" applyFont="1" applyFill="1" applyBorder="1" applyAlignment="1" applyProtection="1">
      <alignment horizontal="center" vertical="center" wrapText="1"/>
    </xf>
    <xf numFmtId="2" fontId="3" fillId="6" borderId="15" xfId="0" applyNumberFormat="1" applyFont="1" applyFill="1" applyBorder="1" applyAlignment="1" applyProtection="1">
      <alignment horizontal="center" vertical="center"/>
    </xf>
    <xf numFmtId="177" fontId="3" fillId="4" borderId="15" xfId="0" applyNumberFormat="1" applyFont="1" applyFill="1" applyBorder="1" applyAlignment="1" applyProtection="1">
      <alignment horizontal="center" vertical="center"/>
    </xf>
    <xf numFmtId="177" fontId="3" fillId="0" borderId="15" xfId="0" applyNumberFormat="1" applyFont="1" applyFill="1" applyBorder="1" applyAlignment="1" applyProtection="1">
      <alignment horizontal="center" vertical="center"/>
    </xf>
    <xf numFmtId="2" fontId="3" fillId="6" borderId="22" xfId="0" applyNumberFormat="1" applyFont="1" applyFill="1" applyBorder="1" applyAlignment="1" applyProtection="1">
      <alignment horizontal="center" vertical="center" wrapText="1"/>
    </xf>
    <xf numFmtId="2" fontId="3" fillId="6" borderId="22" xfId="0" applyNumberFormat="1" applyFont="1" applyFill="1" applyBorder="1" applyAlignment="1" applyProtection="1">
      <alignment horizontal="center" vertical="center"/>
    </xf>
    <xf numFmtId="177" fontId="3" fillId="4" borderId="22" xfId="0" applyNumberFormat="1" applyFont="1" applyFill="1" applyBorder="1" applyAlignment="1" applyProtection="1">
      <alignment horizontal="center" vertical="center"/>
    </xf>
    <xf numFmtId="178" fontId="6" fillId="3" borderId="1" xfId="0" applyNumberFormat="1" applyFont="1" applyFill="1" applyBorder="1" applyAlignment="1" applyProtection="1">
      <alignment horizontal="center" vertical="center" wrapText="1"/>
    </xf>
    <xf numFmtId="178" fontId="6" fillId="3" borderId="1" xfId="0" applyNumberFormat="1" applyFont="1" applyFill="1" applyBorder="1" applyAlignment="1" applyProtection="1">
      <alignment horizontal="center" vertical="center"/>
    </xf>
    <xf numFmtId="0" fontId="3" fillId="3" borderId="2"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12" fillId="0" borderId="0" xfId="0" applyFont="1" applyProtection="1">
      <alignment vertical="center"/>
    </xf>
    <xf numFmtId="0" fontId="3" fillId="6" borderId="25" xfId="0" applyFont="1" applyFill="1" applyBorder="1" applyAlignment="1" applyProtection="1">
      <alignment horizontal="center" vertical="center"/>
    </xf>
    <xf numFmtId="178" fontId="3" fillId="6" borderId="8" xfId="0" applyNumberFormat="1" applyFont="1" applyFill="1" applyBorder="1" applyAlignment="1" applyProtection="1">
      <alignment horizontal="center" vertical="center"/>
    </xf>
    <xf numFmtId="9" fontId="3" fillId="4" borderId="8" xfId="0" applyNumberFormat="1" applyFont="1" applyFill="1" applyBorder="1" applyAlignment="1" applyProtection="1">
      <alignment horizontal="center" vertical="center"/>
    </xf>
    <xf numFmtId="178" fontId="3" fillId="0" borderId="15" xfId="0" applyNumberFormat="1" applyFont="1" applyFill="1" applyBorder="1" applyAlignment="1" applyProtection="1">
      <alignment horizontal="center" vertical="center"/>
    </xf>
    <xf numFmtId="0" fontId="3" fillId="0" borderId="15" xfId="0" applyFont="1" applyFill="1" applyBorder="1" applyAlignment="1" applyProtection="1">
      <alignment horizontal="center" vertical="center"/>
      <protection hidden="1"/>
    </xf>
    <xf numFmtId="0" fontId="3" fillId="6" borderId="15" xfId="0" applyFont="1" applyFill="1" applyBorder="1" applyAlignment="1" applyProtection="1">
      <alignment horizontal="center" vertical="center"/>
    </xf>
    <xf numFmtId="178" fontId="3" fillId="6" borderId="11" xfId="0" applyNumberFormat="1" applyFont="1" applyFill="1" applyBorder="1" applyAlignment="1" applyProtection="1">
      <alignment horizontal="center" vertical="center"/>
    </xf>
    <xf numFmtId="9" fontId="3" fillId="4" borderId="11" xfId="0" applyNumberFormat="1" applyFont="1" applyFill="1" applyBorder="1" applyAlignment="1" applyProtection="1">
      <alignment horizontal="center" vertical="center"/>
    </xf>
    <xf numFmtId="0" fontId="3" fillId="0" borderId="22" xfId="0" applyFont="1" applyFill="1" applyBorder="1" applyAlignment="1" applyProtection="1">
      <alignment horizontal="center" vertical="center"/>
      <protection hidden="1"/>
    </xf>
    <xf numFmtId="0" fontId="3" fillId="6" borderId="22" xfId="0" applyFont="1" applyFill="1" applyBorder="1" applyAlignment="1" applyProtection="1">
      <alignment horizontal="center" vertical="center"/>
    </xf>
    <xf numFmtId="0" fontId="13" fillId="0" borderId="0" xfId="0" applyFont="1" applyProtection="1">
      <alignment vertical="center"/>
    </xf>
    <xf numFmtId="0" fontId="14" fillId="0" borderId="0" xfId="0" applyFont="1" applyProtection="1">
      <alignment vertical="center"/>
    </xf>
    <xf numFmtId="0" fontId="3" fillId="3" borderId="1"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40" xfId="0" applyFont="1" applyFill="1" applyBorder="1" applyAlignment="1" applyProtection="1">
      <alignment horizontal="center" vertical="center"/>
    </xf>
    <xf numFmtId="0" fontId="3" fillId="3" borderId="39" xfId="0" applyFont="1" applyFill="1" applyBorder="1" applyAlignment="1" applyProtection="1">
      <alignment horizontal="center" vertical="center"/>
    </xf>
    <xf numFmtId="0" fontId="3" fillId="4" borderId="41" xfId="0" applyFont="1" applyFill="1" applyBorder="1" applyAlignment="1" applyProtection="1">
      <alignment horizontal="center" vertical="center" wrapText="1"/>
    </xf>
    <xf numFmtId="0" fontId="3" fillId="4" borderId="25" xfId="0" applyFont="1" applyFill="1" applyBorder="1" applyAlignment="1" applyProtection="1">
      <alignment horizontal="center" vertical="center" wrapText="1"/>
    </xf>
    <xf numFmtId="0" fontId="3" fillId="6" borderId="25" xfId="0" applyFont="1" applyFill="1" applyBorder="1" applyAlignment="1" applyProtection="1">
      <alignment horizontal="center" vertical="center" wrapText="1"/>
    </xf>
    <xf numFmtId="0" fontId="3" fillId="6" borderId="43" xfId="0" applyFont="1" applyFill="1" applyBorder="1" applyAlignment="1" applyProtection="1">
      <alignment horizontal="center" vertical="center" wrapText="1"/>
    </xf>
    <xf numFmtId="0" fontId="3" fillId="6" borderId="44" xfId="0" applyFont="1" applyFill="1" applyBorder="1" applyAlignment="1" applyProtection="1">
      <alignment horizontal="center" vertical="center"/>
    </xf>
    <xf numFmtId="0" fontId="3" fillId="4" borderId="15" xfId="0" applyFont="1" applyFill="1" applyBorder="1" applyAlignment="1" applyProtection="1">
      <alignment horizontal="center" vertical="center" wrapText="1"/>
    </xf>
    <xf numFmtId="0" fontId="3" fillId="6" borderId="15" xfId="0" applyFont="1" applyFill="1" applyBorder="1" applyAlignment="1" applyProtection="1">
      <alignment horizontal="center" vertical="center" wrapText="1"/>
    </xf>
    <xf numFmtId="0" fontId="3" fillId="6" borderId="46" xfId="0" applyFont="1" applyFill="1" applyBorder="1" applyAlignment="1" applyProtection="1">
      <alignment horizontal="center" vertical="center" wrapText="1"/>
    </xf>
    <xf numFmtId="0" fontId="3" fillId="6" borderId="47" xfId="0" applyFont="1" applyFill="1" applyBorder="1" applyAlignment="1" applyProtection="1">
      <alignment horizontal="center" vertical="center"/>
    </xf>
    <xf numFmtId="0" fontId="3" fillId="4" borderId="22" xfId="0" applyFont="1" applyFill="1" applyBorder="1" applyAlignment="1" applyProtection="1">
      <alignment horizontal="center" vertical="center" wrapText="1"/>
    </xf>
    <xf numFmtId="0" fontId="3" fillId="6" borderId="49" xfId="0" applyFont="1" applyFill="1" applyBorder="1" applyAlignment="1" applyProtection="1">
      <alignment horizontal="center" vertical="center" wrapText="1"/>
    </xf>
    <xf numFmtId="0" fontId="3" fillId="6" borderId="50" xfId="0" applyFont="1" applyFill="1" applyBorder="1" applyAlignment="1" applyProtection="1">
      <alignment horizontal="center" vertical="center"/>
    </xf>
    <xf numFmtId="0" fontId="6" fillId="3" borderId="51" xfId="0" applyFont="1" applyFill="1" applyBorder="1" applyAlignment="1" applyProtection="1">
      <alignment horizontal="center" vertical="center" wrapText="1"/>
    </xf>
    <xf numFmtId="0" fontId="3" fillId="3" borderId="51" xfId="0" applyFont="1" applyFill="1" applyBorder="1" applyAlignment="1" applyProtection="1">
      <alignment horizontal="center" vertical="center" wrapText="1"/>
    </xf>
    <xf numFmtId="0" fontId="3" fillId="3" borderId="52" xfId="0" applyFont="1" applyFill="1" applyBorder="1" applyAlignment="1" applyProtection="1">
      <alignment horizontal="center" vertical="center" wrapText="1"/>
    </xf>
    <xf numFmtId="177" fontId="6" fillId="3" borderId="52" xfId="0" applyNumberFormat="1" applyFont="1" applyFill="1" applyBorder="1" applyAlignment="1" applyProtection="1">
      <alignment horizontal="center" vertical="center"/>
    </xf>
    <xf numFmtId="0" fontId="3" fillId="3" borderId="41" xfId="0" applyFont="1" applyFill="1" applyBorder="1" applyAlignment="1" applyProtection="1">
      <alignment horizontal="center" vertical="center"/>
    </xf>
    <xf numFmtId="0" fontId="3" fillId="6" borderId="41" xfId="0" applyFont="1" applyFill="1" applyBorder="1" applyAlignment="1" applyProtection="1">
      <alignment horizontal="center" vertical="center"/>
    </xf>
    <xf numFmtId="0" fontId="3" fillId="3" borderId="15" xfId="0" applyFont="1" applyFill="1" applyBorder="1" applyAlignment="1" applyProtection="1">
      <alignment horizontal="center" vertical="center"/>
    </xf>
    <xf numFmtId="0" fontId="3" fillId="0" borderId="15" xfId="0" applyFont="1" applyBorder="1" applyAlignment="1" applyProtection="1">
      <alignment horizontal="center" vertical="center"/>
    </xf>
    <xf numFmtId="0" fontId="3" fillId="3" borderId="22" xfId="0" applyFont="1" applyFill="1" applyBorder="1" applyAlignment="1" applyProtection="1">
      <alignment horizontal="center" vertical="center"/>
    </xf>
    <xf numFmtId="0" fontId="3" fillId="0" borderId="22" xfId="0" applyFont="1" applyBorder="1" applyAlignment="1" applyProtection="1">
      <alignment horizontal="center" vertical="center"/>
    </xf>
    <xf numFmtId="0" fontId="3" fillId="3" borderId="25" xfId="0" applyFont="1" applyFill="1" applyBorder="1" applyAlignment="1" applyProtection="1">
      <alignment horizontal="center" vertical="center"/>
    </xf>
    <xf numFmtId="0" fontId="3" fillId="3" borderId="2"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177" fontId="3" fillId="3" borderId="2" xfId="0" applyNumberFormat="1" applyFont="1" applyFill="1" applyBorder="1" applyAlignment="1" applyProtection="1">
      <alignment horizontal="center" vertical="center"/>
    </xf>
    <xf numFmtId="177" fontId="3" fillId="3" borderId="3" xfId="0" applyNumberFormat="1" applyFont="1" applyFill="1" applyBorder="1" applyAlignment="1" applyProtection="1">
      <alignment horizontal="center" vertical="center"/>
    </xf>
    <xf numFmtId="0" fontId="7" fillId="0" borderId="0" xfId="0" applyFont="1" applyAlignment="1" applyProtection="1">
      <alignment horizontal="left" vertical="center" wrapText="1"/>
    </xf>
    <xf numFmtId="0" fontId="4" fillId="0" borderId="0" xfId="0" applyFont="1" applyProtection="1">
      <alignment vertical="center"/>
    </xf>
    <xf numFmtId="0" fontId="0" fillId="0" borderId="0" xfId="0" applyProtection="1">
      <alignment vertical="center"/>
    </xf>
    <xf numFmtId="0" fontId="16" fillId="0" borderId="2" xfId="0" quotePrefix="1" applyFont="1" applyBorder="1" applyAlignment="1" applyProtection="1">
      <alignment horizontal="left" vertical="center" wrapText="1"/>
    </xf>
    <xf numFmtId="0" fontId="17" fillId="0" borderId="4" xfId="0" applyFont="1" applyBorder="1" applyAlignment="1" applyProtection="1">
      <alignment horizontal="left" vertical="center" wrapText="1"/>
    </xf>
    <xf numFmtId="0" fontId="17" fillId="0" borderId="3" xfId="0" applyFont="1" applyBorder="1" applyAlignment="1" applyProtection="1">
      <alignment horizontal="left" vertical="center" wrapText="1"/>
    </xf>
    <xf numFmtId="0" fontId="17" fillId="0" borderId="2" xfId="0" applyFont="1" applyBorder="1" applyAlignment="1" applyProtection="1">
      <alignment horizontal="left" vertical="center" wrapText="1"/>
    </xf>
    <xf numFmtId="0" fontId="3" fillId="0" borderId="1" xfId="0" applyFont="1" applyBorder="1" applyAlignment="1" applyProtection="1">
      <alignment horizontal="center" vertical="center"/>
    </xf>
    <xf numFmtId="0" fontId="3" fillId="3" borderId="1" xfId="0" applyFont="1" applyFill="1" applyBorder="1" applyAlignment="1" applyProtection="1">
      <alignment horizontal="center" vertical="center" wrapText="1"/>
    </xf>
    <xf numFmtId="0" fontId="16" fillId="0" borderId="4" xfId="0" applyFont="1" applyBorder="1" applyAlignment="1" applyProtection="1">
      <alignment horizontal="left" vertical="center" wrapText="1"/>
    </xf>
    <xf numFmtId="0" fontId="16" fillId="0" borderId="3" xfId="0" applyFont="1" applyBorder="1" applyAlignment="1" applyProtection="1">
      <alignment horizontal="left" vertical="center" wrapText="1"/>
    </xf>
    <xf numFmtId="0" fontId="16" fillId="0" borderId="2" xfId="0" applyFont="1" applyBorder="1" applyAlignment="1" applyProtection="1">
      <alignment horizontal="left" vertical="center" wrapText="1"/>
    </xf>
    <xf numFmtId="0" fontId="3" fillId="3" borderId="59" xfId="0" applyFont="1" applyFill="1" applyBorder="1" applyAlignment="1" applyProtection="1">
      <alignment horizontal="center" vertical="center" wrapText="1"/>
    </xf>
    <xf numFmtId="0" fontId="3" fillId="3" borderId="21" xfId="0" applyFont="1" applyFill="1" applyBorder="1" applyAlignment="1" applyProtection="1">
      <alignment horizontal="center" vertical="center" wrapText="1"/>
    </xf>
    <xf numFmtId="0" fontId="16" fillId="0" borderId="57" xfId="0" quotePrefix="1" applyFont="1" applyBorder="1" applyAlignment="1" applyProtection="1">
      <alignment horizontal="left" vertical="center" wrapText="1"/>
    </xf>
    <xf numFmtId="0" fontId="16" fillId="0" borderId="58" xfId="0" applyFont="1" applyBorder="1" applyAlignment="1" applyProtection="1">
      <alignment horizontal="left" vertical="center" wrapText="1"/>
    </xf>
    <xf numFmtId="0" fontId="16" fillId="0" borderId="57" xfId="0" applyFont="1" applyBorder="1" applyAlignment="1" applyProtection="1">
      <alignment horizontal="left" vertical="center" wrapText="1"/>
    </xf>
    <xf numFmtId="0" fontId="16" fillId="0" borderId="23" xfId="0" applyFont="1" applyBorder="1" applyAlignment="1" applyProtection="1">
      <alignment horizontal="left" vertical="center" wrapText="1"/>
    </xf>
    <xf numFmtId="0" fontId="16" fillId="0" borderId="6" xfId="0" applyFont="1" applyBorder="1" applyAlignment="1" applyProtection="1">
      <alignment horizontal="left" vertical="center" wrapText="1"/>
    </xf>
    <xf numFmtId="0" fontId="16" fillId="0" borderId="24" xfId="0" applyFont="1" applyBorder="1" applyAlignment="1" applyProtection="1">
      <alignment horizontal="left" vertical="center" wrapText="1"/>
    </xf>
    <xf numFmtId="177" fontId="6" fillId="3" borderId="53" xfId="0" applyNumberFormat="1" applyFont="1" applyFill="1" applyBorder="1" applyAlignment="1" applyProtection="1">
      <alignment horizontal="center" vertical="center" wrapText="1"/>
    </xf>
    <xf numFmtId="177" fontId="6" fillId="3" borderId="54" xfId="0" applyNumberFormat="1" applyFont="1" applyFill="1" applyBorder="1" applyAlignment="1" applyProtection="1">
      <alignment horizontal="center" vertical="center" wrapText="1"/>
    </xf>
    <xf numFmtId="177" fontId="6" fillId="3" borderId="55" xfId="0" applyNumberFormat="1" applyFont="1" applyFill="1" applyBorder="1" applyAlignment="1" applyProtection="1">
      <alignment horizontal="center" vertical="center" wrapText="1"/>
    </xf>
    <xf numFmtId="1" fontId="3" fillId="3" borderId="56" xfId="0" applyNumberFormat="1" applyFont="1" applyFill="1" applyBorder="1" applyAlignment="1" applyProtection="1">
      <alignment horizontal="center" vertical="center"/>
    </xf>
    <xf numFmtId="1" fontId="3" fillId="3" borderId="55" xfId="0" applyNumberFormat="1" applyFont="1" applyFill="1" applyBorder="1" applyAlignment="1" applyProtection="1">
      <alignment horizontal="center" vertical="center"/>
    </xf>
    <xf numFmtId="0" fontId="3" fillId="0" borderId="31" xfId="0" applyFont="1" applyBorder="1" applyAlignment="1" applyProtection="1">
      <alignment horizontal="left" vertical="center" indent="1"/>
    </xf>
    <xf numFmtId="0" fontId="3" fillId="3" borderId="26"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27" xfId="0" applyFont="1" applyFill="1" applyBorder="1" applyAlignment="1" applyProtection="1">
      <alignment horizontal="center" vertical="center"/>
    </xf>
    <xf numFmtId="0" fontId="3" fillId="3" borderId="57"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3" fillId="3" borderId="58" xfId="0" applyFont="1" applyFill="1" applyBorder="1" applyAlignment="1" applyProtection="1">
      <alignment horizontal="center" vertical="center"/>
    </xf>
    <xf numFmtId="0" fontId="3" fillId="0" borderId="21" xfId="0" applyFont="1" applyBorder="1" applyAlignment="1" applyProtection="1">
      <alignment horizontal="center" vertical="center"/>
    </xf>
    <xf numFmtId="0" fontId="3" fillId="6" borderId="42" xfId="0" applyFont="1" applyFill="1" applyBorder="1" applyAlignment="1" applyProtection="1">
      <alignment horizontal="center" vertical="center" wrapText="1"/>
    </xf>
    <xf numFmtId="0" fontId="3" fillId="6" borderId="45" xfId="0" applyFont="1" applyFill="1" applyBorder="1" applyAlignment="1" applyProtection="1">
      <alignment horizontal="center" vertical="center" wrapText="1"/>
    </xf>
    <xf numFmtId="0" fontId="3" fillId="6" borderId="48" xfId="0" applyFont="1" applyFill="1" applyBorder="1" applyAlignment="1" applyProtection="1">
      <alignment horizontal="center" vertical="center" wrapText="1"/>
    </xf>
    <xf numFmtId="0" fontId="3" fillId="6" borderId="25" xfId="0" applyFont="1" applyFill="1" applyBorder="1" applyAlignment="1" applyProtection="1">
      <alignment horizontal="left" vertical="center" wrapText="1"/>
    </xf>
    <xf numFmtId="31" fontId="3" fillId="6" borderId="8" xfId="0" applyNumberFormat="1" applyFont="1" applyFill="1" applyBorder="1" applyAlignment="1" applyProtection="1">
      <alignment horizontal="center" vertical="center"/>
    </xf>
    <xf numFmtId="0" fontId="3" fillId="6" borderId="10" xfId="0" applyFont="1" applyFill="1" applyBorder="1" applyAlignment="1" applyProtection="1">
      <alignment horizontal="center" vertical="center"/>
    </xf>
    <xf numFmtId="0" fontId="15" fillId="0" borderId="0" xfId="0" applyFont="1" applyAlignment="1" applyProtection="1">
      <alignment horizontal="left" vertical="center" wrapText="1"/>
    </xf>
    <xf numFmtId="0" fontId="3" fillId="6" borderId="15" xfId="0" applyFont="1" applyFill="1" applyBorder="1" applyAlignment="1" applyProtection="1">
      <alignment horizontal="left" vertical="center" wrapText="1"/>
    </xf>
    <xf numFmtId="0" fontId="3" fillId="6" borderId="11" xfId="0" applyFont="1" applyFill="1" applyBorder="1" applyAlignment="1" applyProtection="1">
      <alignment horizontal="center" vertical="center"/>
    </xf>
    <xf numFmtId="0" fontId="3" fillId="6" borderId="13" xfId="0" applyFont="1" applyFill="1" applyBorder="1" applyAlignment="1" applyProtection="1">
      <alignment horizontal="center" vertical="center"/>
    </xf>
    <xf numFmtId="0" fontId="3" fillId="6" borderId="14" xfId="0" applyFont="1" applyFill="1" applyBorder="1" applyAlignment="1" applyProtection="1">
      <alignment horizontal="left" vertical="center" wrapText="1"/>
    </xf>
    <xf numFmtId="0" fontId="3" fillId="6" borderId="16" xfId="0" applyFont="1" applyFill="1" applyBorder="1" applyAlignment="1" applyProtection="1">
      <alignment horizontal="center" vertical="center"/>
    </xf>
    <xf numFmtId="0" fontId="3" fillId="6" borderId="17" xfId="0" applyFont="1" applyFill="1" applyBorder="1" applyAlignment="1" applyProtection="1">
      <alignment horizontal="center" vertical="center"/>
    </xf>
    <xf numFmtId="0" fontId="6" fillId="3" borderId="2" xfId="0" applyFont="1" applyFill="1" applyBorder="1" applyAlignment="1" applyProtection="1">
      <alignment horizontal="center" vertical="center" wrapText="1"/>
    </xf>
    <xf numFmtId="0" fontId="6" fillId="3" borderId="4" xfId="0" applyFont="1" applyFill="1" applyBorder="1" applyAlignment="1" applyProtection="1">
      <alignment horizontal="center" vertical="center" wrapText="1"/>
    </xf>
    <xf numFmtId="0" fontId="6" fillId="3" borderId="3" xfId="0" applyFont="1" applyFill="1" applyBorder="1" applyAlignment="1" applyProtection="1">
      <alignment horizontal="center" vertical="center" wrapText="1"/>
    </xf>
    <xf numFmtId="0" fontId="3" fillId="3" borderId="32" xfId="0" applyFont="1" applyFill="1" applyBorder="1" applyAlignment="1" applyProtection="1">
      <alignment horizontal="center" vertical="center" wrapText="1"/>
    </xf>
    <xf numFmtId="0" fontId="3" fillId="3" borderId="33" xfId="0" applyFont="1" applyFill="1" applyBorder="1" applyAlignment="1" applyProtection="1">
      <alignment horizontal="center" vertical="center" wrapText="1"/>
    </xf>
    <xf numFmtId="0" fontId="3" fillId="3" borderId="34" xfId="0" applyFont="1" applyFill="1" applyBorder="1" applyAlignment="1" applyProtection="1">
      <alignment horizontal="center" vertical="center" wrapText="1"/>
    </xf>
    <xf numFmtId="0" fontId="3" fillId="3" borderId="35" xfId="0" applyFont="1" applyFill="1" applyBorder="1" applyAlignment="1" applyProtection="1">
      <alignment horizontal="center" vertical="center" wrapText="1"/>
    </xf>
    <xf numFmtId="0" fontId="3" fillId="3" borderId="39" xfId="0" applyFont="1" applyFill="1" applyBorder="1" applyAlignment="1" applyProtection="1">
      <alignment horizontal="center" vertical="center" wrapText="1"/>
    </xf>
    <xf numFmtId="0" fontId="3" fillId="3" borderId="36" xfId="0" applyFont="1" applyFill="1" applyBorder="1" applyAlignment="1" applyProtection="1">
      <alignment horizontal="center" vertical="center" wrapText="1"/>
    </xf>
    <xf numFmtId="0" fontId="3" fillId="3" borderId="37" xfId="0" applyFont="1" applyFill="1" applyBorder="1" applyAlignment="1" applyProtection="1">
      <alignment horizontal="center" vertical="center" wrapText="1"/>
    </xf>
    <xf numFmtId="0" fontId="3" fillId="3" borderId="38"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3" fillId="6" borderId="11" xfId="0" applyFont="1" applyFill="1" applyBorder="1" applyAlignment="1" applyProtection="1">
      <alignment horizontal="left" vertical="center" wrapText="1"/>
    </xf>
    <xf numFmtId="0" fontId="3" fillId="6" borderId="12" xfId="0" applyFont="1" applyFill="1" applyBorder="1" applyAlignment="1" applyProtection="1">
      <alignment horizontal="left" vertical="center" wrapText="1"/>
    </xf>
    <xf numFmtId="0" fontId="3" fillId="6" borderId="13" xfId="0" applyFont="1" applyFill="1" applyBorder="1" applyAlignment="1" applyProtection="1">
      <alignment horizontal="left" vertical="center" wrapText="1"/>
    </xf>
    <xf numFmtId="0" fontId="3" fillId="6" borderId="11" xfId="0" applyFont="1" applyFill="1" applyBorder="1" applyAlignment="1" applyProtection="1">
      <alignment horizontal="center" vertical="center" wrapText="1"/>
    </xf>
    <xf numFmtId="0" fontId="3" fillId="6" borderId="12" xfId="0" applyFont="1" applyFill="1" applyBorder="1" applyAlignment="1" applyProtection="1">
      <alignment horizontal="center" vertical="center" wrapText="1"/>
    </xf>
    <xf numFmtId="0" fontId="3" fillId="6" borderId="13" xfId="0" applyFont="1" applyFill="1" applyBorder="1" applyAlignment="1" applyProtection="1">
      <alignment horizontal="center" vertical="center" wrapText="1"/>
    </xf>
    <xf numFmtId="0" fontId="3" fillId="6" borderId="28" xfId="0" applyFont="1" applyFill="1" applyBorder="1" applyAlignment="1" applyProtection="1">
      <alignment horizontal="center" vertical="center" wrapText="1"/>
    </xf>
    <xf numFmtId="0" fontId="3" fillId="6" borderId="29" xfId="0" applyFont="1" applyFill="1" applyBorder="1" applyAlignment="1" applyProtection="1">
      <alignment horizontal="center" vertical="center" wrapText="1"/>
    </xf>
    <xf numFmtId="0" fontId="3" fillId="6" borderId="30" xfId="0" applyFont="1" applyFill="1" applyBorder="1" applyAlignment="1" applyProtection="1">
      <alignment horizontal="center" vertical="center" wrapText="1"/>
    </xf>
    <xf numFmtId="0" fontId="3" fillId="0" borderId="4" xfId="0" applyFont="1" applyBorder="1" applyAlignment="1" applyProtection="1">
      <alignment horizontal="left" vertical="center" indent="1"/>
    </xf>
    <xf numFmtId="0" fontId="3" fillId="3" borderId="2" xfId="0" applyFont="1" applyFill="1" applyBorder="1" applyAlignment="1" applyProtection="1">
      <alignment horizontal="center" vertical="center" wrapText="1"/>
    </xf>
    <xf numFmtId="0" fontId="3" fillId="3" borderId="4"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6" borderId="8" xfId="0" applyFont="1" applyFill="1" applyBorder="1" applyAlignment="1" applyProtection="1">
      <alignment horizontal="left" vertical="center" wrapText="1"/>
    </xf>
    <xf numFmtId="0" fontId="3" fillId="6" borderId="9" xfId="0" applyFont="1" applyFill="1" applyBorder="1" applyAlignment="1" applyProtection="1">
      <alignment horizontal="left" vertical="center" wrapText="1"/>
    </xf>
    <xf numFmtId="0" fontId="3" fillId="6" borderId="10" xfId="0" applyFont="1" applyFill="1" applyBorder="1" applyAlignment="1" applyProtection="1">
      <alignment horizontal="left" vertical="center" wrapText="1"/>
    </xf>
    <xf numFmtId="0" fontId="3" fillId="6" borderId="26" xfId="0"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0" fontId="3" fillId="6" borderId="27" xfId="0" applyFont="1" applyFill="1" applyBorder="1" applyAlignment="1" applyProtection="1">
      <alignment horizontal="center" vertical="center" wrapText="1"/>
    </xf>
    <xf numFmtId="0" fontId="3" fillId="6" borderId="18" xfId="0" applyFont="1" applyFill="1" applyBorder="1" applyAlignment="1" applyProtection="1">
      <alignment horizontal="left" vertical="center" wrapText="1"/>
    </xf>
    <xf numFmtId="0" fontId="3" fillId="6" borderId="19" xfId="0" applyFont="1" applyFill="1" applyBorder="1" applyAlignment="1" applyProtection="1">
      <alignment horizontal="left" vertical="center" wrapText="1"/>
    </xf>
    <xf numFmtId="0" fontId="3" fillId="6" borderId="20" xfId="0" applyFont="1" applyFill="1" applyBorder="1" applyAlignment="1" applyProtection="1">
      <alignment horizontal="left" vertical="center" wrapText="1"/>
    </xf>
    <xf numFmtId="0" fontId="3" fillId="6" borderId="18" xfId="0" applyFont="1" applyFill="1" applyBorder="1" applyAlignment="1" applyProtection="1">
      <alignment horizontal="center" vertical="center" wrapText="1"/>
    </xf>
    <xf numFmtId="0" fontId="3" fillId="6" borderId="19" xfId="0" applyFont="1" applyFill="1" applyBorder="1" applyAlignment="1" applyProtection="1">
      <alignment horizontal="center" vertical="center" wrapText="1"/>
    </xf>
    <xf numFmtId="0" fontId="3" fillId="6" borderId="20" xfId="0" applyFont="1" applyFill="1" applyBorder="1" applyAlignment="1" applyProtection="1">
      <alignment horizontal="center" vertical="center" wrapText="1"/>
    </xf>
    <xf numFmtId="0" fontId="3" fillId="0" borderId="6" xfId="0" applyFont="1" applyBorder="1" applyAlignment="1" applyProtection="1">
      <alignment horizontal="left" vertical="center" indent="1"/>
    </xf>
    <xf numFmtId="0" fontId="6" fillId="3" borderId="1" xfId="0" applyFont="1" applyFill="1" applyBorder="1" applyAlignment="1" applyProtection="1">
      <alignment horizontal="center" vertical="center"/>
    </xf>
    <xf numFmtId="0" fontId="3" fillId="6" borderId="8"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6" borderId="10" xfId="0" applyFont="1" applyFill="1" applyBorder="1" applyAlignment="1" applyProtection="1">
      <alignment horizontal="center" vertical="center" wrapText="1"/>
    </xf>
    <xf numFmtId="0" fontId="6" fillId="3" borderId="8" xfId="0" applyFont="1" applyFill="1" applyBorder="1" applyAlignment="1" applyProtection="1">
      <alignment horizontal="left" vertical="center" wrapText="1"/>
    </xf>
    <xf numFmtId="0" fontId="6" fillId="3" borderId="9" xfId="0" applyFont="1" applyFill="1" applyBorder="1" applyAlignment="1" applyProtection="1">
      <alignment horizontal="left" vertical="center" wrapText="1"/>
    </xf>
    <xf numFmtId="0" fontId="3" fillId="4" borderId="11" xfId="0" applyFont="1" applyFill="1" applyBorder="1" applyAlignment="1" applyProtection="1">
      <alignment horizontal="left" vertical="center" wrapText="1" indent="1"/>
    </xf>
    <xf numFmtId="0" fontId="3" fillId="4" borderId="12" xfId="0" applyFont="1" applyFill="1" applyBorder="1" applyAlignment="1" applyProtection="1">
      <alignment horizontal="left" vertical="center" wrapText="1" indent="1"/>
    </xf>
    <xf numFmtId="0" fontId="3" fillId="4" borderId="13" xfId="0" applyFont="1" applyFill="1" applyBorder="1" applyAlignment="1" applyProtection="1">
      <alignment horizontal="left" vertical="center" wrapText="1" indent="1"/>
    </xf>
    <xf numFmtId="1" fontId="8" fillId="5" borderId="15" xfId="0" applyNumberFormat="1" applyFont="1" applyFill="1" applyBorder="1" applyAlignment="1" applyProtection="1">
      <alignment horizontal="center" vertical="center" wrapText="1"/>
    </xf>
    <xf numFmtId="2" fontId="3" fillId="4" borderId="11" xfId="0" applyNumberFormat="1" applyFont="1" applyFill="1" applyBorder="1" applyAlignment="1" applyProtection="1">
      <alignment horizontal="left" vertical="center"/>
    </xf>
    <xf numFmtId="2" fontId="3" fillId="4" borderId="13" xfId="0" applyNumberFormat="1" applyFont="1" applyFill="1" applyBorder="1" applyAlignment="1" applyProtection="1">
      <alignment horizontal="left" vertical="center"/>
    </xf>
    <xf numFmtId="0" fontId="3" fillId="4" borderId="18" xfId="0" applyFont="1" applyFill="1" applyBorder="1" applyAlignment="1" applyProtection="1">
      <alignment horizontal="left" vertical="center" wrapText="1" indent="1"/>
    </xf>
    <xf numFmtId="0" fontId="3" fillId="4" borderId="19" xfId="0" applyFont="1" applyFill="1" applyBorder="1" applyAlignment="1" applyProtection="1">
      <alignment horizontal="left" vertical="center" wrapText="1" indent="1"/>
    </xf>
    <xf numFmtId="0" fontId="3" fillId="4" borderId="20" xfId="0" applyFont="1" applyFill="1" applyBorder="1" applyAlignment="1" applyProtection="1">
      <alignment horizontal="left" vertical="center" wrapText="1" indent="1"/>
    </xf>
    <xf numFmtId="1" fontId="8" fillId="5" borderId="22" xfId="0" applyNumberFormat="1" applyFont="1" applyFill="1" applyBorder="1" applyAlignment="1" applyProtection="1">
      <alignment horizontal="center" vertical="center" wrapText="1"/>
    </xf>
    <xf numFmtId="2" fontId="9" fillId="4" borderId="18" xfId="0" applyNumberFormat="1" applyFont="1" applyFill="1" applyBorder="1" applyAlignment="1" applyProtection="1">
      <alignment horizontal="left" vertical="center"/>
    </xf>
    <xf numFmtId="2" fontId="9" fillId="4" borderId="20" xfId="0" applyNumberFormat="1" applyFont="1" applyFill="1" applyBorder="1" applyAlignment="1" applyProtection="1">
      <alignment horizontal="left" vertical="center"/>
    </xf>
    <xf numFmtId="2" fontId="6" fillId="5" borderId="14" xfId="0" applyNumberFormat="1" applyFont="1" applyFill="1" applyBorder="1" applyAlignment="1" applyProtection="1">
      <alignment horizontal="center" vertical="center"/>
    </xf>
    <xf numFmtId="2" fontId="6" fillId="5" borderId="21" xfId="0" applyNumberFormat="1" applyFont="1" applyFill="1" applyBorder="1" applyAlignment="1" applyProtection="1">
      <alignment horizontal="center" vertical="center"/>
    </xf>
    <xf numFmtId="2" fontId="3" fillId="4" borderId="18" xfId="0" applyNumberFormat="1" applyFont="1" applyFill="1" applyBorder="1" applyAlignment="1" applyProtection="1">
      <alignment horizontal="left" vertical="center"/>
    </xf>
    <xf numFmtId="2" fontId="3" fillId="4" borderId="20" xfId="0" applyNumberFormat="1" applyFont="1" applyFill="1" applyBorder="1" applyAlignment="1" applyProtection="1">
      <alignment horizontal="left" vertical="center"/>
    </xf>
    <xf numFmtId="2" fontId="3" fillId="4" borderId="16" xfId="0" applyNumberFormat="1" applyFont="1" applyFill="1" applyBorder="1" applyAlignment="1" applyProtection="1">
      <alignment horizontal="left" vertical="center"/>
    </xf>
    <xf numFmtId="2" fontId="3" fillId="4" borderId="17" xfId="0" applyNumberFormat="1" applyFont="1" applyFill="1" applyBorder="1" applyAlignment="1" applyProtection="1">
      <alignment horizontal="left" vertical="center"/>
    </xf>
    <xf numFmtId="2" fontId="3" fillId="4" borderId="23" xfId="0" applyNumberFormat="1" applyFont="1" applyFill="1" applyBorder="1" applyAlignment="1" applyProtection="1">
      <alignment horizontal="left" vertical="center"/>
    </xf>
    <xf numFmtId="2" fontId="3" fillId="4" borderId="24" xfId="0" applyNumberFormat="1" applyFont="1" applyFill="1" applyBorder="1" applyAlignment="1" applyProtection="1">
      <alignment horizontal="left" vertical="center"/>
    </xf>
    <xf numFmtId="0" fontId="6" fillId="0" borderId="6" xfId="0" applyFont="1" applyBorder="1" applyAlignment="1" applyProtection="1">
      <alignment horizontal="left" vertical="center"/>
    </xf>
    <xf numFmtId="0" fontId="6" fillId="3" borderId="2" xfId="0" applyFont="1" applyFill="1" applyBorder="1" applyAlignment="1" applyProtection="1">
      <alignment horizontal="center" vertical="center"/>
    </xf>
    <xf numFmtId="0" fontId="6" fillId="3" borderId="3" xfId="0" applyFont="1" applyFill="1" applyBorder="1" applyAlignment="1" applyProtection="1">
      <alignment horizontal="center" vertical="center"/>
    </xf>
    <xf numFmtId="0" fontId="7" fillId="0" borderId="0" xfId="0" applyFont="1" applyAlignment="1" applyProtection="1">
      <alignment horizontal="left" vertical="top" wrapText="1"/>
    </xf>
    <xf numFmtId="1" fontId="8" fillId="5" borderId="14" xfId="0" applyNumberFormat="1" applyFont="1" applyFill="1" applyBorder="1" applyAlignment="1" applyProtection="1">
      <alignment horizontal="center" vertical="center" wrapText="1"/>
    </xf>
    <xf numFmtId="1" fontId="8" fillId="5" borderId="21" xfId="0" applyNumberFormat="1" applyFont="1" applyFill="1" applyBorder="1" applyAlignment="1" applyProtection="1">
      <alignment horizontal="center" vertical="center" wrapText="1"/>
    </xf>
    <xf numFmtId="2" fontId="3" fillId="4" borderId="16" xfId="0" applyNumberFormat="1" applyFont="1" applyFill="1" applyBorder="1" applyAlignment="1" applyProtection="1">
      <alignment horizontal="left" vertical="center" wrapText="1"/>
    </xf>
    <xf numFmtId="2" fontId="3" fillId="4" borderId="17" xfId="0" applyNumberFormat="1" applyFont="1" applyFill="1" applyBorder="1" applyAlignment="1" applyProtection="1">
      <alignment horizontal="left" vertical="center" wrapText="1"/>
    </xf>
    <xf numFmtId="2" fontId="3" fillId="4" borderId="23" xfId="0" applyNumberFormat="1" applyFont="1" applyFill="1" applyBorder="1" applyAlignment="1" applyProtection="1">
      <alignment horizontal="left" vertical="center" wrapText="1"/>
    </xf>
    <xf numFmtId="2" fontId="3" fillId="4" borderId="24" xfId="0" applyNumberFormat="1" applyFont="1" applyFill="1" applyBorder="1" applyAlignment="1" applyProtection="1">
      <alignment horizontal="left" vertical="center" wrapText="1"/>
    </xf>
    <xf numFmtId="0" fontId="5" fillId="0" borderId="0" xfId="0" applyFont="1" applyAlignment="1" applyProtection="1">
      <alignment horizontal="center" vertical="center"/>
    </xf>
    <xf numFmtId="0" fontId="14" fillId="0" borderId="0" xfId="0" applyFont="1" applyProtection="1">
      <alignment vertical="center"/>
    </xf>
    <xf numFmtId="0" fontId="6" fillId="2" borderId="1" xfId="0" applyFont="1" applyFill="1" applyBorder="1" applyAlignment="1" applyProtection="1">
      <alignment horizontal="center" vertical="center"/>
    </xf>
    <xf numFmtId="0" fontId="6" fillId="2" borderId="2" xfId="0" applyFont="1" applyFill="1" applyBorder="1" applyAlignment="1" applyProtection="1">
      <alignment horizontal="center" vertical="center"/>
    </xf>
    <xf numFmtId="0" fontId="6" fillId="2" borderId="3" xfId="0" applyFont="1" applyFill="1" applyBorder="1" applyAlignment="1" applyProtection="1">
      <alignment horizontal="center" vertical="center"/>
    </xf>
    <xf numFmtId="0" fontId="6" fillId="2" borderId="1" xfId="0" applyFont="1" applyFill="1" applyBorder="1" applyAlignment="1" applyProtection="1">
      <alignment horizontal="center" vertical="center" wrapText="1"/>
    </xf>
    <xf numFmtId="0" fontId="6" fillId="2" borderId="4"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3" xfId="0" applyFont="1" applyBorder="1" applyAlignment="1" applyProtection="1">
      <alignment horizontal="center" vertical="center"/>
    </xf>
  </cellXfs>
  <cellStyles count="325">
    <cellStyle name="??&amp;O?&amp;H?_x0008__x000f__x0007_?_x0007__x0001__x0001_" xfId="1"/>
    <cellStyle name="_BIP-1300 견적(08(1).03.28)" xfId="2"/>
    <cellStyle name="_버버리서버IBM_HP견적(0327)" xfId="3"/>
    <cellStyle name="_복사본 발주서양식 대신정보통신" xfId="4"/>
    <cellStyle name="_아스템즈_080321_X3650(씨앤피_박진우)" xfId="5"/>
    <cellStyle name="_육군정보화발주서" xfId="6"/>
    <cellStyle name="123" xfId="7"/>
    <cellStyle name="AeE­ [0]_INQUIRY ¿μ¾÷AßAø " xfId="8"/>
    <cellStyle name="AeE­_INQUIRY ¿μ¾÷AßAø " xfId="9"/>
    <cellStyle name="AÞ¸¶ [0]_INQUIRY ¿μ¾÷AßAø " xfId="10"/>
    <cellStyle name="AÞ¸¶_INQUIRY ¿μ¾÷AßAø " xfId="11"/>
    <cellStyle name="C￥AØ_¿μ¾÷CoE² " xfId="12"/>
    <cellStyle name="Calc Currency (0)" xfId="13"/>
    <cellStyle name="category" xfId="14"/>
    <cellStyle name="Comma" xfId="15"/>
    <cellStyle name="Comma [0]_ SG&amp;A Bridge " xfId="16"/>
    <cellStyle name="Comma_ SG&amp;A Bridge " xfId="17"/>
    <cellStyle name="Currency" xfId="18"/>
    <cellStyle name="Currency [0]_ SG&amp;A Bridge " xfId="19"/>
    <cellStyle name="Currency_ SG&amp;A Bridge " xfId="20"/>
    <cellStyle name="Date" xfId="21"/>
    <cellStyle name="F2" xfId="22"/>
    <cellStyle name="F3" xfId="23"/>
    <cellStyle name="F4" xfId="24"/>
    <cellStyle name="F5" xfId="25"/>
    <cellStyle name="F6" xfId="26"/>
    <cellStyle name="F7" xfId="27"/>
    <cellStyle name="F8" xfId="28"/>
    <cellStyle name="Fixed" xfId="29"/>
    <cellStyle name="Grey" xfId="30"/>
    <cellStyle name="HEADER" xfId="31"/>
    <cellStyle name="Header1" xfId="32"/>
    <cellStyle name="Header2" xfId="33"/>
    <cellStyle name="HEADING1" xfId="34"/>
    <cellStyle name="HEADING2" xfId="35"/>
    <cellStyle name="Input [yellow]" xfId="36"/>
    <cellStyle name="Model" xfId="37"/>
    <cellStyle name="Normal - Style1" xfId="38"/>
    <cellStyle name="Normal_ SG&amp;A Bridge " xfId="39"/>
    <cellStyle name="Percent" xfId="40"/>
    <cellStyle name="Percent [2]" xfId="41"/>
    <cellStyle name="Percent_EBG Fcst &amp; BRM 2001_10_19" xfId="42"/>
    <cellStyle name="subhead" xfId="43"/>
    <cellStyle name="Total" xfId="44"/>
    <cellStyle name="고정소숫점" xfId="45"/>
    <cellStyle name="고정출력1" xfId="46"/>
    <cellStyle name="고정출력2" xfId="47"/>
    <cellStyle name="날짜" xfId="48"/>
    <cellStyle name="달러" xfId="49"/>
    <cellStyle name="뒤에 오는 하이퍼링크_PLDT" xfId="50"/>
    <cellStyle name="백분율 2" xfId="51"/>
    <cellStyle name="백분율 3" xfId="52"/>
    <cellStyle name="뷭?_BOOKSHIP" xfId="53"/>
    <cellStyle name="쉼표 [0] 2" xfId="54"/>
    <cellStyle name="쉼표 [0] 3" xfId="55"/>
    <cellStyle name="쉼표 [0] 3 2" xfId="56"/>
    <cellStyle name="쉼표 [0] 4" xfId="57"/>
    <cellStyle name="쉼표 [0] 5" xfId="58"/>
    <cellStyle name="쉼표 [0] 5 2" xfId="59"/>
    <cellStyle name="쉼표 [0] 6" xfId="60"/>
    <cellStyle name="쉼표 [0] 7" xfId="61"/>
    <cellStyle name="쉼표 [0] 8" xfId="62"/>
    <cellStyle name="스타일 1" xfId="63"/>
    <cellStyle name="안건회계법인" xfId="64"/>
    <cellStyle name="자리수" xfId="65"/>
    <cellStyle name="자리수0" xfId="66"/>
    <cellStyle name="지정되지 않음" xfId="67"/>
    <cellStyle name="콤마 [0]_ 94경비율" xfId="68"/>
    <cellStyle name="콤마_ 94경비율" xfId="69"/>
    <cellStyle name="통화 [0] 2" xfId="70"/>
    <cellStyle name="통화 [0] 3" xfId="71"/>
    <cellStyle name="퍼센트" xfId="72"/>
    <cellStyle name="표준" xfId="0" builtinId="0"/>
    <cellStyle name="표준 10" xfId="73"/>
    <cellStyle name="표준 10 2" xfId="74"/>
    <cellStyle name="표준 11" xfId="75"/>
    <cellStyle name="표준 11 2" xfId="76"/>
    <cellStyle name="표준 12" xfId="77"/>
    <cellStyle name="표준 12 2" xfId="78"/>
    <cellStyle name="표준 13" xfId="79"/>
    <cellStyle name="표준 13 2" xfId="80"/>
    <cellStyle name="표준 14" xfId="81"/>
    <cellStyle name="표준 14 2" xfId="82"/>
    <cellStyle name="표준 16" xfId="83"/>
    <cellStyle name="표준 16 2" xfId="84"/>
    <cellStyle name="표준 17" xfId="85"/>
    <cellStyle name="표준 17 2" xfId="86"/>
    <cellStyle name="표준 18" xfId="87"/>
    <cellStyle name="표준 18 2" xfId="88"/>
    <cellStyle name="표준 19" xfId="89"/>
    <cellStyle name="표준 19 2" xfId="90"/>
    <cellStyle name="표준 2" xfId="91"/>
    <cellStyle name="표준 2 10" xfId="92"/>
    <cellStyle name="표준 2 11" xfId="93"/>
    <cellStyle name="표준 2 12" xfId="94"/>
    <cellStyle name="표준 2 13" xfId="95"/>
    <cellStyle name="표준 2 14" xfId="96"/>
    <cellStyle name="표준 2 15" xfId="97"/>
    <cellStyle name="표준 2 16" xfId="98"/>
    <cellStyle name="표준 2 17" xfId="99"/>
    <cellStyle name="표준 2 18" xfId="100"/>
    <cellStyle name="표준 2 19" xfId="101"/>
    <cellStyle name="표준 2 2" xfId="102"/>
    <cellStyle name="표준 2 20" xfId="103"/>
    <cellStyle name="표준 2 21" xfId="104"/>
    <cellStyle name="표준 2 22" xfId="105"/>
    <cellStyle name="표준 2 23" xfId="106"/>
    <cellStyle name="표준 2 24" xfId="107"/>
    <cellStyle name="표준 2 3" xfId="108"/>
    <cellStyle name="표준 2 4" xfId="109"/>
    <cellStyle name="표준 2 5" xfId="110"/>
    <cellStyle name="표준 2 6" xfId="111"/>
    <cellStyle name="표준 2 7" xfId="112"/>
    <cellStyle name="표준 2 8" xfId="113"/>
    <cellStyle name="표준 2 9" xfId="114"/>
    <cellStyle name="표준 20" xfId="115"/>
    <cellStyle name="표준 20 2" xfId="116"/>
    <cellStyle name="표준 20 3" xfId="117"/>
    <cellStyle name="표준 20 4" xfId="118"/>
    <cellStyle name="표준 20 5" xfId="119"/>
    <cellStyle name="표준 20 6" xfId="120"/>
    <cellStyle name="표준 20 7" xfId="121"/>
    <cellStyle name="표준 20 8" xfId="122"/>
    <cellStyle name="표준 20 9" xfId="123"/>
    <cellStyle name="표준 21" xfId="124"/>
    <cellStyle name="표준 21 2" xfId="125"/>
    <cellStyle name="표준 21 3" xfId="126"/>
    <cellStyle name="표준 21 4" xfId="127"/>
    <cellStyle name="표준 21 5" xfId="128"/>
    <cellStyle name="표준 21 6" xfId="129"/>
    <cellStyle name="표준 21 7" xfId="130"/>
    <cellStyle name="표준 21 8" xfId="131"/>
    <cellStyle name="표준 21 9" xfId="132"/>
    <cellStyle name="표준 22" xfId="133"/>
    <cellStyle name="표준 22 2" xfId="134"/>
    <cellStyle name="표준 22 3" xfId="135"/>
    <cellStyle name="표준 22 4" xfId="136"/>
    <cellStyle name="표준 22 5" xfId="137"/>
    <cellStyle name="표준 22 6" xfId="138"/>
    <cellStyle name="표준 22 7" xfId="139"/>
    <cellStyle name="표준 22 8" xfId="140"/>
    <cellStyle name="표준 22 9" xfId="141"/>
    <cellStyle name="표준 23" xfId="142"/>
    <cellStyle name="표준 23 2" xfId="143"/>
    <cellStyle name="표준 23 3" xfId="144"/>
    <cellStyle name="표준 23 4" xfId="145"/>
    <cellStyle name="표준 23 5" xfId="146"/>
    <cellStyle name="표준 23 6" xfId="147"/>
    <cellStyle name="표준 23 7" xfId="148"/>
    <cellStyle name="표준 23 8" xfId="149"/>
    <cellStyle name="표준 23 9" xfId="150"/>
    <cellStyle name="표준 24" xfId="151"/>
    <cellStyle name="표준 24 2" xfId="152"/>
    <cellStyle name="표준 24 3" xfId="153"/>
    <cellStyle name="표준 24 4" xfId="154"/>
    <cellStyle name="표준 24 5" xfId="155"/>
    <cellStyle name="표준 24 6" xfId="156"/>
    <cellStyle name="표준 24 7" xfId="157"/>
    <cellStyle name="표준 24 8" xfId="158"/>
    <cellStyle name="표준 24 9" xfId="159"/>
    <cellStyle name="표준 25" xfId="160"/>
    <cellStyle name="표준 25 2" xfId="161"/>
    <cellStyle name="표준 25 3" xfId="162"/>
    <cellStyle name="표준 25 4" xfId="163"/>
    <cellStyle name="표준 25 5" xfId="164"/>
    <cellStyle name="표준 25 6" xfId="165"/>
    <cellStyle name="표준 25 7" xfId="166"/>
    <cellStyle name="표준 25 8" xfId="167"/>
    <cellStyle name="표준 25 9" xfId="168"/>
    <cellStyle name="표준 26" xfId="169"/>
    <cellStyle name="표준 26 2" xfId="170"/>
    <cellStyle name="표준 26 3" xfId="171"/>
    <cellStyle name="표준 26 4" xfId="172"/>
    <cellStyle name="표준 26 5" xfId="173"/>
    <cellStyle name="표준 26 6" xfId="174"/>
    <cellStyle name="표준 26 7" xfId="175"/>
    <cellStyle name="표준 26 8" xfId="176"/>
    <cellStyle name="표준 26 9" xfId="177"/>
    <cellStyle name="표준 27" xfId="178"/>
    <cellStyle name="표준 27 2" xfId="179"/>
    <cellStyle name="표준 27 3" xfId="180"/>
    <cellStyle name="표준 27 4" xfId="181"/>
    <cellStyle name="표준 27 5" xfId="182"/>
    <cellStyle name="표준 27 6" xfId="183"/>
    <cellStyle name="표준 27 7" xfId="184"/>
    <cellStyle name="표준 27 8" xfId="185"/>
    <cellStyle name="표준 27 9" xfId="186"/>
    <cellStyle name="표준 28" xfId="187"/>
    <cellStyle name="표준 28 2" xfId="188"/>
    <cellStyle name="표준 28 3" xfId="189"/>
    <cellStyle name="표준 28 4" xfId="190"/>
    <cellStyle name="표준 28 5" xfId="191"/>
    <cellStyle name="표준 28 6" xfId="192"/>
    <cellStyle name="표준 28 7" xfId="193"/>
    <cellStyle name="표준 28 8" xfId="194"/>
    <cellStyle name="표준 28 9" xfId="195"/>
    <cellStyle name="표준 29" xfId="196"/>
    <cellStyle name="표준 29 2" xfId="197"/>
    <cellStyle name="표준 29 3" xfId="198"/>
    <cellStyle name="표준 29 4" xfId="199"/>
    <cellStyle name="표준 29 5" xfId="200"/>
    <cellStyle name="표준 29 6" xfId="201"/>
    <cellStyle name="표준 29 7" xfId="202"/>
    <cellStyle name="표준 29 8" xfId="203"/>
    <cellStyle name="표준 29 9" xfId="204"/>
    <cellStyle name="표준 3" xfId="205"/>
    <cellStyle name="표준 4" xfId="206"/>
    <cellStyle name="표준 4 2" xfId="207"/>
    <cellStyle name="표준 5" xfId="208"/>
    <cellStyle name="표준 5 2" xfId="209"/>
    <cellStyle name="표준 6" xfId="210"/>
    <cellStyle name="표준 7" xfId="211"/>
    <cellStyle name="표준 7 10" xfId="212"/>
    <cellStyle name="표준 7 10 2" xfId="213"/>
    <cellStyle name="표준 7 10 3" xfId="214"/>
    <cellStyle name="표준 7 10 4" xfId="215"/>
    <cellStyle name="표준 7 10 5" xfId="216"/>
    <cellStyle name="표준 7 10 6" xfId="217"/>
    <cellStyle name="표준 7 10 7" xfId="218"/>
    <cellStyle name="표준 7 10 8" xfId="219"/>
    <cellStyle name="표준 7 10 9" xfId="220"/>
    <cellStyle name="표준 7 11" xfId="221"/>
    <cellStyle name="표준 7 11 2" xfId="222"/>
    <cellStyle name="표준 7 11 3" xfId="223"/>
    <cellStyle name="표준 7 11 4" xfId="224"/>
    <cellStyle name="표준 7 11 5" xfId="225"/>
    <cellStyle name="표준 7 11 6" xfId="226"/>
    <cellStyle name="표준 7 11 7" xfId="227"/>
    <cellStyle name="표준 7 11 8" xfId="228"/>
    <cellStyle name="표준 7 11 9" xfId="229"/>
    <cellStyle name="표준 7 12" xfId="230"/>
    <cellStyle name="표준 7 12 2" xfId="231"/>
    <cellStyle name="표준 7 12 3" xfId="232"/>
    <cellStyle name="표준 7 12 4" xfId="233"/>
    <cellStyle name="표준 7 12 5" xfId="234"/>
    <cellStyle name="표준 7 12 6" xfId="235"/>
    <cellStyle name="표준 7 12 7" xfId="236"/>
    <cellStyle name="표준 7 12 8" xfId="237"/>
    <cellStyle name="표준 7 12 9" xfId="238"/>
    <cellStyle name="표준 7 13" xfId="239"/>
    <cellStyle name="표준 7 14" xfId="240"/>
    <cellStyle name="표준 7 15" xfId="241"/>
    <cellStyle name="표준 7 16" xfId="242"/>
    <cellStyle name="표준 7 17" xfId="243"/>
    <cellStyle name="표준 7 18" xfId="244"/>
    <cellStyle name="표준 7 19" xfId="245"/>
    <cellStyle name="표준 7 2" xfId="246"/>
    <cellStyle name="표준 7 2 2" xfId="247"/>
    <cellStyle name="표준 7 2 3" xfId="248"/>
    <cellStyle name="표준 7 2 4" xfId="249"/>
    <cellStyle name="표준 7 2 5" xfId="250"/>
    <cellStyle name="표준 7 2 6" xfId="251"/>
    <cellStyle name="표준 7 2 7" xfId="252"/>
    <cellStyle name="표준 7 2 8" xfId="253"/>
    <cellStyle name="표준 7 2 9" xfId="254"/>
    <cellStyle name="표준 7 20" xfId="255"/>
    <cellStyle name="표준 7 3" xfId="256"/>
    <cellStyle name="표준 7 3 2" xfId="257"/>
    <cellStyle name="표준 7 3 3" xfId="258"/>
    <cellStyle name="표준 7 3 4" xfId="259"/>
    <cellStyle name="표준 7 3 5" xfId="260"/>
    <cellStyle name="표준 7 3 6" xfId="261"/>
    <cellStyle name="표준 7 3 7" xfId="262"/>
    <cellStyle name="표준 7 3 8" xfId="263"/>
    <cellStyle name="표준 7 3 9" xfId="264"/>
    <cellStyle name="표준 7 4" xfId="265"/>
    <cellStyle name="표준 7 4 2" xfId="266"/>
    <cellStyle name="표준 7 4 3" xfId="267"/>
    <cellStyle name="표준 7 4 4" xfId="268"/>
    <cellStyle name="표준 7 4 5" xfId="269"/>
    <cellStyle name="표준 7 4 6" xfId="270"/>
    <cellStyle name="표준 7 4 7" xfId="271"/>
    <cellStyle name="표준 7 4 8" xfId="272"/>
    <cellStyle name="표준 7 4 9" xfId="273"/>
    <cellStyle name="표준 7 5" xfId="274"/>
    <cellStyle name="표준 7 5 2" xfId="275"/>
    <cellStyle name="표준 7 5 3" xfId="276"/>
    <cellStyle name="표준 7 5 4" xfId="277"/>
    <cellStyle name="표준 7 5 5" xfId="278"/>
    <cellStyle name="표준 7 5 6" xfId="279"/>
    <cellStyle name="표준 7 5 7" xfId="280"/>
    <cellStyle name="표준 7 5 8" xfId="281"/>
    <cellStyle name="표준 7 5 9" xfId="282"/>
    <cellStyle name="표준 7 6" xfId="283"/>
    <cellStyle name="표준 7 6 2" xfId="284"/>
    <cellStyle name="표준 7 6 3" xfId="285"/>
    <cellStyle name="표준 7 6 4" xfId="286"/>
    <cellStyle name="표준 7 6 5" xfId="287"/>
    <cellStyle name="표준 7 6 6" xfId="288"/>
    <cellStyle name="표준 7 6 7" xfId="289"/>
    <cellStyle name="표준 7 6 8" xfId="290"/>
    <cellStyle name="표준 7 6 9" xfId="291"/>
    <cellStyle name="표준 7 7" xfId="292"/>
    <cellStyle name="표준 7 7 2" xfId="293"/>
    <cellStyle name="표준 7 7 3" xfId="294"/>
    <cellStyle name="표준 7 7 4" xfId="295"/>
    <cellStyle name="표준 7 7 5" xfId="296"/>
    <cellStyle name="표준 7 7 6" xfId="297"/>
    <cellStyle name="표준 7 7 7" xfId="298"/>
    <cellStyle name="표준 7 7 8" xfId="299"/>
    <cellStyle name="표준 7 7 9" xfId="300"/>
    <cellStyle name="표준 7 8" xfId="301"/>
    <cellStyle name="표준 7 8 2" xfId="302"/>
    <cellStyle name="표준 7 8 3" xfId="303"/>
    <cellStyle name="표준 7 8 4" xfId="304"/>
    <cellStyle name="표준 7 8 5" xfId="305"/>
    <cellStyle name="표준 7 8 6" xfId="306"/>
    <cellStyle name="표준 7 8 7" xfId="307"/>
    <cellStyle name="표준 7 8 8" xfId="308"/>
    <cellStyle name="표준 7 8 9" xfId="309"/>
    <cellStyle name="표준 7 9" xfId="310"/>
    <cellStyle name="표준 7 9 2" xfId="311"/>
    <cellStyle name="표준 7 9 3" xfId="312"/>
    <cellStyle name="표준 7 9 4" xfId="313"/>
    <cellStyle name="표준 7 9 5" xfId="314"/>
    <cellStyle name="표준 7 9 6" xfId="315"/>
    <cellStyle name="표준 7 9 7" xfId="316"/>
    <cellStyle name="표준 7 9 8" xfId="317"/>
    <cellStyle name="표준 7 9 9" xfId="318"/>
    <cellStyle name="표준 8" xfId="319"/>
    <cellStyle name="표준 9" xfId="320"/>
    <cellStyle name="표준 9 3" xfId="321"/>
    <cellStyle name="합산" xfId="322"/>
    <cellStyle name="화폐기호" xfId="323"/>
    <cellStyle name="화폐기호0" xfId="324"/>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9"/>
  <sheetViews>
    <sheetView showGridLines="0" tabSelected="1" view="pageBreakPreview" topLeftCell="A73" zoomScaleSheetLayoutView="100" workbookViewId="0">
      <selection activeCell="N77" sqref="N77:N79"/>
    </sheetView>
  </sheetViews>
  <sheetFormatPr defaultColWidth="9" defaultRowHeight="14.4"/>
  <cols>
    <col min="1" max="1" width="8.59765625" style="60" customWidth="1"/>
    <col min="2" max="2" width="7.5" style="60" customWidth="1"/>
    <col min="3" max="4" width="6" style="60" customWidth="1"/>
    <col min="5" max="5" width="5.09765625" style="60" customWidth="1"/>
    <col min="6" max="6" width="5.5" style="60" customWidth="1"/>
    <col min="7" max="7" width="5.09765625" style="60" customWidth="1"/>
    <col min="8" max="9" width="4.59765625" style="60" customWidth="1"/>
    <col min="10" max="14" width="8.59765625" style="60" customWidth="1"/>
    <col min="15" max="15" width="2.69921875" style="1" customWidth="1"/>
    <col min="16" max="16" width="40.59765625" style="1" customWidth="1"/>
    <col min="17" max="17" width="68.5" style="1" customWidth="1"/>
    <col min="18" max="18" width="9" style="1"/>
    <col min="19" max="16384" width="9" style="2"/>
  </cols>
  <sheetData>
    <row r="1" spans="1:16" ht="8.1" customHeight="1"/>
    <row r="2" spans="1:16" ht="15.9" customHeight="1">
      <c r="A2" s="213" t="s">
        <v>0</v>
      </c>
      <c r="B2" s="214"/>
      <c r="C2" s="214"/>
      <c r="D2" s="214"/>
      <c r="E2" s="214"/>
      <c r="F2" s="214"/>
      <c r="G2" s="214"/>
      <c r="H2" s="214"/>
      <c r="I2" s="214"/>
      <c r="J2" s="214"/>
      <c r="K2" s="214"/>
      <c r="L2" s="214"/>
      <c r="M2" s="214"/>
      <c r="N2" s="214"/>
    </row>
    <row r="3" spans="1:16" ht="8.1" customHeight="1"/>
    <row r="4" spans="1:16" ht="18.75" customHeight="1">
      <c r="A4" s="3" t="s">
        <v>1</v>
      </c>
      <c r="B4" s="100" t="s">
        <v>114</v>
      </c>
      <c r="C4" s="100"/>
      <c r="D4" s="100"/>
      <c r="E4" s="215" t="s">
        <v>2</v>
      </c>
      <c r="F4" s="215"/>
      <c r="G4" s="100" t="s">
        <v>116</v>
      </c>
      <c r="H4" s="100"/>
      <c r="I4" s="216" t="s">
        <v>3</v>
      </c>
      <c r="J4" s="217"/>
      <c r="K4" s="4" t="s">
        <v>117</v>
      </c>
      <c r="L4" s="3" t="s">
        <v>4</v>
      </c>
      <c r="M4" s="100" t="s">
        <v>118</v>
      </c>
      <c r="N4" s="100"/>
    </row>
    <row r="5" spans="1:16" s="7" customFormat="1" ht="4.5" customHeight="1">
      <c r="A5" s="5"/>
      <c r="B5" s="5"/>
      <c r="C5" s="5"/>
      <c r="D5" s="5"/>
      <c r="E5" s="5"/>
      <c r="F5" s="5"/>
      <c r="G5" s="5"/>
      <c r="H5" s="5"/>
      <c r="I5" s="5"/>
      <c r="J5" s="5"/>
      <c r="K5" s="6"/>
    </row>
    <row r="6" spans="1:16" ht="18.75" customHeight="1">
      <c r="A6" s="218" t="s">
        <v>5</v>
      </c>
      <c r="B6" s="216" t="s">
        <v>6</v>
      </c>
      <c r="C6" s="219"/>
      <c r="D6" s="219"/>
      <c r="E6" s="217"/>
      <c r="F6" s="216" t="s">
        <v>7</v>
      </c>
      <c r="G6" s="219"/>
      <c r="H6" s="219"/>
      <c r="I6" s="219"/>
      <c r="J6" s="217"/>
    </row>
    <row r="7" spans="1:16" ht="18" customHeight="1">
      <c r="A7" s="215"/>
      <c r="B7" s="220" t="s">
        <v>115</v>
      </c>
      <c r="C7" s="221"/>
      <c r="D7" s="221"/>
      <c r="E7" s="222"/>
      <c r="F7" s="220" t="s">
        <v>8</v>
      </c>
      <c r="G7" s="221"/>
      <c r="H7" s="221"/>
      <c r="I7" s="221"/>
      <c r="J7" s="222"/>
    </row>
    <row r="8" spans="1:16" ht="8.1" customHeight="1"/>
    <row r="9" spans="1:16" ht="16.5" customHeight="1">
      <c r="A9" s="203" t="s">
        <v>9</v>
      </c>
      <c r="B9" s="203"/>
      <c r="C9" s="203"/>
      <c r="D9" s="203"/>
      <c r="E9" s="203"/>
      <c r="F9" s="203"/>
      <c r="G9" s="203"/>
      <c r="H9" s="203"/>
      <c r="I9" s="203"/>
      <c r="J9" s="203"/>
      <c r="K9" s="203"/>
      <c r="L9" s="203"/>
      <c r="M9" s="203"/>
      <c r="N9" s="203"/>
    </row>
    <row r="10" spans="1:16" ht="16.5" customHeight="1">
      <c r="A10" s="139" t="s">
        <v>10</v>
      </c>
      <c r="B10" s="140"/>
      <c r="C10" s="140"/>
      <c r="D10" s="140"/>
      <c r="E10" s="141"/>
      <c r="F10" s="139" t="s">
        <v>11</v>
      </c>
      <c r="G10" s="140"/>
      <c r="H10" s="139" t="s">
        <v>12</v>
      </c>
      <c r="I10" s="141"/>
      <c r="J10" s="8" t="s">
        <v>13</v>
      </c>
      <c r="K10" s="9" t="s">
        <v>14</v>
      </c>
      <c r="L10" s="10" t="s">
        <v>15</v>
      </c>
      <c r="M10" s="204" t="s">
        <v>16</v>
      </c>
      <c r="N10" s="205"/>
    </row>
    <row r="11" spans="1:16" ht="15" customHeight="1">
      <c r="A11" s="181" t="s">
        <v>17</v>
      </c>
      <c r="B11" s="182"/>
      <c r="C11" s="182"/>
      <c r="D11" s="182"/>
      <c r="E11" s="11">
        <v>0.3</v>
      </c>
      <c r="F11" s="12"/>
      <c r="G11" s="12"/>
      <c r="H11" s="12"/>
      <c r="I11" s="12"/>
      <c r="J11" s="12"/>
      <c r="K11" s="12"/>
      <c r="L11" s="12"/>
      <c r="M11" s="12"/>
      <c r="N11" s="13"/>
      <c r="P11" s="206" t="s">
        <v>18</v>
      </c>
    </row>
    <row r="12" spans="1:16" ht="15" customHeight="1">
      <c r="A12" s="183" t="s">
        <v>19</v>
      </c>
      <c r="B12" s="184"/>
      <c r="C12" s="184"/>
      <c r="D12" s="184"/>
      <c r="E12" s="185"/>
      <c r="F12" s="207">
        <v>30</v>
      </c>
      <c r="G12" s="207"/>
      <c r="H12" s="207">
        <v>6</v>
      </c>
      <c r="I12" s="207"/>
      <c r="J12" s="14">
        <f>L34</f>
        <v>6</v>
      </c>
      <c r="K12" s="15">
        <f>$J$12*$F$12/$H$12</f>
        <v>30</v>
      </c>
      <c r="L12" s="195">
        <f>IF(SUM(K12:K13)&gt;30, 30, SUM(K12:K13))</f>
        <v>30</v>
      </c>
      <c r="M12" s="209" t="s">
        <v>20</v>
      </c>
      <c r="N12" s="210"/>
      <c r="P12" s="94"/>
    </row>
    <row r="13" spans="1:16" ht="15" customHeight="1">
      <c r="A13" s="189" t="s">
        <v>21</v>
      </c>
      <c r="B13" s="190"/>
      <c r="C13" s="190"/>
      <c r="D13" s="190"/>
      <c r="E13" s="191"/>
      <c r="F13" s="208"/>
      <c r="G13" s="208"/>
      <c r="H13" s="208"/>
      <c r="I13" s="208"/>
      <c r="J13" s="16">
        <f>N45</f>
        <v>0</v>
      </c>
      <c r="K13" s="17">
        <f>$J$13*$F$12/$H$12</f>
        <v>0</v>
      </c>
      <c r="L13" s="196"/>
      <c r="M13" s="211"/>
      <c r="N13" s="212"/>
      <c r="P13" s="94"/>
    </row>
    <row r="14" spans="1:16" ht="15" customHeight="1">
      <c r="A14" s="181" t="s">
        <v>22</v>
      </c>
      <c r="B14" s="182"/>
      <c r="C14" s="182"/>
      <c r="D14" s="182"/>
      <c r="E14" s="11">
        <v>0.5</v>
      </c>
      <c r="F14" s="12"/>
      <c r="G14" s="12"/>
      <c r="H14" s="12"/>
      <c r="I14" s="12"/>
      <c r="J14" s="12"/>
      <c r="K14" s="12"/>
      <c r="L14" s="12"/>
      <c r="M14" s="12"/>
      <c r="N14" s="13"/>
    </row>
    <row r="15" spans="1:16" ht="15" customHeight="1">
      <c r="A15" s="183" t="s">
        <v>23</v>
      </c>
      <c r="B15" s="184"/>
      <c r="C15" s="184"/>
      <c r="D15" s="184"/>
      <c r="E15" s="185"/>
      <c r="F15" s="186">
        <v>20</v>
      </c>
      <c r="G15" s="186"/>
      <c r="H15" s="186">
        <v>20</v>
      </c>
      <c r="I15" s="186"/>
      <c r="J15" s="18">
        <f>M34</f>
        <v>0</v>
      </c>
      <c r="K15" s="15">
        <f>J15/H15*F15</f>
        <v>0</v>
      </c>
      <c r="L15" s="195">
        <f>SUM(K15:K16)</f>
        <v>0</v>
      </c>
      <c r="M15" s="199"/>
      <c r="N15" s="200"/>
    </row>
    <row r="16" spans="1:16" ht="15" customHeight="1">
      <c r="A16" s="189" t="s">
        <v>24</v>
      </c>
      <c r="B16" s="190"/>
      <c r="C16" s="190"/>
      <c r="D16" s="190"/>
      <c r="E16" s="191"/>
      <c r="F16" s="192">
        <v>30</v>
      </c>
      <c r="G16" s="192"/>
      <c r="H16" s="192">
        <v>30</v>
      </c>
      <c r="I16" s="192"/>
      <c r="J16" s="19">
        <f>N34</f>
        <v>0</v>
      </c>
      <c r="K16" s="17">
        <f>J16/H16*F16</f>
        <v>0</v>
      </c>
      <c r="L16" s="196"/>
      <c r="M16" s="201"/>
      <c r="N16" s="202"/>
    </row>
    <row r="17" spans="1:17" ht="15" customHeight="1">
      <c r="A17" s="181" t="s">
        <v>25</v>
      </c>
      <c r="B17" s="182"/>
      <c r="C17" s="182"/>
      <c r="D17" s="182"/>
      <c r="E17" s="11">
        <v>0.2</v>
      </c>
      <c r="F17" s="12"/>
      <c r="G17" s="12"/>
      <c r="H17" s="12"/>
      <c r="I17" s="12"/>
      <c r="J17" s="12"/>
      <c r="K17" s="12"/>
      <c r="L17" s="12"/>
      <c r="M17" s="12"/>
      <c r="N17" s="13"/>
    </row>
    <row r="18" spans="1:17" ht="15" customHeight="1">
      <c r="A18" s="183" t="s">
        <v>26</v>
      </c>
      <c r="B18" s="184"/>
      <c r="C18" s="184"/>
      <c r="D18" s="184"/>
      <c r="E18" s="20"/>
      <c r="F18" s="186"/>
      <c r="G18" s="186"/>
      <c r="H18" s="186"/>
      <c r="I18" s="186"/>
      <c r="J18" s="21">
        <f>B57+N57</f>
        <v>0</v>
      </c>
      <c r="K18" s="15">
        <f>J18</f>
        <v>0</v>
      </c>
      <c r="L18" s="195">
        <f>K18+K19</f>
        <v>0</v>
      </c>
      <c r="M18" s="187"/>
      <c r="N18" s="188"/>
    </row>
    <row r="19" spans="1:17" ht="15" customHeight="1">
      <c r="A19" s="189" t="s">
        <v>27</v>
      </c>
      <c r="B19" s="190"/>
      <c r="C19" s="190"/>
      <c r="D19" s="190"/>
      <c r="E19" s="22"/>
      <c r="F19" s="192">
        <v>20</v>
      </c>
      <c r="G19" s="192"/>
      <c r="H19" s="192">
        <v>45</v>
      </c>
      <c r="I19" s="192"/>
      <c r="J19" s="23">
        <f>M89</f>
        <v>0</v>
      </c>
      <c r="K19" s="17">
        <f>J19*F19/H19</f>
        <v>0</v>
      </c>
      <c r="L19" s="196"/>
      <c r="M19" s="197"/>
      <c r="N19" s="198"/>
    </row>
    <row r="20" spans="1:17" ht="15" customHeight="1">
      <c r="A20" s="181" t="s">
        <v>28</v>
      </c>
      <c r="B20" s="182"/>
      <c r="C20" s="182"/>
      <c r="D20" s="182"/>
      <c r="E20" s="182"/>
      <c r="F20" s="12"/>
      <c r="G20" s="12"/>
      <c r="H20" s="12"/>
      <c r="I20" s="12"/>
      <c r="J20" s="12"/>
      <c r="K20" s="12"/>
      <c r="L20" s="12"/>
      <c r="M20" s="12"/>
      <c r="N20" s="13"/>
    </row>
    <row r="21" spans="1:17" ht="15" customHeight="1">
      <c r="A21" s="183" t="s">
        <v>29</v>
      </c>
      <c r="B21" s="184"/>
      <c r="C21" s="184"/>
      <c r="D21" s="184"/>
      <c r="E21" s="185"/>
      <c r="F21" s="186"/>
      <c r="G21" s="186"/>
      <c r="H21" s="186"/>
      <c r="I21" s="186"/>
      <c r="J21" s="24">
        <f>K12+K13-L12</f>
        <v>0</v>
      </c>
      <c r="K21" s="15">
        <f>J21</f>
        <v>0</v>
      </c>
      <c r="L21" s="25">
        <f>K21</f>
        <v>0</v>
      </c>
      <c r="M21" s="187"/>
      <c r="N21" s="188"/>
    </row>
    <row r="22" spans="1:17" ht="15" customHeight="1">
      <c r="A22" s="189" t="s">
        <v>30</v>
      </c>
      <c r="B22" s="190"/>
      <c r="C22" s="190"/>
      <c r="D22" s="190"/>
      <c r="E22" s="191"/>
      <c r="F22" s="192">
        <v>0</v>
      </c>
      <c r="G22" s="192"/>
      <c r="H22" s="192">
        <v>0</v>
      </c>
      <c r="I22" s="192"/>
      <c r="J22" s="26">
        <v>0</v>
      </c>
      <c r="K22" s="17">
        <f>IF(ABS(J22)&gt;20, IF(J22&gt;0, 20, -20), J22)</f>
        <v>0</v>
      </c>
      <c r="L22" s="27">
        <f>K22</f>
        <v>0</v>
      </c>
      <c r="M22" s="193"/>
      <c r="N22" s="194"/>
      <c r="P22" s="28" t="s">
        <v>31</v>
      </c>
    </row>
    <row r="23" spans="1:17" ht="16.5" customHeight="1">
      <c r="A23" s="139" t="s">
        <v>32</v>
      </c>
      <c r="B23" s="140"/>
      <c r="C23" s="140"/>
      <c r="D23" s="140"/>
      <c r="E23" s="140"/>
      <c r="F23" s="140"/>
      <c r="G23" s="140"/>
      <c r="H23" s="140"/>
      <c r="I23" s="140"/>
      <c r="J23" s="140"/>
      <c r="K23" s="140"/>
      <c r="L23" s="29">
        <f>IF(SUM(L12,L15,L18,L19,L21,L22) &gt; 100, 100, SUM(L12,L15,L18,L19,L21,L22))</f>
        <v>30</v>
      </c>
      <c r="M23" s="139"/>
      <c r="N23" s="141"/>
    </row>
    <row r="24" spans="1:17" ht="8.1" customHeight="1"/>
    <row r="25" spans="1:17" ht="16.5" customHeight="1">
      <c r="A25" s="30" t="s">
        <v>33</v>
      </c>
    </row>
    <row r="26" spans="1:17" ht="16.5" customHeight="1">
      <c r="A26" s="176" t="s">
        <v>34</v>
      </c>
      <c r="B26" s="176"/>
      <c r="C26" s="176"/>
      <c r="D26" s="176"/>
      <c r="E26" s="176"/>
      <c r="F26" s="176"/>
      <c r="G26" s="176"/>
      <c r="H26" s="176"/>
      <c r="I26" s="176"/>
      <c r="J26" s="176"/>
      <c r="K26" s="176"/>
      <c r="L26" s="176"/>
      <c r="M26" s="176"/>
      <c r="N26" s="176"/>
    </row>
    <row r="27" spans="1:17" ht="16.5" customHeight="1">
      <c r="A27" s="139" t="s">
        <v>35</v>
      </c>
      <c r="B27" s="140"/>
      <c r="C27" s="140"/>
      <c r="D27" s="140"/>
      <c r="E27" s="140"/>
      <c r="F27" s="140"/>
      <c r="G27" s="140"/>
      <c r="H27" s="140"/>
      <c r="I27" s="140"/>
      <c r="J27" s="141"/>
      <c r="K27" s="177" t="s">
        <v>36</v>
      </c>
      <c r="L27" s="177"/>
      <c r="M27" s="177" t="s">
        <v>37</v>
      </c>
      <c r="N27" s="177"/>
    </row>
    <row r="28" spans="1:17" ht="26.25" customHeight="1">
      <c r="A28" s="139" t="s">
        <v>38</v>
      </c>
      <c r="B28" s="140"/>
      <c r="C28" s="140"/>
      <c r="D28" s="140"/>
      <c r="E28" s="140"/>
      <c r="F28" s="141"/>
      <c r="G28" s="139" t="s">
        <v>39</v>
      </c>
      <c r="H28" s="140"/>
      <c r="I28" s="140"/>
      <c r="J28" s="141"/>
      <c r="K28" s="8" t="s">
        <v>40</v>
      </c>
      <c r="L28" s="9" t="s">
        <v>41</v>
      </c>
      <c r="M28" s="10" t="s">
        <v>42</v>
      </c>
      <c r="N28" s="31" t="s">
        <v>43</v>
      </c>
    </row>
    <row r="29" spans="1:17" ht="15" customHeight="1">
      <c r="A29" s="151" t="s">
        <v>119</v>
      </c>
      <c r="B29" s="152"/>
      <c r="C29" s="152"/>
      <c r="D29" s="152"/>
      <c r="E29" s="152"/>
      <c r="F29" s="153"/>
      <c r="G29" s="178" t="s">
        <v>120</v>
      </c>
      <c r="H29" s="179"/>
      <c r="I29" s="179"/>
      <c r="J29" s="180"/>
      <c r="K29" s="32">
        <v>6</v>
      </c>
      <c r="L29" s="32">
        <v>6</v>
      </c>
      <c r="M29" s="33"/>
      <c r="N29" s="34"/>
      <c r="P29" s="35"/>
      <c r="Q29" s="36"/>
    </row>
    <row r="30" spans="1:17" ht="15" customHeight="1">
      <c r="A30" s="151"/>
      <c r="B30" s="152"/>
      <c r="C30" s="152"/>
      <c r="D30" s="152"/>
      <c r="E30" s="152"/>
      <c r="F30" s="153"/>
      <c r="G30" s="154"/>
      <c r="H30" s="155"/>
      <c r="I30" s="155"/>
      <c r="J30" s="156"/>
      <c r="K30" s="37"/>
      <c r="L30" s="38"/>
      <c r="M30" s="39"/>
      <c r="N30" s="40"/>
      <c r="P30" s="36"/>
      <c r="Q30" s="36"/>
    </row>
    <row r="31" spans="1:17" ht="15" customHeight="1">
      <c r="A31" s="151"/>
      <c r="B31" s="152"/>
      <c r="C31" s="152"/>
      <c r="D31" s="152"/>
      <c r="E31" s="152"/>
      <c r="F31" s="153"/>
      <c r="G31" s="154"/>
      <c r="H31" s="155"/>
      <c r="I31" s="155"/>
      <c r="J31" s="156"/>
      <c r="K31" s="37"/>
      <c r="L31" s="38"/>
      <c r="M31" s="39"/>
      <c r="N31" s="39"/>
      <c r="P31" s="35"/>
      <c r="Q31" s="36"/>
    </row>
    <row r="32" spans="1:17" s="1" customFormat="1" ht="15" customHeight="1">
      <c r="A32" s="151"/>
      <c r="B32" s="152"/>
      <c r="C32" s="152"/>
      <c r="D32" s="152"/>
      <c r="E32" s="152"/>
      <c r="F32" s="153"/>
      <c r="G32" s="154"/>
      <c r="H32" s="155"/>
      <c r="I32" s="155"/>
      <c r="J32" s="156"/>
      <c r="K32" s="37"/>
      <c r="L32" s="38"/>
      <c r="M32" s="39"/>
      <c r="N32" s="39"/>
      <c r="P32" s="36"/>
      <c r="Q32" s="36"/>
    </row>
    <row r="33" spans="1:17" s="1" customFormat="1" ht="15" customHeight="1">
      <c r="A33" s="170"/>
      <c r="B33" s="171"/>
      <c r="C33" s="171"/>
      <c r="D33" s="171"/>
      <c r="E33" s="171"/>
      <c r="F33" s="172"/>
      <c r="G33" s="173"/>
      <c r="H33" s="174"/>
      <c r="I33" s="174"/>
      <c r="J33" s="175"/>
      <c r="K33" s="41"/>
      <c r="L33" s="42"/>
      <c r="M33" s="43"/>
      <c r="N33" s="43"/>
      <c r="P33" s="35"/>
      <c r="Q33" s="36"/>
    </row>
    <row r="34" spans="1:17" s="1" customFormat="1" ht="16.5" customHeight="1">
      <c r="A34" s="139" t="s">
        <v>13</v>
      </c>
      <c r="B34" s="140"/>
      <c r="C34" s="140"/>
      <c r="D34" s="140"/>
      <c r="E34" s="140"/>
      <c r="F34" s="140"/>
      <c r="G34" s="140"/>
      <c r="H34" s="140"/>
      <c r="I34" s="140"/>
      <c r="J34" s="141"/>
      <c r="K34" s="44">
        <f>SUM(K29:K33)</f>
        <v>6</v>
      </c>
      <c r="L34" s="45">
        <f>SUM(L29:L33)</f>
        <v>6</v>
      </c>
      <c r="M34" s="45">
        <f>IFERROR(AVERAGE(M29:M33), 0)</f>
        <v>0</v>
      </c>
      <c r="N34" s="45">
        <f>IFERROR(AVERAGE(N29:N33), 0)</f>
        <v>0</v>
      </c>
    </row>
    <row r="35" spans="1:17" s="1" customFormat="1" ht="16.5" customHeight="1">
      <c r="A35" s="160" t="s">
        <v>44</v>
      </c>
      <c r="B35" s="160"/>
      <c r="C35" s="160"/>
      <c r="D35" s="160"/>
      <c r="E35" s="160"/>
      <c r="F35" s="160"/>
      <c r="G35" s="160"/>
      <c r="H35" s="160"/>
      <c r="I35" s="160"/>
      <c r="J35" s="160"/>
      <c r="K35" s="160"/>
      <c r="L35" s="160"/>
      <c r="M35" s="160"/>
      <c r="N35" s="160"/>
    </row>
    <row r="36" spans="1:17" s="1" customFormat="1" ht="16.5" customHeight="1">
      <c r="A36" s="139" t="s">
        <v>45</v>
      </c>
      <c r="B36" s="140"/>
      <c r="C36" s="140"/>
      <c r="D36" s="140"/>
      <c r="E36" s="140"/>
      <c r="F36" s="140"/>
      <c r="G36" s="140"/>
      <c r="H36" s="140"/>
      <c r="I36" s="140"/>
      <c r="J36" s="140"/>
      <c r="K36" s="140"/>
      <c r="L36" s="139" t="s">
        <v>36</v>
      </c>
      <c r="M36" s="140"/>
      <c r="N36" s="141"/>
    </row>
    <row r="37" spans="1:17" s="1" customFormat="1" ht="16.5" customHeight="1">
      <c r="A37" s="46" t="s">
        <v>46</v>
      </c>
      <c r="B37" s="161" t="s">
        <v>47</v>
      </c>
      <c r="C37" s="162"/>
      <c r="D37" s="162"/>
      <c r="E37" s="162"/>
      <c r="F37" s="162"/>
      <c r="G37" s="163"/>
      <c r="H37" s="88" t="s">
        <v>39</v>
      </c>
      <c r="I37" s="89"/>
      <c r="J37" s="90"/>
      <c r="K37" s="47" t="s">
        <v>48</v>
      </c>
      <c r="L37" s="47" t="s">
        <v>49</v>
      </c>
      <c r="M37" s="47" t="s">
        <v>50</v>
      </c>
      <c r="N37" s="47" t="s">
        <v>51</v>
      </c>
      <c r="P37" s="48" t="s">
        <v>52</v>
      </c>
    </row>
    <row r="38" spans="1:17" s="1" customFormat="1" ht="15" customHeight="1">
      <c r="B38" s="164"/>
      <c r="C38" s="165"/>
      <c r="D38" s="165"/>
      <c r="E38" s="165"/>
      <c r="F38" s="165"/>
      <c r="G38" s="166"/>
      <c r="H38" s="167"/>
      <c r="I38" s="168"/>
      <c r="J38" s="169"/>
      <c r="K38" s="49"/>
      <c r="L38" s="50"/>
      <c r="M38" s="51"/>
      <c r="N38" s="52"/>
      <c r="P38" s="48" t="s">
        <v>53</v>
      </c>
    </row>
    <row r="39" spans="1:17" s="1" customFormat="1" ht="15" customHeight="1">
      <c r="A39" s="53"/>
      <c r="B39" s="151"/>
      <c r="C39" s="152"/>
      <c r="D39" s="152"/>
      <c r="E39" s="152"/>
      <c r="F39" s="152"/>
      <c r="G39" s="153"/>
      <c r="H39" s="154"/>
      <c r="I39" s="155"/>
      <c r="J39" s="156"/>
      <c r="K39" s="54"/>
      <c r="L39" s="55"/>
      <c r="M39" s="56"/>
      <c r="N39" s="52"/>
      <c r="P39" s="48" t="s">
        <v>54</v>
      </c>
    </row>
    <row r="40" spans="1:17" s="1" customFormat="1" ht="15" customHeight="1">
      <c r="A40" s="53"/>
      <c r="B40" s="151"/>
      <c r="C40" s="152"/>
      <c r="D40" s="152"/>
      <c r="E40" s="152"/>
      <c r="F40" s="152"/>
      <c r="G40" s="153"/>
      <c r="H40" s="154"/>
      <c r="I40" s="155"/>
      <c r="J40" s="156"/>
      <c r="K40" s="54"/>
      <c r="L40" s="55"/>
      <c r="M40" s="56"/>
      <c r="N40" s="52"/>
      <c r="P40" s="48" t="s">
        <v>55</v>
      </c>
    </row>
    <row r="41" spans="1:17" s="1" customFormat="1" ht="15" customHeight="1">
      <c r="A41" s="53"/>
      <c r="B41" s="151"/>
      <c r="C41" s="152"/>
      <c r="D41" s="152"/>
      <c r="E41" s="152"/>
      <c r="F41" s="152"/>
      <c r="G41" s="153"/>
      <c r="H41" s="154"/>
      <c r="I41" s="155"/>
      <c r="J41" s="156"/>
      <c r="K41" s="54"/>
      <c r="L41" s="55"/>
      <c r="M41" s="56"/>
      <c r="N41" s="52"/>
      <c r="P41" s="48" t="s">
        <v>56</v>
      </c>
    </row>
    <row r="42" spans="1:17" s="1" customFormat="1" ht="15" customHeight="1">
      <c r="A42" s="53"/>
      <c r="B42" s="151"/>
      <c r="C42" s="152"/>
      <c r="D42" s="152"/>
      <c r="E42" s="152"/>
      <c r="F42" s="152"/>
      <c r="G42" s="153"/>
      <c r="H42" s="154"/>
      <c r="I42" s="155"/>
      <c r="J42" s="156"/>
      <c r="K42" s="54"/>
      <c r="L42" s="55"/>
      <c r="M42" s="56"/>
      <c r="N42" s="52"/>
      <c r="P42" s="48" t="s">
        <v>57</v>
      </c>
    </row>
    <row r="43" spans="1:17" s="1" customFormat="1" ht="15" customHeight="1">
      <c r="A43" s="53"/>
      <c r="B43" s="151"/>
      <c r="C43" s="152"/>
      <c r="D43" s="152"/>
      <c r="E43" s="152"/>
      <c r="F43" s="152"/>
      <c r="G43" s="153"/>
      <c r="H43" s="154"/>
      <c r="I43" s="155"/>
      <c r="J43" s="156"/>
      <c r="K43" s="54"/>
      <c r="L43" s="55"/>
      <c r="M43" s="56"/>
      <c r="N43" s="52"/>
      <c r="P43" s="48" t="s">
        <v>58</v>
      </c>
    </row>
    <row r="44" spans="1:17" s="1" customFormat="1" ht="15" customHeight="1">
      <c r="A44" s="57"/>
      <c r="B44" s="151"/>
      <c r="C44" s="152"/>
      <c r="D44" s="152"/>
      <c r="E44" s="152"/>
      <c r="F44" s="152"/>
      <c r="G44" s="153"/>
      <c r="H44" s="157"/>
      <c r="I44" s="158"/>
      <c r="J44" s="159"/>
      <c r="K44" s="58"/>
      <c r="L44" s="55"/>
      <c r="M44" s="56"/>
      <c r="N44" s="52"/>
      <c r="P44" s="48" t="s">
        <v>59</v>
      </c>
    </row>
    <row r="45" spans="1:17" s="1" customFormat="1" ht="16.5" customHeight="1">
      <c r="A45" s="139" t="s">
        <v>60</v>
      </c>
      <c r="B45" s="140"/>
      <c r="C45" s="140"/>
      <c r="D45" s="140"/>
      <c r="E45" s="140"/>
      <c r="F45" s="140"/>
      <c r="G45" s="140"/>
      <c r="H45" s="140"/>
      <c r="I45" s="140"/>
      <c r="J45" s="140"/>
      <c r="K45" s="140"/>
      <c r="L45" s="140"/>
      <c r="M45" s="141"/>
      <c r="N45" s="29">
        <f>SUM(H38,H39,H40,H41,H43,H44,N38,N39,N40,N41,N43,N44)</f>
        <v>0</v>
      </c>
    </row>
    <row r="46" spans="1:17" s="1" customFormat="1"/>
    <row r="47" spans="1:17" s="1" customFormat="1">
      <c r="A47" s="59" t="s">
        <v>61</v>
      </c>
    </row>
    <row r="48" spans="1:17" s="1" customFormat="1" ht="16.5" customHeight="1">
      <c r="A48" s="118" t="s">
        <v>26</v>
      </c>
      <c r="B48" s="118"/>
      <c r="C48" s="118"/>
      <c r="D48" s="118"/>
      <c r="E48" s="118"/>
      <c r="F48" s="118"/>
      <c r="G48" s="118"/>
      <c r="H48" s="118"/>
      <c r="I48" s="118"/>
      <c r="J48" s="118"/>
      <c r="K48" s="118"/>
      <c r="L48" s="118"/>
      <c r="M48" s="118"/>
      <c r="N48" s="118"/>
    </row>
    <row r="49" spans="1:19" s="1" customFormat="1" ht="16.5" customHeight="1">
      <c r="A49" s="142" t="s">
        <v>62</v>
      </c>
      <c r="B49" s="143"/>
      <c r="C49" s="144" t="s">
        <v>63</v>
      </c>
      <c r="D49" s="144" t="s">
        <v>64</v>
      </c>
      <c r="E49" s="144" t="s">
        <v>65</v>
      </c>
      <c r="F49" s="144" t="s">
        <v>66</v>
      </c>
      <c r="G49" s="145" t="s">
        <v>67</v>
      </c>
      <c r="H49" s="147" t="s">
        <v>68</v>
      </c>
      <c r="I49" s="148"/>
      <c r="J49" s="148"/>
      <c r="K49" s="148"/>
      <c r="L49" s="148"/>
      <c r="M49" s="148"/>
      <c r="N49" s="149"/>
    </row>
    <row r="50" spans="1:19" s="1" customFormat="1" ht="16.5" customHeight="1">
      <c r="A50" s="61" t="s">
        <v>69</v>
      </c>
      <c r="B50" s="62" t="s">
        <v>70</v>
      </c>
      <c r="C50" s="101"/>
      <c r="D50" s="101"/>
      <c r="E50" s="101"/>
      <c r="F50" s="101"/>
      <c r="G50" s="146"/>
      <c r="H50" s="63" t="s">
        <v>46</v>
      </c>
      <c r="I50" s="88" t="s">
        <v>71</v>
      </c>
      <c r="J50" s="89"/>
      <c r="K50" s="90"/>
      <c r="L50" s="150" t="s">
        <v>72</v>
      </c>
      <c r="M50" s="150"/>
      <c r="N50" s="64" t="s">
        <v>73</v>
      </c>
    </row>
    <row r="51" spans="1:19" s="1" customFormat="1" ht="15" customHeight="1">
      <c r="A51" s="65" t="s">
        <v>74</v>
      </c>
      <c r="B51" s="66"/>
      <c r="C51" s="67"/>
      <c r="D51" s="67"/>
      <c r="E51" s="67"/>
      <c r="F51" s="67"/>
      <c r="G51" s="126">
        <v>0</v>
      </c>
      <c r="H51" s="68"/>
      <c r="I51" s="129"/>
      <c r="J51" s="129"/>
      <c r="K51" s="129"/>
      <c r="L51" s="130"/>
      <c r="M51" s="131"/>
      <c r="N51" s="69"/>
      <c r="P51" s="132" t="s">
        <v>75</v>
      </c>
      <c r="Q51" s="94"/>
    </row>
    <row r="52" spans="1:19" s="1" customFormat="1" ht="15" customHeight="1">
      <c r="A52" s="65" t="s">
        <v>76</v>
      </c>
      <c r="B52" s="70"/>
      <c r="C52" s="71"/>
      <c r="D52" s="71"/>
      <c r="E52" s="71"/>
      <c r="F52" s="71"/>
      <c r="G52" s="127"/>
      <c r="H52" s="72"/>
      <c r="I52" s="133"/>
      <c r="J52" s="133"/>
      <c r="K52" s="133"/>
      <c r="L52" s="134"/>
      <c r="M52" s="135"/>
      <c r="N52" s="73"/>
      <c r="P52" s="94"/>
      <c r="Q52" s="94"/>
    </row>
    <row r="53" spans="1:19" s="1" customFormat="1" ht="15" customHeight="1">
      <c r="A53" s="65" t="s">
        <v>77</v>
      </c>
      <c r="B53" s="70"/>
      <c r="C53" s="71"/>
      <c r="D53" s="71"/>
      <c r="E53" s="71"/>
      <c r="F53" s="71"/>
      <c r="G53" s="127"/>
      <c r="H53" s="72"/>
      <c r="I53" s="133"/>
      <c r="J53" s="133"/>
      <c r="K53" s="133"/>
      <c r="L53" s="134"/>
      <c r="M53" s="135"/>
      <c r="N53" s="73"/>
      <c r="P53" s="94"/>
      <c r="Q53" s="94"/>
    </row>
    <row r="54" spans="1:19" s="1" customFormat="1" ht="15" customHeight="1">
      <c r="A54" s="65" t="s">
        <v>78</v>
      </c>
      <c r="B54" s="70"/>
      <c r="C54" s="71"/>
      <c r="D54" s="71"/>
      <c r="E54" s="71"/>
      <c r="F54" s="71"/>
      <c r="G54" s="127"/>
      <c r="H54" s="72"/>
      <c r="I54" s="133"/>
      <c r="J54" s="133"/>
      <c r="K54" s="133"/>
      <c r="L54" s="134"/>
      <c r="M54" s="135"/>
      <c r="N54" s="73"/>
      <c r="P54" s="94"/>
      <c r="Q54" s="94"/>
    </row>
    <row r="55" spans="1:19" s="1" customFormat="1" ht="15" customHeight="1">
      <c r="A55" s="65" t="s">
        <v>79</v>
      </c>
      <c r="B55" s="70"/>
      <c r="C55" s="71"/>
      <c r="D55" s="71"/>
      <c r="E55" s="71"/>
      <c r="F55" s="71"/>
      <c r="G55" s="127"/>
      <c r="H55" s="72"/>
      <c r="I55" s="133"/>
      <c r="J55" s="133"/>
      <c r="K55" s="133"/>
      <c r="L55" s="134"/>
      <c r="M55" s="135"/>
      <c r="N55" s="73"/>
      <c r="P55" s="94"/>
      <c r="Q55" s="94"/>
    </row>
    <row r="56" spans="1:19" s="1" customFormat="1">
      <c r="A56" s="65" t="s">
        <v>80</v>
      </c>
      <c r="B56" s="74"/>
      <c r="C56" s="71"/>
      <c r="D56" s="71"/>
      <c r="E56" s="71"/>
      <c r="F56" s="71"/>
      <c r="G56" s="128"/>
      <c r="H56" s="75"/>
      <c r="I56" s="136"/>
      <c r="J56" s="136"/>
      <c r="K56" s="136"/>
      <c r="L56" s="137"/>
      <c r="M56" s="138"/>
      <c r="N56" s="76"/>
      <c r="P56" s="94"/>
      <c r="Q56" s="94"/>
    </row>
    <row r="57" spans="1:19" s="1" customFormat="1" ht="14.25" customHeight="1">
      <c r="A57" s="77" t="s">
        <v>81</v>
      </c>
      <c r="B57" s="77">
        <f>SUM(C57:G57)</f>
        <v>0</v>
      </c>
      <c r="C57" s="78">
        <f>SUM(C51:C56)*-1</f>
        <v>0</v>
      </c>
      <c r="D57" s="78">
        <f>SUM(D51:D56)*5</f>
        <v>0</v>
      </c>
      <c r="E57" s="78">
        <f>SUM(E51:E56)*-1</f>
        <v>0</v>
      </c>
      <c r="F57" s="78">
        <v>0</v>
      </c>
      <c r="G57" s="79">
        <v>0</v>
      </c>
      <c r="H57" s="113" t="s">
        <v>82</v>
      </c>
      <c r="I57" s="114"/>
      <c r="J57" s="114"/>
      <c r="K57" s="115"/>
      <c r="L57" s="116">
        <v>0</v>
      </c>
      <c r="M57" s="117"/>
      <c r="N57" s="80">
        <f>L57*3</f>
        <v>0</v>
      </c>
    </row>
    <row r="58" spans="1:19" s="1" customFormat="1"/>
    <row r="59" spans="1:19" s="1" customFormat="1">
      <c r="A59" s="118" t="s">
        <v>83</v>
      </c>
      <c r="B59" s="118"/>
      <c r="C59" s="118"/>
      <c r="D59" s="118"/>
      <c r="E59" s="118"/>
      <c r="F59" s="118"/>
      <c r="G59" s="118"/>
      <c r="H59" s="118"/>
      <c r="I59" s="118"/>
      <c r="J59" s="118"/>
      <c r="K59" s="118"/>
      <c r="L59" s="118"/>
      <c r="M59" s="118"/>
      <c r="N59" s="118"/>
    </row>
    <row r="60" spans="1:19" s="1" customFormat="1">
      <c r="A60" s="101" t="s">
        <v>84</v>
      </c>
      <c r="B60" s="119" t="s">
        <v>85</v>
      </c>
      <c r="C60" s="120"/>
      <c r="D60" s="120"/>
      <c r="E60" s="120"/>
      <c r="F60" s="120"/>
      <c r="G60" s="120"/>
      <c r="H60" s="120"/>
      <c r="I60" s="120"/>
      <c r="J60" s="120"/>
      <c r="K60" s="121"/>
      <c r="L60" s="88" t="s">
        <v>86</v>
      </c>
      <c r="M60" s="89"/>
      <c r="N60" s="90"/>
    </row>
    <row r="61" spans="1:19" s="1" customFormat="1">
      <c r="A61" s="101"/>
      <c r="B61" s="122"/>
      <c r="C61" s="123"/>
      <c r="D61" s="123"/>
      <c r="E61" s="123"/>
      <c r="F61" s="123"/>
      <c r="G61" s="123"/>
      <c r="H61" s="123"/>
      <c r="I61" s="123"/>
      <c r="J61" s="123"/>
      <c r="K61" s="124"/>
      <c r="L61" s="61" t="s">
        <v>46</v>
      </c>
      <c r="M61" s="61" t="s">
        <v>87</v>
      </c>
      <c r="N61" s="47" t="s">
        <v>88</v>
      </c>
    </row>
    <row r="62" spans="1:19" s="1" customFormat="1" ht="13.5" customHeight="1">
      <c r="A62" s="101" t="s">
        <v>89</v>
      </c>
      <c r="B62" s="96" t="s">
        <v>90</v>
      </c>
      <c r="C62" s="97"/>
      <c r="D62" s="97"/>
      <c r="E62" s="97"/>
      <c r="F62" s="97"/>
      <c r="G62" s="97"/>
      <c r="H62" s="97"/>
      <c r="I62" s="97"/>
      <c r="J62" s="97"/>
      <c r="K62" s="98"/>
      <c r="L62" s="81" t="s">
        <v>91</v>
      </c>
      <c r="M62" s="82">
        <v>4</v>
      </c>
      <c r="N62" s="125">
        <f>IF(ISERROR(AVERAGE(M63:M64)),0,ROUNDUP(AVERAGE(M63:M64), 1))</f>
        <v>0</v>
      </c>
      <c r="P62" s="93" t="s">
        <v>92</v>
      </c>
      <c r="Q62" s="94"/>
      <c r="R62" s="94"/>
      <c r="S62" s="94"/>
    </row>
    <row r="63" spans="1:19" s="1" customFormat="1">
      <c r="A63" s="101"/>
      <c r="B63" s="99"/>
      <c r="C63" s="97"/>
      <c r="D63" s="97"/>
      <c r="E63" s="97"/>
      <c r="F63" s="97"/>
      <c r="G63" s="97"/>
      <c r="H63" s="97"/>
      <c r="I63" s="97"/>
      <c r="J63" s="97"/>
      <c r="K63" s="98"/>
      <c r="L63" s="83" t="s">
        <v>93</v>
      </c>
      <c r="M63" s="84"/>
      <c r="N63" s="100"/>
      <c r="P63" s="94"/>
      <c r="Q63" s="94"/>
      <c r="R63" s="94"/>
      <c r="S63" s="94"/>
    </row>
    <row r="64" spans="1:19" s="1" customFormat="1">
      <c r="A64" s="101"/>
      <c r="B64" s="99"/>
      <c r="C64" s="97"/>
      <c r="D64" s="97"/>
      <c r="E64" s="97"/>
      <c r="F64" s="97"/>
      <c r="G64" s="97"/>
      <c r="H64" s="97"/>
      <c r="I64" s="97"/>
      <c r="J64" s="97"/>
      <c r="K64" s="98"/>
      <c r="L64" s="85" t="s">
        <v>94</v>
      </c>
      <c r="M64" s="86"/>
      <c r="N64" s="100"/>
      <c r="P64" s="94"/>
      <c r="Q64" s="94"/>
      <c r="R64" s="94"/>
      <c r="S64" s="94"/>
    </row>
    <row r="65" spans="1:19" ht="13.5" customHeight="1">
      <c r="A65" s="101"/>
      <c r="B65" s="96" t="s">
        <v>95</v>
      </c>
      <c r="C65" s="97"/>
      <c r="D65" s="97"/>
      <c r="E65" s="97"/>
      <c r="F65" s="97"/>
      <c r="G65" s="97"/>
      <c r="H65" s="97"/>
      <c r="I65" s="97"/>
      <c r="J65" s="97"/>
      <c r="K65" s="98"/>
      <c r="L65" s="83" t="s">
        <v>91</v>
      </c>
      <c r="M65" s="82">
        <v>4</v>
      </c>
      <c r="N65" s="100">
        <f>IF(ISERROR(AVERAGE(M66:M67)),0,ROUNDUP(AVERAGE(M66:M67), 1))</f>
        <v>0</v>
      </c>
      <c r="P65" s="93" t="s">
        <v>96</v>
      </c>
      <c r="Q65" s="94"/>
      <c r="R65" s="94"/>
      <c r="S65" s="95"/>
    </row>
    <row r="66" spans="1:19" ht="18.75" customHeight="1">
      <c r="A66" s="101"/>
      <c r="B66" s="99"/>
      <c r="C66" s="97"/>
      <c r="D66" s="97"/>
      <c r="E66" s="97"/>
      <c r="F66" s="97"/>
      <c r="G66" s="97"/>
      <c r="H66" s="97"/>
      <c r="I66" s="97"/>
      <c r="J66" s="97"/>
      <c r="K66" s="98"/>
      <c r="L66" s="83" t="s">
        <v>93</v>
      </c>
      <c r="M66" s="84"/>
      <c r="N66" s="100"/>
      <c r="P66" s="94"/>
      <c r="Q66" s="94"/>
      <c r="R66" s="94"/>
      <c r="S66" s="95"/>
    </row>
    <row r="67" spans="1:19" ht="18.75" customHeight="1">
      <c r="A67" s="101"/>
      <c r="B67" s="99"/>
      <c r="C67" s="97"/>
      <c r="D67" s="97"/>
      <c r="E67" s="97"/>
      <c r="F67" s="97"/>
      <c r="G67" s="97"/>
      <c r="H67" s="97"/>
      <c r="I67" s="97"/>
      <c r="J67" s="97"/>
      <c r="K67" s="98"/>
      <c r="L67" s="85" t="s">
        <v>94</v>
      </c>
      <c r="M67" s="86"/>
      <c r="N67" s="100"/>
      <c r="P67" s="94"/>
      <c r="Q67" s="94"/>
      <c r="R67" s="94"/>
      <c r="S67" s="95"/>
    </row>
    <row r="68" spans="1:19" ht="18.75" customHeight="1">
      <c r="A68" s="101" t="s">
        <v>97</v>
      </c>
      <c r="B68" s="96" t="s">
        <v>98</v>
      </c>
      <c r="C68" s="97"/>
      <c r="D68" s="97"/>
      <c r="E68" s="97"/>
      <c r="F68" s="97"/>
      <c r="G68" s="97"/>
      <c r="H68" s="97"/>
      <c r="I68" s="97"/>
      <c r="J68" s="97"/>
      <c r="K68" s="98"/>
      <c r="L68" s="81" t="s">
        <v>91</v>
      </c>
      <c r="M68" s="82">
        <v>4</v>
      </c>
      <c r="N68" s="100">
        <f>IF(ISERROR(AVERAGE(M69:M70)),0,ROUNDUP(AVERAGE(M69:M70), 1))</f>
        <v>0</v>
      </c>
      <c r="P68" s="93" t="s">
        <v>99</v>
      </c>
      <c r="Q68" s="94"/>
      <c r="R68" s="94"/>
      <c r="S68" s="95"/>
    </row>
    <row r="69" spans="1:19" ht="18.75" customHeight="1">
      <c r="A69" s="101"/>
      <c r="B69" s="99"/>
      <c r="C69" s="97"/>
      <c r="D69" s="97"/>
      <c r="E69" s="97"/>
      <c r="F69" s="97"/>
      <c r="G69" s="97"/>
      <c r="H69" s="97"/>
      <c r="I69" s="97"/>
      <c r="J69" s="97"/>
      <c r="K69" s="98"/>
      <c r="L69" s="83" t="s">
        <v>93</v>
      </c>
      <c r="M69" s="84"/>
      <c r="N69" s="100"/>
      <c r="P69" s="94"/>
      <c r="Q69" s="94"/>
      <c r="R69" s="94"/>
      <c r="S69" s="95"/>
    </row>
    <row r="70" spans="1:19" ht="18.75" customHeight="1">
      <c r="A70" s="101"/>
      <c r="B70" s="99"/>
      <c r="C70" s="97"/>
      <c r="D70" s="97"/>
      <c r="E70" s="97"/>
      <c r="F70" s="97"/>
      <c r="G70" s="97"/>
      <c r="H70" s="97"/>
      <c r="I70" s="97"/>
      <c r="J70" s="97"/>
      <c r="K70" s="98"/>
      <c r="L70" s="85" t="s">
        <v>94</v>
      </c>
      <c r="M70" s="86"/>
      <c r="N70" s="100"/>
      <c r="P70" s="94"/>
      <c r="Q70" s="94"/>
      <c r="R70" s="94"/>
      <c r="S70" s="95"/>
    </row>
    <row r="71" spans="1:19" ht="18.75" customHeight="1">
      <c r="A71" s="101"/>
      <c r="B71" s="96" t="s">
        <v>100</v>
      </c>
      <c r="C71" s="97"/>
      <c r="D71" s="97"/>
      <c r="E71" s="97"/>
      <c r="F71" s="97"/>
      <c r="G71" s="97"/>
      <c r="H71" s="97"/>
      <c r="I71" s="97"/>
      <c r="J71" s="97"/>
      <c r="K71" s="98"/>
      <c r="L71" s="83" t="s">
        <v>91</v>
      </c>
      <c r="M71" s="82">
        <v>3</v>
      </c>
      <c r="N71" s="100">
        <f>IF(ISERROR(AVERAGE(M72:M73)),0,ROUNDUP(AVERAGE(M72:M73), 1))</f>
        <v>0</v>
      </c>
      <c r="P71" s="93" t="s">
        <v>101</v>
      </c>
      <c r="Q71" s="94"/>
      <c r="R71" s="94"/>
      <c r="S71" s="95"/>
    </row>
    <row r="72" spans="1:19" ht="18.75" customHeight="1">
      <c r="A72" s="101"/>
      <c r="B72" s="99"/>
      <c r="C72" s="97"/>
      <c r="D72" s="97"/>
      <c r="E72" s="97"/>
      <c r="F72" s="97"/>
      <c r="G72" s="97"/>
      <c r="H72" s="97"/>
      <c r="I72" s="97"/>
      <c r="J72" s="97"/>
      <c r="K72" s="98"/>
      <c r="L72" s="83" t="s">
        <v>93</v>
      </c>
      <c r="M72" s="84"/>
      <c r="N72" s="100"/>
      <c r="P72" s="94"/>
      <c r="Q72" s="94"/>
      <c r="R72" s="94"/>
      <c r="S72" s="95"/>
    </row>
    <row r="73" spans="1:19" ht="18.75" customHeight="1">
      <c r="A73" s="101"/>
      <c r="B73" s="99"/>
      <c r="C73" s="97"/>
      <c r="D73" s="97"/>
      <c r="E73" s="97"/>
      <c r="F73" s="97"/>
      <c r="G73" s="97"/>
      <c r="H73" s="97"/>
      <c r="I73" s="97"/>
      <c r="J73" s="97"/>
      <c r="K73" s="98"/>
      <c r="L73" s="85" t="s">
        <v>94</v>
      </c>
      <c r="M73" s="86"/>
      <c r="N73" s="100"/>
      <c r="P73" s="94"/>
      <c r="Q73" s="94"/>
      <c r="R73" s="94"/>
      <c r="S73" s="95"/>
    </row>
    <row r="74" spans="1:19" ht="18.75" customHeight="1">
      <c r="A74" s="101"/>
      <c r="B74" s="96" t="s">
        <v>102</v>
      </c>
      <c r="C74" s="102"/>
      <c r="D74" s="102"/>
      <c r="E74" s="102"/>
      <c r="F74" s="102"/>
      <c r="G74" s="102"/>
      <c r="H74" s="102"/>
      <c r="I74" s="102"/>
      <c r="J74" s="102"/>
      <c r="K74" s="103"/>
      <c r="L74" s="83" t="s">
        <v>91</v>
      </c>
      <c r="M74" s="82">
        <v>4</v>
      </c>
      <c r="N74" s="100">
        <f>IF(ISERROR(AVERAGE(M75:M76)),0,ROUNDUP(AVERAGE(M75:M76), 1))</f>
        <v>0</v>
      </c>
      <c r="P74" s="93" t="s">
        <v>103</v>
      </c>
      <c r="Q74" s="94"/>
      <c r="R74" s="94"/>
      <c r="S74" s="95"/>
    </row>
    <row r="75" spans="1:19" ht="18.75" customHeight="1">
      <c r="A75" s="101"/>
      <c r="B75" s="104"/>
      <c r="C75" s="102"/>
      <c r="D75" s="102"/>
      <c r="E75" s="102"/>
      <c r="F75" s="102"/>
      <c r="G75" s="102"/>
      <c r="H75" s="102"/>
      <c r="I75" s="102"/>
      <c r="J75" s="102"/>
      <c r="K75" s="103"/>
      <c r="L75" s="83" t="s">
        <v>93</v>
      </c>
      <c r="M75" s="84"/>
      <c r="N75" s="100"/>
      <c r="P75" s="94"/>
      <c r="Q75" s="94"/>
      <c r="R75" s="94"/>
      <c r="S75" s="95"/>
    </row>
    <row r="76" spans="1:19" ht="18.75" customHeight="1">
      <c r="A76" s="101"/>
      <c r="B76" s="104"/>
      <c r="C76" s="102"/>
      <c r="D76" s="102"/>
      <c r="E76" s="102"/>
      <c r="F76" s="102"/>
      <c r="G76" s="102"/>
      <c r="H76" s="102"/>
      <c r="I76" s="102"/>
      <c r="J76" s="102"/>
      <c r="K76" s="103"/>
      <c r="L76" s="85" t="s">
        <v>94</v>
      </c>
      <c r="M76" s="86"/>
      <c r="N76" s="100"/>
      <c r="P76" s="94"/>
      <c r="Q76" s="94"/>
      <c r="R76" s="94"/>
      <c r="S76" s="95"/>
    </row>
    <row r="77" spans="1:19" s="1" customFormat="1" ht="18.75" customHeight="1">
      <c r="A77" s="105" t="s">
        <v>104</v>
      </c>
      <c r="B77" s="107" t="s">
        <v>105</v>
      </c>
      <c r="C77" s="94"/>
      <c r="D77" s="94"/>
      <c r="E77" s="94"/>
      <c r="F77" s="94"/>
      <c r="G77" s="94"/>
      <c r="H77" s="94"/>
      <c r="I77" s="94"/>
      <c r="J77" s="94"/>
      <c r="K77" s="108"/>
      <c r="L77" s="87" t="s">
        <v>91</v>
      </c>
      <c r="M77" s="49">
        <v>3</v>
      </c>
      <c r="N77" s="100">
        <f>IF(ISERROR(AVERAGE(M78:M79)),0,ROUNDUP(AVERAGE(M78:M79), 1))</f>
        <v>0</v>
      </c>
      <c r="P77" s="93" t="s">
        <v>106</v>
      </c>
      <c r="Q77" s="94"/>
      <c r="R77" s="94"/>
      <c r="S77" s="94"/>
    </row>
    <row r="78" spans="1:19" s="1" customFormat="1" ht="18.75" customHeight="1">
      <c r="A78" s="105"/>
      <c r="B78" s="109"/>
      <c r="C78" s="94"/>
      <c r="D78" s="94"/>
      <c r="E78" s="94"/>
      <c r="F78" s="94"/>
      <c r="G78" s="94"/>
      <c r="H78" s="94"/>
      <c r="I78" s="94"/>
      <c r="J78" s="94"/>
      <c r="K78" s="108"/>
      <c r="L78" s="83" t="s">
        <v>93</v>
      </c>
      <c r="M78" s="84"/>
      <c r="N78" s="100"/>
      <c r="P78" s="94"/>
      <c r="Q78" s="94"/>
      <c r="R78" s="94"/>
      <c r="S78" s="94"/>
    </row>
    <row r="79" spans="1:19" s="1" customFormat="1" ht="18.75" customHeight="1">
      <c r="A79" s="105"/>
      <c r="B79" s="110"/>
      <c r="C79" s="111"/>
      <c r="D79" s="111"/>
      <c r="E79" s="111"/>
      <c r="F79" s="111"/>
      <c r="G79" s="111"/>
      <c r="H79" s="111"/>
      <c r="I79" s="111"/>
      <c r="J79" s="111"/>
      <c r="K79" s="112"/>
      <c r="L79" s="85" t="s">
        <v>94</v>
      </c>
      <c r="M79" s="86"/>
      <c r="N79" s="100"/>
      <c r="P79" s="94"/>
      <c r="Q79" s="94"/>
      <c r="R79" s="94"/>
      <c r="S79" s="94"/>
    </row>
    <row r="80" spans="1:19" s="1" customFormat="1" ht="18.75" customHeight="1">
      <c r="A80" s="105"/>
      <c r="B80" s="107" t="s">
        <v>107</v>
      </c>
      <c r="C80" s="94"/>
      <c r="D80" s="94"/>
      <c r="E80" s="94"/>
      <c r="F80" s="94"/>
      <c r="G80" s="94"/>
      <c r="H80" s="94"/>
      <c r="I80" s="94"/>
      <c r="J80" s="94"/>
      <c r="K80" s="108"/>
      <c r="L80" s="87" t="s">
        <v>91</v>
      </c>
      <c r="M80" s="49">
        <v>3</v>
      </c>
      <c r="N80" s="100">
        <f>IF(ISERROR(AVERAGE(M81:M82)),0,ROUNDUP(AVERAGE(M81:M82), 1))</f>
        <v>0</v>
      </c>
      <c r="P80" s="93" t="s">
        <v>108</v>
      </c>
      <c r="Q80" s="94"/>
      <c r="R80" s="94"/>
      <c r="S80" s="94"/>
    </row>
    <row r="81" spans="1:19" s="1" customFormat="1" ht="18.75" customHeight="1">
      <c r="A81" s="105"/>
      <c r="B81" s="109"/>
      <c r="C81" s="94"/>
      <c r="D81" s="94"/>
      <c r="E81" s="94"/>
      <c r="F81" s="94"/>
      <c r="G81" s="94"/>
      <c r="H81" s="94"/>
      <c r="I81" s="94"/>
      <c r="J81" s="94"/>
      <c r="K81" s="108"/>
      <c r="L81" s="83" t="s">
        <v>93</v>
      </c>
      <c r="M81" s="84"/>
      <c r="N81" s="100"/>
      <c r="P81" s="94"/>
      <c r="Q81" s="94"/>
      <c r="R81" s="94"/>
      <c r="S81" s="94"/>
    </row>
    <row r="82" spans="1:19" s="1" customFormat="1" ht="13.5" customHeight="1">
      <c r="A82" s="105"/>
      <c r="B82" s="110"/>
      <c r="C82" s="111"/>
      <c r="D82" s="111"/>
      <c r="E82" s="111"/>
      <c r="F82" s="111"/>
      <c r="G82" s="111"/>
      <c r="H82" s="111"/>
      <c r="I82" s="111"/>
      <c r="J82" s="111"/>
      <c r="K82" s="112"/>
      <c r="L82" s="85" t="s">
        <v>94</v>
      </c>
      <c r="M82" s="86"/>
      <c r="N82" s="100"/>
      <c r="P82" s="94"/>
      <c r="Q82" s="94"/>
      <c r="R82" s="94"/>
      <c r="S82" s="94"/>
    </row>
    <row r="83" spans="1:19" s="1" customFormat="1" ht="13.5" customHeight="1">
      <c r="A83" s="105"/>
      <c r="B83" s="107" t="s">
        <v>109</v>
      </c>
      <c r="C83" s="94"/>
      <c r="D83" s="94"/>
      <c r="E83" s="94"/>
      <c r="F83" s="94"/>
      <c r="G83" s="94"/>
      <c r="H83" s="94"/>
      <c r="I83" s="94"/>
      <c r="J83" s="94"/>
      <c r="K83" s="108"/>
      <c r="L83" s="87" t="s">
        <v>91</v>
      </c>
      <c r="M83" s="49">
        <v>4</v>
      </c>
      <c r="N83" s="100">
        <f>IF(ISERROR(AVERAGE(M84:M85)),0,ROUNDUP(AVERAGE(M84:M85), 1))</f>
        <v>0</v>
      </c>
      <c r="P83" s="93" t="s">
        <v>110</v>
      </c>
      <c r="Q83" s="94"/>
      <c r="R83" s="94"/>
      <c r="S83" s="94"/>
    </row>
    <row r="84" spans="1:19" s="1" customFormat="1">
      <c r="A84" s="105"/>
      <c r="B84" s="109"/>
      <c r="C84" s="94"/>
      <c r="D84" s="94"/>
      <c r="E84" s="94"/>
      <c r="F84" s="94"/>
      <c r="G84" s="94"/>
      <c r="H84" s="94"/>
      <c r="I84" s="94"/>
      <c r="J84" s="94"/>
      <c r="K84" s="108"/>
      <c r="L84" s="83" t="s">
        <v>93</v>
      </c>
      <c r="M84" s="84"/>
      <c r="N84" s="100"/>
      <c r="P84" s="94"/>
      <c r="Q84" s="94"/>
      <c r="R84" s="94"/>
      <c r="S84" s="94"/>
    </row>
    <row r="85" spans="1:19" s="1" customFormat="1">
      <c r="A85" s="105"/>
      <c r="B85" s="110"/>
      <c r="C85" s="111"/>
      <c r="D85" s="111"/>
      <c r="E85" s="111"/>
      <c r="F85" s="111"/>
      <c r="G85" s="111"/>
      <c r="H85" s="111"/>
      <c r="I85" s="111"/>
      <c r="J85" s="111"/>
      <c r="K85" s="112"/>
      <c r="L85" s="85" t="s">
        <v>94</v>
      </c>
      <c r="M85" s="86"/>
      <c r="N85" s="100"/>
      <c r="P85" s="94"/>
      <c r="Q85" s="94"/>
      <c r="R85" s="94"/>
      <c r="S85" s="94"/>
    </row>
    <row r="86" spans="1:19" s="1" customFormat="1" ht="15" customHeight="1">
      <c r="A86" s="105"/>
      <c r="B86" s="107" t="s">
        <v>111</v>
      </c>
      <c r="C86" s="94"/>
      <c r="D86" s="94"/>
      <c r="E86" s="94"/>
      <c r="F86" s="94"/>
      <c r="G86" s="94"/>
      <c r="H86" s="94"/>
      <c r="I86" s="94"/>
      <c r="J86" s="94"/>
      <c r="K86" s="108"/>
      <c r="L86" s="81" t="s">
        <v>91</v>
      </c>
      <c r="M86" s="82">
        <v>4</v>
      </c>
      <c r="N86" s="100">
        <f>IF(ISERROR(AVERAGE(M87:M88)),0,ROUNDUP(AVERAGE(M87:M88), 1))</f>
        <v>0</v>
      </c>
      <c r="P86" s="93" t="s">
        <v>112</v>
      </c>
      <c r="Q86" s="94"/>
      <c r="R86" s="94"/>
      <c r="S86" s="94"/>
    </row>
    <row r="87" spans="1:19" s="1" customFormat="1" ht="15" customHeight="1">
      <c r="A87" s="105"/>
      <c r="B87" s="109"/>
      <c r="C87" s="94"/>
      <c r="D87" s="94"/>
      <c r="E87" s="94"/>
      <c r="F87" s="94"/>
      <c r="G87" s="94"/>
      <c r="H87" s="94"/>
      <c r="I87" s="94"/>
      <c r="J87" s="94"/>
      <c r="K87" s="108"/>
      <c r="L87" s="83" t="s">
        <v>93</v>
      </c>
      <c r="M87" s="84"/>
      <c r="N87" s="100"/>
      <c r="P87" s="94"/>
      <c r="Q87" s="94"/>
      <c r="R87" s="94"/>
      <c r="S87" s="94"/>
    </row>
    <row r="88" spans="1:19" s="1" customFormat="1" ht="15" customHeight="1">
      <c r="A88" s="106"/>
      <c r="B88" s="110"/>
      <c r="C88" s="111"/>
      <c r="D88" s="111"/>
      <c r="E88" s="111"/>
      <c r="F88" s="111"/>
      <c r="G88" s="111"/>
      <c r="H88" s="111"/>
      <c r="I88" s="111"/>
      <c r="J88" s="111"/>
      <c r="K88" s="112"/>
      <c r="L88" s="85" t="s">
        <v>94</v>
      </c>
      <c r="M88" s="84"/>
      <c r="N88" s="100"/>
      <c r="P88" s="94"/>
      <c r="Q88" s="94"/>
      <c r="R88" s="94"/>
      <c r="S88" s="94"/>
    </row>
    <row r="89" spans="1:19" s="1" customFormat="1">
      <c r="A89" s="47" t="s">
        <v>113</v>
      </c>
      <c r="B89" s="88" t="s">
        <v>81</v>
      </c>
      <c r="C89" s="89"/>
      <c r="D89" s="89"/>
      <c r="E89" s="89"/>
      <c r="F89" s="89"/>
      <c r="G89" s="89"/>
      <c r="H89" s="89"/>
      <c r="I89" s="89"/>
      <c r="J89" s="89"/>
      <c r="K89" s="90"/>
      <c r="L89" s="61" t="s">
        <v>13</v>
      </c>
      <c r="M89" s="91">
        <f>SUM(N62:N88)</f>
        <v>0</v>
      </c>
      <c r="N89" s="92"/>
      <c r="R89" s="94"/>
      <c r="S89" s="94"/>
    </row>
  </sheetData>
  <mergeCells count="154">
    <mergeCell ref="A2:N2"/>
    <mergeCell ref="B4:D4"/>
    <mergeCell ref="E4:F4"/>
    <mergeCell ref="G4:H4"/>
    <mergeCell ref="I4:J4"/>
    <mergeCell ref="M4:N4"/>
    <mergeCell ref="A6:A7"/>
    <mergeCell ref="B6:E6"/>
    <mergeCell ref="F6:J6"/>
    <mergeCell ref="B7:E7"/>
    <mergeCell ref="F7:J7"/>
    <mergeCell ref="A9:N9"/>
    <mergeCell ref="A10:E10"/>
    <mergeCell ref="F10:G10"/>
    <mergeCell ref="H10:I10"/>
    <mergeCell ref="M10:N10"/>
    <mergeCell ref="A11:D11"/>
    <mergeCell ref="P11:P13"/>
    <mergeCell ref="A12:E12"/>
    <mergeCell ref="F12:G13"/>
    <mergeCell ref="H12:I13"/>
    <mergeCell ref="L12:L13"/>
    <mergeCell ref="M12:N13"/>
    <mergeCell ref="A13:E13"/>
    <mergeCell ref="A14:D14"/>
    <mergeCell ref="A15:E15"/>
    <mergeCell ref="F15:G15"/>
    <mergeCell ref="H15:I15"/>
    <mergeCell ref="L15:L16"/>
    <mergeCell ref="M15:N16"/>
    <mergeCell ref="A16:E16"/>
    <mergeCell ref="F16:G16"/>
    <mergeCell ref="H16:I16"/>
    <mergeCell ref="A17:D17"/>
    <mergeCell ref="A18:D18"/>
    <mergeCell ref="F18:G18"/>
    <mergeCell ref="H18:I18"/>
    <mergeCell ref="L18:L19"/>
    <mergeCell ref="M18:N18"/>
    <mergeCell ref="A19:D19"/>
    <mergeCell ref="F19:G19"/>
    <mergeCell ref="H19:I19"/>
    <mergeCell ref="M19:N19"/>
    <mergeCell ref="A20:E20"/>
    <mergeCell ref="A21:E21"/>
    <mergeCell ref="F21:G21"/>
    <mergeCell ref="H21:I21"/>
    <mergeCell ref="M21:N21"/>
    <mergeCell ref="A22:E22"/>
    <mergeCell ref="F22:G22"/>
    <mergeCell ref="H22:I22"/>
    <mergeCell ref="M22:N22"/>
    <mergeCell ref="A23:K23"/>
    <mergeCell ref="M23:N23"/>
    <mergeCell ref="A26:N26"/>
    <mergeCell ref="A27:J27"/>
    <mergeCell ref="K27:L27"/>
    <mergeCell ref="M27:N27"/>
    <mergeCell ref="A28:F28"/>
    <mergeCell ref="G28:J28"/>
    <mergeCell ref="A29:F29"/>
    <mergeCell ref="G29:J29"/>
    <mergeCell ref="A30:F30"/>
    <mergeCell ref="G30:J30"/>
    <mergeCell ref="A31:F31"/>
    <mergeCell ref="G31:J31"/>
    <mergeCell ref="A32:F32"/>
    <mergeCell ref="G32:J32"/>
    <mergeCell ref="A33:F33"/>
    <mergeCell ref="G33:J33"/>
    <mergeCell ref="A34:J34"/>
    <mergeCell ref="A35:N35"/>
    <mergeCell ref="A36:K36"/>
    <mergeCell ref="L36:N36"/>
    <mergeCell ref="B37:G37"/>
    <mergeCell ref="H37:J37"/>
    <mergeCell ref="B38:G38"/>
    <mergeCell ref="H38:J38"/>
    <mergeCell ref="B39:G39"/>
    <mergeCell ref="H39:J39"/>
    <mergeCell ref="B40:G40"/>
    <mergeCell ref="H40:J40"/>
    <mergeCell ref="B41:G41"/>
    <mergeCell ref="H41:J41"/>
    <mergeCell ref="B42:G42"/>
    <mergeCell ref="H42:J42"/>
    <mergeCell ref="B43:G43"/>
    <mergeCell ref="H43:J43"/>
    <mergeCell ref="B44:G44"/>
    <mergeCell ref="H44:J44"/>
    <mergeCell ref="A45:M45"/>
    <mergeCell ref="A48:N48"/>
    <mergeCell ref="A49:B49"/>
    <mergeCell ref="C49:C50"/>
    <mergeCell ref="D49:D50"/>
    <mergeCell ref="E49:E50"/>
    <mergeCell ref="F49:F50"/>
    <mergeCell ref="G49:G50"/>
    <mergeCell ref="H49:N49"/>
    <mergeCell ref="I50:K50"/>
    <mergeCell ref="L50:M50"/>
    <mergeCell ref="G51:G56"/>
    <mergeCell ref="I51:K51"/>
    <mergeCell ref="L51:M51"/>
    <mergeCell ref="P51:Q56"/>
    <mergeCell ref="I52:K52"/>
    <mergeCell ref="L52:M52"/>
    <mergeCell ref="I53:K53"/>
    <mergeCell ref="L53:M53"/>
    <mergeCell ref="I54:K54"/>
    <mergeCell ref="L54:M54"/>
    <mergeCell ref="I55:K55"/>
    <mergeCell ref="L55:M55"/>
    <mergeCell ref="I56:K56"/>
    <mergeCell ref="L56:M56"/>
    <mergeCell ref="B83:K85"/>
    <mergeCell ref="N83:N85"/>
    <mergeCell ref="P83:Q85"/>
    <mergeCell ref="B86:K88"/>
    <mergeCell ref="N86:N88"/>
    <mergeCell ref="P86:Q88"/>
    <mergeCell ref="H57:K57"/>
    <mergeCell ref="L57:M57"/>
    <mergeCell ref="A59:N59"/>
    <mergeCell ref="A60:A61"/>
    <mergeCell ref="B60:K61"/>
    <mergeCell ref="L60:N60"/>
    <mergeCell ref="A62:A67"/>
    <mergeCell ref="B62:K64"/>
    <mergeCell ref="N62:N64"/>
    <mergeCell ref="B89:K89"/>
    <mergeCell ref="M89:N89"/>
    <mergeCell ref="P62:Q64"/>
    <mergeCell ref="R62:S89"/>
    <mergeCell ref="B65:K67"/>
    <mergeCell ref="N65:N67"/>
    <mergeCell ref="P65:Q67"/>
    <mergeCell ref="A68:A76"/>
    <mergeCell ref="B68:K70"/>
    <mergeCell ref="N68:N70"/>
    <mergeCell ref="P68:Q70"/>
    <mergeCell ref="B71:K73"/>
    <mergeCell ref="N71:N73"/>
    <mergeCell ref="P71:Q73"/>
    <mergeCell ref="B74:K76"/>
    <mergeCell ref="N74:N76"/>
    <mergeCell ref="P74:Q76"/>
    <mergeCell ref="A77:A88"/>
    <mergeCell ref="B77:K79"/>
    <mergeCell ref="N77:N79"/>
    <mergeCell ref="P77:Q79"/>
    <mergeCell ref="B80:K82"/>
    <mergeCell ref="N80:N82"/>
    <mergeCell ref="P80:Q82"/>
  </mergeCells>
  <phoneticPr fontId="46" type="noConversion"/>
  <dataValidations count="1">
    <dataValidation type="list" allowBlank="1" showInputMessage="1" showErrorMessage="1" sqref="M62:M88">
      <formula1>"1,2,3,4,5"</formula1>
    </dataValidation>
  </dataValidations>
  <printOptions horizontalCentered="1"/>
  <pageMargins left="0.31495800000000002" right="0.31495800000000002" top="0.354319" bottom="0.354319" header="0.31495800000000002" footer="0.27558300000000002"/>
  <pageSetup paperSize="9" scale="93" fitToHeight="0" orientation="portrait" r:id="rId1"/>
  <headerFooter>
    <oddFooter>&amp;R&amp;"HY견고딕,보통"&amp;9(주)아스템즈</oddFooter>
  </headerFooter>
  <rowBreaks count="1" manualBreakCount="1">
    <brk id="45"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1</vt:i4>
      </vt:variant>
    </vt:vector>
  </HeadingPairs>
  <TitlesOfParts>
    <vt:vector size="2" baseType="lpstr">
      <vt:lpstr>한상우</vt:lpstr>
      <vt:lpstr>한상우!Print_Area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saeby</dc:creator>
  <cp:lastModifiedBy>hsw</cp:lastModifiedBy>
  <dcterms:created xsi:type="dcterms:W3CDTF">2020-07-02T13:44:25Z</dcterms:created>
  <dcterms:modified xsi:type="dcterms:W3CDTF">2023-07-24T06:02:36Z</dcterms:modified>
</cp:coreProperties>
</file>