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d1f3cf5ee91424/HaydSwanMeta/JupyterCode/Physics 422/"/>
    </mc:Choice>
  </mc:AlternateContent>
  <xr:revisionPtr revIDLastSave="452" documentId="13_ncr:1_{35D472D5-3081-4040-8BB2-D05E0E66F0B0}" xr6:coauthVersionLast="47" xr6:coauthVersionMax="47" xr10:uidLastSave="{4283A2F2-02DC-428B-9BE3-B5D7777FDA84}"/>
  <bookViews>
    <workbookView xWindow="-120" yWindow="-120" windowWidth="29040" windowHeight="15720" activeTab="6" xr2:uid="{6EAC14A5-1142-496B-AB7A-69A1B1452233}"/>
  </bookViews>
  <sheets>
    <sheet name="ExpParams" sheetId="3" r:id="rId1"/>
    <sheet name="BL" sheetId="2" r:id="rId2"/>
    <sheet name="BL2" sheetId="1" r:id="rId3"/>
    <sheet name="Hysteresis" sheetId="6" r:id="rId4"/>
    <sheet name="Rotation1" sheetId="4" r:id="rId5"/>
    <sheet name="Rotation2" sheetId="5" r:id="rId6"/>
    <sheet name="Rotation3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1" i="7" l="1"/>
  <c r="L61" i="7"/>
  <c r="N60" i="7"/>
  <c r="L60" i="7"/>
  <c r="N59" i="7"/>
  <c r="L59" i="7"/>
  <c r="N57" i="7"/>
  <c r="L57" i="7"/>
  <c r="N56" i="7"/>
  <c r="L56" i="7"/>
  <c r="N55" i="7"/>
  <c r="L55" i="7"/>
  <c r="N54" i="7"/>
  <c r="L54" i="7"/>
  <c r="N53" i="7"/>
  <c r="L53" i="7"/>
  <c r="N52" i="7"/>
  <c r="L52" i="7"/>
  <c r="N51" i="7"/>
  <c r="L51" i="7"/>
  <c r="N50" i="7"/>
  <c r="L50" i="7"/>
  <c r="N49" i="7"/>
  <c r="L49" i="7"/>
  <c r="N48" i="7"/>
  <c r="L48" i="7"/>
  <c r="N47" i="7"/>
  <c r="L47" i="7"/>
  <c r="N46" i="7"/>
  <c r="L46" i="7"/>
  <c r="N45" i="7"/>
  <c r="L45" i="7"/>
  <c r="N44" i="7"/>
  <c r="L44" i="7"/>
  <c r="N43" i="7"/>
  <c r="L43" i="7"/>
  <c r="N42" i="7"/>
  <c r="L42" i="7"/>
  <c r="N41" i="7"/>
  <c r="L41" i="7"/>
  <c r="N40" i="7"/>
  <c r="L40" i="7"/>
  <c r="N39" i="7"/>
  <c r="L39" i="7"/>
  <c r="N38" i="7"/>
  <c r="L38" i="7"/>
  <c r="N37" i="7"/>
  <c r="L37" i="7"/>
  <c r="N36" i="7"/>
  <c r="L36" i="7"/>
  <c r="N35" i="7"/>
  <c r="L35" i="7"/>
  <c r="N34" i="7"/>
  <c r="L34" i="7"/>
  <c r="N33" i="7"/>
  <c r="L33" i="7"/>
  <c r="N32" i="7"/>
  <c r="L32" i="7"/>
  <c r="N31" i="7"/>
  <c r="L31" i="7"/>
  <c r="N30" i="7"/>
  <c r="L30" i="7"/>
  <c r="N29" i="7"/>
  <c r="L29" i="7"/>
  <c r="N28" i="7"/>
  <c r="L28" i="7"/>
  <c r="N27" i="7"/>
  <c r="L27" i="7"/>
  <c r="N26" i="7"/>
  <c r="L26" i="7"/>
  <c r="N25" i="7"/>
  <c r="L25" i="7"/>
  <c r="N24" i="7"/>
  <c r="L24" i="7"/>
  <c r="N23" i="7"/>
  <c r="L23" i="7"/>
  <c r="N22" i="7"/>
  <c r="L22" i="7"/>
  <c r="N21" i="7"/>
  <c r="L21" i="7"/>
  <c r="N20" i="7"/>
  <c r="L20" i="7"/>
  <c r="N19" i="7"/>
  <c r="L19" i="7"/>
  <c r="N18" i="7"/>
  <c r="L18" i="7"/>
  <c r="N17" i="7"/>
  <c r="L17" i="7"/>
  <c r="N16" i="7"/>
  <c r="L16" i="7"/>
  <c r="N15" i="7"/>
  <c r="L15" i="7"/>
  <c r="N14" i="7"/>
  <c r="L14" i="7"/>
  <c r="N13" i="7"/>
  <c r="L13" i="7"/>
  <c r="N12" i="7"/>
  <c r="L12" i="7"/>
  <c r="N11" i="7"/>
  <c r="L11" i="7"/>
  <c r="N10" i="7"/>
  <c r="L10" i="7"/>
  <c r="N9" i="7"/>
  <c r="L9" i="7"/>
  <c r="N8" i="7"/>
  <c r="L8" i="7"/>
  <c r="N7" i="7"/>
  <c r="L7" i="7"/>
  <c r="N57" i="5"/>
  <c r="L57" i="5"/>
  <c r="N56" i="5"/>
  <c r="L56" i="5"/>
  <c r="N55" i="5"/>
  <c r="L55" i="5"/>
  <c r="N54" i="5"/>
  <c r="L54" i="5"/>
  <c r="J2" i="3"/>
  <c r="J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2" i="1"/>
  <c r="H2" i="1"/>
  <c r="H3" i="1"/>
  <c r="H4" i="1"/>
  <c r="H5" i="1"/>
  <c r="H6" i="1"/>
  <c r="H7" i="1"/>
  <c r="H8" i="1"/>
  <c r="H9" i="1"/>
  <c r="H10" i="1"/>
  <c r="H11" i="1"/>
  <c r="L3" i="1"/>
  <c r="L4" i="1"/>
  <c r="L5" i="1"/>
  <c r="L6" i="1"/>
  <c r="L7" i="1"/>
  <c r="L8" i="1"/>
  <c r="L9" i="1"/>
  <c r="L10" i="1"/>
  <c r="L11" i="1"/>
  <c r="L2" i="1"/>
  <c r="N53" i="5"/>
  <c r="L53" i="5"/>
  <c r="N52" i="5"/>
  <c r="L52" i="5"/>
  <c r="N51" i="5"/>
  <c r="L51" i="5"/>
  <c r="N50" i="5"/>
  <c r="L50" i="5"/>
  <c r="N49" i="5"/>
  <c r="L49" i="5"/>
  <c r="N48" i="5"/>
  <c r="L48" i="5"/>
  <c r="N47" i="5"/>
  <c r="L47" i="5"/>
  <c r="N46" i="5"/>
  <c r="L46" i="5"/>
  <c r="N45" i="5"/>
  <c r="L45" i="5"/>
  <c r="N44" i="5"/>
  <c r="L44" i="5"/>
  <c r="N43" i="5"/>
  <c r="L43" i="5"/>
  <c r="N42" i="5"/>
  <c r="L42" i="5"/>
  <c r="N41" i="5"/>
  <c r="L41" i="5"/>
  <c r="N40" i="5"/>
  <c r="L40" i="5"/>
  <c r="N39" i="5"/>
  <c r="L39" i="5"/>
  <c r="N38" i="5"/>
  <c r="L38" i="5"/>
  <c r="N37" i="5"/>
  <c r="L37" i="5"/>
  <c r="N36" i="5"/>
  <c r="L36" i="5"/>
  <c r="N35" i="5"/>
  <c r="L35" i="5"/>
  <c r="N34" i="5"/>
  <c r="L34" i="5"/>
  <c r="N33" i="5"/>
  <c r="L33" i="5"/>
  <c r="N32" i="5"/>
  <c r="L32" i="5"/>
  <c r="N31" i="5"/>
  <c r="L31" i="5"/>
  <c r="N30" i="5"/>
  <c r="L30" i="5"/>
  <c r="N29" i="5"/>
  <c r="L29" i="5"/>
  <c r="N28" i="5"/>
  <c r="L28" i="5"/>
  <c r="N27" i="5"/>
  <c r="L27" i="5"/>
  <c r="N26" i="5"/>
  <c r="L26" i="5"/>
  <c r="N25" i="5"/>
  <c r="L25" i="5"/>
  <c r="N24" i="5"/>
  <c r="L24" i="5"/>
  <c r="N23" i="5"/>
  <c r="L23" i="5"/>
  <c r="N22" i="5"/>
  <c r="L22" i="5"/>
  <c r="N21" i="5"/>
  <c r="L21" i="5"/>
  <c r="N20" i="5"/>
  <c r="L20" i="5"/>
  <c r="N19" i="5"/>
  <c r="L19" i="5"/>
  <c r="N18" i="5"/>
  <c r="L18" i="5"/>
  <c r="N17" i="5"/>
  <c r="L17" i="5"/>
  <c r="N16" i="5"/>
  <c r="L16" i="5"/>
  <c r="N15" i="5"/>
  <c r="L15" i="5"/>
  <c r="N14" i="5"/>
  <c r="L14" i="5"/>
  <c r="N13" i="5"/>
  <c r="L13" i="5"/>
  <c r="N12" i="5"/>
  <c r="L12" i="5"/>
  <c r="N11" i="5"/>
  <c r="L11" i="5"/>
  <c r="N10" i="5"/>
  <c r="L10" i="5"/>
  <c r="N9" i="5"/>
  <c r="L9" i="5"/>
  <c r="N8" i="5"/>
  <c r="L8" i="5"/>
  <c r="N7" i="5"/>
  <c r="L7" i="5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7" i="4"/>
  <c r="L52" i="4"/>
  <c r="L53" i="4"/>
  <c r="L5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7" i="4"/>
</calcChain>
</file>

<file path=xl/sharedStrings.xml><?xml version="1.0" encoding="utf-8"?>
<sst xmlns="http://schemas.openxmlformats.org/spreadsheetml/2006/main" count="261" uniqueCount="56">
  <si>
    <t>B long (cm)</t>
  </si>
  <si>
    <t>Lip (mm)</t>
  </si>
  <si>
    <t>end of barrel (mm)</t>
  </si>
  <si>
    <t>B probe</t>
  </si>
  <si>
    <t>z</t>
  </si>
  <si>
    <t>V</t>
  </si>
  <si>
    <t>I</t>
  </si>
  <si>
    <t>Theta Max Start (degrees)</t>
  </si>
  <si>
    <t>Current (Amps)</t>
  </si>
  <si>
    <t>FR (Degrees)</t>
  </si>
  <si>
    <t>VSource</t>
  </si>
  <si>
    <t>Vdetect</t>
  </si>
  <si>
    <t>Vmax Start</t>
  </si>
  <si>
    <t>Right (in)</t>
  </si>
  <si>
    <t>Left (in)</t>
  </si>
  <si>
    <t>Time = 2:07  and 30sec</t>
  </si>
  <si>
    <t>Time = 2:12</t>
  </si>
  <si>
    <t>4.5 minutes</t>
  </si>
  <si>
    <t>Time = 2:18</t>
  </si>
  <si>
    <t>Time=2:23</t>
  </si>
  <si>
    <t>Time=2:26</t>
  </si>
  <si>
    <t>Time=2:30</t>
  </si>
  <si>
    <t>Time=2:35</t>
  </si>
  <si>
    <t>Time=2:40</t>
  </si>
  <si>
    <t>Time=2:44</t>
  </si>
  <si>
    <t>Time=2:49</t>
  </si>
  <si>
    <t>Time=2:54</t>
  </si>
  <si>
    <t>Time=2:55</t>
  </si>
  <si>
    <t>Time=2:59</t>
  </si>
  <si>
    <t>B</t>
  </si>
  <si>
    <t>L</t>
  </si>
  <si>
    <t>Run1</t>
  </si>
  <si>
    <t>Run2</t>
  </si>
  <si>
    <t>Run3</t>
  </si>
  <si>
    <t>Run4</t>
  </si>
  <si>
    <t>Run5</t>
  </si>
  <si>
    <t>cm</t>
  </si>
  <si>
    <t>2.000 Amps</t>
  </si>
  <si>
    <t>Means</t>
  </si>
  <si>
    <t>STD's</t>
  </si>
  <si>
    <t>SDM's</t>
  </si>
  <si>
    <t>back of wooden cylinder</t>
  </si>
  <si>
    <t>Plus metal rod</t>
  </si>
  <si>
    <t>z (cm)</t>
  </si>
  <si>
    <t>B(z=25)</t>
  </si>
  <si>
    <t>lip to lip, edge of the solenoid</t>
  </si>
  <si>
    <t>Lamda</t>
  </si>
  <si>
    <t>nm</t>
  </si>
  <si>
    <t>err=1/16</t>
  </si>
  <si>
    <t>CHIRAL DATA</t>
  </si>
  <si>
    <t>Length</t>
  </si>
  <si>
    <t>Volume</t>
  </si>
  <si>
    <t>Mass</t>
  </si>
  <si>
    <t>55gram</t>
  </si>
  <si>
    <t>2.5err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</si>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</sst>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Hysteresis!$E$2:$E$14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Hysteresis!$F$2:$F$14</c:f>
              <c:numCache>
                <c:formatCode>General</c:formatCode>
                <c:ptCount val="13"/>
                <c:pt idx="0">
                  <c:v>-8.0000000000000004E-4</c:v>
                </c:pt>
                <c:pt idx="1">
                  <c:v>7.3380000000000001</c:v>
                </c:pt>
                <c:pt idx="2">
                  <c:v>14.585000000000001</c:v>
                </c:pt>
                <c:pt idx="3">
                  <c:v>21.858000000000001</c:v>
                </c:pt>
                <c:pt idx="4">
                  <c:v>29.114999999999998</c:v>
                </c:pt>
                <c:pt idx="5">
                  <c:v>36.338000000000001</c:v>
                </c:pt>
                <c:pt idx="6">
                  <c:v>43.591999999999999</c:v>
                </c:pt>
                <c:pt idx="7">
                  <c:v>50.843000000000004</c:v>
                </c:pt>
                <c:pt idx="8">
                  <c:v>58.094999999999999</c:v>
                </c:pt>
                <c:pt idx="9">
                  <c:v>65.352999999999994</c:v>
                </c:pt>
                <c:pt idx="10">
                  <c:v>72.606999999999999</c:v>
                </c:pt>
                <c:pt idx="11">
                  <c:v>79.855999999999995</c:v>
                </c:pt>
                <c:pt idx="12">
                  <c:v>87.111000000000004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2F-419B-AE94-104815E7033D}"/>
            </c:ext>
          </c:extLst>
        </c:ser>
        <c:ser>
          <c:idx val="1"/>
          <c:order val="1"/>
          <c:tx>
            <c:v>reverse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Hysteresis!$E$16:$E$28</c:f>
              <c:numCache>
                <c:formatCode>General</c:formatCode>
                <c:ptCount val="13"/>
                <c:pt idx="0">
                  <c:v>0</c:v>
                </c:pt>
                <c:pt idx="1">
                  <c:v>-0.501</c:v>
                </c:pt>
                <c:pt idx="2">
                  <c:v>-1</c:v>
                </c:pt>
                <c:pt idx="3">
                  <c:v>-1.5</c:v>
                </c:pt>
                <c:pt idx="4">
                  <c:v>-2</c:v>
                </c:pt>
                <c:pt idx="5">
                  <c:v>-2.5</c:v>
                </c:pt>
                <c:pt idx="6">
                  <c:v>-3</c:v>
                </c:pt>
                <c:pt idx="7">
                  <c:v>-3.5</c:v>
                </c:pt>
                <c:pt idx="8">
                  <c:v>-4</c:v>
                </c:pt>
                <c:pt idx="9">
                  <c:v>-4.5</c:v>
                </c:pt>
                <c:pt idx="10">
                  <c:v>-5</c:v>
                </c:pt>
                <c:pt idx="11">
                  <c:v>-5.5</c:v>
                </c:pt>
                <c:pt idx="12">
                  <c:v>-6</c:v>
                </c:pt>
              </c:numCache>
            </c:numRef>
          </c:xVal>
          <c:yVal>
            <c:numRef>
              <c:f>Hysteresis!$F$16:$F$28</c:f>
              <c:numCache>
                <c:formatCode>General</c:formatCode>
                <c:ptCount val="13"/>
                <c:pt idx="0">
                  <c:v>-2.7499999999999998E-3</c:v>
                </c:pt>
                <c:pt idx="1">
                  <c:v>-7.3070000000000004</c:v>
                </c:pt>
                <c:pt idx="2">
                  <c:v>-14.551</c:v>
                </c:pt>
                <c:pt idx="3">
                  <c:v>-21.812000000000001</c:v>
                </c:pt>
                <c:pt idx="4">
                  <c:v>-29.045000000000002</c:v>
                </c:pt>
                <c:pt idx="5">
                  <c:v>-36.250999999999998</c:v>
                </c:pt>
                <c:pt idx="6">
                  <c:v>-43.497999999999998</c:v>
                </c:pt>
                <c:pt idx="7">
                  <c:v>-50.738</c:v>
                </c:pt>
                <c:pt idx="8">
                  <c:v>-57.976999999999997</c:v>
                </c:pt>
                <c:pt idx="9">
                  <c:v>-65.22</c:v>
                </c:pt>
                <c:pt idx="10">
                  <c:v>-72.465999999999994</c:v>
                </c:pt>
                <c:pt idx="11">
                  <c:v>-79.7</c:v>
                </c:pt>
                <c:pt idx="12">
                  <c:v>-86.941000000000003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2F-419B-AE94-104815E70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195711"/>
        <c:axId val="1287935887"/>
      </c:scatterChart>
      <c:valAx>
        <c:axId val="129519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935887"/>
        <c:crosses val="autoZero"/>
        <c:crossBetween val="midCat"/>
      </c:valAx>
      <c:valAx>
        <c:axId val="128793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19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Faraday Angle vs. Current/Magnetic Field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Rotation1!$V$8:$V$19</c:f>
                <c:numCache>
                  <c:formatCode>General</c:formatCode>
                  <c:ptCount val="12"/>
                  <c:pt idx="0">
                    <c:v>0.3905124837953326</c:v>
                  </c:pt>
                  <c:pt idx="1">
                    <c:v>0.38333333333333325</c:v>
                  </c:pt>
                  <c:pt idx="2">
                    <c:v>0.43461349368017654</c:v>
                  </c:pt>
                  <c:pt idx="3">
                    <c:v>0.37267799624996495</c:v>
                  </c:pt>
                  <c:pt idx="4">
                    <c:v>0.43461349368017654</c:v>
                  </c:pt>
                  <c:pt idx="5">
                    <c:v>0.24776781245530843</c:v>
                  </c:pt>
                  <c:pt idx="6">
                    <c:v>0.36362373715452379</c:v>
                  </c:pt>
                  <c:pt idx="7">
                    <c:v>0.38042374035044418</c:v>
                  </c:pt>
                  <c:pt idx="8">
                    <c:v>0.16996731711975949</c:v>
                  </c:pt>
                  <c:pt idx="9">
                    <c:v>0.3815174380753199</c:v>
                  </c:pt>
                  <c:pt idx="10">
                    <c:v>0.26666666666666666</c:v>
                  </c:pt>
                  <c:pt idx="11">
                    <c:v>0.2560381915956203</c:v>
                  </c:pt>
                </c:numCache>
              </c:numRef>
            </c:plus>
            <c:minus>
              <c:numRef>
                <c:f>Rotation1!$V$8:$V$19</c:f>
                <c:numCache>
                  <c:formatCode>General</c:formatCode>
                  <c:ptCount val="12"/>
                  <c:pt idx="0">
                    <c:v>0.3905124837953326</c:v>
                  </c:pt>
                  <c:pt idx="1">
                    <c:v>0.38333333333333325</c:v>
                  </c:pt>
                  <c:pt idx="2">
                    <c:v>0.43461349368017654</c:v>
                  </c:pt>
                  <c:pt idx="3">
                    <c:v>0.37267799624996495</c:v>
                  </c:pt>
                  <c:pt idx="4">
                    <c:v>0.43461349368017654</c:v>
                  </c:pt>
                  <c:pt idx="5">
                    <c:v>0.24776781245530843</c:v>
                  </c:pt>
                  <c:pt idx="6">
                    <c:v>0.36362373715452379</c:v>
                  </c:pt>
                  <c:pt idx="7">
                    <c:v>0.38042374035044418</c:v>
                  </c:pt>
                  <c:pt idx="8">
                    <c:v>0.16996731711975949</c:v>
                  </c:pt>
                  <c:pt idx="9">
                    <c:v>0.3815174380753199</c:v>
                  </c:pt>
                  <c:pt idx="10">
                    <c:v>0.26666666666666666</c:v>
                  </c:pt>
                  <c:pt idx="11">
                    <c:v>0.2560381915956203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Rotation1!$T$8:$T$19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Rotation1!$U$8:$U$19</c:f>
              <c:numCache>
                <c:formatCode>General</c:formatCode>
                <c:ptCount val="12"/>
                <c:pt idx="0">
                  <c:v>0</c:v>
                </c:pt>
                <c:pt idx="1">
                  <c:v>0.50000000000000355</c:v>
                </c:pt>
                <c:pt idx="2">
                  <c:v>0.55000000000000071</c:v>
                </c:pt>
                <c:pt idx="3">
                  <c:v>0.55000000000000071</c:v>
                </c:pt>
                <c:pt idx="4">
                  <c:v>0.55000000000000071</c:v>
                </c:pt>
                <c:pt idx="5">
                  <c:v>1.9000000000000021</c:v>
                </c:pt>
                <c:pt idx="6">
                  <c:v>1.6500000000000021</c:v>
                </c:pt>
                <c:pt idx="7">
                  <c:v>1.9000000000000021</c:v>
                </c:pt>
                <c:pt idx="8">
                  <c:v>2.8499999999999979</c:v>
                </c:pt>
                <c:pt idx="9">
                  <c:v>1.8499999999999979</c:v>
                </c:pt>
                <c:pt idx="10">
                  <c:v>2.6500000000000021</c:v>
                </c:pt>
                <c:pt idx="11">
                  <c:v>3.1500000000000021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8-41A4-A2CD-A0AADE2DE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761136"/>
        <c:axId val="609761968"/>
      </c:scatterChart>
      <c:valAx>
        <c:axId val="60976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61968"/>
        <c:crosses val="autoZero"/>
        <c:crossBetween val="midCat"/>
      </c:valAx>
      <c:valAx>
        <c:axId val="6097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Faraday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6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5</xdr:row>
      <xdr:rowOff>61911</xdr:rowOff>
    </xdr:from>
    <xdr:to>
      <xdr:col>20</xdr:col>
      <xdr:colOff>247649</xdr:colOff>
      <xdr:row>28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622D85-0B07-BE30-914D-72C60090A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584489</xdr:colOff>
      <xdr:row>21</xdr:row>
      <xdr:rowOff>162359</xdr:rowOff>
    </xdr:from>
    <xdr:to>
      <xdr:col>30</xdr:col>
      <xdr:colOff>108238</xdr:colOff>
      <xdr:row>51</xdr:row>
      <xdr:rowOff>54120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95DFBD-78C2-3B40-CEB5-51E55907D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D70E8-4630-4D28-931E-C845270C5B73}">
  <dimension ref="A1:J20"/>
  <sheetViews>
    <sheetView workbookViewId="0">
      <selection activeCell="J3" sqref="J3"/>
    </sheetView>
  </sheetViews>
  <sheetFormatPr defaultRowHeight="15" x14ac:dyDescent="0.25"/>
  <cols>
    <col min="1" max="1" width="25.7109375" customWidth="1"/>
    <col min="2" max="2" width="15.42578125" customWidth="1"/>
    <col min="3" max="3" width="15.7109375" customWidth="1"/>
    <col min="4" max="4" width="15.28515625" customWidth="1"/>
  </cols>
  <sheetData>
    <row r="1" spans="1:10" x14ac:dyDescent="0.25">
      <c r="A1" t="s">
        <v>0</v>
      </c>
      <c r="B1" t="s">
        <v>1</v>
      </c>
      <c r="C1" t="s">
        <v>2</v>
      </c>
      <c r="E1" t="s">
        <v>4</v>
      </c>
      <c r="F1" t="s">
        <v>3</v>
      </c>
      <c r="G1" t="s">
        <v>5</v>
      </c>
      <c r="H1" t="s">
        <v>6</v>
      </c>
    </row>
    <row r="2" spans="1:10" x14ac:dyDescent="0.25">
      <c r="A2">
        <v>47.1</v>
      </c>
      <c r="B2">
        <v>4.8</v>
      </c>
      <c r="C2">
        <v>8.1999999999999993</v>
      </c>
      <c r="E2">
        <v>0</v>
      </c>
      <c r="J2">
        <f>AVERAGE(A2:A11)</f>
        <v>47.115000000000002</v>
      </c>
    </row>
    <row r="3" spans="1:10" x14ac:dyDescent="0.25">
      <c r="A3">
        <v>47.05</v>
      </c>
      <c r="B3">
        <v>4.8</v>
      </c>
      <c r="E3">
        <v>3</v>
      </c>
    </row>
    <row r="4" spans="1:10" x14ac:dyDescent="0.25">
      <c r="A4">
        <v>47.2</v>
      </c>
      <c r="E4">
        <v>6</v>
      </c>
    </row>
    <row r="5" spans="1:10" x14ac:dyDescent="0.25">
      <c r="A5">
        <v>47.1</v>
      </c>
      <c r="E5">
        <v>9</v>
      </c>
    </row>
    <row r="6" spans="1:10" x14ac:dyDescent="0.25">
      <c r="A6">
        <v>47.1</v>
      </c>
      <c r="E6">
        <v>12</v>
      </c>
    </row>
    <row r="7" spans="1:10" x14ac:dyDescent="0.25">
      <c r="A7">
        <v>47.05</v>
      </c>
      <c r="E7">
        <v>15</v>
      </c>
    </row>
    <row r="8" spans="1:10" x14ac:dyDescent="0.25">
      <c r="A8">
        <v>47.1</v>
      </c>
      <c r="E8">
        <v>18</v>
      </c>
    </row>
    <row r="9" spans="1:10" x14ac:dyDescent="0.25">
      <c r="A9">
        <v>47.15</v>
      </c>
      <c r="E9">
        <v>21</v>
      </c>
    </row>
    <row r="10" spans="1:10" x14ac:dyDescent="0.25">
      <c r="A10">
        <v>47.2</v>
      </c>
      <c r="E10">
        <v>24</v>
      </c>
    </row>
    <row r="11" spans="1:10" x14ac:dyDescent="0.25">
      <c r="A11">
        <v>47.1</v>
      </c>
      <c r="E11">
        <v>27</v>
      </c>
    </row>
    <row r="12" spans="1:10" x14ac:dyDescent="0.25">
      <c r="E12">
        <v>30</v>
      </c>
    </row>
    <row r="13" spans="1:10" x14ac:dyDescent="0.25">
      <c r="E13">
        <v>33</v>
      </c>
    </row>
    <row r="14" spans="1:10" x14ac:dyDescent="0.25">
      <c r="E14">
        <v>36</v>
      </c>
    </row>
    <row r="15" spans="1:10" x14ac:dyDescent="0.25">
      <c r="E15">
        <v>39</v>
      </c>
    </row>
    <row r="16" spans="1:10" x14ac:dyDescent="0.25">
      <c r="E16">
        <v>42</v>
      </c>
    </row>
    <row r="17" spans="5:5" x14ac:dyDescent="0.25">
      <c r="E17">
        <v>45</v>
      </c>
    </row>
    <row r="18" spans="5:5" x14ac:dyDescent="0.25">
      <c r="E18">
        <v>48</v>
      </c>
    </row>
    <row r="19" spans="5:5" x14ac:dyDescent="0.25">
      <c r="E19">
        <v>51</v>
      </c>
    </row>
    <row r="20" spans="5:5" x14ac:dyDescent="0.25">
      <c r="E20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0A4B-29BC-4DF2-8BA1-E550C8F25E95}">
  <dimension ref="A1:F11"/>
  <sheetViews>
    <sheetView workbookViewId="0">
      <selection activeCell="D24" sqref="D24"/>
    </sheetView>
  </sheetViews>
  <sheetFormatPr defaultRowHeight="15" x14ac:dyDescent="0.25"/>
  <sheetData>
    <row r="1" spans="1:6" x14ac:dyDescent="0.25">
      <c r="A1" t="s">
        <v>6</v>
      </c>
      <c r="B1">
        <v>1.0009999999999999</v>
      </c>
    </row>
    <row r="2" spans="1:6" x14ac:dyDescent="0.25">
      <c r="A2" t="s">
        <v>29</v>
      </c>
      <c r="B2">
        <v>6.6</v>
      </c>
      <c r="C2">
        <v>6.71</v>
      </c>
      <c r="D2">
        <v>6.68</v>
      </c>
      <c r="E2">
        <v>6.76</v>
      </c>
      <c r="F2">
        <v>6.73</v>
      </c>
    </row>
    <row r="3" spans="1:6" x14ac:dyDescent="0.25">
      <c r="A3" t="s">
        <v>30</v>
      </c>
      <c r="B3">
        <v>0</v>
      </c>
    </row>
    <row r="4" spans="1:6" x14ac:dyDescent="0.25">
      <c r="A4" t="s">
        <v>29</v>
      </c>
      <c r="B4">
        <v>14.08</v>
      </c>
      <c r="C4">
        <v>14.08</v>
      </c>
      <c r="D4">
        <v>14.08</v>
      </c>
      <c r="E4">
        <v>14.08</v>
      </c>
      <c r="F4">
        <v>14.08</v>
      </c>
    </row>
    <row r="5" spans="1:6" x14ac:dyDescent="0.25">
      <c r="A5" t="s">
        <v>30</v>
      </c>
      <c r="B5">
        <v>11.5</v>
      </c>
    </row>
    <row r="6" spans="1:6" x14ac:dyDescent="0.25">
      <c r="A6" t="s">
        <v>29</v>
      </c>
      <c r="B6">
        <v>14.51</v>
      </c>
      <c r="C6">
        <v>14.51</v>
      </c>
      <c r="D6">
        <v>14.51</v>
      </c>
      <c r="E6">
        <v>14.51</v>
      </c>
      <c r="F6">
        <v>14.51</v>
      </c>
    </row>
    <row r="7" spans="1:6" x14ac:dyDescent="0.25">
      <c r="A7" t="s">
        <v>30</v>
      </c>
      <c r="B7">
        <v>23</v>
      </c>
    </row>
    <row r="8" spans="1:6" x14ac:dyDescent="0.25">
      <c r="A8" t="s">
        <v>29</v>
      </c>
      <c r="B8">
        <v>14.16</v>
      </c>
      <c r="C8">
        <v>14.22</v>
      </c>
      <c r="D8">
        <v>14.22</v>
      </c>
      <c r="E8">
        <v>14.22</v>
      </c>
      <c r="F8">
        <v>14.22</v>
      </c>
    </row>
    <row r="9" spans="1:6" x14ac:dyDescent="0.25">
      <c r="A9" t="s">
        <v>30</v>
      </c>
      <c r="B9">
        <v>34.5</v>
      </c>
    </row>
    <row r="10" spans="1:6" x14ac:dyDescent="0.25">
      <c r="A10" t="s">
        <v>29</v>
      </c>
      <c r="B10">
        <v>6.07</v>
      </c>
      <c r="C10">
        <v>6.05</v>
      </c>
      <c r="D10">
        <v>6.05</v>
      </c>
      <c r="E10">
        <v>6.05</v>
      </c>
      <c r="F10">
        <v>6.05</v>
      </c>
    </row>
    <row r="11" spans="1:6" x14ac:dyDescent="0.25">
      <c r="A11" t="s">
        <v>30</v>
      </c>
      <c r="B11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B591C-ADCA-428F-B3A8-9D989809C9F6}">
  <dimension ref="A1:N12"/>
  <sheetViews>
    <sheetView workbookViewId="0">
      <selection activeCell="F22" sqref="F22"/>
    </sheetView>
  </sheetViews>
  <sheetFormatPr defaultRowHeight="15" x14ac:dyDescent="0.25"/>
  <sheetData>
    <row r="1" spans="1:14" x14ac:dyDescent="0.25">
      <c r="A1" t="s">
        <v>37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H1" t="s">
        <v>38</v>
      </c>
      <c r="I1" t="s">
        <v>39</v>
      </c>
      <c r="J1" t="s">
        <v>40</v>
      </c>
    </row>
    <row r="2" spans="1:14" x14ac:dyDescent="0.25">
      <c r="A2">
        <v>0</v>
      </c>
      <c r="B2">
        <v>13.2</v>
      </c>
      <c r="C2">
        <v>13.01</v>
      </c>
      <c r="D2">
        <v>13.25</v>
      </c>
      <c r="E2">
        <v>12.96</v>
      </c>
      <c r="F2">
        <v>13.22</v>
      </c>
      <c r="H2">
        <f>AVERAGE(B2:F2)</f>
        <v>13.128</v>
      </c>
      <c r="I2">
        <f>STDEV(B2:F2)</f>
        <v>0.13292855223765865</v>
      </c>
      <c r="J2">
        <f>I2/SQRT(5)</f>
        <v>5.9447455790807298E-2</v>
      </c>
      <c r="L2">
        <f>68.88-A2</f>
        <v>68.88</v>
      </c>
    </row>
    <row r="3" spans="1:14" x14ac:dyDescent="0.25">
      <c r="A3">
        <v>5</v>
      </c>
      <c r="B3">
        <v>24.8</v>
      </c>
      <c r="C3">
        <v>24.72</v>
      </c>
      <c r="D3">
        <v>24.76</v>
      </c>
      <c r="E3">
        <v>24.72</v>
      </c>
      <c r="F3">
        <v>24.73</v>
      </c>
      <c r="H3">
        <f t="shared" ref="H3:H11" si="0">AVERAGE(B3:F3)</f>
        <v>24.746000000000002</v>
      </c>
      <c r="I3">
        <f t="shared" ref="I3:I11" si="1">STDEV(B3:F3)</f>
        <v>3.4351128074636153E-2</v>
      </c>
      <c r="J3">
        <f>I3/SQRT(5)</f>
        <v>1.5362291495737581E-2</v>
      </c>
      <c r="L3">
        <f t="shared" ref="L3:L11" si="2">68.88-A3</f>
        <v>63.879999999999995</v>
      </c>
    </row>
    <row r="4" spans="1:14" x14ac:dyDescent="0.25">
      <c r="A4">
        <v>10</v>
      </c>
      <c r="B4">
        <v>27.85</v>
      </c>
      <c r="C4">
        <v>27.84</v>
      </c>
      <c r="D4">
        <v>27.82</v>
      </c>
      <c r="E4">
        <v>27.82</v>
      </c>
      <c r="F4">
        <v>27.82</v>
      </c>
      <c r="H4">
        <f t="shared" si="0"/>
        <v>27.829999999999995</v>
      </c>
      <c r="I4">
        <f t="shared" si="1"/>
        <v>1.4142135623731277E-2</v>
      </c>
      <c r="J4">
        <f t="shared" ref="J4:J11" si="3">I4/SQRT(5)</f>
        <v>6.3245553203369045E-3</v>
      </c>
      <c r="L4">
        <f t="shared" si="2"/>
        <v>58.879999999999995</v>
      </c>
    </row>
    <row r="5" spans="1:14" x14ac:dyDescent="0.25">
      <c r="A5">
        <v>15</v>
      </c>
      <c r="B5">
        <v>28.67</v>
      </c>
      <c r="C5">
        <v>28.67</v>
      </c>
      <c r="D5">
        <v>28.65</v>
      </c>
      <c r="E5">
        <v>28.67</v>
      </c>
      <c r="F5">
        <v>28.64</v>
      </c>
      <c r="H5">
        <f t="shared" si="0"/>
        <v>28.660000000000004</v>
      </c>
      <c r="I5">
        <f t="shared" si="1"/>
        <v>1.4142135623731905E-2</v>
      </c>
      <c r="J5">
        <f t="shared" si="3"/>
        <v>6.3245553203371855E-3</v>
      </c>
      <c r="L5">
        <f t="shared" si="2"/>
        <v>53.879999999999995</v>
      </c>
      <c r="N5">
        <v>89.2</v>
      </c>
    </row>
    <row r="6" spans="1:14" x14ac:dyDescent="0.25">
      <c r="A6">
        <v>20</v>
      </c>
      <c r="B6">
        <v>28.97</v>
      </c>
      <c r="C6">
        <v>28.96</v>
      </c>
      <c r="D6">
        <v>28.95</v>
      </c>
      <c r="E6">
        <v>28.97</v>
      </c>
      <c r="F6">
        <v>28.96</v>
      </c>
      <c r="H6">
        <f t="shared" si="0"/>
        <v>28.962</v>
      </c>
      <c r="I6">
        <f t="shared" si="1"/>
        <v>8.3666002653403643E-3</v>
      </c>
      <c r="J6">
        <f t="shared" si="3"/>
        <v>3.7416573867737665E-3</v>
      </c>
      <c r="L6">
        <f t="shared" si="2"/>
        <v>48.879999999999995</v>
      </c>
      <c r="N6">
        <v>84.2</v>
      </c>
    </row>
    <row r="7" spans="1:14" x14ac:dyDescent="0.25">
      <c r="A7">
        <v>25</v>
      </c>
      <c r="B7">
        <v>29.01</v>
      </c>
      <c r="C7">
        <v>29.01</v>
      </c>
      <c r="D7">
        <v>29.01</v>
      </c>
      <c r="E7">
        <v>29.02</v>
      </c>
      <c r="F7">
        <v>29</v>
      </c>
      <c r="H7">
        <f t="shared" si="0"/>
        <v>29.01</v>
      </c>
      <c r="I7">
        <f t="shared" si="1"/>
        <v>7.0710678118653244E-3</v>
      </c>
      <c r="J7">
        <f t="shared" si="3"/>
        <v>3.1622776601683117E-3</v>
      </c>
      <c r="L7">
        <f t="shared" si="2"/>
        <v>43.879999999999995</v>
      </c>
      <c r="N7">
        <v>79.2</v>
      </c>
    </row>
    <row r="8" spans="1:14" x14ac:dyDescent="0.25">
      <c r="A8">
        <v>30</v>
      </c>
      <c r="B8">
        <v>28.86</v>
      </c>
      <c r="C8">
        <v>28.85</v>
      </c>
      <c r="D8">
        <v>28.85</v>
      </c>
      <c r="E8">
        <v>28.87</v>
      </c>
      <c r="F8">
        <v>28.84</v>
      </c>
      <c r="H8">
        <f t="shared" si="0"/>
        <v>28.854000000000003</v>
      </c>
      <c r="I8">
        <f t="shared" si="1"/>
        <v>1.1401754250991448E-2</v>
      </c>
      <c r="J8">
        <f t="shared" si="3"/>
        <v>5.0990195135928148E-3</v>
      </c>
      <c r="L8">
        <f t="shared" si="2"/>
        <v>38.879999999999995</v>
      </c>
      <c r="N8">
        <v>74.2</v>
      </c>
    </row>
    <row r="9" spans="1:14" x14ac:dyDescent="0.25">
      <c r="A9">
        <v>35</v>
      </c>
      <c r="B9">
        <v>28.31</v>
      </c>
      <c r="C9">
        <v>28.29</v>
      </c>
      <c r="D9">
        <v>28.3</v>
      </c>
      <c r="E9">
        <v>28.3</v>
      </c>
      <c r="F9">
        <v>28.29</v>
      </c>
      <c r="H9">
        <f t="shared" si="0"/>
        <v>28.297999999999995</v>
      </c>
      <c r="I9">
        <f t="shared" si="1"/>
        <v>8.3666002653407893E-3</v>
      </c>
      <c r="J9">
        <f t="shared" si="3"/>
        <v>3.7416573867739564E-3</v>
      </c>
      <c r="L9">
        <f t="shared" si="2"/>
        <v>33.879999999999995</v>
      </c>
      <c r="N9">
        <v>69.2</v>
      </c>
    </row>
    <row r="10" spans="1:14" x14ac:dyDescent="0.25">
      <c r="A10">
        <v>40</v>
      </c>
      <c r="B10">
        <v>26.38</v>
      </c>
      <c r="C10">
        <v>26.39</v>
      </c>
      <c r="D10">
        <v>26.39</v>
      </c>
      <c r="E10">
        <v>26.44</v>
      </c>
      <c r="F10">
        <v>26.38</v>
      </c>
      <c r="H10">
        <f t="shared" si="0"/>
        <v>26.395999999999997</v>
      </c>
      <c r="I10">
        <f t="shared" si="1"/>
        <v>2.5099800796023076E-2</v>
      </c>
      <c r="J10">
        <f t="shared" si="3"/>
        <v>1.1224972160322186E-2</v>
      </c>
      <c r="L10">
        <f t="shared" si="2"/>
        <v>28.879999999999995</v>
      </c>
      <c r="N10">
        <v>64.2</v>
      </c>
    </row>
    <row r="11" spans="1:14" x14ac:dyDescent="0.25">
      <c r="A11">
        <v>45</v>
      </c>
      <c r="B11">
        <v>18.649999999999999</v>
      </c>
      <c r="C11">
        <v>17.32</v>
      </c>
      <c r="D11">
        <v>17.420000000000002</v>
      </c>
      <c r="E11">
        <v>17.39</v>
      </c>
      <c r="F11">
        <v>17.47</v>
      </c>
      <c r="H11">
        <f t="shared" si="0"/>
        <v>17.649999999999999</v>
      </c>
      <c r="I11">
        <f t="shared" si="1"/>
        <v>0.5616493568054709</v>
      </c>
      <c r="J11">
        <f t="shared" si="3"/>
        <v>0.25117722826721339</v>
      </c>
      <c r="L11">
        <f t="shared" si="2"/>
        <v>23.879999999999995</v>
      </c>
      <c r="N11">
        <v>59.2</v>
      </c>
    </row>
    <row r="12" spans="1:14" x14ac:dyDescent="0.25">
      <c r="A12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97C81-A280-4B7C-94CF-FF770AB9D771}">
  <dimension ref="A1:F28"/>
  <sheetViews>
    <sheetView workbookViewId="0">
      <selection activeCell="E2" sqref="E2:F14"/>
    </sheetView>
  </sheetViews>
  <sheetFormatPr defaultRowHeight="15" x14ac:dyDescent="0.25"/>
  <cols>
    <col min="2" max="2" width="24" customWidth="1"/>
    <col min="3" max="3" width="18.5703125" customWidth="1"/>
    <col min="4" max="4" width="14.42578125" customWidth="1"/>
    <col min="5" max="5" width="14.85546875" customWidth="1"/>
    <col min="6" max="6" width="16.140625" customWidth="1"/>
  </cols>
  <sheetData>
    <row r="1" spans="1:6" x14ac:dyDescent="0.25">
      <c r="A1" t="s">
        <v>43</v>
      </c>
      <c r="B1" t="s">
        <v>41</v>
      </c>
      <c r="C1" t="s">
        <v>42</v>
      </c>
      <c r="E1" t="s">
        <v>6</v>
      </c>
      <c r="F1" t="s">
        <v>44</v>
      </c>
    </row>
    <row r="2" spans="1:6" x14ac:dyDescent="0.25">
      <c r="A2">
        <v>0</v>
      </c>
      <c r="B2">
        <v>68.88</v>
      </c>
      <c r="E2">
        <v>0</v>
      </c>
      <c r="F2">
        <v>-8.0000000000000004E-4</v>
      </c>
    </row>
    <row r="3" spans="1:6" x14ac:dyDescent="0.25">
      <c r="A3">
        <v>25</v>
      </c>
      <c r="B3">
        <v>43.88</v>
      </c>
      <c r="C3">
        <v>79.2</v>
      </c>
      <c r="E3">
        <v>0.5</v>
      </c>
      <c r="F3">
        <v>7.3380000000000001</v>
      </c>
    </row>
    <row r="4" spans="1:6" x14ac:dyDescent="0.25">
      <c r="E4">
        <v>1</v>
      </c>
      <c r="F4">
        <v>14.585000000000001</v>
      </c>
    </row>
    <row r="5" spans="1:6" x14ac:dyDescent="0.25">
      <c r="E5">
        <v>1.5</v>
      </c>
      <c r="F5">
        <v>21.858000000000001</v>
      </c>
    </row>
    <row r="6" spans="1:6" x14ac:dyDescent="0.25">
      <c r="E6">
        <v>2</v>
      </c>
      <c r="F6">
        <v>29.114999999999998</v>
      </c>
    </row>
    <row r="7" spans="1:6" x14ac:dyDescent="0.25">
      <c r="E7">
        <v>2.5</v>
      </c>
      <c r="F7">
        <v>36.338000000000001</v>
      </c>
    </row>
    <row r="8" spans="1:6" x14ac:dyDescent="0.25">
      <c r="E8">
        <v>3</v>
      </c>
      <c r="F8">
        <v>43.591999999999999</v>
      </c>
    </row>
    <row r="9" spans="1:6" x14ac:dyDescent="0.25">
      <c r="E9">
        <v>3.5</v>
      </c>
      <c r="F9">
        <v>50.843000000000004</v>
      </c>
    </row>
    <row r="10" spans="1:6" x14ac:dyDescent="0.25">
      <c r="E10">
        <v>4</v>
      </c>
      <c r="F10">
        <v>58.094999999999999</v>
      </c>
    </row>
    <row r="11" spans="1:6" x14ac:dyDescent="0.25">
      <c r="E11">
        <v>4.5</v>
      </c>
      <c r="F11">
        <v>65.352999999999994</v>
      </c>
    </row>
    <row r="12" spans="1:6" x14ac:dyDescent="0.25">
      <c r="E12">
        <v>5</v>
      </c>
      <c r="F12">
        <v>72.606999999999999</v>
      </c>
    </row>
    <row r="13" spans="1:6" x14ac:dyDescent="0.25">
      <c r="E13">
        <v>5.5</v>
      </c>
      <c r="F13">
        <v>79.855999999999995</v>
      </c>
    </row>
    <row r="14" spans="1:6" x14ac:dyDescent="0.25">
      <c r="E14">
        <v>6</v>
      </c>
      <c r="F14">
        <v>87.111000000000004</v>
      </c>
    </row>
    <row r="16" spans="1:6" x14ac:dyDescent="0.25">
      <c r="E16">
        <v>0</v>
      </c>
      <c r="F16">
        <v>-2.7499999999999998E-3</v>
      </c>
    </row>
    <row r="17" spans="5:6" x14ac:dyDescent="0.25">
      <c r="E17">
        <v>-0.501</v>
      </c>
      <c r="F17">
        <v>-7.3070000000000004</v>
      </c>
    </row>
    <row r="18" spans="5:6" x14ac:dyDescent="0.25">
      <c r="E18">
        <v>-1</v>
      </c>
      <c r="F18">
        <v>-14.551</v>
      </c>
    </row>
    <row r="19" spans="5:6" x14ac:dyDescent="0.25">
      <c r="E19">
        <v>-1.5</v>
      </c>
      <c r="F19">
        <v>-21.812000000000001</v>
      </c>
    </row>
    <row r="20" spans="5:6" x14ac:dyDescent="0.25">
      <c r="E20">
        <v>-2</v>
      </c>
      <c r="F20">
        <v>-29.045000000000002</v>
      </c>
    </row>
    <row r="21" spans="5:6" x14ac:dyDescent="0.25">
      <c r="E21">
        <v>-2.5</v>
      </c>
      <c r="F21">
        <v>-36.250999999999998</v>
      </c>
    </row>
    <row r="22" spans="5:6" x14ac:dyDescent="0.25">
      <c r="E22">
        <v>-3</v>
      </c>
      <c r="F22">
        <v>-43.497999999999998</v>
      </c>
    </row>
    <row r="23" spans="5:6" x14ac:dyDescent="0.25">
      <c r="E23">
        <v>-3.5</v>
      </c>
      <c r="F23">
        <v>-50.738</v>
      </c>
    </row>
    <row r="24" spans="5:6" x14ac:dyDescent="0.25">
      <c r="E24">
        <v>-4</v>
      </c>
      <c r="F24">
        <v>-57.976999999999997</v>
      </c>
    </row>
    <row r="25" spans="5:6" x14ac:dyDescent="0.25">
      <c r="E25">
        <v>-4.5</v>
      </c>
      <c r="F25">
        <v>-65.22</v>
      </c>
    </row>
    <row r="26" spans="5:6" x14ac:dyDescent="0.25">
      <c r="E26">
        <v>-5</v>
      </c>
      <c r="F26">
        <v>-72.465999999999994</v>
      </c>
    </row>
    <row r="27" spans="5:6" x14ac:dyDescent="0.25">
      <c r="E27">
        <v>-5.5</v>
      </c>
      <c r="F27">
        <v>-79.7</v>
      </c>
    </row>
    <row r="28" spans="5:6" x14ac:dyDescent="0.25">
      <c r="E28">
        <v>-6</v>
      </c>
      <c r="F28">
        <v>-86.941000000000003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E92B4-B77C-4005-977E-DFA1B63AC349}">
  <dimension ref="A1:X57"/>
  <sheetViews>
    <sheetView topLeftCell="A12" zoomScale="88" zoomScaleNormal="210" workbookViewId="0">
      <selection sqref="A1:N53"/>
    </sheetView>
  </sheetViews>
  <sheetFormatPr defaultRowHeight="15" x14ac:dyDescent="0.25"/>
  <cols>
    <col min="1" max="1" width="15.42578125" customWidth="1"/>
    <col min="2" max="2" width="13.28515625" customWidth="1"/>
    <col min="3" max="3" width="8.7109375" customWidth="1"/>
    <col min="4" max="4" width="9.28515625" customWidth="1"/>
    <col min="5" max="5" width="8.28515625" customWidth="1"/>
    <col min="6" max="6" width="11.42578125" customWidth="1"/>
    <col min="7" max="7" width="10" customWidth="1"/>
    <col min="8" max="8" width="11.85546875" customWidth="1"/>
    <col min="9" max="9" width="9.85546875" customWidth="1"/>
    <col min="10" max="10" width="11.85546875" customWidth="1"/>
    <col min="11" max="11" width="10.85546875" customWidth="1"/>
    <col min="12" max="12" width="6.42578125" style="1" customWidth="1"/>
    <col min="13" max="13" width="21.5703125" customWidth="1"/>
    <col min="14" max="14" width="16.5703125" bestFit="1" customWidth="1"/>
  </cols>
  <sheetData>
    <row r="1" spans="1:24" x14ac:dyDescent="0.25">
      <c r="A1" t="s">
        <v>14</v>
      </c>
      <c r="B1">
        <v>7.6875</v>
      </c>
    </row>
    <row r="2" spans="1:24" x14ac:dyDescent="0.25">
      <c r="A2" t="s">
        <v>13</v>
      </c>
      <c r="B2">
        <v>7.5625</v>
      </c>
    </row>
    <row r="3" spans="1:24" x14ac:dyDescent="0.25">
      <c r="A3" t="s">
        <v>12</v>
      </c>
      <c r="B3">
        <v>11.2</v>
      </c>
    </row>
    <row r="4" spans="1:24" x14ac:dyDescent="0.25">
      <c r="A4" t="s">
        <v>7</v>
      </c>
    </row>
    <row r="6" spans="1:24" s="1" customFormat="1" x14ac:dyDescent="0.25">
      <c r="A6" s="1" t="s">
        <v>8</v>
      </c>
      <c r="B6" s="1">
        <v>0</v>
      </c>
    </row>
    <row r="7" spans="1:24" x14ac:dyDescent="0.25">
      <c r="A7" t="s">
        <v>9</v>
      </c>
      <c r="B7">
        <v>32</v>
      </c>
      <c r="C7">
        <v>31</v>
      </c>
      <c r="D7">
        <v>31</v>
      </c>
      <c r="E7">
        <v>33.5</v>
      </c>
      <c r="F7">
        <v>30</v>
      </c>
      <c r="G7">
        <v>33</v>
      </c>
      <c r="H7">
        <v>31.5</v>
      </c>
      <c r="I7">
        <v>32</v>
      </c>
      <c r="J7">
        <v>34</v>
      </c>
      <c r="K7">
        <v>31.5</v>
      </c>
      <c r="L7" s="1">
        <f>AVERAGE(B7:K7)</f>
        <v>31.95</v>
      </c>
      <c r="N7">
        <f>STDEV(B7:K7)/SQRT(10)</f>
        <v>0.3905124837953326</v>
      </c>
      <c r="R7" s="1"/>
    </row>
    <row r="8" spans="1:24" x14ac:dyDescent="0.25">
      <c r="A8" t="s">
        <v>10</v>
      </c>
      <c r="B8">
        <v>1E-3</v>
      </c>
      <c r="C8">
        <v>1E-3</v>
      </c>
      <c r="D8">
        <v>1E-3</v>
      </c>
      <c r="E8">
        <v>1E-3</v>
      </c>
      <c r="F8">
        <v>1E-3</v>
      </c>
      <c r="G8">
        <v>1E-3</v>
      </c>
      <c r="H8">
        <v>1E-3</v>
      </c>
      <c r="I8">
        <v>1E-3</v>
      </c>
      <c r="J8">
        <v>1E-3</v>
      </c>
      <c r="K8">
        <v>1E-3</v>
      </c>
      <c r="L8" s="1">
        <f t="shared" ref="L8:L54" si="0">AVERAGE(B8:K8)</f>
        <v>1.0000000000000002E-3</v>
      </c>
      <c r="N8">
        <f t="shared" ref="N8:N53" si="1">STDEV(B8:K8)/SQRT(10)</f>
        <v>7.2280144832366958E-20</v>
      </c>
      <c r="R8" s="1"/>
      <c r="T8">
        <v>0</v>
      </c>
      <c r="U8">
        <v>0</v>
      </c>
      <c r="V8">
        <v>0.3905124837953326</v>
      </c>
    </row>
    <row r="9" spans="1:24" x14ac:dyDescent="0.25">
      <c r="A9" t="s">
        <v>11</v>
      </c>
      <c r="B9">
        <v>0.18</v>
      </c>
      <c r="C9">
        <v>0.18</v>
      </c>
      <c r="D9">
        <v>0.18</v>
      </c>
      <c r="E9">
        <v>0.18</v>
      </c>
      <c r="F9">
        <v>0.18</v>
      </c>
      <c r="G9">
        <v>0.18</v>
      </c>
      <c r="H9">
        <v>0.18</v>
      </c>
      <c r="I9">
        <v>0.18</v>
      </c>
      <c r="J9">
        <v>0.18</v>
      </c>
      <c r="K9">
        <v>0.18</v>
      </c>
      <c r="L9" s="1">
        <f t="shared" si="0"/>
        <v>0.17999999999999997</v>
      </c>
      <c r="N9">
        <f t="shared" si="1"/>
        <v>9.2518585385429707E-18</v>
      </c>
      <c r="S9" s="1"/>
      <c r="T9">
        <v>0.5</v>
      </c>
      <c r="U9">
        <v>0.50000000000000355</v>
      </c>
      <c r="V9">
        <v>0.38333333333333325</v>
      </c>
    </row>
    <row r="10" spans="1:24" s="1" customFormat="1" x14ac:dyDescent="0.25">
      <c r="A10" s="1" t="s">
        <v>8</v>
      </c>
      <c r="B10" s="1">
        <v>0.5</v>
      </c>
      <c r="L10" s="1">
        <f t="shared" si="0"/>
        <v>0.5</v>
      </c>
      <c r="N10" t="e">
        <f t="shared" si="1"/>
        <v>#DIV/0!</v>
      </c>
      <c r="T10" s="1">
        <v>1</v>
      </c>
      <c r="U10">
        <v>0.55000000000000071</v>
      </c>
      <c r="V10">
        <v>0.43461349368017654</v>
      </c>
      <c r="X10"/>
    </row>
    <row r="11" spans="1:24" x14ac:dyDescent="0.25">
      <c r="A11" t="s">
        <v>9</v>
      </c>
      <c r="B11">
        <v>34</v>
      </c>
      <c r="C11">
        <v>32</v>
      </c>
      <c r="D11">
        <v>32</v>
      </c>
      <c r="E11">
        <v>33</v>
      </c>
      <c r="F11">
        <v>33.5</v>
      </c>
      <c r="G11">
        <v>32</v>
      </c>
      <c r="H11">
        <v>32</v>
      </c>
      <c r="I11">
        <v>30</v>
      </c>
      <c r="J11">
        <v>32</v>
      </c>
      <c r="K11">
        <v>34</v>
      </c>
      <c r="L11" s="1">
        <f t="shared" si="0"/>
        <v>32.450000000000003</v>
      </c>
      <c r="N11">
        <f t="shared" si="1"/>
        <v>0.38333333333333325</v>
      </c>
      <c r="T11">
        <v>1.5</v>
      </c>
      <c r="U11">
        <v>0.55000000000000071</v>
      </c>
      <c r="V11">
        <v>0.37267799624996495</v>
      </c>
    </row>
    <row r="12" spans="1:24" x14ac:dyDescent="0.25">
      <c r="A12" t="s">
        <v>10</v>
      </c>
      <c r="B12">
        <v>10.946</v>
      </c>
      <c r="C12">
        <v>10.94</v>
      </c>
      <c r="D12">
        <v>10.936</v>
      </c>
      <c r="E12">
        <v>10.930999999999999</v>
      </c>
      <c r="F12">
        <v>10.927</v>
      </c>
      <c r="G12">
        <v>10.923999999999999</v>
      </c>
      <c r="H12">
        <v>10.917</v>
      </c>
      <c r="I12">
        <v>10.914</v>
      </c>
      <c r="J12">
        <v>10.912000000000001</v>
      </c>
      <c r="K12">
        <v>10.907</v>
      </c>
      <c r="L12" s="1">
        <f t="shared" si="0"/>
        <v>10.9254</v>
      </c>
      <c r="N12">
        <f t="shared" si="1"/>
        <v>4.0884661617231234E-3</v>
      </c>
      <c r="T12">
        <v>2</v>
      </c>
      <c r="U12">
        <v>0.55000000000000071</v>
      </c>
      <c r="V12">
        <v>0.43461349368017654</v>
      </c>
    </row>
    <row r="13" spans="1:24" x14ac:dyDescent="0.25">
      <c r="A13" t="s">
        <v>11</v>
      </c>
      <c r="B13">
        <v>0.18</v>
      </c>
      <c r="C13">
        <v>0.18</v>
      </c>
      <c r="D13">
        <v>0.18</v>
      </c>
      <c r="E13">
        <v>0.18</v>
      </c>
      <c r="F13">
        <v>0.18</v>
      </c>
      <c r="G13">
        <v>0.18</v>
      </c>
      <c r="H13">
        <v>0.18</v>
      </c>
      <c r="I13">
        <v>0.18</v>
      </c>
      <c r="J13">
        <v>0.18</v>
      </c>
      <c r="K13">
        <v>0.18</v>
      </c>
      <c r="L13" s="1">
        <f t="shared" si="0"/>
        <v>0.17999999999999997</v>
      </c>
      <c r="N13">
        <f t="shared" si="1"/>
        <v>9.2518585385429707E-18</v>
      </c>
      <c r="T13">
        <v>2.5</v>
      </c>
      <c r="U13">
        <v>1.9000000000000021</v>
      </c>
      <c r="V13">
        <v>0.24776781245530843</v>
      </c>
    </row>
    <row r="14" spans="1:24" s="1" customFormat="1" x14ac:dyDescent="0.25">
      <c r="A14" s="1" t="s">
        <v>8</v>
      </c>
      <c r="B14" s="1">
        <v>1</v>
      </c>
      <c r="L14" s="1">
        <f t="shared" si="0"/>
        <v>1</v>
      </c>
      <c r="N14" t="e">
        <f t="shared" si="1"/>
        <v>#DIV/0!</v>
      </c>
      <c r="T14" s="1">
        <v>3</v>
      </c>
      <c r="U14">
        <v>1.6500000000000021</v>
      </c>
      <c r="V14">
        <v>0.36362373715452379</v>
      </c>
      <c r="X14"/>
    </row>
    <row r="15" spans="1:24" x14ac:dyDescent="0.25">
      <c r="A15" t="s">
        <v>9</v>
      </c>
      <c r="B15">
        <v>34</v>
      </c>
      <c r="C15">
        <v>31</v>
      </c>
      <c r="D15">
        <v>33.5</v>
      </c>
      <c r="E15">
        <v>31</v>
      </c>
      <c r="F15">
        <v>32.5</v>
      </c>
      <c r="G15">
        <v>31.5</v>
      </c>
      <c r="H15">
        <v>34</v>
      </c>
      <c r="I15">
        <v>31.5</v>
      </c>
      <c r="J15">
        <v>34.5</v>
      </c>
      <c r="K15">
        <v>31.5</v>
      </c>
      <c r="L15" s="1">
        <f t="shared" si="0"/>
        <v>32.5</v>
      </c>
      <c r="M15" t="s">
        <v>15</v>
      </c>
      <c r="N15">
        <f t="shared" si="1"/>
        <v>0.43461349368017654</v>
      </c>
      <c r="T15">
        <v>3.5</v>
      </c>
      <c r="U15">
        <v>1.9000000000000021</v>
      </c>
      <c r="V15">
        <v>0.38042374035044418</v>
      </c>
    </row>
    <row r="16" spans="1:24" x14ac:dyDescent="0.25">
      <c r="A16" t="s">
        <v>10</v>
      </c>
      <c r="B16">
        <v>21.715</v>
      </c>
      <c r="C16">
        <v>21.710999999999999</v>
      </c>
      <c r="D16">
        <v>21.709</v>
      </c>
      <c r="E16">
        <v>21.707999999999998</v>
      </c>
      <c r="F16">
        <v>21.706</v>
      </c>
      <c r="G16">
        <v>21.706</v>
      </c>
      <c r="H16">
        <v>21.701000000000001</v>
      </c>
      <c r="I16">
        <v>21.696000000000002</v>
      </c>
      <c r="J16">
        <v>21.693000000000001</v>
      </c>
      <c r="K16">
        <v>21.690999999999999</v>
      </c>
      <c r="L16" s="1">
        <f t="shared" si="0"/>
        <v>21.703600000000002</v>
      </c>
      <c r="M16" t="s">
        <v>16</v>
      </c>
      <c r="N16">
        <f t="shared" si="1"/>
        <v>2.5394662606319542E-3</v>
      </c>
      <c r="T16">
        <v>4</v>
      </c>
      <c r="U16">
        <v>2.8499999999999979</v>
      </c>
      <c r="V16">
        <v>0.16996731711975949</v>
      </c>
    </row>
    <row r="17" spans="1:24" x14ac:dyDescent="0.25">
      <c r="A17" t="s">
        <v>11</v>
      </c>
      <c r="B17">
        <v>0.18</v>
      </c>
      <c r="C17">
        <v>0.18</v>
      </c>
      <c r="D17">
        <v>0.18</v>
      </c>
      <c r="E17">
        <v>0.18</v>
      </c>
      <c r="F17">
        <v>0.18</v>
      </c>
      <c r="G17">
        <v>0.18</v>
      </c>
      <c r="H17">
        <v>0.18</v>
      </c>
      <c r="I17">
        <v>0.18</v>
      </c>
      <c r="J17">
        <v>0.18</v>
      </c>
      <c r="K17">
        <v>0.18</v>
      </c>
      <c r="L17" s="1">
        <f t="shared" si="0"/>
        <v>0.17999999999999997</v>
      </c>
      <c r="M17" t="s">
        <v>17</v>
      </c>
      <c r="N17">
        <f t="shared" si="1"/>
        <v>9.2518585385429707E-18</v>
      </c>
      <c r="T17">
        <v>4.5</v>
      </c>
      <c r="U17">
        <v>1.8499999999999979</v>
      </c>
      <c r="V17">
        <v>0.3815174380753199</v>
      </c>
    </row>
    <row r="18" spans="1:24" s="1" customFormat="1" x14ac:dyDescent="0.25">
      <c r="A18" s="1" t="s">
        <v>8</v>
      </c>
      <c r="B18" s="1">
        <v>1.5</v>
      </c>
      <c r="L18" s="1">
        <f t="shared" si="0"/>
        <v>1.5</v>
      </c>
      <c r="N18" t="e">
        <f t="shared" si="1"/>
        <v>#DIV/0!</v>
      </c>
      <c r="T18" s="1">
        <v>5</v>
      </c>
      <c r="U18">
        <v>2.6500000000000021</v>
      </c>
      <c r="V18">
        <v>0.26666666666666666</v>
      </c>
      <c r="X18"/>
    </row>
    <row r="19" spans="1:24" x14ac:dyDescent="0.25">
      <c r="A19" t="s">
        <v>9</v>
      </c>
      <c r="B19">
        <v>31</v>
      </c>
      <c r="C19">
        <v>33</v>
      </c>
      <c r="D19">
        <v>31.5</v>
      </c>
      <c r="E19">
        <v>32</v>
      </c>
      <c r="F19">
        <v>32.5</v>
      </c>
      <c r="G19">
        <v>32.5</v>
      </c>
      <c r="H19">
        <v>34</v>
      </c>
      <c r="I19">
        <v>33</v>
      </c>
      <c r="J19">
        <v>34.5</v>
      </c>
      <c r="K19">
        <v>31</v>
      </c>
      <c r="L19" s="1">
        <f t="shared" si="0"/>
        <v>32.5</v>
      </c>
      <c r="M19" s="2" t="s">
        <v>16</v>
      </c>
      <c r="N19">
        <f t="shared" si="1"/>
        <v>0.37267799624996495</v>
      </c>
      <c r="T19">
        <v>5.5</v>
      </c>
      <c r="U19">
        <v>3.1500000000000021</v>
      </c>
      <c r="V19">
        <v>0.2560381915956203</v>
      </c>
    </row>
    <row r="20" spans="1:24" x14ac:dyDescent="0.25">
      <c r="A20" t="s">
        <v>10</v>
      </c>
      <c r="B20">
        <v>32.549999999999997</v>
      </c>
      <c r="C20">
        <v>32.604999999999997</v>
      </c>
      <c r="D20">
        <v>32.612000000000002</v>
      </c>
      <c r="E20">
        <v>32.677999999999997</v>
      </c>
      <c r="F20">
        <v>32.85</v>
      </c>
      <c r="G20">
        <v>32.9</v>
      </c>
      <c r="H20">
        <v>32.83</v>
      </c>
      <c r="I20">
        <v>32.82</v>
      </c>
      <c r="J20">
        <v>32.81</v>
      </c>
      <c r="K20">
        <v>32.813000000000002</v>
      </c>
      <c r="L20" s="1">
        <f t="shared" si="0"/>
        <v>32.746799999999993</v>
      </c>
      <c r="M20" t="s">
        <v>18</v>
      </c>
      <c r="N20">
        <f t="shared" si="1"/>
        <v>3.8947200726682112E-2</v>
      </c>
    </row>
    <row r="21" spans="1:24" x14ac:dyDescent="0.25">
      <c r="A21" t="s">
        <v>11</v>
      </c>
      <c r="B21">
        <v>0.18</v>
      </c>
      <c r="C21">
        <v>0.18</v>
      </c>
      <c r="D21">
        <v>0.18</v>
      </c>
      <c r="E21">
        <v>0.18</v>
      </c>
      <c r="F21">
        <v>0.18</v>
      </c>
      <c r="G21">
        <v>0.18</v>
      </c>
      <c r="H21">
        <v>0.18</v>
      </c>
      <c r="I21">
        <v>0.18</v>
      </c>
      <c r="J21">
        <v>0.18</v>
      </c>
      <c r="K21">
        <v>0.18</v>
      </c>
      <c r="L21" s="1">
        <f t="shared" si="0"/>
        <v>0.17999999999999997</v>
      </c>
      <c r="N21">
        <f t="shared" si="1"/>
        <v>9.2518585385429707E-18</v>
      </c>
    </row>
    <row r="22" spans="1:24" s="1" customFormat="1" x14ac:dyDescent="0.25">
      <c r="A22" s="1" t="s">
        <v>8</v>
      </c>
      <c r="B22" s="1">
        <v>2</v>
      </c>
      <c r="L22" s="1">
        <f>AVERAGE(B22:K22)</f>
        <v>2</v>
      </c>
      <c r="N22" t="e">
        <f t="shared" si="1"/>
        <v>#DIV/0!</v>
      </c>
    </row>
    <row r="23" spans="1:24" x14ac:dyDescent="0.25">
      <c r="A23" t="s">
        <v>9</v>
      </c>
      <c r="B23">
        <v>34.5</v>
      </c>
      <c r="C23">
        <v>31</v>
      </c>
      <c r="D23">
        <v>34</v>
      </c>
      <c r="E23">
        <v>33.5</v>
      </c>
      <c r="F23">
        <v>31</v>
      </c>
      <c r="G23">
        <v>32</v>
      </c>
      <c r="H23">
        <v>34</v>
      </c>
      <c r="I23">
        <v>32</v>
      </c>
      <c r="J23">
        <v>31</v>
      </c>
      <c r="K23">
        <v>32</v>
      </c>
      <c r="L23" s="1">
        <f t="shared" si="0"/>
        <v>32.5</v>
      </c>
      <c r="M23" t="s">
        <v>18</v>
      </c>
      <c r="N23">
        <f t="shared" si="1"/>
        <v>0.43461349368017654</v>
      </c>
    </row>
    <row r="24" spans="1:24" x14ac:dyDescent="0.25">
      <c r="A24" t="s">
        <v>10</v>
      </c>
      <c r="B24">
        <v>43.89</v>
      </c>
      <c r="C24">
        <v>43.96</v>
      </c>
      <c r="D24">
        <v>44</v>
      </c>
      <c r="E24">
        <v>44.05</v>
      </c>
      <c r="F24">
        <v>44.1</v>
      </c>
      <c r="G24">
        <v>44.07</v>
      </c>
      <c r="H24">
        <v>44.128</v>
      </c>
      <c r="I24">
        <v>44.113</v>
      </c>
      <c r="J24">
        <v>44.116</v>
      </c>
      <c r="K24">
        <v>44.137999999999998</v>
      </c>
      <c r="L24" s="1">
        <f t="shared" si="0"/>
        <v>44.056499999999993</v>
      </c>
      <c r="M24" t="s">
        <v>19</v>
      </c>
      <c r="N24">
        <f t="shared" si="1"/>
        <v>2.5997970006222375E-2</v>
      </c>
    </row>
    <row r="25" spans="1:24" x14ac:dyDescent="0.25">
      <c r="A25" t="s">
        <v>11</v>
      </c>
      <c r="B25">
        <v>0.18</v>
      </c>
      <c r="C25">
        <v>0.18</v>
      </c>
      <c r="D25">
        <v>0.18</v>
      </c>
      <c r="E25">
        <v>0.18</v>
      </c>
      <c r="F25">
        <v>0.18</v>
      </c>
      <c r="G25">
        <v>0.18</v>
      </c>
      <c r="H25">
        <v>0.18</v>
      </c>
      <c r="I25">
        <v>0.18</v>
      </c>
      <c r="J25">
        <v>0.18</v>
      </c>
      <c r="K25">
        <v>0.18</v>
      </c>
      <c r="L25" s="1">
        <f t="shared" si="0"/>
        <v>0.17999999999999997</v>
      </c>
      <c r="N25">
        <f t="shared" si="1"/>
        <v>9.2518585385429707E-18</v>
      </c>
    </row>
    <row r="26" spans="1:24" s="1" customFormat="1" x14ac:dyDescent="0.25">
      <c r="A26" s="1" t="s">
        <v>8</v>
      </c>
      <c r="B26" s="1">
        <v>2.5</v>
      </c>
      <c r="L26" s="1">
        <f t="shared" si="0"/>
        <v>2.5</v>
      </c>
      <c r="N26" t="e">
        <f t="shared" si="1"/>
        <v>#DIV/0!</v>
      </c>
    </row>
    <row r="27" spans="1:24" x14ac:dyDescent="0.25">
      <c r="A27" t="s">
        <v>9</v>
      </c>
      <c r="B27">
        <v>33.5</v>
      </c>
      <c r="C27">
        <v>33.5</v>
      </c>
      <c r="D27">
        <v>33.5</v>
      </c>
      <c r="E27">
        <v>32.5</v>
      </c>
      <c r="F27">
        <v>33.5</v>
      </c>
      <c r="G27">
        <v>34</v>
      </c>
      <c r="H27">
        <v>33.5</v>
      </c>
      <c r="I27">
        <v>35</v>
      </c>
      <c r="J27">
        <v>34.5</v>
      </c>
      <c r="K27">
        <v>35</v>
      </c>
      <c r="L27" s="1">
        <f t="shared" si="0"/>
        <v>33.85</v>
      </c>
      <c r="M27" t="s">
        <v>20</v>
      </c>
      <c r="N27">
        <f t="shared" si="1"/>
        <v>0.24776781245530843</v>
      </c>
    </row>
    <row r="28" spans="1:24" x14ac:dyDescent="0.25">
      <c r="A28" t="s">
        <v>10</v>
      </c>
      <c r="B28">
        <v>55.14</v>
      </c>
      <c r="C28">
        <v>55.26</v>
      </c>
      <c r="D28">
        <v>55.28</v>
      </c>
      <c r="E28">
        <v>55.335999999999999</v>
      </c>
      <c r="F28">
        <v>55.4</v>
      </c>
      <c r="G28">
        <v>55.439</v>
      </c>
      <c r="H28">
        <v>55.49</v>
      </c>
      <c r="I28">
        <v>55.52</v>
      </c>
      <c r="J28">
        <v>55.55</v>
      </c>
      <c r="K28">
        <v>55.61</v>
      </c>
      <c r="L28" s="1">
        <f t="shared" si="0"/>
        <v>55.402499999999996</v>
      </c>
      <c r="M28" t="s">
        <v>21</v>
      </c>
      <c r="N28">
        <f t="shared" si="1"/>
        <v>4.6696954456961731E-2</v>
      </c>
    </row>
    <row r="29" spans="1:24" x14ac:dyDescent="0.25">
      <c r="A29" t="s">
        <v>11</v>
      </c>
      <c r="B29">
        <v>0.18</v>
      </c>
      <c r="C29">
        <v>0.18</v>
      </c>
      <c r="D29">
        <v>0.18</v>
      </c>
      <c r="E29">
        <v>0.18</v>
      </c>
      <c r="F29">
        <v>0.18</v>
      </c>
      <c r="G29">
        <v>0.18</v>
      </c>
      <c r="H29">
        <v>0.18</v>
      </c>
      <c r="I29">
        <v>0.18</v>
      </c>
      <c r="J29">
        <v>0.18</v>
      </c>
      <c r="K29">
        <v>0.18</v>
      </c>
      <c r="L29" s="1">
        <f t="shared" si="0"/>
        <v>0.17999999999999997</v>
      </c>
      <c r="N29">
        <f t="shared" si="1"/>
        <v>9.2518585385429707E-18</v>
      </c>
    </row>
    <row r="30" spans="1:24" s="1" customFormat="1" x14ac:dyDescent="0.25">
      <c r="A30" s="1" t="s">
        <v>8</v>
      </c>
      <c r="B30" s="1">
        <v>3</v>
      </c>
      <c r="L30" s="1">
        <f t="shared" si="0"/>
        <v>3</v>
      </c>
      <c r="N30" t="e">
        <f t="shared" si="1"/>
        <v>#DIV/0!</v>
      </c>
    </row>
    <row r="31" spans="1:24" x14ac:dyDescent="0.25">
      <c r="A31" t="s">
        <v>9</v>
      </c>
      <c r="B31">
        <v>33</v>
      </c>
      <c r="C31">
        <v>33.5</v>
      </c>
      <c r="D31">
        <v>33.5</v>
      </c>
      <c r="E31">
        <v>32</v>
      </c>
      <c r="F31">
        <v>34</v>
      </c>
      <c r="G31">
        <v>35</v>
      </c>
      <c r="H31">
        <v>35</v>
      </c>
      <c r="I31">
        <v>33</v>
      </c>
      <c r="J31">
        <v>35</v>
      </c>
      <c r="K31">
        <v>32</v>
      </c>
      <c r="L31" s="1">
        <f t="shared" si="0"/>
        <v>33.6</v>
      </c>
      <c r="M31" t="s">
        <v>21</v>
      </c>
      <c r="N31">
        <f t="shared" si="1"/>
        <v>0.36362373715452379</v>
      </c>
    </row>
    <row r="32" spans="1:24" x14ac:dyDescent="0.25">
      <c r="A32" t="s">
        <v>10</v>
      </c>
      <c r="B32">
        <v>66.760999999999996</v>
      </c>
      <c r="C32">
        <v>66.912999999999997</v>
      </c>
      <c r="D32">
        <v>66.98</v>
      </c>
      <c r="E32">
        <v>67.05</v>
      </c>
      <c r="F32">
        <v>67.146000000000001</v>
      </c>
      <c r="G32">
        <v>67.256</v>
      </c>
      <c r="H32">
        <v>67.334000000000003</v>
      </c>
      <c r="I32">
        <v>67.408000000000001</v>
      </c>
      <c r="J32">
        <v>67.444999999999993</v>
      </c>
      <c r="K32">
        <v>67.5</v>
      </c>
      <c r="L32" s="1">
        <f t="shared" si="0"/>
        <v>67.179299999999984</v>
      </c>
      <c r="M32" t="s">
        <v>22</v>
      </c>
      <c r="N32">
        <f t="shared" si="1"/>
        <v>7.8810750817667446E-2</v>
      </c>
    </row>
    <row r="33" spans="1:14" x14ac:dyDescent="0.25">
      <c r="A33" t="s">
        <v>11</v>
      </c>
      <c r="B33">
        <v>0.18</v>
      </c>
      <c r="C33">
        <v>0.18</v>
      </c>
      <c r="D33">
        <v>0.18</v>
      </c>
      <c r="E33">
        <v>0.18</v>
      </c>
      <c r="F33">
        <v>0.18</v>
      </c>
      <c r="G33">
        <v>0.18</v>
      </c>
      <c r="H33">
        <v>0.18</v>
      </c>
      <c r="I33">
        <v>0.18</v>
      </c>
      <c r="J33">
        <v>0.18</v>
      </c>
      <c r="K33">
        <v>0.18</v>
      </c>
      <c r="L33" s="1">
        <f t="shared" si="0"/>
        <v>0.17999999999999997</v>
      </c>
      <c r="N33">
        <f t="shared" si="1"/>
        <v>9.2518585385429707E-18</v>
      </c>
    </row>
    <row r="34" spans="1:14" s="1" customFormat="1" x14ac:dyDescent="0.25">
      <c r="A34" s="1" t="s">
        <v>8</v>
      </c>
      <c r="B34" s="1">
        <v>3.5</v>
      </c>
      <c r="L34" s="1">
        <f t="shared" si="0"/>
        <v>3.5</v>
      </c>
      <c r="N34" t="e">
        <f t="shared" si="1"/>
        <v>#DIV/0!</v>
      </c>
    </row>
    <row r="35" spans="1:14" x14ac:dyDescent="0.25">
      <c r="A35" t="s">
        <v>9</v>
      </c>
      <c r="B35">
        <v>33.5</v>
      </c>
      <c r="C35">
        <v>35</v>
      </c>
      <c r="D35">
        <v>35</v>
      </c>
      <c r="E35">
        <v>32.5</v>
      </c>
      <c r="F35">
        <v>32.5</v>
      </c>
      <c r="G35">
        <v>35</v>
      </c>
      <c r="H35">
        <v>33.5</v>
      </c>
      <c r="I35">
        <v>32</v>
      </c>
      <c r="J35">
        <v>35</v>
      </c>
      <c r="K35">
        <v>34.5</v>
      </c>
      <c r="L35" s="1">
        <f>AVERAGE(B35:K35)</f>
        <v>33.85</v>
      </c>
      <c r="M35" t="s">
        <v>22</v>
      </c>
      <c r="N35">
        <f t="shared" si="1"/>
        <v>0.38042374035044418</v>
      </c>
    </row>
    <row r="36" spans="1:14" x14ac:dyDescent="0.25">
      <c r="A36" t="s">
        <v>10</v>
      </c>
      <c r="B36">
        <v>78.760000000000005</v>
      </c>
      <c r="C36">
        <v>78.926000000000002</v>
      </c>
      <c r="D36">
        <v>79.069999999999993</v>
      </c>
      <c r="E36">
        <v>79.25</v>
      </c>
      <c r="F36">
        <v>79.38</v>
      </c>
      <c r="G36">
        <v>79.58</v>
      </c>
      <c r="H36">
        <v>79.67</v>
      </c>
      <c r="I36">
        <v>79.805999999999997</v>
      </c>
      <c r="J36">
        <v>79.899000000000001</v>
      </c>
      <c r="K36">
        <v>79.998999999999995</v>
      </c>
      <c r="L36" s="1">
        <f t="shared" si="0"/>
        <v>79.433999999999997</v>
      </c>
      <c r="M36" t="s">
        <v>23</v>
      </c>
      <c r="N36">
        <f t="shared" si="1"/>
        <v>0.13467879483340231</v>
      </c>
    </row>
    <row r="37" spans="1:14" x14ac:dyDescent="0.25">
      <c r="A37" t="s">
        <v>11</v>
      </c>
      <c r="B37">
        <v>0.18</v>
      </c>
      <c r="C37">
        <v>0.18</v>
      </c>
      <c r="D37">
        <v>0.18</v>
      </c>
      <c r="E37">
        <v>0.18</v>
      </c>
      <c r="F37">
        <v>0.18</v>
      </c>
      <c r="G37">
        <v>0.18</v>
      </c>
      <c r="H37">
        <v>0.18</v>
      </c>
      <c r="I37">
        <v>0.18</v>
      </c>
      <c r="J37">
        <v>0.18</v>
      </c>
      <c r="K37">
        <v>0.18</v>
      </c>
      <c r="L37" s="1">
        <f t="shared" si="0"/>
        <v>0.17999999999999997</v>
      </c>
      <c r="N37">
        <f t="shared" si="1"/>
        <v>9.2518585385429707E-18</v>
      </c>
    </row>
    <row r="38" spans="1:14" s="1" customFormat="1" x14ac:dyDescent="0.25">
      <c r="A38" s="1" t="s">
        <v>8</v>
      </c>
      <c r="B38" s="1">
        <v>4</v>
      </c>
      <c r="L38" s="1">
        <f t="shared" si="0"/>
        <v>4</v>
      </c>
      <c r="N38" t="e">
        <f t="shared" si="1"/>
        <v>#DIV/0!</v>
      </c>
    </row>
    <row r="39" spans="1:14" x14ac:dyDescent="0.25">
      <c r="A39" t="s">
        <v>9</v>
      </c>
      <c r="B39">
        <v>35</v>
      </c>
      <c r="C39">
        <v>35</v>
      </c>
      <c r="D39">
        <v>34.5</v>
      </c>
      <c r="E39">
        <v>35.5</v>
      </c>
      <c r="F39">
        <v>34</v>
      </c>
      <c r="G39">
        <v>34</v>
      </c>
      <c r="H39">
        <v>35.5</v>
      </c>
      <c r="I39">
        <v>35</v>
      </c>
      <c r="J39">
        <v>34.5</v>
      </c>
      <c r="K39">
        <v>35</v>
      </c>
      <c r="L39" s="1">
        <f>AVERAGE(B39:K39)</f>
        <v>34.799999999999997</v>
      </c>
      <c r="M39" t="s">
        <v>23</v>
      </c>
      <c r="N39">
        <f>STDEV(B39:K39)/SQRT(10)</f>
        <v>0.16996731711975949</v>
      </c>
    </row>
    <row r="40" spans="1:14" x14ac:dyDescent="0.25">
      <c r="A40" t="s">
        <v>10</v>
      </c>
      <c r="B40">
        <v>91.724000000000004</v>
      </c>
      <c r="C40">
        <v>91.9</v>
      </c>
      <c r="D40">
        <v>92</v>
      </c>
      <c r="E40">
        <v>92.13</v>
      </c>
      <c r="F40">
        <v>92.367999999999995</v>
      </c>
      <c r="G40">
        <v>92.55</v>
      </c>
      <c r="H40">
        <v>92.66</v>
      </c>
      <c r="I40">
        <v>92.76</v>
      </c>
      <c r="J40">
        <v>92.953000000000003</v>
      </c>
      <c r="K40">
        <v>93.046000000000006</v>
      </c>
      <c r="L40" s="1">
        <f t="shared" si="0"/>
        <v>92.409099999999995</v>
      </c>
      <c r="M40" t="s">
        <v>24</v>
      </c>
      <c r="N40">
        <f t="shared" si="1"/>
        <v>0.14464119975534881</v>
      </c>
    </row>
    <row r="41" spans="1:14" x14ac:dyDescent="0.25">
      <c r="A41" t="s">
        <v>11</v>
      </c>
      <c r="B41">
        <v>0.18</v>
      </c>
      <c r="C41">
        <v>0.18</v>
      </c>
      <c r="D41">
        <v>0.18</v>
      </c>
      <c r="E41">
        <v>0.18</v>
      </c>
      <c r="F41">
        <v>0.18</v>
      </c>
      <c r="G41">
        <v>0.18</v>
      </c>
      <c r="H41">
        <v>0.18</v>
      </c>
      <c r="I41">
        <v>0.18</v>
      </c>
      <c r="J41">
        <v>0.18</v>
      </c>
      <c r="K41">
        <v>0.18</v>
      </c>
      <c r="L41" s="1">
        <f t="shared" si="0"/>
        <v>0.17999999999999997</v>
      </c>
      <c r="N41">
        <f t="shared" si="1"/>
        <v>9.2518585385429707E-18</v>
      </c>
    </row>
    <row r="42" spans="1:14" s="1" customFormat="1" x14ac:dyDescent="0.25">
      <c r="A42" s="1" t="s">
        <v>8</v>
      </c>
      <c r="B42" s="1">
        <v>4.5</v>
      </c>
      <c r="L42" s="1">
        <f t="shared" si="0"/>
        <v>4.5</v>
      </c>
      <c r="N42" t="e">
        <f t="shared" si="1"/>
        <v>#DIV/0!</v>
      </c>
    </row>
    <row r="43" spans="1:14" x14ac:dyDescent="0.25">
      <c r="A43" t="s">
        <v>9</v>
      </c>
      <c r="B43">
        <v>35</v>
      </c>
      <c r="C43">
        <v>34.5</v>
      </c>
      <c r="D43">
        <v>32.5</v>
      </c>
      <c r="E43">
        <v>35.5</v>
      </c>
      <c r="F43">
        <v>33.5</v>
      </c>
      <c r="G43">
        <v>33</v>
      </c>
      <c r="H43">
        <v>33</v>
      </c>
      <c r="I43">
        <v>33</v>
      </c>
      <c r="J43">
        <v>32.5</v>
      </c>
      <c r="K43">
        <v>35.5</v>
      </c>
      <c r="L43" s="1">
        <f t="shared" si="0"/>
        <v>33.799999999999997</v>
      </c>
      <c r="M43" t="s">
        <v>24</v>
      </c>
      <c r="N43">
        <f t="shared" si="1"/>
        <v>0.3815174380753199</v>
      </c>
    </row>
    <row r="44" spans="1:14" x14ac:dyDescent="0.25">
      <c r="A44" t="s">
        <v>10</v>
      </c>
      <c r="B44">
        <v>105.072</v>
      </c>
      <c r="C44">
        <v>105.405</v>
      </c>
      <c r="D44">
        <v>105.628</v>
      </c>
      <c r="E44">
        <v>105.917</v>
      </c>
      <c r="F44">
        <v>106.056</v>
      </c>
      <c r="G44">
        <v>106.33</v>
      </c>
      <c r="H44">
        <v>106.53400000000001</v>
      </c>
      <c r="I44">
        <v>106.754</v>
      </c>
      <c r="J44">
        <v>107.148</v>
      </c>
      <c r="K44">
        <v>107.77800000000001</v>
      </c>
      <c r="L44" s="1">
        <f t="shared" si="0"/>
        <v>106.26220000000001</v>
      </c>
      <c r="M44" t="s">
        <v>25</v>
      </c>
      <c r="N44">
        <f t="shared" si="1"/>
        <v>0.26072313113935869</v>
      </c>
    </row>
    <row r="45" spans="1:14" x14ac:dyDescent="0.25">
      <c r="A45" t="s">
        <v>11</v>
      </c>
      <c r="B45">
        <v>0.18</v>
      </c>
      <c r="C45">
        <v>0.18</v>
      </c>
      <c r="D45">
        <v>0.18</v>
      </c>
      <c r="E45">
        <v>0.18</v>
      </c>
      <c r="F45">
        <v>0.18</v>
      </c>
      <c r="G45">
        <v>0.18</v>
      </c>
      <c r="H45">
        <v>0.18</v>
      </c>
      <c r="I45">
        <v>0.18</v>
      </c>
      <c r="J45">
        <v>0.18</v>
      </c>
      <c r="K45">
        <v>0.18</v>
      </c>
      <c r="L45" s="1">
        <f t="shared" si="0"/>
        <v>0.17999999999999997</v>
      </c>
      <c r="N45">
        <f t="shared" si="1"/>
        <v>9.2518585385429707E-18</v>
      </c>
    </row>
    <row r="46" spans="1:14" s="1" customFormat="1" x14ac:dyDescent="0.25">
      <c r="A46" s="1" t="s">
        <v>8</v>
      </c>
      <c r="B46" s="1">
        <v>5</v>
      </c>
      <c r="L46" s="1">
        <f t="shared" si="0"/>
        <v>5</v>
      </c>
      <c r="N46" t="e">
        <f t="shared" si="1"/>
        <v>#DIV/0!</v>
      </c>
    </row>
    <row r="47" spans="1:14" x14ac:dyDescent="0.25">
      <c r="A47" t="s">
        <v>9</v>
      </c>
      <c r="B47">
        <v>35</v>
      </c>
      <c r="C47">
        <v>33.5</v>
      </c>
      <c r="D47">
        <v>34</v>
      </c>
      <c r="E47">
        <v>34</v>
      </c>
      <c r="F47">
        <v>35.5</v>
      </c>
      <c r="G47">
        <v>35</v>
      </c>
      <c r="H47">
        <v>34.5</v>
      </c>
      <c r="I47">
        <v>33.5</v>
      </c>
      <c r="J47">
        <v>35</v>
      </c>
      <c r="K47">
        <v>36</v>
      </c>
      <c r="L47" s="1">
        <f t="shared" si="0"/>
        <v>34.6</v>
      </c>
      <c r="M47" t="s">
        <v>25</v>
      </c>
      <c r="N47">
        <f t="shared" si="1"/>
        <v>0.26666666666666666</v>
      </c>
    </row>
    <row r="48" spans="1:14" x14ac:dyDescent="0.25">
      <c r="A48" t="s">
        <v>10</v>
      </c>
      <c r="B48">
        <v>120.5</v>
      </c>
      <c r="C48">
        <v>120.705</v>
      </c>
      <c r="D48">
        <v>120.943</v>
      </c>
      <c r="E48">
        <v>121.31399999999999</v>
      </c>
      <c r="F48">
        <v>121.523</v>
      </c>
      <c r="G48">
        <v>121.806</v>
      </c>
      <c r="H48">
        <v>122.096</v>
      </c>
      <c r="I48">
        <v>123.08799999999999</v>
      </c>
      <c r="J48">
        <v>123.40900000000001</v>
      </c>
      <c r="K48">
        <v>123.72199999999999</v>
      </c>
      <c r="L48" s="1">
        <f t="shared" si="0"/>
        <v>121.9106</v>
      </c>
      <c r="M48" t="s">
        <v>26</v>
      </c>
      <c r="N48">
        <f t="shared" si="1"/>
        <v>0.36276157459135611</v>
      </c>
    </row>
    <row r="49" spans="1:14" x14ac:dyDescent="0.25">
      <c r="A49" t="s">
        <v>11</v>
      </c>
      <c r="B49">
        <v>0.18</v>
      </c>
      <c r="C49">
        <v>0.18</v>
      </c>
      <c r="D49">
        <v>0.18</v>
      </c>
      <c r="E49">
        <v>0.18</v>
      </c>
      <c r="F49">
        <v>0.18</v>
      </c>
      <c r="G49">
        <v>0.18</v>
      </c>
      <c r="H49">
        <v>0.18</v>
      </c>
      <c r="I49">
        <v>0.18</v>
      </c>
      <c r="J49">
        <v>0.18</v>
      </c>
      <c r="K49">
        <v>0.18</v>
      </c>
      <c r="L49" s="1">
        <f t="shared" si="0"/>
        <v>0.17999999999999997</v>
      </c>
      <c r="N49">
        <f t="shared" si="1"/>
        <v>9.2518585385429707E-18</v>
      </c>
    </row>
    <row r="50" spans="1:14" s="1" customFormat="1" x14ac:dyDescent="0.25">
      <c r="A50" s="1" t="s">
        <v>8</v>
      </c>
      <c r="B50" s="1">
        <v>5.5010000000000003</v>
      </c>
      <c r="L50" s="1">
        <f>AVERAGE(B50:K50)</f>
        <v>5.5010000000000003</v>
      </c>
      <c r="N50" t="e">
        <f t="shared" si="1"/>
        <v>#DIV/0!</v>
      </c>
    </row>
    <row r="51" spans="1:14" x14ac:dyDescent="0.25">
      <c r="A51" t="s">
        <v>9</v>
      </c>
      <c r="B51">
        <v>33.5</v>
      </c>
      <c r="C51">
        <v>36</v>
      </c>
      <c r="D51">
        <v>35.5</v>
      </c>
      <c r="E51">
        <v>34</v>
      </c>
      <c r="F51">
        <v>35.5</v>
      </c>
      <c r="G51">
        <v>35</v>
      </c>
      <c r="H51">
        <v>36</v>
      </c>
      <c r="I51">
        <v>35</v>
      </c>
      <c r="J51">
        <v>35</v>
      </c>
      <c r="K51">
        <v>35.5</v>
      </c>
      <c r="L51" s="1">
        <f t="shared" si="0"/>
        <v>35.1</v>
      </c>
      <c r="M51" t="s">
        <v>27</v>
      </c>
      <c r="N51">
        <f t="shared" si="1"/>
        <v>0.2560381915956203</v>
      </c>
    </row>
    <row r="52" spans="1:14" x14ac:dyDescent="0.25">
      <c r="A52" t="s">
        <v>10</v>
      </c>
      <c r="B52">
        <v>137.15</v>
      </c>
      <c r="C52">
        <v>137.726</v>
      </c>
      <c r="D52">
        <v>138.114</v>
      </c>
      <c r="E52">
        <v>128.423</v>
      </c>
      <c r="F52">
        <v>139</v>
      </c>
      <c r="G52">
        <v>139.268</v>
      </c>
      <c r="H52">
        <v>139.57599999999999</v>
      </c>
      <c r="I52">
        <v>139.80000000000001</v>
      </c>
      <c r="J52">
        <v>140.01</v>
      </c>
      <c r="K52">
        <v>140.19999999999999</v>
      </c>
      <c r="L52" s="1">
        <f>AVERAGE(B52:K52)</f>
        <v>137.92670000000001</v>
      </c>
      <c r="M52" s="2" t="s">
        <v>28</v>
      </c>
      <c r="N52">
        <f t="shared" si="1"/>
        <v>1.103969967888619</v>
      </c>
    </row>
    <row r="53" spans="1:14" x14ac:dyDescent="0.25">
      <c r="A53" t="s">
        <v>11</v>
      </c>
      <c r="B53">
        <v>0.18</v>
      </c>
      <c r="C53">
        <v>0.18</v>
      </c>
      <c r="D53">
        <v>0.18</v>
      </c>
      <c r="E53">
        <v>0.18</v>
      </c>
      <c r="F53">
        <v>0.18</v>
      </c>
      <c r="G53">
        <v>0.18</v>
      </c>
      <c r="H53">
        <v>0.18</v>
      </c>
      <c r="I53">
        <v>0.18</v>
      </c>
      <c r="J53">
        <v>0.18</v>
      </c>
      <c r="K53">
        <v>0.18</v>
      </c>
      <c r="L53" s="1">
        <f t="shared" si="0"/>
        <v>0.17999999999999997</v>
      </c>
      <c r="N53">
        <f t="shared" si="1"/>
        <v>9.2518585385429707E-18</v>
      </c>
    </row>
    <row r="54" spans="1:14" s="1" customFormat="1" x14ac:dyDescent="0.25">
      <c r="A54" s="1" t="s">
        <v>8</v>
      </c>
      <c r="B54" s="1">
        <v>6</v>
      </c>
      <c r="L54" s="1">
        <f t="shared" si="0"/>
        <v>6</v>
      </c>
    </row>
    <row r="55" spans="1:14" x14ac:dyDescent="0.25">
      <c r="A55" t="s">
        <v>9</v>
      </c>
    </row>
    <row r="56" spans="1:14" x14ac:dyDescent="0.25">
      <c r="A56" t="s">
        <v>10</v>
      </c>
    </row>
    <row r="57" spans="1:14" x14ac:dyDescent="0.25">
      <c r="A57" t="s">
        <v>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F3EDA-1282-46BE-B456-E2CC958A88C3}">
  <dimension ref="A1:N57"/>
  <sheetViews>
    <sheetView topLeftCell="A22" workbookViewId="0">
      <selection sqref="A1:N57"/>
    </sheetView>
  </sheetViews>
  <sheetFormatPr defaultRowHeight="15" x14ac:dyDescent="0.25"/>
  <cols>
    <col min="1" max="1" width="12.7109375" customWidth="1"/>
  </cols>
  <sheetData>
    <row r="1" spans="1:14" x14ac:dyDescent="0.25">
      <c r="A1" t="s">
        <v>14</v>
      </c>
      <c r="B1">
        <v>7.5</v>
      </c>
      <c r="C1" t="s">
        <v>45</v>
      </c>
      <c r="G1" t="s">
        <v>46</v>
      </c>
      <c r="L1" s="1"/>
    </row>
    <row r="2" spans="1:14" x14ac:dyDescent="0.25">
      <c r="A2" t="s">
        <v>13</v>
      </c>
      <c r="B2">
        <v>7.5</v>
      </c>
      <c r="G2">
        <v>450</v>
      </c>
      <c r="H2" t="s">
        <v>47</v>
      </c>
      <c r="L2" s="1"/>
    </row>
    <row r="3" spans="1:14" x14ac:dyDescent="0.25">
      <c r="A3" t="s">
        <v>12</v>
      </c>
      <c r="B3">
        <v>18.600000000000001</v>
      </c>
      <c r="L3" s="1"/>
    </row>
    <row r="4" spans="1:14" x14ac:dyDescent="0.25">
      <c r="A4" t="s">
        <v>7</v>
      </c>
      <c r="L4" s="1"/>
    </row>
    <row r="5" spans="1:14" x14ac:dyDescent="0.25">
      <c r="L5" s="1"/>
    </row>
    <row r="6" spans="1:14" x14ac:dyDescent="0.25">
      <c r="A6" s="1" t="s">
        <v>8</v>
      </c>
      <c r="B6" s="1"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t="s">
        <v>9</v>
      </c>
      <c r="B7">
        <v>16</v>
      </c>
      <c r="C7">
        <v>15.5</v>
      </c>
      <c r="D7">
        <v>16</v>
      </c>
      <c r="E7">
        <v>15</v>
      </c>
      <c r="F7">
        <v>15.5</v>
      </c>
      <c r="G7">
        <v>15.5</v>
      </c>
      <c r="H7">
        <v>16</v>
      </c>
      <c r="I7">
        <v>15.5</v>
      </c>
      <c r="J7">
        <v>16</v>
      </c>
      <c r="K7">
        <v>15</v>
      </c>
      <c r="L7" s="1">
        <f>AVERAGE(B7:K7)</f>
        <v>15.6</v>
      </c>
      <c r="N7">
        <f>STDEV(B7:K7)/SQRT(10)</f>
        <v>0.12472191289246472</v>
      </c>
    </row>
    <row r="8" spans="1:14" x14ac:dyDescent="0.25">
      <c r="A8" t="s">
        <v>10</v>
      </c>
      <c r="B8">
        <v>0.36</v>
      </c>
      <c r="L8" s="1">
        <f t="shared" ref="L8:L53" si="0">AVERAGE(B8:K8)</f>
        <v>0.36</v>
      </c>
      <c r="N8" t="e">
        <f t="shared" ref="N8:N53" si="1">STDEV(B8:K8)/SQRT(10)</f>
        <v>#DIV/0!</v>
      </c>
    </row>
    <row r="9" spans="1:14" x14ac:dyDescent="0.25">
      <c r="A9" t="s">
        <v>11</v>
      </c>
      <c r="L9" s="1" t="e">
        <f t="shared" si="0"/>
        <v>#DIV/0!</v>
      </c>
      <c r="N9" t="e">
        <f t="shared" si="1"/>
        <v>#DIV/0!</v>
      </c>
    </row>
    <row r="10" spans="1:14" x14ac:dyDescent="0.25">
      <c r="A10" s="1" t="s">
        <v>8</v>
      </c>
      <c r="B10" s="1">
        <v>0.5</v>
      </c>
      <c r="C10" s="1"/>
      <c r="D10" s="1"/>
      <c r="E10" s="1"/>
      <c r="F10" s="1"/>
      <c r="G10" s="1"/>
      <c r="H10" s="1"/>
      <c r="I10" s="1"/>
      <c r="J10" s="1"/>
      <c r="K10" s="1"/>
      <c r="L10" s="1">
        <f t="shared" si="0"/>
        <v>0.5</v>
      </c>
      <c r="M10" s="1"/>
      <c r="N10" t="e">
        <f t="shared" si="1"/>
        <v>#DIV/0!</v>
      </c>
    </row>
    <row r="11" spans="1:14" x14ac:dyDescent="0.25">
      <c r="A11" t="s">
        <v>9</v>
      </c>
      <c r="B11">
        <v>16.5</v>
      </c>
      <c r="C11">
        <v>15</v>
      </c>
      <c r="D11">
        <v>16</v>
      </c>
      <c r="E11">
        <v>17.5</v>
      </c>
      <c r="F11">
        <v>16</v>
      </c>
      <c r="G11">
        <v>16</v>
      </c>
      <c r="H11">
        <v>16</v>
      </c>
      <c r="I11">
        <v>15</v>
      </c>
      <c r="J11">
        <v>16</v>
      </c>
      <c r="K11">
        <v>15.5</v>
      </c>
      <c r="L11" s="1">
        <f t="shared" si="0"/>
        <v>15.95</v>
      </c>
      <c r="N11">
        <f t="shared" si="1"/>
        <v>0.229128784747792</v>
      </c>
    </row>
    <row r="12" spans="1:14" x14ac:dyDescent="0.25">
      <c r="A12" t="s">
        <v>10</v>
      </c>
      <c r="L12" s="1" t="e">
        <f t="shared" si="0"/>
        <v>#DIV/0!</v>
      </c>
      <c r="N12" t="e">
        <f t="shared" si="1"/>
        <v>#DIV/0!</v>
      </c>
    </row>
    <row r="13" spans="1:14" x14ac:dyDescent="0.25">
      <c r="A13" t="s">
        <v>11</v>
      </c>
      <c r="L13" s="1" t="e">
        <f t="shared" si="0"/>
        <v>#DIV/0!</v>
      </c>
      <c r="N13" t="e">
        <f t="shared" si="1"/>
        <v>#DIV/0!</v>
      </c>
    </row>
    <row r="14" spans="1:14" x14ac:dyDescent="0.25">
      <c r="A14" s="1" t="s">
        <v>8</v>
      </c>
      <c r="B14" s="1">
        <v>1.0009999999999999</v>
      </c>
      <c r="C14" s="1"/>
      <c r="D14" s="1"/>
      <c r="E14" s="1"/>
      <c r="F14" s="1"/>
      <c r="G14" s="1"/>
      <c r="H14" s="1"/>
      <c r="I14" s="1"/>
      <c r="J14" s="1"/>
      <c r="K14" s="1"/>
      <c r="L14" s="1">
        <f t="shared" si="0"/>
        <v>1.0009999999999999</v>
      </c>
      <c r="M14" s="1"/>
      <c r="N14" t="e">
        <f t="shared" si="1"/>
        <v>#DIV/0!</v>
      </c>
    </row>
    <row r="15" spans="1:14" x14ac:dyDescent="0.25">
      <c r="A15" t="s">
        <v>9</v>
      </c>
      <c r="B15">
        <v>15</v>
      </c>
      <c r="C15">
        <v>17</v>
      </c>
      <c r="D15">
        <v>16</v>
      </c>
      <c r="E15">
        <v>18</v>
      </c>
      <c r="F15">
        <v>16.5</v>
      </c>
      <c r="G15">
        <v>16.5</v>
      </c>
      <c r="H15">
        <v>17</v>
      </c>
      <c r="I15">
        <v>17</v>
      </c>
      <c r="J15">
        <v>16</v>
      </c>
      <c r="K15">
        <v>16.5</v>
      </c>
      <c r="L15" s="1">
        <f t="shared" si="0"/>
        <v>16.55</v>
      </c>
      <c r="M15" t="s">
        <v>15</v>
      </c>
      <c r="N15">
        <f t="shared" si="1"/>
        <v>0.25221243250702596</v>
      </c>
    </row>
    <row r="16" spans="1:14" x14ac:dyDescent="0.25">
      <c r="A16" t="s">
        <v>10</v>
      </c>
      <c r="L16" s="1" t="e">
        <f t="shared" si="0"/>
        <v>#DIV/0!</v>
      </c>
      <c r="M16" t="s">
        <v>16</v>
      </c>
      <c r="N16" t="e">
        <f t="shared" si="1"/>
        <v>#DIV/0!</v>
      </c>
    </row>
    <row r="17" spans="1:14" x14ac:dyDescent="0.25">
      <c r="A17" t="s">
        <v>11</v>
      </c>
      <c r="L17" s="1" t="e">
        <f t="shared" si="0"/>
        <v>#DIV/0!</v>
      </c>
      <c r="M17" t="s">
        <v>17</v>
      </c>
      <c r="N17" t="e">
        <f t="shared" si="1"/>
        <v>#DIV/0!</v>
      </c>
    </row>
    <row r="18" spans="1:14" x14ac:dyDescent="0.25">
      <c r="A18" s="1" t="s">
        <v>8</v>
      </c>
      <c r="B18" s="1">
        <v>1.5</v>
      </c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1.5</v>
      </c>
      <c r="M18" s="1"/>
      <c r="N18" t="e">
        <f t="shared" si="1"/>
        <v>#DIV/0!</v>
      </c>
    </row>
    <row r="19" spans="1:14" x14ac:dyDescent="0.25">
      <c r="A19" t="s">
        <v>9</v>
      </c>
      <c r="B19">
        <v>18</v>
      </c>
      <c r="C19">
        <v>18.5</v>
      </c>
      <c r="D19">
        <v>18.5</v>
      </c>
      <c r="E19">
        <v>17</v>
      </c>
      <c r="F19">
        <v>17</v>
      </c>
      <c r="G19">
        <v>17.5</v>
      </c>
      <c r="H19">
        <v>18</v>
      </c>
      <c r="I19">
        <v>19</v>
      </c>
      <c r="J19">
        <v>17.5</v>
      </c>
      <c r="K19">
        <v>18</v>
      </c>
      <c r="L19" s="1">
        <f t="shared" si="0"/>
        <v>17.899999999999999</v>
      </c>
      <c r="M19" s="2" t="s">
        <v>16</v>
      </c>
      <c r="N19">
        <f t="shared" si="1"/>
        <v>0.20816659994661327</v>
      </c>
    </row>
    <row r="20" spans="1:14" x14ac:dyDescent="0.25">
      <c r="A20" t="s">
        <v>10</v>
      </c>
      <c r="L20" s="1" t="e">
        <f t="shared" si="0"/>
        <v>#DIV/0!</v>
      </c>
      <c r="M20" t="s">
        <v>18</v>
      </c>
      <c r="N20" t="e">
        <f t="shared" si="1"/>
        <v>#DIV/0!</v>
      </c>
    </row>
    <row r="21" spans="1:14" x14ac:dyDescent="0.25">
      <c r="A21" t="s">
        <v>11</v>
      </c>
      <c r="L21" s="1" t="e">
        <f t="shared" si="0"/>
        <v>#DIV/0!</v>
      </c>
      <c r="N21" t="e">
        <f t="shared" si="1"/>
        <v>#DIV/0!</v>
      </c>
    </row>
    <row r="22" spans="1:14" x14ac:dyDescent="0.25">
      <c r="A22" s="1" t="s">
        <v>8</v>
      </c>
      <c r="B22" s="1">
        <v>2</v>
      </c>
      <c r="C22" s="1"/>
      <c r="D22" s="1"/>
      <c r="E22" s="1"/>
      <c r="F22" s="1"/>
      <c r="G22" s="1"/>
      <c r="H22" s="1"/>
      <c r="I22" s="1"/>
      <c r="J22" s="1"/>
      <c r="K22" s="1"/>
      <c r="L22" s="1">
        <f>AVERAGE(B22:K22)</f>
        <v>2</v>
      </c>
      <c r="M22" s="1"/>
      <c r="N22" t="e">
        <f t="shared" si="1"/>
        <v>#DIV/0!</v>
      </c>
    </row>
    <row r="23" spans="1:14" x14ac:dyDescent="0.25">
      <c r="A23" t="s">
        <v>9</v>
      </c>
      <c r="B23">
        <v>17</v>
      </c>
      <c r="C23">
        <v>17</v>
      </c>
      <c r="D23">
        <v>17</v>
      </c>
      <c r="E23">
        <v>17.5</v>
      </c>
      <c r="F23">
        <v>17</v>
      </c>
      <c r="G23">
        <v>19</v>
      </c>
      <c r="H23">
        <v>18</v>
      </c>
      <c r="I23">
        <v>18</v>
      </c>
      <c r="J23">
        <v>19</v>
      </c>
      <c r="K23">
        <v>19.5</v>
      </c>
      <c r="L23" s="1">
        <f t="shared" si="0"/>
        <v>17.899999999999999</v>
      </c>
      <c r="M23" t="s">
        <v>18</v>
      </c>
      <c r="N23">
        <f t="shared" si="1"/>
        <v>0.30550504633038933</v>
      </c>
    </row>
    <row r="24" spans="1:14" x14ac:dyDescent="0.25">
      <c r="A24" t="s">
        <v>10</v>
      </c>
      <c r="L24" s="1" t="e">
        <f t="shared" si="0"/>
        <v>#DIV/0!</v>
      </c>
      <c r="M24" t="s">
        <v>19</v>
      </c>
      <c r="N24" t="e">
        <f t="shared" si="1"/>
        <v>#DIV/0!</v>
      </c>
    </row>
    <row r="25" spans="1:14" x14ac:dyDescent="0.25">
      <c r="A25" t="s">
        <v>11</v>
      </c>
      <c r="L25" s="1" t="e">
        <f t="shared" si="0"/>
        <v>#DIV/0!</v>
      </c>
      <c r="N25" t="e">
        <f t="shared" si="1"/>
        <v>#DIV/0!</v>
      </c>
    </row>
    <row r="26" spans="1:14" x14ac:dyDescent="0.25">
      <c r="A26" s="1" t="s">
        <v>8</v>
      </c>
      <c r="B26" s="1">
        <v>2.5</v>
      </c>
      <c r="C26" s="1"/>
      <c r="D26" s="1"/>
      <c r="E26" s="1"/>
      <c r="F26" s="1"/>
      <c r="G26" s="1"/>
      <c r="H26" s="1"/>
      <c r="I26" s="1"/>
      <c r="J26" s="1"/>
      <c r="K26" s="1"/>
      <c r="L26" s="1">
        <f t="shared" si="0"/>
        <v>2.5</v>
      </c>
      <c r="M26" s="1"/>
      <c r="N26" t="e">
        <f t="shared" si="1"/>
        <v>#DIV/0!</v>
      </c>
    </row>
    <row r="27" spans="1:14" x14ac:dyDescent="0.25">
      <c r="A27" t="s">
        <v>9</v>
      </c>
      <c r="B27">
        <v>20</v>
      </c>
      <c r="C27">
        <v>20</v>
      </c>
      <c r="D27">
        <v>19</v>
      </c>
      <c r="E27">
        <v>20</v>
      </c>
      <c r="F27">
        <v>19</v>
      </c>
      <c r="G27">
        <v>18</v>
      </c>
      <c r="H27">
        <v>20</v>
      </c>
      <c r="I27">
        <v>18</v>
      </c>
      <c r="J27">
        <v>19</v>
      </c>
      <c r="K27">
        <v>20</v>
      </c>
      <c r="L27" s="1">
        <f t="shared" si="0"/>
        <v>19.3</v>
      </c>
      <c r="M27" t="s">
        <v>20</v>
      </c>
      <c r="N27">
        <f t="shared" si="1"/>
        <v>0.26034165586355512</v>
      </c>
    </row>
    <row r="28" spans="1:14" x14ac:dyDescent="0.25">
      <c r="A28" t="s">
        <v>10</v>
      </c>
      <c r="L28" s="1" t="e">
        <f t="shared" si="0"/>
        <v>#DIV/0!</v>
      </c>
      <c r="M28" t="s">
        <v>21</v>
      </c>
      <c r="N28" t="e">
        <f t="shared" si="1"/>
        <v>#DIV/0!</v>
      </c>
    </row>
    <row r="29" spans="1:14" x14ac:dyDescent="0.25">
      <c r="A29" t="s">
        <v>11</v>
      </c>
      <c r="L29" s="1" t="e">
        <f t="shared" si="0"/>
        <v>#DIV/0!</v>
      </c>
      <c r="N29" t="e">
        <f t="shared" si="1"/>
        <v>#DIV/0!</v>
      </c>
    </row>
    <row r="30" spans="1:14" x14ac:dyDescent="0.25">
      <c r="A30" s="1" t="s">
        <v>8</v>
      </c>
      <c r="B30" s="1">
        <v>3</v>
      </c>
      <c r="C30" s="1"/>
      <c r="D30" s="1"/>
      <c r="E30" s="1"/>
      <c r="F30" s="1"/>
      <c r="G30" s="1"/>
      <c r="H30" s="1"/>
      <c r="I30" s="1"/>
      <c r="J30" s="1"/>
      <c r="K30" s="1"/>
      <c r="L30" s="1">
        <f t="shared" si="0"/>
        <v>3</v>
      </c>
      <c r="M30" s="1"/>
      <c r="N30" t="e">
        <f t="shared" si="1"/>
        <v>#DIV/0!</v>
      </c>
    </row>
    <row r="31" spans="1:14" x14ac:dyDescent="0.25">
      <c r="A31" t="s">
        <v>9</v>
      </c>
      <c r="B31">
        <v>19.5</v>
      </c>
      <c r="C31">
        <v>20.5</v>
      </c>
      <c r="D31">
        <v>19</v>
      </c>
      <c r="E31">
        <v>19.5</v>
      </c>
      <c r="F31">
        <v>20.5</v>
      </c>
      <c r="G31">
        <v>20</v>
      </c>
      <c r="H31">
        <v>19</v>
      </c>
      <c r="I31">
        <v>19.5</v>
      </c>
      <c r="J31">
        <v>20</v>
      </c>
      <c r="K31">
        <v>18.5</v>
      </c>
      <c r="L31" s="1">
        <f t="shared" si="0"/>
        <v>19.600000000000001</v>
      </c>
      <c r="M31" t="s">
        <v>21</v>
      </c>
      <c r="N31">
        <f t="shared" si="1"/>
        <v>0.20816659994661327</v>
      </c>
    </row>
    <row r="32" spans="1:14" x14ac:dyDescent="0.25">
      <c r="A32" t="s">
        <v>10</v>
      </c>
      <c r="L32" s="1" t="e">
        <f t="shared" si="0"/>
        <v>#DIV/0!</v>
      </c>
      <c r="M32" t="s">
        <v>22</v>
      </c>
      <c r="N32" t="e">
        <f t="shared" si="1"/>
        <v>#DIV/0!</v>
      </c>
    </row>
    <row r="33" spans="1:14" x14ac:dyDescent="0.25">
      <c r="A33" t="s">
        <v>11</v>
      </c>
      <c r="L33" s="1" t="e">
        <f t="shared" si="0"/>
        <v>#DIV/0!</v>
      </c>
      <c r="N33" t="e">
        <f t="shared" si="1"/>
        <v>#DIV/0!</v>
      </c>
    </row>
    <row r="34" spans="1:14" x14ac:dyDescent="0.25">
      <c r="A34" s="1" t="s">
        <v>8</v>
      </c>
      <c r="B34" s="1">
        <v>3.5</v>
      </c>
      <c r="C34" s="1"/>
      <c r="D34" s="1"/>
      <c r="E34" s="1"/>
      <c r="F34" s="1"/>
      <c r="G34" s="1"/>
      <c r="H34" s="1"/>
      <c r="I34" s="1"/>
      <c r="J34" s="1"/>
      <c r="K34" s="1"/>
      <c r="L34" s="1">
        <f t="shared" si="0"/>
        <v>3.5</v>
      </c>
      <c r="M34" s="1"/>
      <c r="N34" t="e">
        <f t="shared" si="1"/>
        <v>#DIV/0!</v>
      </c>
    </row>
    <row r="35" spans="1:14" x14ac:dyDescent="0.25">
      <c r="A35" t="s">
        <v>9</v>
      </c>
      <c r="B35">
        <v>18.5</v>
      </c>
      <c r="C35">
        <v>21.5</v>
      </c>
      <c r="D35">
        <v>21.5</v>
      </c>
      <c r="E35">
        <v>20</v>
      </c>
      <c r="F35">
        <v>18.5</v>
      </c>
      <c r="G35">
        <v>20.5</v>
      </c>
      <c r="H35">
        <v>21</v>
      </c>
      <c r="I35">
        <v>19.5</v>
      </c>
      <c r="J35">
        <v>20</v>
      </c>
      <c r="K35">
        <v>20.5</v>
      </c>
      <c r="L35" s="1">
        <f>AVERAGE(B35:K35)</f>
        <v>20.149999999999999</v>
      </c>
      <c r="M35" t="s">
        <v>22</v>
      </c>
      <c r="N35">
        <f>STDEV(B35:K35)/SQRT(10)</f>
        <v>0.34197140881138649</v>
      </c>
    </row>
    <row r="36" spans="1:14" x14ac:dyDescent="0.25">
      <c r="A36" t="s">
        <v>10</v>
      </c>
      <c r="L36" s="1" t="e">
        <f t="shared" si="0"/>
        <v>#DIV/0!</v>
      </c>
      <c r="M36" t="s">
        <v>23</v>
      </c>
      <c r="N36" t="e">
        <f t="shared" si="1"/>
        <v>#DIV/0!</v>
      </c>
    </row>
    <row r="37" spans="1:14" x14ac:dyDescent="0.25">
      <c r="A37" t="s">
        <v>11</v>
      </c>
      <c r="L37" s="1" t="e">
        <f t="shared" si="0"/>
        <v>#DIV/0!</v>
      </c>
      <c r="N37" t="e">
        <f t="shared" si="1"/>
        <v>#DIV/0!</v>
      </c>
    </row>
    <row r="38" spans="1:14" x14ac:dyDescent="0.25">
      <c r="A38" s="1" t="s">
        <v>8</v>
      </c>
      <c r="B38" s="1">
        <v>4</v>
      </c>
      <c r="C38" s="1"/>
      <c r="D38" s="1"/>
      <c r="E38" s="1"/>
      <c r="F38" s="1"/>
      <c r="G38" s="1"/>
      <c r="H38" s="1"/>
      <c r="I38" s="1"/>
      <c r="J38" s="1"/>
      <c r="K38" s="1"/>
      <c r="L38" s="1">
        <f t="shared" si="0"/>
        <v>4</v>
      </c>
      <c r="M38" s="1"/>
      <c r="N38" t="e">
        <f t="shared" si="1"/>
        <v>#DIV/0!</v>
      </c>
    </row>
    <row r="39" spans="1:14" x14ac:dyDescent="0.25">
      <c r="A39" t="s">
        <v>9</v>
      </c>
      <c r="B39">
        <v>21</v>
      </c>
      <c r="C39">
        <v>20</v>
      </c>
      <c r="D39">
        <v>18.5</v>
      </c>
      <c r="E39">
        <v>20</v>
      </c>
      <c r="F39">
        <v>20</v>
      </c>
      <c r="G39">
        <v>20</v>
      </c>
      <c r="H39">
        <v>20.5</v>
      </c>
      <c r="I39">
        <v>19</v>
      </c>
      <c r="J39">
        <v>19.5</v>
      </c>
      <c r="K39">
        <v>19</v>
      </c>
      <c r="L39" s="1">
        <f>AVERAGE(B39:K39)</f>
        <v>19.75</v>
      </c>
      <c r="M39" t="s">
        <v>23</v>
      </c>
      <c r="N39">
        <f>STDEV(B39:K39)/SQRT(10)</f>
        <v>0.23863035105460587</v>
      </c>
    </row>
    <row r="40" spans="1:14" x14ac:dyDescent="0.25">
      <c r="A40" t="s">
        <v>10</v>
      </c>
      <c r="L40" s="1" t="e">
        <f t="shared" si="0"/>
        <v>#DIV/0!</v>
      </c>
      <c r="M40" t="s">
        <v>24</v>
      </c>
      <c r="N40" t="e">
        <f t="shared" si="1"/>
        <v>#DIV/0!</v>
      </c>
    </row>
    <row r="41" spans="1:14" x14ac:dyDescent="0.25">
      <c r="A41" t="s">
        <v>11</v>
      </c>
      <c r="L41" s="1" t="e">
        <f t="shared" si="0"/>
        <v>#DIV/0!</v>
      </c>
      <c r="N41" t="e">
        <f t="shared" si="1"/>
        <v>#DIV/0!</v>
      </c>
    </row>
    <row r="42" spans="1:14" x14ac:dyDescent="0.25">
      <c r="A42" s="1" t="s">
        <v>8</v>
      </c>
      <c r="B42" s="1">
        <v>4.5</v>
      </c>
      <c r="C42" s="1"/>
      <c r="D42" s="1"/>
      <c r="E42" s="1"/>
      <c r="F42" s="1"/>
      <c r="G42" s="1"/>
      <c r="H42" s="1"/>
      <c r="I42" s="1"/>
      <c r="J42" s="1"/>
      <c r="K42" s="1"/>
      <c r="L42" s="1">
        <f t="shared" si="0"/>
        <v>4.5</v>
      </c>
      <c r="M42" s="1"/>
      <c r="N42" t="e">
        <f t="shared" si="1"/>
        <v>#DIV/0!</v>
      </c>
    </row>
    <row r="43" spans="1:14" x14ac:dyDescent="0.25">
      <c r="A43" t="s">
        <v>9</v>
      </c>
      <c r="B43">
        <v>21</v>
      </c>
      <c r="C43">
        <v>21</v>
      </c>
      <c r="D43">
        <v>19.5</v>
      </c>
      <c r="E43">
        <v>21</v>
      </c>
      <c r="F43">
        <v>20</v>
      </c>
      <c r="G43">
        <v>20.5</v>
      </c>
      <c r="H43">
        <v>21</v>
      </c>
      <c r="I43">
        <v>20</v>
      </c>
      <c r="J43">
        <v>21</v>
      </c>
      <c r="K43">
        <v>22</v>
      </c>
      <c r="L43" s="1">
        <f t="shared" si="0"/>
        <v>20.7</v>
      </c>
      <c r="M43" t="s">
        <v>24</v>
      </c>
      <c r="N43">
        <f t="shared" si="1"/>
        <v>0.22607766610417557</v>
      </c>
    </row>
    <row r="44" spans="1:14" x14ac:dyDescent="0.25">
      <c r="A44" t="s">
        <v>10</v>
      </c>
      <c r="L44" s="1" t="e">
        <f t="shared" si="0"/>
        <v>#DIV/0!</v>
      </c>
      <c r="M44" t="s">
        <v>25</v>
      </c>
      <c r="N44" t="e">
        <f t="shared" si="1"/>
        <v>#DIV/0!</v>
      </c>
    </row>
    <row r="45" spans="1:14" x14ac:dyDescent="0.25">
      <c r="A45" t="s">
        <v>11</v>
      </c>
      <c r="L45" s="1" t="e">
        <f t="shared" si="0"/>
        <v>#DIV/0!</v>
      </c>
      <c r="N45" t="e">
        <f t="shared" si="1"/>
        <v>#DIV/0!</v>
      </c>
    </row>
    <row r="46" spans="1:14" x14ac:dyDescent="0.25">
      <c r="A46" s="1" t="s">
        <v>8</v>
      </c>
      <c r="B46" s="1">
        <v>5</v>
      </c>
      <c r="C46" s="1"/>
      <c r="D46" s="1"/>
      <c r="E46" s="1"/>
      <c r="F46" s="1"/>
      <c r="G46" s="1"/>
      <c r="H46" s="1"/>
      <c r="I46" s="1"/>
      <c r="J46" s="1"/>
      <c r="K46" s="1"/>
      <c r="L46" s="1">
        <f t="shared" si="0"/>
        <v>5</v>
      </c>
      <c r="M46" s="1"/>
      <c r="N46" t="e">
        <f t="shared" si="1"/>
        <v>#DIV/0!</v>
      </c>
    </row>
    <row r="47" spans="1:14" x14ac:dyDescent="0.25">
      <c r="A47" t="s">
        <v>9</v>
      </c>
      <c r="B47">
        <v>21.5</v>
      </c>
      <c r="C47">
        <v>20</v>
      </c>
      <c r="D47">
        <v>20.5</v>
      </c>
      <c r="E47">
        <v>21.5</v>
      </c>
      <c r="F47">
        <v>20.5</v>
      </c>
      <c r="G47">
        <v>21</v>
      </c>
      <c r="H47">
        <v>21</v>
      </c>
      <c r="I47">
        <v>20.5</v>
      </c>
      <c r="J47">
        <v>21.5</v>
      </c>
      <c r="K47">
        <v>20.5</v>
      </c>
      <c r="L47" s="1">
        <f t="shared" si="0"/>
        <v>20.85</v>
      </c>
      <c r="M47" t="s">
        <v>25</v>
      </c>
      <c r="N47">
        <f t="shared" si="1"/>
        <v>0.16749792701868149</v>
      </c>
    </row>
    <row r="48" spans="1:14" x14ac:dyDescent="0.25">
      <c r="A48" t="s">
        <v>10</v>
      </c>
      <c r="L48" s="1" t="e">
        <f t="shared" si="0"/>
        <v>#DIV/0!</v>
      </c>
      <c r="M48" t="s">
        <v>26</v>
      </c>
      <c r="N48" t="e">
        <f t="shared" si="1"/>
        <v>#DIV/0!</v>
      </c>
    </row>
    <row r="49" spans="1:14" x14ac:dyDescent="0.25">
      <c r="A49" t="s">
        <v>11</v>
      </c>
      <c r="L49" s="1" t="e">
        <f t="shared" si="0"/>
        <v>#DIV/0!</v>
      </c>
      <c r="N49" t="e">
        <f t="shared" si="1"/>
        <v>#DIV/0!</v>
      </c>
    </row>
    <row r="50" spans="1:14" x14ac:dyDescent="0.25">
      <c r="A50" s="1" t="s">
        <v>8</v>
      </c>
      <c r="B50" s="1">
        <v>5.5010000000000003</v>
      </c>
      <c r="C50" s="1"/>
      <c r="D50" s="1"/>
      <c r="E50" s="1"/>
      <c r="F50" s="1"/>
      <c r="G50" s="1"/>
      <c r="H50" s="1"/>
      <c r="I50" s="1"/>
      <c r="J50" s="1"/>
      <c r="K50" s="1"/>
      <c r="L50" s="1">
        <f>AVERAGE(B50:K50)</f>
        <v>5.5010000000000003</v>
      </c>
      <c r="M50" s="1"/>
      <c r="N50" t="e">
        <f t="shared" si="1"/>
        <v>#DIV/0!</v>
      </c>
    </row>
    <row r="51" spans="1:14" x14ac:dyDescent="0.25">
      <c r="A51" t="s">
        <v>9</v>
      </c>
      <c r="B51">
        <v>22.5</v>
      </c>
      <c r="C51">
        <v>22</v>
      </c>
      <c r="D51">
        <v>22</v>
      </c>
      <c r="E51">
        <v>22</v>
      </c>
      <c r="F51">
        <v>21</v>
      </c>
      <c r="G51">
        <v>23</v>
      </c>
      <c r="H51">
        <v>22</v>
      </c>
      <c r="I51">
        <v>20.5</v>
      </c>
      <c r="J51">
        <v>22.5</v>
      </c>
      <c r="K51">
        <v>21.5</v>
      </c>
      <c r="L51" s="1">
        <f t="shared" si="0"/>
        <v>21.9</v>
      </c>
      <c r="M51" t="s">
        <v>27</v>
      </c>
      <c r="N51">
        <f t="shared" si="1"/>
        <v>0.23333333333333331</v>
      </c>
    </row>
    <row r="52" spans="1:14" x14ac:dyDescent="0.25">
      <c r="A52" t="s">
        <v>10</v>
      </c>
      <c r="L52" s="1" t="e">
        <f>AVERAGE(B52:K52)</f>
        <v>#DIV/0!</v>
      </c>
      <c r="M52" s="2" t="s">
        <v>28</v>
      </c>
      <c r="N52" t="e">
        <f t="shared" si="1"/>
        <v>#DIV/0!</v>
      </c>
    </row>
    <row r="53" spans="1:14" x14ac:dyDescent="0.25">
      <c r="A53" t="s">
        <v>11</v>
      </c>
      <c r="L53" s="1" t="e">
        <f t="shared" si="0"/>
        <v>#DIV/0!</v>
      </c>
      <c r="N53" t="e">
        <f t="shared" si="1"/>
        <v>#DIV/0!</v>
      </c>
    </row>
    <row r="54" spans="1:14" x14ac:dyDescent="0.25">
      <c r="A54" s="1" t="s">
        <v>8</v>
      </c>
      <c r="B54" s="1">
        <v>6</v>
      </c>
      <c r="C54" s="1"/>
      <c r="D54" s="1"/>
      <c r="E54" s="1"/>
      <c r="F54" s="1"/>
      <c r="G54" s="1"/>
      <c r="H54" s="1"/>
      <c r="I54" s="1"/>
      <c r="J54" s="1"/>
      <c r="K54" s="1"/>
      <c r="L54" s="1">
        <f>AVERAGE(B54:K54)</f>
        <v>6</v>
      </c>
      <c r="M54" s="1"/>
      <c r="N54" t="e">
        <f t="shared" ref="N54:N57" si="2">STDEV(B54:K54)/SQRT(10)</f>
        <v>#DIV/0!</v>
      </c>
    </row>
    <row r="55" spans="1:14" x14ac:dyDescent="0.25">
      <c r="A55" t="s">
        <v>9</v>
      </c>
      <c r="B55">
        <v>22.5</v>
      </c>
      <c r="C55">
        <v>22</v>
      </c>
      <c r="D55">
        <v>24</v>
      </c>
      <c r="E55">
        <v>21.5</v>
      </c>
      <c r="F55">
        <v>21.5</v>
      </c>
      <c r="G55">
        <v>22</v>
      </c>
      <c r="H55">
        <v>22.5</v>
      </c>
      <c r="I55">
        <v>26.5</v>
      </c>
      <c r="J55">
        <v>22</v>
      </c>
      <c r="K55">
        <v>22.5</v>
      </c>
      <c r="L55" s="1">
        <f t="shared" ref="L55" si="3">AVERAGE(B55:K55)</f>
        <v>22.7</v>
      </c>
      <c r="M55" t="s">
        <v>27</v>
      </c>
      <c r="N55">
        <f t="shared" si="2"/>
        <v>0.4784233364802441</v>
      </c>
    </row>
    <row r="56" spans="1:14" x14ac:dyDescent="0.25">
      <c r="A56" t="s">
        <v>10</v>
      </c>
      <c r="L56" s="1" t="e">
        <f>AVERAGE(B56:K56)</f>
        <v>#DIV/0!</v>
      </c>
      <c r="M56" s="2" t="s">
        <v>28</v>
      </c>
      <c r="N56" t="e">
        <f>STDEV(B56:K56)/SQRT(10)</f>
        <v>#DIV/0!</v>
      </c>
    </row>
    <row r="57" spans="1:14" x14ac:dyDescent="0.25">
      <c r="A57" t="s">
        <v>11</v>
      </c>
      <c r="L57" s="1" t="e">
        <f t="shared" ref="L57" si="4">AVERAGE(B57:K57)</f>
        <v>#DIV/0!</v>
      </c>
      <c r="N57" t="e">
        <f t="shared" si="2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FD0F2-3F9D-427A-8005-85FE2D896475}">
  <dimension ref="A1:N61"/>
  <sheetViews>
    <sheetView tabSelected="1" topLeftCell="A32" workbookViewId="0">
      <selection activeCell="R60" sqref="R60"/>
    </sheetView>
  </sheetViews>
  <sheetFormatPr defaultRowHeight="15" x14ac:dyDescent="0.25"/>
  <cols>
    <col min="1" max="1" width="12.5703125" customWidth="1"/>
  </cols>
  <sheetData>
    <row r="1" spans="1:14" x14ac:dyDescent="0.25">
      <c r="A1" t="s">
        <v>14</v>
      </c>
      <c r="B1">
        <v>5.75</v>
      </c>
      <c r="C1" t="s">
        <v>45</v>
      </c>
      <c r="G1" t="s">
        <v>46</v>
      </c>
      <c r="L1" s="1"/>
    </row>
    <row r="2" spans="1:14" x14ac:dyDescent="0.25">
      <c r="A2" t="s">
        <v>13</v>
      </c>
      <c r="B2">
        <v>5.75</v>
      </c>
      <c r="C2" t="s">
        <v>48</v>
      </c>
      <c r="G2">
        <v>450</v>
      </c>
      <c r="H2" t="s">
        <v>47</v>
      </c>
      <c r="L2" s="1"/>
    </row>
    <row r="3" spans="1:14" x14ac:dyDescent="0.25">
      <c r="A3" t="s">
        <v>50</v>
      </c>
      <c r="B3">
        <v>6.9375</v>
      </c>
      <c r="L3" s="1"/>
    </row>
    <row r="4" spans="1:14" x14ac:dyDescent="0.25">
      <c r="A4" t="s">
        <v>51</v>
      </c>
      <c r="B4">
        <v>82.5</v>
      </c>
      <c r="C4" t="s">
        <v>54</v>
      </c>
      <c r="D4" t="s">
        <v>55</v>
      </c>
      <c r="E4" t="s">
        <v>49</v>
      </c>
      <c r="L4" s="1"/>
    </row>
    <row r="5" spans="1:14" x14ac:dyDescent="0.25">
      <c r="A5" t="s">
        <v>52</v>
      </c>
      <c r="B5" t="s">
        <v>53</v>
      </c>
      <c r="L5" s="1"/>
    </row>
    <row r="6" spans="1:14" x14ac:dyDescent="0.25">
      <c r="A6" s="1" t="s">
        <v>8</v>
      </c>
      <c r="B6" s="1"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t="s">
        <v>9</v>
      </c>
      <c r="B7">
        <v>63</v>
      </c>
      <c r="C7">
        <v>63.5</v>
      </c>
      <c r="D7">
        <v>63.5</v>
      </c>
      <c r="E7">
        <v>64</v>
      </c>
      <c r="F7">
        <v>64</v>
      </c>
      <c r="G7">
        <v>64</v>
      </c>
      <c r="H7">
        <v>63</v>
      </c>
      <c r="I7">
        <v>63</v>
      </c>
      <c r="J7">
        <v>64</v>
      </c>
      <c r="K7">
        <v>62</v>
      </c>
      <c r="L7" s="1">
        <f>AVERAGE(B7:K7)</f>
        <v>63.4</v>
      </c>
      <c r="N7">
        <f>STDEV(B7:K7)/SQRT(10)</f>
        <v>0.20816659994661327</v>
      </c>
    </row>
    <row r="8" spans="1:14" x14ac:dyDescent="0.25">
      <c r="A8" t="s">
        <v>10</v>
      </c>
      <c r="L8" s="1" t="e">
        <f>AVERAGE(B8:K8)</f>
        <v>#DIV/0!</v>
      </c>
      <c r="N8" t="e">
        <f>STDEV(B8:K8)/SQRT(10)</f>
        <v>#DIV/0!</v>
      </c>
    </row>
    <row r="9" spans="1:14" x14ac:dyDescent="0.25">
      <c r="A9" t="s">
        <v>11</v>
      </c>
      <c r="L9" s="1" t="e">
        <f>AVERAGE(B9:K9)</f>
        <v>#DIV/0!</v>
      </c>
      <c r="N9" t="e">
        <f>STDEV(B9:K9)/SQRT(10)</f>
        <v>#DIV/0!</v>
      </c>
    </row>
    <row r="10" spans="1:14" x14ac:dyDescent="0.25">
      <c r="A10" s="1" t="s">
        <v>8</v>
      </c>
      <c r="B10" s="1">
        <v>0.5</v>
      </c>
      <c r="C10" s="1"/>
      <c r="D10" s="1"/>
      <c r="E10" s="1"/>
      <c r="F10" s="1"/>
      <c r="G10" s="1"/>
      <c r="H10" s="1"/>
      <c r="I10" s="1"/>
      <c r="J10" s="1"/>
      <c r="K10" s="1"/>
      <c r="L10" s="1">
        <f t="shared" ref="L10:L53" si="0">AVERAGE(B10:K10)</f>
        <v>0.5</v>
      </c>
      <c r="M10" s="1"/>
      <c r="N10" t="e">
        <f t="shared" ref="N10:N57" si="1">STDEV(B10:K10)/SQRT(10)</f>
        <v>#DIV/0!</v>
      </c>
    </row>
    <row r="11" spans="1:14" x14ac:dyDescent="0.25">
      <c r="A11" t="s">
        <v>9</v>
      </c>
      <c r="B11">
        <v>64.5</v>
      </c>
      <c r="C11">
        <v>66</v>
      </c>
      <c r="D11">
        <v>65.5</v>
      </c>
      <c r="E11">
        <v>64</v>
      </c>
      <c r="F11">
        <v>65</v>
      </c>
      <c r="G11">
        <v>63.5</v>
      </c>
      <c r="H11">
        <v>64.5</v>
      </c>
      <c r="I11">
        <v>63.5</v>
      </c>
      <c r="J11">
        <v>65.5</v>
      </c>
      <c r="K11">
        <v>63</v>
      </c>
      <c r="L11" s="1">
        <f t="shared" si="0"/>
        <v>64.5</v>
      </c>
      <c r="N11">
        <f t="shared" si="1"/>
        <v>0.31622776601683794</v>
      </c>
    </row>
    <row r="12" spans="1:14" x14ac:dyDescent="0.25">
      <c r="A12" t="s">
        <v>10</v>
      </c>
      <c r="L12" s="1" t="e">
        <f t="shared" si="0"/>
        <v>#DIV/0!</v>
      </c>
      <c r="N12" t="e">
        <f t="shared" si="1"/>
        <v>#DIV/0!</v>
      </c>
    </row>
    <row r="13" spans="1:14" x14ac:dyDescent="0.25">
      <c r="A13" t="s">
        <v>11</v>
      </c>
      <c r="L13" s="1" t="e">
        <f t="shared" si="0"/>
        <v>#DIV/0!</v>
      </c>
      <c r="N13" t="e">
        <f t="shared" si="1"/>
        <v>#DIV/0!</v>
      </c>
    </row>
    <row r="14" spans="1:14" x14ac:dyDescent="0.25">
      <c r="A14" s="1" t="s">
        <v>8</v>
      </c>
      <c r="B14" s="1">
        <v>1.0009999999999999</v>
      </c>
      <c r="C14" s="1"/>
      <c r="D14" s="1"/>
      <c r="E14" s="1"/>
      <c r="F14" s="1"/>
      <c r="G14" s="1"/>
      <c r="H14" s="1"/>
      <c r="I14" s="1"/>
      <c r="J14" s="1"/>
      <c r="K14" s="1"/>
      <c r="L14" s="1">
        <f t="shared" si="0"/>
        <v>1.0009999999999999</v>
      </c>
      <c r="M14" s="1"/>
      <c r="N14" t="e">
        <f t="shared" si="1"/>
        <v>#DIV/0!</v>
      </c>
    </row>
    <row r="15" spans="1:14" x14ac:dyDescent="0.25">
      <c r="A15" t="s">
        <v>9</v>
      </c>
      <c r="B15">
        <v>66</v>
      </c>
      <c r="C15">
        <v>66</v>
      </c>
      <c r="D15">
        <v>65.5</v>
      </c>
      <c r="E15">
        <v>65</v>
      </c>
      <c r="F15">
        <v>64</v>
      </c>
      <c r="G15">
        <v>66</v>
      </c>
      <c r="H15">
        <v>65.5</v>
      </c>
      <c r="I15">
        <v>66.5</v>
      </c>
      <c r="J15">
        <v>65</v>
      </c>
      <c r="K15">
        <v>65</v>
      </c>
      <c r="L15" s="1">
        <f t="shared" si="0"/>
        <v>65.45</v>
      </c>
      <c r="N15">
        <f t="shared" si="1"/>
        <v>0.22912878474779197</v>
      </c>
    </row>
    <row r="16" spans="1:14" x14ac:dyDescent="0.25">
      <c r="A16" t="s">
        <v>10</v>
      </c>
      <c r="L16" s="1" t="e">
        <f t="shared" si="0"/>
        <v>#DIV/0!</v>
      </c>
      <c r="N16" t="e">
        <f t="shared" si="1"/>
        <v>#DIV/0!</v>
      </c>
    </row>
    <row r="17" spans="1:14" x14ac:dyDescent="0.25">
      <c r="A17" t="s">
        <v>11</v>
      </c>
      <c r="L17" s="1" t="e">
        <f t="shared" si="0"/>
        <v>#DIV/0!</v>
      </c>
      <c r="N17" t="e">
        <f t="shared" si="1"/>
        <v>#DIV/0!</v>
      </c>
    </row>
    <row r="18" spans="1:14" x14ac:dyDescent="0.25">
      <c r="A18" s="1" t="s">
        <v>8</v>
      </c>
      <c r="B18" s="1">
        <v>1.5</v>
      </c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1.5</v>
      </c>
      <c r="M18" s="1"/>
      <c r="N18" t="e">
        <f t="shared" si="1"/>
        <v>#DIV/0!</v>
      </c>
    </row>
    <row r="19" spans="1:14" x14ac:dyDescent="0.25">
      <c r="A19" t="s">
        <v>9</v>
      </c>
      <c r="B19">
        <v>65.5</v>
      </c>
      <c r="C19">
        <v>65</v>
      </c>
      <c r="D19">
        <v>67</v>
      </c>
      <c r="E19">
        <v>66</v>
      </c>
      <c r="F19">
        <v>67</v>
      </c>
      <c r="G19">
        <v>67</v>
      </c>
      <c r="H19">
        <v>65</v>
      </c>
      <c r="I19">
        <v>66.5</v>
      </c>
      <c r="J19">
        <v>67</v>
      </c>
      <c r="K19">
        <v>65.5</v>
      </c>
      <c r="L19" s="1">
        <f t="shared" si="0"/>
        <v>66.150000000000006</v>
      </c>
      <c r="M19" s="2"/>
      <c r="N19">
        <f t="shared" si="1"/>
        <v>0.26925824035672519</v>
      </c>
    </row>
    <row r="20" spans="1:14" x14ac:dyDescent="0.25">
      <c r="A20" t="s">
        <v>10</v>
      </c>
      <c r="L20" s="1" t="e">
        <f t="shared" si="0"/>
        <v>#DIV/0!</v>
      </c>
      <c r="N20" t="e">
        <f t="shared" si="1"/>
        <v>#DIV/0!</v>
      </c>
    </row>
    <row r="21" spans="1:14" x14ac:dyDescent="0.25">
      <c r="A21" t="s">
        <v>11</v>
      </c>
      <c r="L21" s="1" t="e">
        <f t="shared" si="0"/>
        <v>#DIV/0!</v>
      </c>
      <c r="N21" t="e">
        <f t="shared" si="1"/>
        <v>#DIV/0!</v>
      </c>
    </row>
    <row r="22" spans="1:14" x14ac:dyDescent="0.25">
      <c r="A22" s="1" t="s">
        <v>8</v>
      </c>
      <c r="B22" s="1">
        <v>2</v>
      </c>
      <c r="C22" s="1"/>
      <c r="D22" s="1"/>
      <c r="E22" s="1"/>
      <c r="F22" s="1"/>
      <c r="G22" s="1"/>
      <c r="H22" s="1"/>
      <c r="I22" s="1"/>
      <c r="J22" s="1"/>
      <c r="K22" s="1"/>
      <c r="L22" s="1">
        <f>AVERAGE(B22:K22)</f>
        <v>2</v>
      </c>
      <c r="M22" s="1"/>
      <c r="N22" t="e">
        <f t="shared" si="1"/>
        <v>#DIV/0!</v>
      </c>
    </row>
    <row r="23" spans="1:14" x14ac:dyDescent="0.25">
      <c r="A23" t="s">
        <v>9</v>
      </c>
      <c r="B23">
        <v>66.5</v>
      </c>
      <c r="C23">
        <v>67</v>
      </c>
      <c r="D23">
        <v>68</v>
      </c>
      <c r="E23">
        <v>66</v>
      </c>
      <c r="F23">
        <v>67.5</v>
      </c>
      <c r="G23">
        <v>66.5</v>
      </c>
      <c r="H23">
        <v>68</v>
      </c>
      <c r="I23">
        <v>68.5</v>
      </c>
      <c r="J23">
        <v>67.5</v>
      </c>
      <c r="K23">
        <v>66</v>
      </c>
      <c r="L23" s="1">
        <f t="shared" si="0"/>
        <v>67.150000000000006</v>
      </c>
      <c r="N23">
        <f t="shared" si="1"/>
        <v>0.27938424357067015</v>
      </c>
    </row>
    <row r="24" spans="1:14" x14ac:dyDescent="0.25">
      <c r="A24" t="s">
        <v>10</v>
      </c>
      <c r="L24" s="1" t="e">
        <f t="shared" si="0"/>
        <v>#DIV/0!</v>
      </c>
      <c r="N24" t="e">
        <f t="shared" si="1"/>
        <v>#DIV/0!</v>
      </c>
    </row>
    <row r="25" spans="1:14" x14ac:dyDescent="0.25">
      <c r="A25" t="s">
        <v>11</v>
      </c>
      <c r="L25" s="1" t="e">
        <f t="shared" si="0"/>
        <v>#DIV/0!</v>
      </c>
      <c r="N25" t="e">
        <f t="shared" si="1"/>
        <v>#DIV/0!</v>
      </c>
    </row>
    <row r="26" spans="1:14" x14ac:dyDescent="0.25">
      <c r="A26" s="1" t="s">
        <v>8</v>
      </c>
      <c r="B26" s="1">
        <v>2.5</v>
      </c>
      <c r="C26" s="1"/>
      <c r="D26" s="1"/>
      <c r="E26" s="1"/>
      <c r="F26" s="1"/>
      <c r="G26" s="1"/>
      <c r="H26" s="1"/>
      <c r="I26" s="1"/>
      <c r="J26" s="1"/>
      <c r="K26" s="1"/>
      <c r="L26" s="1">
        <f t="shared" si="0"/>
        <v>2.5</v>
      </c>
      <c r="M26" s="1"/>
      <c r="N26" t="e">
        <f t="shared" si="1"/>
        <v>#DIV/0!</v>
      </c>
    </row>
    <row r="27" spans="1:14" x14ac:dyDescent="0.25">
      <c r="A27" t="s">
        <v>9</v>
      </c>
      <c r="B27">
        <v>68</v>
      </c>
      <c r="C27">
        <v>69</v>
      </c>
      <c r="D27">
        <v>68</v>
      </c>
      <c r="E27">
        <v>67.5</v>
      </c>
      <c r="F27">
        <v>67.5</v>
      </c>
      <c r="G27">
        <v>67.5</v>
      </c>
      <c r="H27">
        <v>69.5</v>
      </c>
      <c r="I27">
        <v>68</v>
      </c>
      <c r="J27">
        <v>67</v>
      </c>
      <c r="K27">
        <v>69</v>
      </c>
      <c r="L27" s="1">
        <f t="shared" si="0"/>
        <v>68.099999999999994</v>
      </c>
      <c r="N27">
        <f t="shared" si="1"/>
        <v>0.25603819159562025</v>
      </c>
    </row>
    <row r="28" spans="1:14" x14ac:dyDescent="0.25">
      <c r="A28" t="s">
        <v>10</v>
      </c>
      <c r="L28" s="1" t="e">
        <f t="shared" si="0"/>
        <v>#DIV/0!</v>
      </c>
      <c r="N28" t="e">
        <f t="shared" si="1"/>
        <v>#DIV/0!</v>
      </c>
    </row>
    <row r="29" spans="1:14" x14ac:dyDescent="0.25">
      <c r="A29" t="s">
        <v>11</v>
      </c>
      <c r="L29" s="1" t="e">
        <f t="shared" si="0"/>
        <v>#DIV/0!</v>
      </c>
      <c r="N29" t="e">
        <f t="shared" si="1"/>
        <v>#DIV/0!</v>
      </c>
    </row>
    <row r="30" spans="1:14" x14ac:dyDescent="0.25">
      <c r="A30" s="1" t="s">
        <v>8</v>
      </c>
      <c r="B30" s="1">
        <v>3</v>
      </c>
      <c r="C30" s="1"/>
      <c r="D30" s="1"/>
      <c r="E30" s="1"/>
      <c r="F30" s="1"/>
      <c r="G30" s="1"/>
      <c r="H30" s="1"/>
      <c r="I30" s="1"/>
      <c r="J30" s="1"/>
      <c r="K30" s="1"/>
      <c r="L30" s="1">
        <f t="shared" si="0"/>
        <v>3</v>
      </c>
      <c r="M30" s="1"/>
      <c r="N30" t="e">
        <f t="shared" si="1"/>
        <v>#DIV/0!</v>
      </c>
    </row>
    <row r="31" spans="1:14" x14ac:dyDescent="0.25">
      <c r="A31" t="s">
        <v>9</v>
      </c>
      <c r="B31">
        <v>68.5</v>
      </c>
      <c r="C31">
        <v>70</v>
      </c>
      <c r="D31">
        <v>69.5</v>
      </c>
      <c r="E31">
        <v>69</v>
      </c>
      <c r="F31">
        <v>70.5</v>
      </c>
      <c r="G31">
        <v>70</v>
      </c>
      <c r="H31">
        <v>68.5</v>
      </c>
      <c r="I31">
        <v>69</v>
      </c>
      <c r="J31">
        <v>69</v>
      </c>
      <c r="K31">
        <v>69</v>
      </c>
      <c r="L31" s="1">
        <f t="shared" si="0"/>
        <v>69.3</v>
      </c>
      <c r="N31">
        <f t="shared" si="1"/>
        <v>0.21343747458109494</v>
      </c>
    </row>
    <row r="32" spans="1:14" x14ac:dyDescent="0.25">
      <c r="A32" t="s">
        <v>10</v>
      </c>
      <c r="L32" s="1" t="e">
        <f t="shared" si="0"/>
        <v>#DIV/0!</v>
      </c>
      <c r="N32" t="e">
        <f t="shared" si="1"/>
        <v>#DIV/0!</v>
      </c>
    </row>
    <row r="33" spans="1:14" x14ac:dyDescent="0.25">
      <c r="A33" t="s">
        <v>11</v>
      </c>
      <c r="L33" s="1" t="e">
        <f t="shared" si="0"/>
        <v>#DIV/0!</v>
      </c>
      <c r="N33" t="e">
        <f t="shared" si="1"/>
        <v>#DIV/0!</v>
      </c>
    </row>
    <row r="34" spans="1:14" x14ac:dyDescent="0.25">
      <c r="A34" s="1" t="s">
        <v>8</v>
      </c>
      <c r="B34" s="1">
        <v>3.5</v>
      </c>
      <c r="C34" s="1"/>
      <c r="D34" s="1"/>
      <c r="E34" s="1"/>
      <c r="F34" s="1"/>
      <c r="G34" s="1"/>
      <c r="H34" s="1"/>
      <c r="I34" s="1"/>
      <c r="J34" s="1"/>
      <c r="K34" s="1"/>
      <c r="L34" s="1">
        <f t="shared" si="0"/>
        <v>3.5</v>
      </c>
      <c r="M34" s="1"/>
      <c r="N34" t="e">
        <f t="shared" si="1"/>
        <v>#DIV/0!</v>
      </c>
    </row>
    <row r="35" spans="1:14" x14ac:dyDescent="0.25">
      <c r="A35" t="s">
        <v>9</v>
      </c>
      <c r="B35">
        <v>69</v>
      </c>
      <c r="C35">
        <v>69.5</v>
      </c>
      <c r="D35">
        <v>68.5</v>
      </c>
      <c r="E35">
        <v>69</v>
      </c>
      <c r="F35">
        <v>70.5</v>
      </c>
      <c r="G35">
        <v>68</v>
      </c>
      <c r="H35">
        <v>72.5</v>
      </c>
      <c r="I35">
        <v>69</v>
      </c>
      <c r="J35">
        <v>69.5</v>
      </c>
      <c r="K35">
        <v>70</v>
      </c>
      <c r="L35" s="1">
        <f>AVERAGE(B35:K35)</f>
        <v>69.55</v>
      </c>
      <c r="N35">
        <f>STDEV(B35:K35)/SQRT(10)</f>
        <v>0.39756201472921876</v>
      </c>
    </row>
    <row r="36" spans="1:14" x14ac:dyDescent="0.25">
      <c r="A36" t="s">
        <v>10</v>
      </c>
      <c r="L36" s="1" t="e">
        <f t="shared" si="0"/>
        <v>#DIV/0!</v>
      </c>
      <c r="N36" t="e">
        <f t="shared" si="1"/>
        <v>#DIV/0!</v>
      </c>
    </row>
    <row r="37" spans="1:14" x14ac:dyDescent="0.25">
      <c r="A37" t="s">
        <v>11</v>
      </c>
      <c r="L37" s="1" t="e">
        <f t="shared" si="0"/>
        <v>#DIV/0!</v>
      </c>
      <c r="N37" t="e">
        <f t="shared" si="1"/>
        <v>#DIV/0!</v>
      </c>
    </row>
    <row r="38" spans="1:14" x14ac:dyDescent="0.25">
      <c r="A38" s="1" t="s">
        <v>8</v>
      </c>
      <c r="B38" s="1">
        <v>4</v>
      </c>
      <c r="C38" s="1"/>
      <c r="D38" s="1"/>
      <c r="E38" s="1"/>
      <c r="F38" s="1"/>
      <c r="G38" s="1"/>
      <c r="H38" s="1"/>
      <c r="I38" s="1"/>
      <c r="J38" s="1"/>
      <c r="K38" s="1"/>
      <c r="L38" s="1">
        <f t="shared" si="0"/>
        <v>4</v>
      </c>
      <c r="M38" s="1"/>
      <c r="N38" t="e">
        <f t="shared" si="1"/>
        <v>#DIV/0!</v>
      </c>
    </row>
    <row r="39" spans="1:14" x14ac:dyDescent="0.25">
      <c r="A39" t="s">
        <v>9</v>
      </c>
      <c r="B39">
        <v>71</v>
      </c>
      <c r="C39">
        <v>70.5</v>
      </c>
      <c r="D39">
        <v>71</v>
      </c>
      <c r="E39">
        <v>71.5</v>
      </c>
      <c r="F39">
        <v>71</v>
      </c>
      <c r="G39">
        <v>70</v>
      </c>
      <c r="H39">
        <v>70.5</v>
      </c>
      <c r="I39">
        <v>70.5</v>
      </c>
      <c r="J39">
        <v>72</v>
      </c>
      <c r="K39">
        <v>69.5</v>
      </c>
      <c r="L39" s="1">
        <f>AVERAGE(B39:K39)</f>
        <v>70.75</v>
      </c>
      <c r="N39">
        <f>STDEV(B39:K39)/SQRT(10)</f>
        <v>0.2266911751455907</v>
      </c>
    </row>
    <row r="40" spans="1:14" x14ac:dyDescent="0.25">
      <c r="A40" t="s">
        <v>10</v>
      </c>
      <c r="L40" s="1" t="e">
        <f t="shared" si="0"/>
        <v>#DIV/0!</v>
      </c>
      <c r="N40" t="e">
        <f t="shared" si="1"/>
        <v>#DIV/0!</v>
      </c>
    </row>
    <row r="41" spans="1:14" x14ac:dyDescent="0.25">
      <c r="A41" t="s">
        <v>11</v>
      </c>
      <c r="L41" s="1" t="e">
        <f t="shared" si="0"/>
        <v>#DIV/0!</v>
      </c>
      <c r="N41" t="e">
        <f t="shared" si="1"/>
        <v>#DIV/0!</v>
      </c>
    </row>
    <row r="42" spans="1:14" x14ac:dyDescent="0.25">
      <c r="A42" s="1" t="s">
        <v>8</v>
      </c>
      <c r="B42" s="1">
        <v>4.5</v>
      </c>
      <c r="C42" s="1"/>
      <c r="D42" s="1"/>
      <c r="E42" s="1"/>
      <c r="F42" s="1"/>
      <c r="G42" s="1"/>
      <c r="H42" s="1"/>
      <c r="I42" s="1"/>
      <c r="J42" s="1"/>
      <c r="K42" s="1"/>
      <c r="L42" s="1">
        <f t="shared" si="0"/>
        <v>4.5</v>
      </c>
      <c r="M42" s="1"/>
      <c r="N42" t="e">
        <f t="shared" si="1"/>
        <v>#DIV/0!</v>
      </c>
    </row>
    <row r="43" spans="1:14" x14ac:dyDescent="0.25">
      <c r="A43" t="s">
        <v>9</v>
      </c>
      <c r="B43">
        <v>71.5</v>
      </c>
      <c r="C43">
        <v>71</v>
      </c>
      <c r="D43">
        <v>71</v>
      </c>
      <c r="E43">
        <v>71.5</v>
      </c>
      <c r="F43">
        <v>73</v>
      </c>
      <c r="G43">
        <v>71</v>
      </c>
      <c r="H43">
        <v>70.5</v>
      </c>
      <c r="I43">
        <v>71.5</v>
      </c>
      <c r="J43">
        <v>71</v>
      </c>
      <c r="K43">
        <v>72</v>
      </c>
      <c r="L43" s="1">
        <f t="shared" si="0"/>
        <v>71.400000000000006</v>
      </c>
      <c r="N43">
        <f t="shared" si="1"/>
        <v>0.22110831935702666</v>
      </c>
    </row>
    <row r="44" spans="1:14" x14ac:dyDescent="0.25">
      <c r="A44" t="s">
        <v>10</v>
      </c>
      <c r="L44" s="1" t="e">
        <f t="shared" si="0"/>
        <v>#DIV/0!</v>
      </c>
      <c r="N44" t="e">
        <f t="shared" si="1"/>
        <v>#DIV/0!</v>
      </c>
    </row>
    <row r="45" spans="1:14" x14ac:dyDescent="0.25">
      <c r="A45" t="s">
        <v>11</v>
      </c>
      <c r="L45" s="1" t="e">
        <f t="shared" si="0"/>
        <v>#DIV/0!</v>
      </c>
      <c r="N45" t="e">
        <f t="shared" si="1"/>
        <v>#DIV/0!</v>
      </c>
    </row>
    <row r="46" spans="1:14" x14ac:dyDescent="0.25">
      <c r="A46" s="1" t="s">
        <v>8</v>
      </c>
      <c r="B46" s="1">
        <v>5</v>
      </c>
      <c r="C46" s="1"/>
      <c r="D46" s="1"/>
      <c r="E46" s="1"/>
      <c r="F46" s="1"/>
      <c r="G46" s="1"/>
      <c r="H46" s="1"/>
      <c r="I46" s="1"/>
      <c r="J46" s="1"/>
      <c r="K46" s="1"/>
      <c r="L46" s="1">
        <f t="shared" si="0"/>
        <v>5</v>
      </c>
      <c r="M46" s="1"/>
      <c r="N46" t="e">
        <f t="shared" si="1"/>
        <v>#DIV/0!</v>
      </c>
    </row>
    <row r="47" spans="1:14" x14ac:dyDescent="0.25">
      <c r="A47" t="s">
        <v>9</v>
      </c>
      <c r="B47">
        <v>70.5</v>
      </c>
      <c r="C47">
        <v>70</v>
      </c>
      <c r="D47">
        <v>71.5</v>
      </c>
      <c r="E47">
        <v>72</v>
      </c>
      <c r="F47">
        <v>71.5</v>
      </c>
      <c r="G47">
        <v>71.5</v>
      </c>
      <c r="H47">
        <v>71</v>
      </c>
      <c r="I47">
        <v>70.5</v>
      </c>
      <c r="J47">
        <v>71</v>
      </c>
      <c r="K47">
        <v>71.5</v>
      </c>
      <c r="L47" s="1">
        <f t="shared" si="0"/>
        <v>71.099999999999994</v>
      </c>
      <c r="N47">
        <f t="shared" si="1"/>
        <v>0.19436506316151</v>
      </c>
    </row>
    <row r="48" spans="1:14" x14ac:dyDescent="0.25">
      <c r="A48" t="s">
        <v>10</v>
      </c>
      <c r="L48" s="1" t="e">
        <f t="shared" si="0"/>
        <v>#DIV/0!</v>
      </c>
      <c r="N48" t="e">
        <f t="shared" si="1"/>
        <v>#DIV/0!</v>
      </c>
    </row>
    <row r="49" spans="1:14" x14ac:dyDescent="0.25">
      <c r="A49" t="s">
        <v>11</v>
      </c>
      <c r="L49" s="1" t="e">
        <f t="shared" si="0"/>
        <v>#DIV/0!</v>
      </c>
      <c r="N49" t="e">
        <f t="shared" si="1"/>
        <v>#DIV/0!</v>
      </c>
    </row>
    <row r="50" spans="1:14" x14ac:dyDescent="0.25">
      <c r="A50" s="1" t="s">
        <v>8</v>
      </c>
      <c r="B50" s="1">
        <v>5.5010000000000003</v>
      </c>
      <c r="C50" s="1"/>
      <c r="D50" s="1"/>
      <c r="E50" s="1"/>
      <c r="F50" s="1"/>
      <c r="G50" s="1"/>
      <c r="H50" s="1"/>
      <c r="I50" s="1"/>
      <c r="J50" s="1"/>
      <c r="K50" s="1"/>
      <c r="L50" s="1">
        <f>AVERAGE(B50:K50)</f>
        <v>5.5010000000000003</v>
      </c>
      <c r="M50" s="1"/>
      <c r="N50" t="e">
        <f t="shared" si="1"/>
        <v>#DIV/0!</v>
      </c>
    </row>
    <row r="51" spans="1:14" x14ac:dyDescent="0.25">
      <c r="A51" t="s">
        <v>9</v>
      </c>
      <c r="B51">
        <v>71</v>
      </c>
      <c r="C51">
        <v>70</v>
      </c>
      <c r="D51">
        <v>70</v>
      </c>
      <c r="E51">
        <v>71</v>
      </c>
      <c r="F51">
        <v>71.5</v>
      </c>
      <c r="G51">
        <v>71</v>
      </c>
      <c r="H51">
        <v>71</v>
      </c>
      <c r="I51">
        <v>71</v>
      </c>
      <c r="J51">
        <v>70.5</v>
      </c>
      <c r="K51">
        <v>70</v>
      </c>
      <c r="L51" s="1">
        <f t="shared" si="0"/>
        <v>70.7</v>
      </c>
      <c r="N51">
        <f t="shared" si="1"/>
        <v>0.16996731711975949</v>
      </c>
    </row>
    <row r="52" spans="1:14" x14ac:dyDescent="0.25">
      <c r="A52" t="s">
        <v>10</v>
      </c>
      <c r="L52" s="1" t="e">
        <f>AVERAGE(B52:K52)</f>
        <v>#DIV/0!</v>
      </c>
      <c r="M52" s="2"/>
      <c r="N52" t="e">
        <f t="shared" si="1"/>
        <v>#DIV/0!</v>
      </c>
    </row>
    <row r="53" spans="1:14" x14ac:dyDescent="0.25">
      <c r="A53" t="s">
        <v>11</v>
      </c>
      <c r="L53" s="1" t="e">
        <f t="shared" si="0"/>
        <v>#DIV/0!</v>
      </c>
      <c r="N53" t="e">
        <f t="shared" si="1"/>
        <v>#DIV/0!</v>
      </c>
    </row>
    <row r="54" spans="1:14" x14ac:dyDescent="0.25">
      <c r="A54" s="1" t="s">
        <v>8</v>
      </c>
      <c r="B54" s="1">
        <v>6</v>
      </c>
      <c r="C54" s="1"/>
      <c r="D54" s="1"/>
      <c r="E54" s="1"/>
      <c r="F54" s="1"/>
      <c r="G54" s="1"/>
      <c r="H54" s="1"/>
      <c r="I54" s="1"/>
      <c r="J54" s="1"/>
      <c r="K54" s="1"/>
      <c r="L54" s="1">
        <f>AVERAGE(B54:K54)</f>
        <v>6</v>
      </c>
      <c r="M54" s="1"/>
      <c r="N54" t="e">
        <f t="shared" si="1"/>
        <v>#DIV/0!</v>
      </c>
    </row>
    <row r="55" spans="1:14" x14ac:dyDescent="0.25">
      <c r="A55" t="s">
        <v>9</v>
      </c>
      <c r="B55">
        <v>70</v>
      </c>
      <c r="C55">
        <v>69.5</v>
      </c>
      <c r="D55">
        <v>70</v>
      </c>
      <c r="E55">
        <v>69</v>
      </c>
      <c r="F55">
        <v>70</v>
      </c>
      <c r="G55">
        <v>69.5</v>
      </c>
      <c r="H55">
        <v>69</v>
      </c>
      <c r="I55">
        <v>69</v>
      </c>
      <c r="J55">
        <v>69.5</v>
      </c>
      <c r="K55">
        <v>70</v>
      </c>
      <c r="L55" s="1">
        <f t="shared" ref="L55" si="2">AVERAGE(B55:K55)</f>
        <v>69.55</v>
      </c>
      <c r="N55">
        <f t="shared" si="1"/>
        <v>0.13844373104863458</v>
      </c>
    </row>
    <row r="56" spans="1:14" x14ac:dyDescent="0.25">
      <c r="A56" t="s">
        <v>10</v>
      </c>
      <c r="L56" s="1" t="e">
        <f>AVERAGE(B56:K56)</f>
        <v>#DIV/0!</v>
      </c>
      <c r="M56" s="2"/>
      <c r="N56" t="e">
        <f>STDEV(B56:K56)/SQRT(10)</f>
        <v>#DIV/0!</v>
      </c>
    </row>
    <row r="57" spans="1:14" x14ac:dyDescent="0.25">
      <c r="A57" t="s">
        <v>11</v>
      </c>
      <c r="L57" s="1" t="e">
        <f t="shared" ref="L57" si="3">AVERAGE(B57:K57)</f>
        <v>#DIV/0!</v>
      </c>
      <c r="N57" t="e">
        <f t="shared" si="1"/>
        <v>#DIV/0!</v>
      </c>
    </row>
    <row r="58" spans="1:14" x14ac:dyDescent="0.25">
      <c r="A58" s="1" t="s">
        <v>8</v>
      </c>
      <c r="B58" s="1">
        <v>0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25">
      <c r="A59" t="s">
        <v>9</v>
      </c>
      <c r="B59">
        <v>48</v>
      </c>
      <c r="C59">
        <v>47</v>
      </c>
      <c r="D59">
        <v>48</v>
      </c>
      <c r="E59">
        <v>47</v>
      </c>
      <c r="F59">
        <v>47.5</v>
      </c>
      <c r="G59">
        <v>47.5</v>
      </c>
      <c r="H59">
        <v>48</v>
      </c>
      <c r="I59">
        <v>47</v>
      </c>
      <c r="J59">
        <v>47.5</v>
      </c>
      <c r="K59">
        <v>48</v>
      </c>
      <c r="L59" s="1">
        <f>AVERAGE(B59:K59)</f>
        <v>47.55</v>
      </c>
      <c r="N59">
        <f>STDEV(B59:K59)/SQRT(10)</f>
        <v>0.13844373104863458</v>
      </c>
    </row>
    <row r="60" spans="1:14" x14ac:dyDescent="0.25">
      <c r="A60" t="s">
        <v>10</v>
      </c>
      <c r="L60" s="1" t="e">
        <f t="shared" ref="L60:L61" si="4">AVERAGE(B60:K60)</f>
        <v>#DIV/0!</v>
      </c>
      <c r="N60" t="e">
        <f t="shared" ref="N60:N61" si="5">STDEV(B60:K60)/SQRT(10)</f>
        <v>#DIV/0!</v>
      </c>
    </row>
    <row r="61" spans="1:14" x14ac:dyDescent="0.25">
      <c r="A61" t="s">
        <v>11</v>
      </c>
      <c r="L61" s="1" t="e">
        <f t="shared" si="4"/>
        <v>#DIV/0!</v>
      </c>
      <c r="N61" t="e">
        <f t="shared" si="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ExpParams</vt:lpstr>
      <vt:lpstr>BL</vt:lpstr>
      <vt:lpstr>BL2</vt:lpstr>
      <vt:lpstr>Hysteresis</vt:lpstr>
      <vt:lpstr>Rotation1</vt:lpstr>
      <vt:lpstr>Rotation2</vt:lpstr>
      <vt:lpstr>Rotation3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Swanson</dc:creator>
  <cp:lastModifiedBy>Hayden</cp:lastModifiedBy>
  <dcterms:created xsi:type="dcterms:W3CDTF">2023-02-27T20:06:48Z</dcterms:created>
  <dcterms:modified xsi:type="dcterms:W3CDTF">2023-03-27T21:56:48Z</dcterms:modified>
</cp:coreProperties>
</file>