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환기조\시키신거\배출부하량,오염\정리파일\"/>
    </mc:Choice>
  </mc:AlternateContent>
  <bookViews>
    <workbookView xWindow="0" yWindow="0" windowWidth="28800" windowHeight="12255"/>
  </bookViews>
  <sheets>
    <sheet name="오염배출 부하량 계산" sheetId="1" r:id="rId1"/>
    <sheet name="계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2" i="2" l="1"/>
  <c r="E3" i="2"/>
  <c r="F8" i="2" l="1"/>
  <c r="F10" i="2"/>
  <c r="F14" i="2"/>
  <c r="I2" i="2" l="1"/>
  <c r="H2" i="2"/>
  <c r="Q13" i="2" l="1"/>
  <c r="Q12" i="2"/>
  <c r="Q11" i="2"/>
  <c r="Q9" i="2"/>
  <c r="Q7" i="2"/>
  <c r="Q6" i="2"/>
  <c r="Q5" i="2"/>
  <c r="Q4" i="2"/>
  <c r="Q3" i="2"/>
  <c r="H5" i="2" l="1"/>
  <c r="I5" i="2"/>
  <c r="E5" i="2"/>
  <c r="F5" i="2" s="1"/>
  <c r="G5" i="2"/>
  <c r="H4" i="2"/>
  <c r="G4" i="2"/>
  <c r="I4" i="2"/>
  <c r="E4" i="2"/>
  <c r="F4" i="2" s="1"/>
  <c r="H12" i="2"/>
  <c r="I12" i="2"/>
  <c r="G12" i="2"/>
  <c r="E12" i="2"/>
  <c r="F12" i="2" s="1"/>
  <c r="G6" i="2"/>
  <c r="I6" i="2"/>
  <c r="E6" i="2"/>
  <c r="F6" i="2" s="1"/>
  <c r="H6" i="2"/>
  <c r="I7" i="2"/>
  <c r="G7" i="2"/>
  <c r="E7" i="2"/>
  <c r="F7" i="2" s="1"/>
  <c r="H7" i="2"/>
  <c r="G9" i="2"/>
  <c r="H9" i="2"/>
  <c r="E9" i="2"/>
  <c r="F9" i="2" s="1"/>
  <c r="I9" i="2"/>
  <c r="I11" i="2"/>
  <c r="E11" i="2"/>
  <c r="F11" i="2" s="1"/>
  <c r="G11" i="2"/>
  <c r="H11" i="2"/>
  <c r="F3" i="2"/>
  <c r="H3" i="2"/>
  <c r="I3" i="2"/>
  <c r="G13" i="2"/>
  <c r="E13" i="2"/>
  <c r="F13" i="2" s="1"/>
  <c r="I13" i="2"/>
  <c r="H13" i="2"/>
</calcChain>
</file>

<file path=xl/sharedStrings.xml><?xml version="1.0" encoding="utf-8"?>
<sst xmlns="http://schemas.openxmlformats.org/spreadsheetml/2006/main" count="154" uniqueCount="88">
  <si>
    <t>고막원천4</t>
    <phoneticPr fontId="1" type="noConversion"/>
  </si>
  <si>
    <t>광주천2</t>
    <phoneticPr fontId="1" type="noConversion"/>
  </si>
  <si>
    <t>만봉천</t>
    <phoneticPr fontId="1" type="noConversion"/>
  </si>
  <si>
    <t>문평천</t>
    <phoneticPr fontId="1" type="noConversion"/>
  </si>
  <si>
    <t>삼포천2</t>
    <phoneticPr fontId="1" type="noConversion"/>
  </si>
  <si>
    <t>영산천</t>
    <phoneticPr fontId="1" type="noConversion"/>
  </si>
  <si>
    <t>영암천</t>
    <phoneticPr fontId="1" type="noConversion"/>
  </si>
  <si>
    <t>영암천2</t>
    <phoneticPr fontId="1" type="noConversion"/>
  </si>
  <si>
    <t>장성천2</t>
    <phoneticPr fontId="1" type="noConversion"/>
  </si>
  <si>
    <t>지석천4</t>
    <phoneticPr fontId="1" type="noConversion"/>
  </si>
  <si>
    <t>평동천</t>
    <phoneticPr fontId="1" type="noConversion"/>
  </si>
  <si>
    <t>풍영정천2</t>
    <phoneticPr fontId="1" type="noConversion"/>
  </si>
  <si>
    <t>함평천3</t>
    <phoneticPr fontId="1" type="noConversion"/>
  </si>
  <si>
    <t>황룡강5</t>
    <phoneticPr fontId="1" type="noConversion"/>
  </si>
  <si>
    <t>토지계 전</t>
    <phoneticPr fontId="1" type="noConversion"/>
  </si>
  <si>
    <t>토지계 답</t>
    <phoneticPr fontId="1" type="noConversion"/>
  </si>
  <si>
    <t>면적</t>
    <phoneticPr fontId="1" type="noConversion"/>
  </si>
  <si>
    <t>소속 중권역</t>
    <phoneticPr fontId="1" type="noConversion"/>
  </si>
  <si>
    <t>고막원천</t>
    <phoneticPr fontId="1" type="noConversion"/>
  </si>
  <si>
    <t>영산강상류</t>
    <phoneticPr fontId="1" type="noConversion"/>
  </si>
  <si>
    <t>죽산보</t>
    <phoneticPr fontId="1" type="noConversion"/>
  </si>
  <si>
    <t>영산강하류</t>
    <phoneticPr fontId="1" type="noConversion"/>
  </si>
  <si>
    <t>지석천</t>
    <phoneticPr fontId="1" type="noConversion"/>
  </si>
  <si>
    <t>영상강상류</t>
    <phoneticPr fontId="1" type="noConversion"/>
  </si>
  <si>
    <t>황룡강</t>
    <phoneticPr fontId="1" type="noConversion"/>
  </si>
  <si>
    <t>중권역면적(리치정보)</t>
    <phoneticPr fontId="1" type="noConversion"/>
  </si>
  <si>
    <t>면적비</t>
    <phoneticPr fontId="1" type="noConversion"/>
  </si>
  <si>
    <t>지점명</t>
    <phoneticPr fontId="1" type="noConversion"/>
  </si>
  <si>
    <t>대권역</t>
    <phoneticPr fontId="1" type="noConversion"/>
  </si>
  <si>
    <t>중권역</t>
    <phoneticPr fontId="1" type="noConversion"/>
  </si>
  <si>
    <t>소권역</t>
    <phoneticPr fontId="1" type="noConversion"/>
  </si>
  <si>
    <t>고막원천하류</t>
    <phoneticPr fontId="1" type="noConversion"/>
  </si>
  <si>
    <t>광주천</t>
    <phoneticPr fontId="1" type="noConversion"/>
  </si>
  <si>
    <t>함평천</t>
    <phoneticPr fontId="1" type="noConversion"/>
  </si>
  <si>
    <t>황룡강합류전</t>
    <phoneticPr fontId="1" type="noConversion"/>
  </si>
  <si>
    <t>황룡강하류</t>
    <phoneticPr fontId="1" type="noConversion"/>
  </si>
  <si>
    <t>나주수위표</t>
    <phoneticPr fontId="1" type="noConversion"/>
  </si>
  <si>
    <t>영산포수위표</t>
    <phoneticPr fontId="1" type="noConversion"/>
  </si>
  <si>
    <t>삼포강</t>
    <phoneticPr fontId="1" type="noConversion"/>
  </si>
  <si>
    <t>사육두수</t>
    <phoneticPr fontId="1" type="noConversion"/>
  </si>
  <si>
    <t>분뇨발생량</t>
    <phoneticPr fontId="1" type="noConversion"/>
  </si>
  <si>
    <t>분뇨발생량(t/day)</t>
    <phoneticPr fontId="1" type="noConversion"/>
  </si>
  <si>
    <t>토지계 전(km2)</t>
    <phoneticPr fontId="1" type="noConversion"/>
  </si>
  <si>
    <t>토지계 답(km2)</t>
    <phoneticPr fontId="1" type="noConversion"/>
  </si>
  <si>
    <t>지점명</t>
  </si>
  <si>
    <t>대권역</t>
  </si>
  <si>
    <t>중권역</t>
  </si>
  <si>
    <t>소권역</t>
  </si>
  <si>
    <t>사육두수</t>
  </si>
  <si>
    <t>분뇨발생량(t/day)</t>
  </si>
  <si>
    <t>토지계 전(km2)</t>
  </si>
  <si>
    <t>토지계 답(km2)</t>
  </si>
  <si>
    <t>고막원천4</t>
  </si>
  <si>
    <t>고막원천</t>
  </si>
  <si>
    <t>고막원천하류</t>
  </si>
  <si>
    <t>광주천2</t>
  </si>
  <si>
    <t>영산강상류</t>
  </si>
  <si>
    <t>광주천</t>
  </si>
  <si>
    <t>만봉천</t>
  </si>
  <si>
    <t>죽산보</t>
  </si>
  <si>
    <t>문평천</t>
  </si>
  <si>
    <t>삼포천2</t>
  </si>
  <si>
    <t>영산강하류</t>
  </si>
  <si>
    <t>삼포강</t>
  </si>
  <si>
    <t>영산천</t>
  </si>
  <si>
    <t>영산포수위표</t>
  </si>
  <si>
    <t>영암천2</t>
  </si>
  <si>
    <t>영암천</t>
  </si>
  <si>
    <t>장성천2</t>
  </si>
  <si>
    <t>나주수위표</t>
  </si>
  <si>
    <t>지석천4</t>
  </si>
  <si>
    <t>지석천</t>
  </si>
  <si>
    <t>평동천</t>
  </si>
  <si>
    <t>풍영정천2</t>
  </si>
  <si>
    <t>황룡강합류전</t>
  </si>
  <si>
    <t>함평천3</t>
  </si>
  <si>
    <t>함평천</t>
  </si>
  <si>
    <t>황룡강5</t>
  </si>
  <si>
    <t>황룡강</t>
  </si>
  <si>
    <t>황룡강하류</t>
  </si>
  <si>
    <t>영산강</t>
    <phoneticPr fontId="1" type="noConversion"/>
  </si>
  <si>
    <t>사육두수(round)</t>
    <phoneticPr fontId="1" type="noConversion"/>
  </si>
  <si>
    <t>영산강</t>
    <phoneticPr fontId="1" type="noConversion"/>
  </si>
  <si>
    <t>해당하천유역면적</t>
    <phoneticPr fontId="1" type="noConversion"/>
  </si>
  <si>
    <t>해당하천 소속 중권역</t>
    <phoneticPr fontId="1" type="noConversion"/>
  </si>
  <si>
    <t>데이터는 2022년 전국오염원(토지계,축산계) 조사자료 기반</t>
    <phoneticPr fontId="1" type="noConversion"/>
  </si>
  <si>
    <t>면적정보는 물환경지리정보 시스템에서 리치 기반 유역면적</t>
    <phoneticPr fontId="1" type="noConversion"/>
  </si>
  <si>
    <t>중권역과 해당 유역 면적의 면적비로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</si>
</sst>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0.0000000_);[Red]\(0.0000000\)"/>
    <numFmt numFmtId="178" formatCode="0.0"/>
    <numFmt numFmtId="179" formatCode="0.000000"/>
    <numFmt numFmtId="180" formatCode="0.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178" fontId="0" fillId="0" borderId="0" xfId="0" applyNumberFormat="1" applyFo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/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176" fontId="0" fillId="2" borderId="0" xfId="0" applyNumberFormat="1" applyFill="1" applyAlignment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79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20" sqref="F20"/>
    </sheetView>
  </sheetViews>
  <sheetFormatPr defaultRowHeight="16.5" x14ac:dyDescent="0.3"/>
  <cols>
    <col min="1" max="4" width="14.75" customWidth="1"/>
    <col min="5" max="5" width="9" bestFit="1" customWidth="1"/>
    <col min="6" max="6" width="17.25" bestFit="1" customWidth="1"/>
    <col min="7" max="7" width="20.5" customWidth="1"/>
    <col min="8" max="8" width="15" bestFit="1" customWidth="1"/>
    <col min="10" max="10" width="11.625" bestFit="1" customWidth="1"/>
    <col min="11" max="11" width="20.625" bestFit="1" customWidth="1"/>
  </cols>
  <sheetData>
    <row r="1" spans="1:11" x14ac:dyDescent="0.3">
      <c r="A1" s="5" t="s">
        <v>44</v>
      </c>
      <c r="B1" s="5" t="s">
        <v>45</v>
      </c>
      <c r="C1" s="5" t="s">
        <v>46</v>
      </c>
      <c r="D1" s="5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11" x14ac:dyDescent="0.3">
      <c r="A2" t="s">
        <v>52</v>
      </c>
      <c r="B2" t="s">
        <v>80</v>
      </c>
      <c r="C2" t="s">
        <v>53</v>
      </c>
      <c r="D2" t="s">
        <v>54</v>
      </c>
      <c r="E2" s="1">
        <v>69294</v>
      </c>
      <c r="F2" s="7">
        <v>578.67245999999977</v>
      </c>
      <c r="G2" s="8">
        <v>22.087858199999999</v>
      </c>
      <c r="H2" s="2">
        <v>54.424555900000009</v>
      </c>
      <c r="K2" s="4"/>
    </row>
    <row r="3" spans="1:11" x14ac:dyDescent="0.3">
      <c r="A3" t="s">
        <v>55</v>
      </c>
      <c r="B3" t="s">
        <v>80</v>
      </c>
      <c r="C3" t="s">
        <v>56</v>
      </c>
      <c r="D3" t="s">
        <v>57</v>
      </c>
      <c r="E3" s="22">
        <v>11217</v>
      </c>
      <c r="F3" s="32">
        <v>101.83296924442361</v>
      </c>
      <c r="G3" s="8">
        <v>8.1333593227365331</v>
      </c>
      <c r="H3" s="2">
        <v>22.846353274472172</v>
      </c>
      <c r="K3" s="4"/>
    </row>
    <row r="4" spans="1:11" x14ac:dyDescent="0.3">
      <c r="A4" t="s">
        <v>58</v>
      </c>
      <c r="B4" t="s">
        <v>80</v>
      </c>
      <c r="C4" t="s">
        <v>59</v>
      </c>
      <c r="D4" t="s">
        <v>58</v>
      </c>
      <c r="E4" s="6">
        <v>894890</v>
      </c>
      <c r="F4" s="7">
        <v>6806.0012912936945</v>
      </c>
      <c r="G4" s="8">
        <v>12.738954331422281</v>
      </c>
      <c r="H4" s="2">
        <v>32.138852262799304</v>
      </c>
      <c r="K4" s="4"/>
    </row>
    <row r="5" spans="1:11" x14ac:dyDescent="0.3">
      <c r="A5" t="s">
        <v>60</v>
      </c>
      <c r="B5" t="s">
        <v>80</v>
      </c>
      <c r="C5" t="s">
        <v>59</v>
      </c>
      <c r="D5" t="s">
        <v>59</v>
      </c>
      <c r="E5" s="6">
        <v>378092</v>
      </c>
      <c r="F5" s="7">
        <v>2875.5407878161427</v>
      </c>
      <c r="G5" s="8">
        <v>5.3822180170596097</v>
      </c>
      <c r="H5" s="2">
        <v>13.578689835615631</v>
      </c>
      <c r="K5" s="4"/>
    </row>
    <row r="6" spans="1:11" x14ac:dyDescent="0.3">
      <c r="A6" t="s">
        <v>61</v>
      </c>
      <c r="B6" t="s">
        <v>80</v>
      </c>
      <c r="C6" t="s">
        <v>62</v>
      </c>
      <c r="D6" t="s">
        <v>63</v>
      </c>
      <c r="E6" s="6">
        <v>484129</v>
      </c>
      <c r="F6" s="7">
        <v>3851.5928894028661</v>
      </c>
      <c r="G6" s="8">
        <v>20.800144510516571</v>
      </c>
      <c r="H6" s="2">
        <v>41.968966375469009</v>
      </c>
      <c r="K6" s="4"/>
    </row>
    <row r="7" spans="1:11" x14ac:dyDescent="0.3">
      <c r="A7" t="s">
        <v>64</v>
      </c>
      <c r="B7" t="s">
        <v>80</v>
      </c>
      <c r="C7" t="s">
        <v>59</v>
      </c>
      <c r="D7" t="s">
        <v>65</v>
      </c>
      <c r="E7" s="6">
        <v>400400</v>
      </c>
      <c r="F7" s="7">
        <v>3045.2054793558245</v>
      </c>
      <c r="G7" s="8">
        <v>5.6997834515451533</v>
      </c>
      <c r="H7" s="2">
        <v>14.379869298008998</v>
      </c>
      <c r="K7" s="4"/>
    </row>
    <row r="8" spans="1:11" x14ac:dyDescent="0.3">
      <c r="A8" t="s">
        <v>66</v>
      </c>
      <c r="B8" t="s">
        <v>80</v>
      </c>
      <c r="C8" t="s">
        <v>67</v>
      </c>
      <c r="D8" t="s">
        <v>67</v>
      </c>
      <c r="E8" s="6">
        <v>101276</v>
      </c>
      <c r="F8" s="7">
        <v>872.81968000000029</v>
      </c>
      <c r="G8" s="8">
        <v>27.3094055</v>
      </c>
      <c r="H8" s="2">
        <v>78.271349799999982</v>
      </c>
      <c r="K8" s="4"/>
    </row>
    <row r="9" spans="1:11" x14ac:dyDescent="0.3">
      <c r="A9" t="s">
        <v>68</v>
      </c>
      <c r="B9" t="s">
        <v>80</v>
      </c>
      <c r="C9" t="s">
        <v>59</v>
      </c>
      <c r="D9" t="s">
        <v>69</v>
      </c>
      <c r="E9" s="6">
        <v>500821</v>
      </c>
      <c r="F9" s="7">
        <v>3808.9513763705227</v>
      </c>
      <c r="G9" s="8">
        <v>7.1293047940296503</v>
      </c>
      <c r="H9" s="2">
        <v>17.986380008177964</v>
      </c>
      <c r="K9" s="4"/>
    </row>
    <row r="10" spans="1:11" x14ac:dyDescent="0.3">
      <c r="A10" t="s">
        <v>70</v>
      </c>
      <c r="B10" t="s">
        <v>80</v>
      </c>
      <c r="C10" t="s">
        <v>71</v>
      </c>
      <c r="D10" t="s">
        <v>71</v>
      </c>
      <c r="E10" s="6">
        <v>82346</v>
      </c>
      <c r="F10" s="7">
        <v>603.82361999999989</v>
      </c>
      <c r="G10" s="8">
        <v>48.104035799999998</v>
      </c>
      <c r="H10" s="2">
        <v>79.561944099999991</v>
      </c>
      <c r="K10" s="4"/>
    </row>
    <row r="11" spans="1:11" x14ac:dyDescent="0.3">
      <c r="A11" t="s">
        <v>72</v>
      </c>
      <c r="B11" t="s">
        <v>80</v>
      </c>
      <c r="C11" t="s">
        <v>59</v>
      </c>
      <c r="D11" t="s">
        <v>69</v>
      </c>
      <c r="E11" s="6">
        <v>277994</v>
      </c>
      <c r="F11" s="7">
        <v>2114.2554582482949</v>
      </c>
      <c r="G11" s="8">
        <v>3.95730217712988</v>
      </c>
      <c r="H11" s="2">
        <v>9.9837982554280416</v>
      </c>
      <c r="K11" s="4"/>
    </row>
    <row r="12" spans="1:11" x14ac:dyDescent="0.3">
      <c r="A12" t="s">
        <v>73</v>
      </c>
      <c r="B12" t="s">
        <v>80</v>
      </c>
      <c r="C12" t="s">
        <v>56</v>
      </c>
      <c r="D12" t="s">
        <v>74</v>
      </c>
      <c r="E12" s="6">
        <v>7198</v>
      </c>
      <c r="F12" s="7">
        <v>65.351899437859771</v>
      </c>
      <c r="G12" s="8">
        <v>5.2196305822690512</v>
      </c>
      <c r="H12" s="2">
        <v>14.661779900882971</v>
      </c>
      <c r="K12" s="4"/>
    </row>
    <row r="13" spans="1:11" x14ac:dyDescent="0.3">
      <c r="A13" t="s">
        <v>75</v>
      </c>
      <c r="B13" t="s">
        <v>80</v>
      </c>
      <c r="C13" t="s">
        <v>62</v>
      </c>
      <c r="D13" t="s">
        <v>76</v>
      </c>
      <c r="E13" s="6">
        <v>616653</v>
      </c>
      <c r="F13" s="7">
        <v>4905.9172809149823</v>
      </c>
      <c r="G13" s="8">
        <v>26.493918575982356</v>
      </c>
      <c r="H13" s="2">
        <v>53.45743522635761</v>
      </c>
      <c r="K13" s="4"/>
    </row>
    <row r="14" spans="1:11" x14ac:dyDescent="0.3">
      <c r="A14" t="s">
        <v>77</v>
      </c>
      <c r="B14" t="s">
        <v>80</v>
      </c>
      <c r="C14" t="s">
        <v>78</v>
      </c>
      <c r="D14" t="s">
        <v>79</v>
      </c>
      <c r="E14" s="6">
        <v>56302</v>
      </c>
      <c r="F14" s="7">
        <v>405.46026000000001</v>
      </c>
      <c r="G14" s="8">
        <v>30.520914400000002</v>
      </c>
      <c r="H14" s="2">
        <v>71.93137200000001</v>
      </c>
      <c r="K14" s="4"/>
    </row>
    <row r="15" spans="1:11" x14ac:dyDescent="0.3">
      <c r="E15" s="1"/>
      <c r="F15" s="1"/>
      <c r="G15" s="1"/>
      <c r="H15" s="1"/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4" sqref="E4"/>
    </sheetView>
  </sheetViews>
  <sheetFormatPr defaultRowHeight="16.5" x14ac:dyDescent="0.3"/>
  <cols>
    <col min="1" max="1" width="11" bestFit="1" customWidth="1"/>
    <col min="2" max="2" width="9.125" bestFit="1" customWidth="1"/>
    <col min="3" max="3" width="11" bestFit="1" customWidth="1"/>
    <col min="4" max="4" width="13" bestFit="1" customWidth="1"/>
    <col min="5" max="5" width="12.75" bestFit="1" customWidth="1"/>
    <col min="6" max="6" width="16" bestFit="1" customWidth="1"/>
    <col min="7" max="7" width="17.25" bestFit="1" customWidth="1"/>
    <col min="8" max="9" width="15" bestFit="1" customWidth="1"/>
    <col min="14" max="14" width="13.375" customWidth="1"/>
    <col min="15" max="15" width="17.25" bestFit="1" customWidth="1"/>
    <col min="16" max="16" width="20.625" bestFit="1" customWidth="1"/>
  </cols>
  <sheetData>
    <row r="1" spans="1:17" ht="17.25" thickBot="1" x14ac:dyDescent="0.35">
      <c r="A1" s="17" t="s">
        <v>27</v>
      </c>
      <c r="B1" s="17" t="s">
        <v>28</v>
      </c>
      <c r="C1" s="17" t="s">
        <v>29</v>
      </c>
      <c r="D1" s="18" t="s">
        <v>30</v>
      </c>
      <c r="E1" s="19" t="s">
        <v>39</v>
      </c>
      <c r="F1" s="20" t="s">
        <v>81</v>
      </c>
      <c r="G1" s="21" t="s">
        <v>41</v>
      </c>
      <c r="H1" s="21" t="s">
        <v>42</v>
      </c>
      <c r="I1" s="21" t="s">
        <v>43</v>
      </c>
      <c r="N1" t="s">
        <v>17</v>
      </c>
      <c r="O1" t="s">
        <v>16</v>
      </c>
      <c r="P1" t="s">
        <v>25</v>
      </c>
      <c r="Q1" t="s">
        <v>26</v>
      </c>
    </row>
    <row r="2" spans="1:17" x14ac:dyDescent="0.3">
      <c r="A2" s="10" t="s">
        <v>0</v>
      </c>
      <c r="B2" s="10" t="s">
        <v>82</v>
      </c>
      <c r="C2" s="10" t="s">
        <v>18</v>
      </c>
      <c r="D2" s="11" t="s">
        <v>31</v>
      </c>
      <c r="E2">
        <v>69294</v>
      </c>
      <c r="F2" s="11">
        <f>ROUND(E2,0)</f>
        <v>69294</v>
      </c>
      <c r="G2" s="12">
        <v>578.67245999999977</v>
      </c>
      <c r="H2" s="12">
        <f>D20*$Q$2</f>
        <v>22.087858199999999</v>
      </c>
      <c r="I2" s="12">
        <f>E20*$Q$2</f>
        <v>54.424555900000009</v>
      </c>
      <c r="N2" t="s">
        <v>18</v>
      </c>
      <c r="O2" s="2">
        <v>197.26329799999999</v>
      </c>
      <c r="P2" s="4">
        <v>197.3</v>
      </c>
      <c r="Q2">
        <v>1</v>
      </c>
    </row>
    <row r="3" spans="1:17" x14ac:dyDescent="0.3">
      <c r="A3" s="10" t="s">
        <v>1</v>
      </c>
      <c r="B3" s="10" t="s">
        <v>82</v>
      </c>
      <c r="C3" s="10" t="s">
        <v>19</v>
      </c>
      <c r="D3" s="11" t="s">
        <v>32</v>
      </c>
      <c r="E3">
        <f>ABS(B21*$Q$3)</f>
        <v>11216.763638478709</v>
      </c>
      <c r="F3" s="11">
        <f t="shared" ref="F3:F14" si="0">ROUND(E3,0)</f>
        <v>11217</v>
      </c>
      <c r="G3" s="12">
        <f>C21*$Q$3</f>
        <v>101.83296924442361</v>
      </c>
      <c r="H3" s="12">
        <f>D21*$Q$3</f>
        <v>8.1333593227365331</v>
      </c>
      <c r="I3" s="12">
        <f>E21*$Q$3</f>
        <v>22.846353274472172</v>
      </c>
      <c r="N3" t="s">
        <v>19</v>
      </c>
      <c r="O3" s="3">
        <v>109.259795</v>
      </c>
      <c r="P3" s="4">
        <v>582.4</v>
      </c>
      <c r="Q3">
        <f>O3/P3</f>
        <v>0.18760266998626374</v>
      </c>
    </row>
    <row r="4" spans="1:17" x14ac:dyDescent="0.3">
      <c r="A4" s="10" t="s">
        <v>2</v>
      </c>
      <c r="B4" s="10" t="s">
        <v>82</v>
      </c>
      <c r="C4" s="10" t="s">
        <v>20</v>
      </c>
      <c r="D4" s="11" t="s">
        <v>2</v>
      </c>
      <c r="E4">
        <f>B23*$Q$4</f>
        <v>894889.62891702354</v>
      </c>
      <c r="F4" s="11">
        <f t="shared" si="0"/>
        <v>894890</v>
      </c>
      <c r="G4" s="12">
        <f>C23*$Q$4</f>
        <v>6806.0012912936945</v>
      </c>
      <c r="H4" s="12">
        <f>D23*$Q$4</f>
        <v>12.738954331422281</v>
      </c>
      <c r="I4" s="12">
        <f>E23*$Q$4</f>
        <v>32.138852262799304</v>
      </c>
      <c r="N4" t="s">
        <v>20</v>
      </c>
      <c r="O4" s="3">
        <v>100.666865</v>
      </c>
      <c r="P4" s="4">
        <v>326.89999999999998</v>
      </c>
      <c r="Q4">
        <f>O4/P4</f>
        <v>0.30794391251147141</v>
      </c>
    </row>
    <row r="5" spans="1:17" x14ac:dyDescent="0.3">
      <c r="A5" s="10" t="s">
        <v>3</v>
      </c>
      <c r="B5" s="10" t="s">
        <v>82</v>
      </c>
      <c r="C5" s="10" t="s">
        <v>20</v>
      </c>
      <c r="D5" s="11" t="s">
        <v>20</v>
      </c>
      <c r="E5">
        <f>$B$23*$Q$5</f>
        <v>378091.55749593145</v>
      </c>
      <c r="F5" s="11">
        <f t="shared" si="0"/>
        <v>378092</v>
      </c>
      <c r="G5" s="12">
        <f>$C$23*$Q$5</f>
        <v>2875.5407878161427</v>
      </c>
      <c r="H5" s="12">
        <f>$D$23*$Q$5</f>
        <v>5.3822180170596097</v>
      </c>
      <c r="I5" s="12">
        <f>$E$23*$Q$5</f>
        <v>13.578689835615631</v>
      </c>
      <c r="N5" t="s">
        <v>20</v>
      </c>
      <c r="O5" s="3">
        <v>42.531827999999997</v>
      </c>
      <c r="P5" s="4">
        <v>326.89999999999998</v>
      </c>
      <c r="Q5">
        <f>O5/P5</f>
        <v>0.13010654022636892</v>
      </c>
    </row>
    <row r="6" spans="1:17" x14ac:dyDescent="0.3">
      <c r="A6" s="10" t="s">
        <v>4</v>
      </c>
      <c r="B6" s="10" t="s">
        <v>82</v>
      </c>
      <c r="C6" s="10" t="s">
        <v>21</v>
      </c>
      <c r="D6" s="11" t="s">
        <v>38</v>
      </c>
      <c r="E6">
        <f>$B$22*$Q$6</f>
        <v>484128.6215621389</v>
      </c>
      <c r="F6" s="11">
        <f t="shared" si="0"/>
        <v>484129</v>
      </c>
      <c r="G6" s="12">
        <f>$C$22*Q6</f>
        <v>3851.5928894028661</v>
      </c>
      <c r="H6" s="12">
        <f>$D$22*$Q$6</f>
        <v>20.800144510516571</v>
      </c>
      <c r="I6" s="12">
        <f>$E$22*Q6</f>
        <v>41.968966375469009</v>
      </c>
      <c r="N6" t="s">
        <v>21</v>
      </c>
      <c r="O6" s="3">
        <v>140.10987399999999</v>
      </c>
      <c r="P6" s="4">
        <v>421.7</v>
      </c>
      <c r="Q6">
        <f>O6/P6</f>
        <v>0.33225011619634809</v>
      </c>
    </row>
    <row r="7" spans="1:17" x14ac:dyDescent="0.3">
      <c r="A7" s="10" t="s">
        <v>5</v>
      </c>
      <c r="B7" s="10" t="s">
        <v>82</v>
      </c>
      <c r="C7" s="10" t="s">
        <v>20</v>
      </c>
      <c r="D7" s="11" t="s">
        <v>37</v>
      </c>
      <c r="E7">
        <f>$B$23*$Q$7</f>
        <v>400399.98300952796</v>
      </c>
      <c r="F7" s="11">
        <f t="shared" si="0"/>
        <v>400400</v>
      </c>
      <c r="G7" s="12">
        <f>$C$23*$Q$7</f>
        <v>3045.2054793558245</v>
      </c>
      <c r="H7" s="12">
        <f>$D$23*$Q$7</f>
        <v>5.6997834515451533</v>
      </c>
      <c r="I7" s="12">
        <f>$E$23*$Q$7</f>
        <v>14.379869298008998</v>
      </c>
      <c r="N7" t="s">
        <v>20</v>
      </c>
      <c r="O7" s="3">
        <v>45.041320999999897</v>
      </c>
      <c r="P7" s="4">
        <v>326.89999999999998</v>
      </c>
      <c r="Q7">
        <f>O7/P7</f>
        <v>0.1377831783420003</v>
      </c>
    </row>
    <row r="8" spans="1:17" x14ac:dyDescent="0.3">
      <c r="A8" s="10" t="s">
        <v>7</v>
      </c>
      <c r="B8" s="10" t="s">
        <v>82</v>
      </c>
      <c r="C8" s="10" t="s">
        <v>6</v>
      </c>
      <c r="D8" s="11" t="s">
        <v>6</v>
      </c>
      <c r="E8">
        <v>101276</v>
      </c>
      <c r="F8" s="11">
        <f t="shared" si="0"/>
        <v>101276</v>
      </c>
      <c r="G8" s="12">
        <v>872.81967999999995</v>
      </c>
      <c r="H8" s="12">
        <v>27.3094055</v>
      </c>
      <c r="I8" s="12">
        <v>78.271349799999982</v>
      </c>
      <c r="N8" t="s">
        <v>6</v>
      </c>
      <c r="O8" s="3">
        <v>245.22050300000001</v>
      </c>
      <c r="P8" s="4">
        <v>245.2</v>
      </c>
      <c r="Q8">
        <v>1</v>
      </c>
    </row>
    <row r="9" spans="1:17" x14ac:dyDescent="0.3">
      <c r="A9" s="10" t="s">
        <v>8</v>
      </c>
      <c r="B9" s="10" t="s">
        <v>82</v>
      </c>
      <c r="C9" s="10" t="s">
        <v>20</v>
      </c>
      <c r="D9" s="11" t="s">
        <v>36</v>
      </c>
      <c r="E9">
        <f>$B$23*$Q$9</f>
        <v>500821.39833318978</v>
      </c>
      <c r="F9" s="11">
        <f t="shared" si="0"/>
        <v>500821</v>
      </c>
      <c r="G9" s="12">
        <f>$C$23*$Q$9</f>
        <v>3808.9513763705227</v>
      </c>
      <c r="H9" s="12">
        <f>$D$23*$Q$9</f>
        <v>7.1293047940296503</v>
      </c>
      <c r="I9" s="12">
        <f>$E$23*$Q$9</f>
        <v>17.986380008177964</v>
      </c>
      <c r="N9" t="s">
        <v>20</v>
      </c>
      <c r="O9" s="3">
        <v>56.337807999999903</v>
      </c>
      <c r="P9" s="4">
        <v>326.89999999999998</v>
      </c>
      <c r="Q9">
        <f>O9/P9</f>
        <v>0.17233957785255402</v>
      </c>
    </row>
    <row r="10" spans="1:17" x14ac:dyDescent="0.3">
      <c r="A10" s="10" t="s">
        <v>9</v>
      </c>
      <c r="B10" s="10" t="s">
        <v>82</v>
      </c>
      <c r="C10" s="10" t="s">
        <v>22</v>
      </c>
      <c r="D10" s="11" t="s">
        <v>22</v>
      </c>
      <c r="E10">
        <v>82346</v>
      </c>
      <c r="F10" s="11">
        <f t="shared" si="0"/>
        <v>82346</v>
      </c>
      <c r="G10" s="12">
        <v>603.82361999999989</v>
      </c>
      <c r="H10" s="12">
        <v>48.104035799999998</v>
      </c>
      <c r="I10" s="12">
        <v>79.561944099999991</v>
      </c>
      <c r="N10" t="s">
        <v>22</v>
      </c>
      <c r="O10" s="3">
        <v>514.97786799999903</v>
      </c>
      <c r="P10" s="4">
        <v>515</v>
      </c>
      <c r="Q10">
        <v>1</v>
      </c>
    </row>
    <row r="11" spans="1:17" x14ac:dyDescent="0.3">
      <c r="A11" s="10" t="s">
        <v>10</v>
      </c>
      <c r="B11" s="10" t="s">
        <v>82</v>
      </c>
      <c r="C11" s="10" t="s">
        <v>20</v>
      </c>
      <c r="D11" s="11" t="s">
        <v>36</v>
      </c>
      <c r="E11">
        <f>$B$23*$Q$11</f>
        <v>277993.67080460384</v>
      </c>
      <c r="F11" s="11">
        <f t="shared" si="0"/>
        <v>277994</v>
      </c>
      <c r="G11" s="12">
        <f>$C$23*$Q$11</f>
        <v>2114.2554582482949</v>
      </c>
      <c r="H11" s="12">
        <f>$D$23*$Q$11</f>
        <v>3.95730217712988</v>
      </c>
      <c r="I11" s="12">
        <f>$E$23*$Q$11</f>
        <v>9.9837982554280416</v>
      </c>
      <c r="N11" t="s">
        <v>20</v>
      </c>
      <c r="O11" s="3">
        <v>31.271735</v>
      </c>
      <c r="P11" s="4">
        <v>326.89999999999998</v>
      </c>
      <c r="Q11">
        <f>O11/P11</f>
        <v>9.5661471397981035E-2</v>
      </c>
    </row>
    <row r="12" spans="1:17" x14ac:dyDescent="0.3">
      <c r="A12" s="10" t="s">
        <v>11</v>
      </c>
      <c r="B12" s="10" t="s">
        <v>82</v>
      </c>
      <c r="C12" s="10" t="s">
        <v>19</v>
      </c>
      <c r="D12" s="11" t="s">
        <v>34</v>
      </c>
      <c r="E12">
        <f>B21*$Q$12</f>
        <v>7198.4232096840669</v>
      </c>
      <c r="F12" s="11">
        <f t="shared" si="0"/>
        <v>7198</v>
      </c>
      <c r="G12" s="12">
        <f>C21*$Q$12</f>
        <v>65.351899437859771</v>
      </c>
      <c r="H12" s="12">
        <f>D21*$Q$12</f>
        <v>5.2196305822690512</v>
      </c>
      <c r="I12" s="12">
        <f>E21*$Q$12</f>
        <v>14.661779900882971</v>
      </c>
      <c r="N12" t="s">
        <v>23</v>
      </c>
      <c r="O12" s="3">
        <v>70.118108000000007</v>
      </c>
      <c r="P12" s="4">
        <v>582.4</v>
      </c>
      <c r="Q12">
        <f>O12/P12</f>
        <v>0.12039510302197803</v>
      </c>
    </row>
    <row r="13" spans="1:17" x14ac:dyDescent="0.3">
      <c r="A13" s="10" t="s">
        <v>12</v>
      </c>
      <c r="B13" s="10" t="s">
        <v>82</v>
      </c>
      <c r="C13" s="10" t="s">
        <v>21</v>
      </c>
      <c r="D13" s="11" t="s">
        <v>33</v>
      </c>
      <c r="E13">
        <f>$B$22*$Q$13</f>
        <v>616652.65226810391</v>
      </c>
      <c r="F13" s="11">
        <f t="shared" si="0"/>
        <v>616653</v>
      </c>
      <c r="G13" s="12">
        <f>$C$22*$Q$13</f>
        <v>4905.9172809149823</v>
      </c>
      <c r="H13" s="12">
        <f>$D$22*$Q$13</f>
        <v>26.493918575982356</v>
      </c>
      <c r="I13" s="12">
        <f>$E$22*$Q$13</f>
        <v>53.45743522635761</v>
      </c>
      <c r="N13" t="s">
        <v>21</v>
      </c>
      <c r="O13" s="3">
        <v>199.53849099999999</v>
      </c>
      <c r="P13" s="4">
        <v>471.5</v>
      </c>
      <c r="Q13">
        <f>O13/P13</f>
        <v>0.42319934464475079</v>
      </c>
    </row>
    <row r="14" spans="1:17" x14ac:dyDescent="0.3">
      <c r="A14" s="14" t="s">
        <v>13</v>
      </c>
      <c r="B14" s="14" t="s">
        <v>82</v>
      </c>
      <c r="C14" s="14" t="s">
        <v>24</v>
      </c>
      <c r="D14" s="15" t="s">
        <v>35</v>
      </c>
      <c r="E14" s="14">
        <v>56302</v>
      </c>
      <c r="F14" s="15">
        <f t="shared" si="0"/>
        <v>56302</v>
      </c>
      <c r="G14" s="16">
        <v>405.46026000000001</v>
      </c>
      <c r="H14" s="16">
        <v>30.520914400000002</v>
      </c>
      <c r="I14" s="16">
        <v>71.93137200000001</v>
      </c>
      <c r="N14" t="s">
        <v>24</v>
      </c>
      <c r="O14" s="3">
        <v>440.60413499999999</v>
      </c>
      <c r="P14" s="4">
        <v>440.6</v>
      </c>
      <c r="Q14">
        <v>1</v>
      </c>
    </row>
    <row r="15" spans="1:17" x14ac:dyDescent="0.3">
      <c r="O15" s="13" t="s">
        <v>83</v>
      </c>
      <c r="P15" s="13" t="s">
        <v>84</v>
      </c>
    </row>
    <row r="18" spans="1:10" ht="17.25" thickBot="1" x14ac:dyDescent="0.35"/>
    <row r="19" spans="1:10" x14ac:dyDescent="0.3">
      <c r="A19" s="9"/>
      <c r="B19" s="9" t="s">
        <v>39</v>
      </c>
      <c r="C19" s="9" t="s">
        <v>40</v>
      </c>
      <c r="D19" s="9" t="s">
        <v>14</v>
      </c>
      <c r="E19" s="9" t="s">
        <v>15</v>
      </c>
      <c r="G19" s="23" t="s">
        <v>85</v>
      </c>
      <c r="H19" s="24"/>
      <c r="I19" s="24"/>
      <c r="J19" s="25"/>
    </row>
    <row r="20" spans="1:10" x14ac:dyDescent="0.3">
      <c r="A20" s="9" t="s">
        <v>18</v>
      </c>
      <c r="B20" s="9">
        <v>69294</v>
      </c>
      <c r="C20" s="9">
        <v>578.67245999999977</v>
      </c>
      <c r="D20" s="9">
        <v>22.087858199999999</v>
      </c>
      <c r="E20" s="9">
        <v>54.424555900000009</v>
      </c>
      <c r="G20" s="26" t="s">
        <v>86</v>
      </c>
      <c r="H20" s="27"/>
      <c r="I20" s="27"/>
      <c r="J20" s="28"/>
    </row>
    <row r="21" spans="1:10" ht="17.25" thickBot="1" x14ac:dyDescent="0.35">
      <c r="A21" s="9" t="s">
        <v>19</v>
      </c>
      <c r="B21" s="9">
        <v>59790</v>
      </c>
      <c r="C21" s="9">
        <v>542.81194000000005</v>
      </c>
      <c r="D21" s="9">
        <v>43.354176800000012</v>
      </c>
      <c r="E21" s="9">
        <v>121.78053370000002</v>
      </c>
      <c r="G21" s="29" t="s">
        <v>87</v>
      </c>
      <c r="H21" s="30"/>
      <c r="I21" s="30"/>
      <c r="J21" s="31"/>
    </row>
    <row r="22" spans="1:10" x14ac:dyDescent="0.3">
      <c r="A22" s="9" t="s">
        <v>21</v>
      </c>
      <c r="B22" s="9">
        <v>1457121</v>
      </c>
      <c r="C22" s="9">
        <v>11592.45009</v>
      </c>
      <c r="D22" s="9">
        <v>62.603874300000001</v>
      </c>
      <c r="E22" s="9">
        <v>126.31738659999996</v>
      </c>
    </row>
    <row r="23" spans="1:10" x14ac:dyDescent="0.3">
      <c r="A23" s="9" t="s">
        <v>20</v>
      </c>
      <c r="B23" s="9">
        <v>2906015</v>
      </c>
      <c r="C23" s="9">
        <v>22101.431509999926</v>
      </c>
      <c r="D23" s="9">
        <v>41.36777450000001</v>
      </c>
      <c r="E23" s="9">
        <v>104.3659282</v>
      </c>
    </row>
    <row r="24" spans="1:10" x14ac:dyDescent="0.3">
      <c r="A24" s="9" t="s">
        <v>22</v>
      </c>
      <c r="B24" s="9">
        <v>82346</v>
      </c>
      <c r="C24" s="9">
        <v>603.82361999999989</v>
      </c>
      <c r="D24" s="9">
        <v>48.104035799999998</v>
      </c>
      <c r="E24" s="9">
        <v>79.561944099999991</v>
      </c>
    </row>
    <row r="25" spans="1:10" x14ac:dyDescent="0.3">
      <c r="A25" s="9" t="s">
        <v>24</v>
      </c>
      <c r="B25" s="9">
        <v>56302</v>
      </c>
      <c r="C25" s="9">
        <v>405.46026000000001</v>
      </c>
      <c r="D25" s="9">
        <v>30.520914400000002</v>
      </c>
      <c r="E25" s="9">
        <v>71.93137200000001</v>
      </c>
    </row>
    <row r="26" spans="1:10" x14ac:dyDescent="0.3">
      <c r="A26" s="9" t="s">
        <v>6</v>
      </c>
      <c r="B26" s="9">
        <v>101276</v>
      </c>
      <c r="C26" s="9">
        <v>872.81968000000029</v>
      </c>
      <c r="D26" s="9">
        <v>27.3094055</v>
      </c>
      <c r="E26" s="9">
        <v>78.271349799999982</v>
      </c>
    </row>
  </sheetData>
  <mergeCells count="3">
    <mergeCell ref="G19:J19"/>
    <mergeCell ref="G20:J20"/>
    <mergeCell ref="G21:J21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오염배출 부하량 계산</vt:lpstr>
      <vt:lpstr>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2024-01-29T23:34:08Z</dcterms:created>
  <dcterms:modified xsi:type="dcterms:W3CDTF">2024-02-05T00:49:58Z</dcterms:modified>
</cp:coreProperties>
</file>