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son\Documents\2nd_year\Sem_2\Stats\Project\"/>
    </mc:Choice>
  </mc:AlternateContent>
  <xr:revisionPtr revIDLastSave="0" documentId="12_ncr:500000_{88EDE24D-B67C-45CB-9A0F-BD21A9406712}" xr6:coauthVersionLast="31" xr6:coauthVersionMax="31" xr10:uidLastSave="{00000000-0000-0000-0000-000000000000}"/>
  <bookViews>
    <workbookView xWindow="0" yWindow="0" windowWidth="14205" windowHeight="4470" xr2:uid="{D260E4F6-993D-4A5E-B6CA-6510DDE6F171}"/>
  </bookViews>
  <sheets>
    <sheet name="Test 1" sheetId="1" r:id="rId1"/>
    <sheet name="Test 2" sheetId="2" r:id="rId2"/>
  </sheets>
  <definedNames>
    <definedName name="_xlchart.v1.0" hidden="1">'Test 1'!$E$2:$E$16</definedName>
    <definedName name="_xlchart.v1.1" hidden="1">'Test 1'!$K$2:$K$16</definedName>
    <definedName name="_xlchart.v1.2" hidden="1">'Test 1'!$B$2:$B$16</definedName>
    <definedName name="_xlchart.v1.3" hidden="1">'Test 1'!$W$2:$W$16</definedName>
    <definedName name="_xlchart.v1.4" hidden="1">'Test 1'!$Z$2:$Z$16</definedName>
    <definedName name="_xlchart.v1.5" hidden="1">'Test 2'!$A$2:$A$101</definedName>
    <definedName name="_xlchart.v1.6" hidden="1">'Test 2'!$B$2:$B$101</definedName>
    <definedName name="_xlchart.v1.7" hidden="1">'Test 2'!$A$2:$A$101</definedName>
    <definedName name="EgrData_1" localSheetId="0">'Test 1'!$B$2:$B$24</definedName>
    <definedName name="StatsData" localSheetId="0">'Test 1'!$C$2:$C$16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J10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A31" i="1" l="1"/>
  <c r="A29" i="1"/>
  <c r="B26" i="1"/>
  <c r="B25" i="1"/>
  <c r="A25" i="1"/>
  <c r="E22" i="1"/>
  <c r="E18" i="1"/>
  <c r="F18" i="1"/>
  <c r="H18" i="1"/>
  <c r="I18" i="1"/>
  <c r="E19" i="1"/>
  <c r="F19" i="1"/>
  <c r="H19" i="1"/>
  <c r="I19" i="1"/>
  <c r="B2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F20" i="1"/>
  <c r="E20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19" i="1"/>
  <c r="B19" i="1"/>
  <c r="C18" i="1"/>
  <c r="B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grData" type="6" refreshedVersion="6" background="1" saveData="1">
    <textPr codePage="437" sourceFile="C:\Users\Harrison\Documents\2nd_year\Sem_2\Stats\Project\EgrData.txt" consecutive="1">
      <textFields>
        <textField/>
      </textFields>
    </textPr>
  </connection>
  <connection id="2" xr16:uid="{00000000-0015-0000-FFFF-FFFF01000000}" name="StatsData" type="6" refreshedVersion="6" background="1" saveData="1">
    <textPr codePage="437" sourceFile="C:\Users\Harrison\Documents\2nd_year\Sem_2\Stats\Project\StatsData.txt">
      <textFields>
        <textField/>
      </textFields>
    </textPr>
  </connection>
</connections>
</file>

<file path=xl/sharedStrings.xml><?xml version="1.0" encoding="utf-8"?>
<sst xmlns="http://schemas.openxmlformats.org/spreadsheetml/2006/main" count="34" uniqueCount="26">
  <si>
    <t>EGR</t>
  </si>
  <si>
    <t>STUD</t>
  </si>
  <si>
    <t>Mean</t>
  </si>
  <si>
    <t>STD</t>
  </si>
  <si>
    <t>log(EGR)</t>
  </si>
  <si>
    <t>log(STUD)</t>
  </si>
  <si>
    <t>stand STUD</t>
  </si>
  <si>
    <t>T</t>
  </si>
  <si>
    <t>v</t>
  </si>
  <si>
    <t>v numer</t>
  </si>
  <si>
    <t>v denom</t>
  </si>
  <si>
    <t>T(.05/2,26)</t>
  </si>
  <si>
    <t>CI diff</t>
  </si>
  <si>
    <t>CI Lower</t>
  </si>
  <si>
    <t>CI Upper</t>
  </si>
  <si>
    <t>Ave Diff</t>
  </si>
  <si>
    <t>stand( EGR)</t>
  </si>
  <si>
    <t>sqrt(EGR)</t>
  </si>
  <si>
    <t>sqrt(STUD)</t>
  </si>
  <si>
    <t>"-1/EGR"</t>
  </si>
  <si>
    <t>"-1/STUD"</t>
  </si>
  <si>
    <t>"-1/(EGR)^2"</t>
  </si>
  <si>
    <t>"-1/(STUD)^2"</t>
  </si>
  <si>
    <t>Test Stat</t>
  </si>
  <si>
    <t>"-1/STUD^2"</t>
  </si>
  <si>
    <t>"-1/EGR^2"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</si>
</sst>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Border="1" applyAlignment="1"/>
    <xf numFmtId="164" fontId="0" fillId="0" borderId="0" xfId="0" applyNumberFormat="1"/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EGR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EGR Histogram</a:t>
          </a:r>
        </a:p>
      </cx:txPr>
    </cx:title>
    <cx:plotArea>
      <cx:plotAreaRegion>
        <cx:series layoutId="clusteredColumn" uniqueId="{0C179CD0-81D1-48A6-BBBD-0A041A13E15B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Log(EGR)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Log(EGR) Histogram</a:t>
          </a:r>
        </a:p>
      </cx:txPr>
    </cx:title>
    <cx:plotArea>
      <cx:plotAreaRegion>
        <cx:series layoutId="clusteredColumn" uniqueId="{BB6E1282-04F0-4BB6-B24D-39C721103067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sqrt(EGR)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sqrt(EGR) Histogram</a:t>
          </a:r>
        </a:p>
      </cx:txPr>
    </cx:title>
    <cx:plotArea>
      <cx:plotAreaRegion>
        <cx:series layoutId="clusteredColumn" uniqueId="{46012F42-9D51-410C-92B3-CAEC612028DF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-1/EGR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-1/EGR Histogram</a:t>
          </a:r>
        </a:p>
      </cx:txPr>
    </cx:title>
    <cx:plotArea>
      <cx:plotAreaRegion>
        <cx:series layoutId="clusteredColumn" uniqueId="{625230CE-E368-41E3-B760-5080C79066AD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-1/EGR^2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-1/EGR^2</a:t>
          </a:r>
        </a:p>
      </cx:txPr>
    </cx:title>
    <cx:plotArea>
      <cx:plotAreaRegion>
        <cx:series layoutId="clusteredColumn" uniqueId="{89CDAAB8-18AB-4F8A-9591-BC7059FB9461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Student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Student</a:t>
          </a:r>
        </a:p>
      </cx:txPr>
    </cx:title>
    <cx:plotArea>
      <cx:plotAreaRegion>
        <cx:series layoutId="clusteredColumn" uniqueId="{ECF1AE1C-1F3E-44A9-9276-187AA604EEE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Engineering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Engineering</a:t>
          </a:r>
        </a:p>
      </cx:txPr>
    </cx:title>
    <cx:plotArea>
      <cx:plotAreaRegion>
        <cx:series layoutId="clusteredColumn" uniqueId="{6A920C74-860B-4EE9-9042-84F1AF84E45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2</xdr:row>
      <xdr:rowOff>119062</xdr:rowOff>
    </xdr:from>
    <xdr:to>
      <xdr:col>21</xdr:col>
      <xdr:colOff>180975</xdr:colOff>
      <xdr:row>17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2667607-B285-4104-B876-1804531CB3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0650" y="500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490537</xdr:colOff>
      <xdr:row>18</xdr:row>
      <xdr:rowOff>23812</xdr:rowOff>
    </xdr:from>
    <xdr:to>
      <xdr:col>21</xdr:col>
      <xdr:colOff>185737</xdr:colOff>
      <xdr:row>32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60A1C2F-474C-407F-A388-770B0FA433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5412" y="3452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471487</xdr:colOff>
      <xdr:row>33</xdr:row>
      <xdr:rowOff>23812</xdr:rowOff>
    </xdr:from>
    <xdr:to>
      <xdr:col>21</xdr:col>
      <xdr:colOff>166687</xdr:colOff>
      <xdr:row>47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002127B-89C2-4FAD-8CD4-F2ECDA20A7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96362" y="6310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404812</xdr:colOff>
      <xdr:row>18</xdr:row>
      <xdr:rowOff>23812</xdr:rowOff>
    </xdr:from>
    <xdr:to>
      <xdr:col>28</xdr:col>
      <xdr:colOff>195262</xdr:colOff>
      <xdr:row>32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D2B4E9F-E152-4D9F-BEC4-1000367C7E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06487" y="3452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366712</xdr:colOff>
      <xdr:row>33</xdr:row>
      <xdr:rowOff>4762</xdr:rowOff>
    </xdr:from>
    <xdr:to>
      <xdr:col>28</xdr:col>
      <xdr:colOff>157162</xdr:colOff>
      <xdr:row>47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C06A71BF-591D-409B-AF2C-25B18B8F4E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68387" y="6291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65</xdr:row>
      <xdr:rowOff>42862</xdr:rowOff>
    </xdr:from>
    <xdr:to>
      <xdr:col>43</xdr:col>
      <xdr:colOff>238125</xdr:colOff>
      <xdr:row>79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F110D2C-D374-45AF-A416-A3C1B2FF44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82650" y="12425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309562</xdr:colOff>
      <xdr:row>65</xdr:row>
      <xdr:rowOff>42862</xdr:rowOff>
    </xdr:from>
    <xdr:to>
      <xdr:col>29</xdr:col>
      <xdr:colOff>214312</xdr:colOff>
      <xdr:row>79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42A850-0C60-49CA-985B-9C317DBD23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1587" y="12425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grData_1" connectionId="1" xr16:uid="{00000000-0016-0000-00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sData" connectionId="2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CCDF-0A2B-42AC-97F6-088C15CD2BFD}">
  <dimension ref="A1:AC66"/>
  <sheetViews>
    <sheetView tabSelected="1" zoomScale="90" zoomScaleNormal="90" workbookViewId="0">
      <selection activeCell="B29" sqref="B29:C29"/>
    </sheetView>
  </sheetViews>
  <sheetFormatPr defaultRowHeight="15" x14ac:dyDescent="0.25"/>
  <cols>
    <col min="2" max="2" width="8.85546875" bestFit="1" customWidth="1"/>
    <col min="3" max="3" width="8.5703125" customWidth="1"/>
    <col min="5" max="5" width="13" customWidth="1"/>
    <col min="6" max="6" width="12.5703125" customWidth="1"/>
    <col min="8" max="8" width="11.7109375" customWidth="1"/>
    <col min="26" max="27" width="13" customWidth="1"/>
  </cols>
  <sheetData>
    <row r="1" spans="2:29" x14ac:dyDescent="0.25">
      <c r="B1" t="s">
        <v>0</v>
      </c>
      <c r="C1" t="s">
        <v>1</v>
      </c>
      <c r="E1" t="s">
        <v>4</v>
      </c>
      <c r="F1" t="s">
        <v>5</v>
      </c>
      <c r="H1" t="s">
        <v>16</v>
      </c>
      <c r="I1" t="s">
        <v>6</v>
      </c>
      <c r="K1" t="s">
        <v>17</v>
      </c>
      <c r="L1" t="s">
        <v>18</v>
      </c>
      <c r="W1" t="s">
        <v>19</v>
      </c>
      <c r="X1" t="s">
        <v>20</v>
      </c>
      <c r="Z1" t="s">
        <v>21</v>
      </c>
      <c r="AA1" t="s">
        <v>22</v>
      </c>
    </row>
    <row r="2" spans="2:29" x14ac:dyDescent="0.25">
      <c r="B2">
        <v>2703</v>
      </c>
      <c r="C2">
        <v>3531</v>
      </c>
      <c r="E2" s="2">
        <f>LN(B2)</f>
        <v>7.9021175462764477</v>
      </c>
      <c r="F2" s="2">
        <f>LN(C2)</f>
        <v>8.1693363959283865</v>
      </c>
      <c r="H2" s="2">
        <f>STANDARDIZE(B2,B$18,B$19)</f>
        <v>-0.81463546491022054</v>
      </c>
      <c r="I2" s="2">
        <f>STANDARDIZE(C2,C$18,C$19)</f>
        <v>3.8490740987259874E-2</v>
      </c>
      <c r="K2">
        <f>SQRT(B2)</f>
        <v>51.990383726223833</v>
      </c>
      <c r="L2">
        <f>SQRT(C2)</f>
        <v>59.422218066982317</v>
      </c>
      <c r="M2" s="4"/>
      <c r="N2" s="4"/>
      <c r="O2" s="4"/>
      <c r="P2" s="4"/>
      <c r="Q2" s="4"/>
      <c r="R2" s="4"/>
      <c r="S2" s="4"/>
      <c r="T2" s="4"/>
      <c r="U2" s="4"/>
      <c r="V2" s="4"/>
      <c r="W2" s="4">
        <f>-1/B2</f>
        <v>-3.6995930447650759E-4</v>
      </c>
      <c r="X2" s="4">
        <f>-1/C2</f>
        <v>-2.8320589068252618E-4</v>
      </c>
      <c r="Y2" s="4"/>
      <c r="Z2" s="4">
        <f>-1/B2^2</f>
        <v>-1.3686988696874125E-7</v>
      </c>
      <c r="AA2" s="4">
        <f>-1/C2^2</f>
        <v>-8.0205576517282975E-8</v>
      </c>
      <c r="AB2" s="4"/>
      <c r="AC2" s="4"/>
    </row>
    <row r="3" spans="2:29" x14ac:dyDescent="0.25">
      <c r="B3">
        <v>2687</v>
      </c>
      <c r="C3">
        <v>3531</v>
      </c>
      <c r="E3" s="2">
        <f t="shared" ref="E3:F15" si="0">LN(B3)</f>
        <v>7.8961806086154915</v>
      </c>
      <c r="F3" s="2">
        <f t="shared" si="0"/>
        <v>8.1693363959283865</v>
      </c>
      <c r="H3" s="2">
        <f t="shared" ref="H3:I16" si="1">STANDARDIZE(B3,B$18,B$19)</f>
        <v>-1.3562213695596761</v>
      </c>
      <c r="I3" s="2">
        <f t="shared" si="1"/>
        <v>3.8490740987259874E-2</v>
      </c>
      <c r="K3">
        <f t="shared" ref="K3:L16" si="2">SQRT(B3)</f>
        <v>51.836280730777744</v>
      </c>
      <c r="L3">
        <f t="shared" si="2"/>
        <v>59.422218066982317</v>
      </c>
      <c r="M3" s="4"/>
      <c r="N3" s="4"/>
      <c r="O3" s="4"/>
      <c r="P3" s="4"/>
      <c r="Q3" s="4"/>
      <c r="R3" s="4"/>
      <c r="S3" s="4"/>
      <c r="T3" s="4"/>
      <c r="U3" s="4"/>
      <c r="V3" s="4"/>
      <c r="W3" s="4">
        <f t="shared" ref="W3:X16" si="3">-1/B3</f>
        <v>-3.7216226274655752E-4</v>
      </c>
      <c r="X3" s="4">
        <f t="shared" si="3"/>
        <v>-2.8320589068252618E-4</v>
      </c>
      <c r="Y3" s="4"/>
      <c r="Z3" s="4">
        <f t="shared" ref="Z3:AA16" si="4">-1/B3^2</f>
        <v>-1.3850474981263769E-7</v>
      </c>
      <c r="AA3" s="4">
        <f t="shared" si="4"/>
        <v>-8.0205576517282975E-8</v>
      </c>
      <c r="AB3" s="4"/>
      <c r="AC3" s="4"/>
    </row>
    <row r="4" spans="2:29" x14ac:dyDescent="0.25">
      <c r="B4">
        <v>2688</v>
      </c>
      <c r="C4">
        <v>3484</v>
      </c>
      <c r="E4" s="2">
        <f t="shared" si="0"/>
        <v>7.8965527016430404</v>
      </c>
      <c r="F4" s="2">
        <f t="shared" si="0"/>
        <v>8.1559363379723937</v>
      </c>
      <c r="H4" s="2">
        <f t="shared" si="1"/>
        <v>-1.3223722505190851</v>
      </c>
      <c r="I4" s="2">
        <f t="shared" si="1"/>
        <v>-2.0488917510138491</v>
      </c>
      <c r="K4">
        <f t="shared" si="2"/>
        <v>51.845925587262883</v>
      </c>
      <c r="L4">
        <f t="shared" si="2"/>
        <v>59.025418253494827</v>
      </c>
      <c r="M4" s="3"/>
      <c r="N4" s="3"/>
      <c r="O4" s="4"/>
      <c r="P4" s="4"/>
      <c r="Q4" s="4"/>
      <c r="R4" s="4"/>
      <c r="S4" s="4"/>
      <c r="T4" s="4"/>
      <c r="U4" s="4"/>
      <c r="V4" s="4"/>
      <c r="W4" s="4">
        <f t="shared" si="3"/>
        <v>-3.720238095238095E-4</v>
      </c>
      <c r="X4" s="4">
        <f t="shared" si="3"/>
        <v>-2.8702640642939151E-4</v>
      </c>
      <c r="Y4" s="4"/>
      <c r="Z4" s="4">
        <f t="shared" si="4"/>
        <v>-1.3840171485260771E-7</v>
      </c>
      <c r="AA4" s="4">
        <f t="shared" si="4"/>
        <v>-8.2384157987770243E-8</v>
      </c>
      <c r="AB4" s="4"/>
      <c r="AC4" s="4"/>
    </row>
    <row r="5" spans="2:29" x14ac:dyDescent="0.25">
      <c r="B5">
        <v>2703</v>
      </c>
      <c r="C5">
        <v>3500</v>
      </c>
      <c r="E5" s="2">
        <f t="shared" si="0"/>
        <v>7.9021175462764477</v>
      </c>
      <c r="F5" s="2">
        <f t="shared" si="0"/>
        <v>8.1605182474775049</v>
      </c>
      <c r="H5" s="2">
        <f t="shared" si="1"/>
        <v>-0.81463546491022054</v>
      </c>
      <c r="I5" s="2">
        <f t="shared" si="1"/>
        <v>-1.3382934558645354</v>
      </c>
      <c r="J5" s="3"/>
      <c r="K5">
        <f t="shared" si="2"/>
        <v>51.990383726223833</v>
      </c>
      <c r="L5">
        <f t="shared" si="2"/>
        <v>59.16079783099616</v>
      </c>
      <c r="M5" s="1"/>
      <c r="N5" s="1"/>
      <c r="O5" s="4"/>
      <c r="P5" s="4"/>
      <c r="Q5" s="4"/>
      <c r="R5" s="4"/>
      <c r="S5" s="4"/>
      <c r="T5" s="4"/>
      <c r="U5" s="4"/>
      <c r="V5" s="4"/>
      <c r="W5" s="4">
        <f t="shared" si="3"/>
        <v>-3.6995930447650759E-4</v>
      </c>
      <c r="X5" s="4">
        <f t="shared" si="3"/>
        <v>-2.8571428571428574E-4</v>
      </c>
      <c r="Y5" s="4"/>
      <c r="Z5" s="4">
        <f t="shared" si="4"/>
        <v>-1.3686988696874125E-7</v>
      </c>
      <c r="AA5" s="4">
        <f t="shared" si="4"/>
        <v>-8.1632653061224493E-8</v>
      </c>
      <c r="AB5" s="4"/>
      <c r="AC5" s="4"/>
    </row>
    <row r="6" spans="2:29" x14ac:dyDescent="0.25">
      <c r="B6">
        <v>2687</v>
      </c>
      <c r="C6">
        <v>3500</v>
      </c>
      <c r="E6" s="2">
        <f t="shared" si="0"/>
        <v>7.8961806086154915</v>
      </c>
      <c r="F6" s="2">
        <f t="shared" si="0"/>
        <v>8.1605182474775049</v>
      </c>
      <c r="H6" s="2">
        <f t="shared" si="1"/>
        <v>-1.3562213695596761</v>
      </c>
      <c r="I6" s="2">
        <f t="shared" si="1"/>
        <v>-1.3382934558645354</v>
      </c>
      <c r="J6" s="1"/>
      <c r="K6">
        <f t="shared" si="2"/>
        <v>51.836280730777744</v>
      </c>
      <c r="L6">
        <f t="shared" si="2"/>
        <v>59.16079783099616</v>
      </c>
      <c r="M6" s="1"/>
      <c r="N6" s="1"/>
      <c r="O6" s="4"/>
      <c r="P6" s="4"/>
      <c r="Q6" s="4"/>
      <c r="R6" s="4"/>
      <c r="S6" s="4"/>
      <c r="T6" s="4"/>
      <c r="U6" s="4"/>
      <c r="V6" s="4"/>
      <c r="W6" s="4">
        <f t="shared" si="3"/>
        <v>-3.7216226274655752E-4</v>
      </c>
      <c r="X6" s="4">
        <f t="shared" si="3"/>
        <v>-2.8571428571428574E-4</v>
      </c>
      <c r="Y6" s="4"/>
      <c r="Z6" s="4">
        <f t="shared" si="4"/>
        <v>-1.3850474981263769E-7</v>
      </c>
      <c r="AA6" s="4">
        <f t="shared" si="4"/>
        <v>-8.1632653061224493E-8</v>
      </c>
      <c r="AB6" s="4"/>
      <c r="AC6" s="4"/>
    </row>
    <row r="7" spans="2:29" x14ac:dyDescent="0.25">
      <c r="B7">
        <v>2735</v>
      </c>
      <c r="C7">
        <v>3578</v>
      </c>
      <c r="E7" s="2">
        <f t="shared" si="0"/>
        <v>7.9138867148560816</v>
      </c>
      <c r="F7" s="2">
        <f t="shared" si="0"/>
        <v>8.1825592640686651</v>
      </c>
      <c r="H7" s="2">
        <f t="shared" si="1"/>
        <v>0.2685363443886904</v>
      </c>
      <c r="I7" s="2">
        <f t="shared" si="1"/>
        <v>2.1258732329883689</v>
      </c>
      <c r="J7" s="1"/>
      <c r="K7">
        <f t="shared" si="2"/>
        <v>52.297227459971531</v>
      </c>
      <c r="L7">
        <f t="shared" si="2"/>
        <v>59.816385714952723</v>
      </c>
      <c r="M7" s="1"/>
      <c r="N7" s="1"/>
      <c r="O7" s="4"/>
      <c r="P7" s="4"/>
      <c r="Q7" s="4"/>
      <c r="R7" s="4"/>
      <c r="S7" s="4"/>
      <c r="T7" s="4"/>
      <c r="U7" s="4"/>
      <c r="V7" s="4"/>
      <c r="W7" s="4">
        <f t="shared" si="3"/>
        <v>-3.6563071297989033E-4</v>
      </c>
      <c r="X7" s="4">
        <f t="shared" si="3"/>
        <v>-2.7948574622694243E-4</v>
      </c>
      <c r="Y7" s="4"/>
      <c r="Z7" s="4">
        <f t="shared" si="4"/>
        <v>-1.3368581827418292E-7</v>
      </c>
      <c r="AA7" s="4">
        <f t="shared" si="4"/>
        <v>-7.8112282344030858E-8</v>
      </c>
      <c r="AB7" s="4"/>
      <c r="AC7" s="4"/>
    </row>
    <row r="8" spans="2:29" x14ac:dyDescent="0.25">
      <c r="B8">
        <v>2750</v>
      </c>
      <c r="C8">
        <v>3531</v>
      </c>
      <c r="E8" s="2">
        <f t="shared" si="0"/>
        <v>7.9193561906606167</v>
      </c>
      <c r="F8" s="2">
        <f t="shared" si="0"/>
        <v>8.1693363959283865</v>
      </c>
      <c r="H8" s="2">
        <f t="shared" si="1"/>
        <v>0.77627312999755493</v>
      </c>
      <c r="I8" s="2">
        <f t="shared" si="1"/>
        <v>3.8490740987259874E-2</v>
      </c>
      <c r="J8" s="1"/>
      <c r="K8">
        <f t="shared" si="2"/>
        <v>52.440442408507579</v>
      </c>
      <c r="L8">
        <f t="shared" si="2"/>
        <v>59.422218066982317</v>
      </c>
      <c r="M8" s="1"/>
      <c r="N8" s="1"/>
      <c r="O8" s="4"/>
      <c r="P8" s="4"/>
      <c r="Q8" s="4"/>
      <c r="R8" s="4"/>
      <c r="S8" s="4"/>
      <c r="T8" s="4"/>
      <c r="U8" s="4"/>
      <c r="V8" s="4"/>
      <c r="W8" s="4">
        <f t="shared" si="3"/>
        <v>-3.6363636363636361E-4</v>
      </c>
      <c r="X8" s="4">
        <f t="shared" si="3"/>
        <v>-2.8320589068252618E-4</v>
      </c>
      <c r="Y8" s="4"/>
      <c r="Z8" s="4">
        <f t="shared" si="4"/>
        <v>-1.3223140495867768E-7</v>
      </c>
      <c r="AA8" s="4">
        <f t="shared" si="4"/>
        <v>-8.0205576517282975E-8</v>
      </c>
      <c r="AB8" s="4"/>
      <c r="AC8" s="4"/>
    </row>
    <row r="9" spans="2:29" x14ac:dyDescent="0.25">
      <c r="B9">
        <v>2734</v>
      </c>
      <c r="C9">
        <v>3532</v>
      </c>
      <c r="E9" s="2">
        <f t="shared" si="0"/>
        <v>7.9135210172838946</v>
      </c>
      <c r="F9" s="2">
        <f t="shared" si="0"/>
        <v>8.1696195617238505</v>
      </c>
      <c r="H9" s="2">
        <f t="shared" si="1"/>
        <v>0.23468722534809941</v>
      </c>
      <c r="I9" s="2">
        <f t="shared" si="1"/>
        <v>8.2903134434091988E-2</v>
      </c>
      <c r="J9" s="1"/>
      <c r="K9">
        <f t="shared" si="2"/>
        <v>52.287665849605489</v>
      </c>
      <c r="L9">
        <f t="shared" si="2"/>
        <v>59.430631832414505</v>
      </c>
      <c r="M9" s="4"/>
      <c r="N9" s="4"/>
      <c r="O9" s="4"/>
      <c r="P9" s="4"/>
      <c r="Q9" s="4"/>
      <c r="R9" s="4"/>
      <c r="S9" s="4"/>
      <c r="T9" s="4"/>
      <c r="U9" s="4"/>
      <c r="V9" s="4"/>
      <c r="W9" s="4">
        <f t="shared" si="3"/>
        <v>-3.65764447695684E-4</v>
      </c>
      <c r="X9" s="4">
        <f t="shared" si="3"/>
        <v>-2.8312570781426955E-4</v>
      </c>
      <c r="Y9" s="4"/>
      <c r="Z9" s="4">
        <f t="shared" si="4"/>
        <v>-1.3378363119812875E-7</v>
      </c>
      <c r="AA9" s="4">
        <f t="shared" si="4"/>
        <v>-8.0160166425331127E-8</v>
      </c>
      <c r="AB9" s="4"/>
      <c r="AC9" s="4"/>
    </row>
    <row r="10" spans="2:29" x14ac:dyDescent="0.25">
      <c r="B10">
        <v>2750</v>
      </c>
      <c r="C10">
        <v>3547</v>
      </c>
      <c r="E10" s="2">
        <f t="shared" si="0"/>
        <v>7.9193561906606167</v>
      </c>
      <c r="F10" s="2">
        <f t="shared" si="0"/>
        <v>8.1738574547736214</v>
      </c>
      <c r="H10" s="2">
        <f t="shared" si="1"/>
        <v>0.77627312999755493</v>
      </c>
      <c r="I10" s="2">
        <f t="shared" si="1"/>
        <v>0.74908903613657352</v>
      </c>
      <c r="J10" s="4"/>
      <c r="K10">
        <f t="shared" si="2"/>
        <v>52.440442408507579</v>
      </c>
      <c r="L10">
        <f t="shared" si="2"/>
        <v>59.556695677312391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f t="shared" si="3"/>
        <v>-3.6363636363636361E-4</v>
      </c>
      <c r="X10" s="4">
        <f t="shared" si="3"/>
        <v>-2.8192839018889202E-4</v>
      </c>
      <c r="Y10" s="4"/>
      <c r="Z10" s="4">
        <f t="shared" si="4"/>
        <v>-1.3223140495867768E-7</v>
      </c>
      <c r="AA10" s="4">
        <f t="shared" si="4"/>
        <v>-7.9483617194500152E-8</v>
      </c>
      <c r="AB10" s="4"/>
      <c r="AC10" s="4"/>
    </row>
    <row r="11" spans="2:29" x14ac:dyDescent="0.25">
      <c r="B11">
        <v>2782</v>
      </c>
      <c r="C11">
        <v>3531</v>
      </c>
      <c r="E11" s="2">
        <f t="shared" si="0"/>
        <v>7.9309253724833884</v>
      </c>
      <c r="F11" s="2">
        <f t="shared" si="0"/>
        <v>8.1693363959283865</v>
      </c>
      <c r="H11" s="2">
        <f t="shared" si="1"/>
        <v>1.8594449392964658</v>
      </c>
      <c r="I11" s="2">
        <f t="shared" si="1"/>
        <v>3.8490740987259874E-2</v>
      </c>
      <c r="J11" s="4"/>
      <c r="K11">
        <f t="shared" si="2"/>
        <v>52.744667976962376</v>
      </c>
      <c r="L11">
        <f t="shared" si="2"/>
        <v>59.422218066982317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>
        <f t="shared" si="3"/>
        <v>-3.5945363048166788E-4</v>
      </c>
      <c r="X11" s="4">
        <f t="shared" si="3"/>
        <v>-2.8320589068252618E-4</v>
      </c>
      <c r="Y11" s="4"/>
      <c r="Z11" s="4">
        <f t="shared" si="4"/>
        <v>-1.2920691246645143E-7</v>
      </c>
      <c r="AA11" s="4">
        <f t="shared" si="4"/>
        <v>-8.0205576517282975E-8</v>
      </c>
      <c r="AB11" s="4"/>
      <c r="AC11" s="4"/>
    </row>
    <row r="12" spans="2:29" x14ac:dyDescent="0.25">
      <c r="B12">
        <v>2734</v>
      </c>
      <c r="C12">
        <v>3547</v>
      </c>
      <c r="E12" s="2">
        <f t="shared" si="0"/>
        <v>7.9135210172838946</v>
      </c>
      <c r="F12" s="2">
        <f t="shared" si="0"/>
        <v>8.1738574547736214</v>
      </c>
      <c r="H12" s="2">
        <f t="shared" si="1"/>
        <v>0.23468722534809941</v>
      </c>
      <c r="I12" s="2">
        <f t="shared" si="1"/>
        <v>0.74908903613657352</v>
      </c>
      <c r="J12" s="4"/>
      <c r="K12">
        <f t="shared" si="2"/>
        <v>52.287665849605489</v>
      </c>
      <c r="L12">
        <f t="shared" si="2"/>
        <v>59.556695677312391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f t="shared" si="3"/>
        <v>-3.65764447695684E-4</v>
      </c>
      <c r="X12" s="4">
        <f t="shared" si="3"/>
        <v>-2.8192839018889202E-4</v>
      </c>
      <c r="Y12" s="4"/>
      <c r="Z12" s="4">
        <f t="shared" si="4"/>
        <v>-1.3378363119812875E-7</v>
      </c>
      <c r="AA12" s="4">
        <f t="shared" si="4"/>
        <v>-7.9483617194500152E-8</v>
      </c>
      <c r="AB12" s="4"/>
      <c r="AC12" s="4"/>
    </row>
    <row r="13" spans="2:29" x14ac:dyDescent="0.25">
      <c r="B13">
        <v>2750</v>
      </c>
      <c r="C13">
        <v>3531</v>
      </c>
      <c r="E13" s="2">
        <f t="shared" si="0"/>
        <v>7.9193561906606167</v>
      </c>
      <c r="F13" s="2">
        <f t="shared" si="0"/>
        <v>8.1693363959283865</v>
      </c>
      <c r="H13" s="2">
        <f t="shared" si="1"/>
        <v>0.77627312999755493</v>
      </c>
      <c r="I13" s="2">
        <f t="shared" si="1"/>
        <v>3.8490740987259874E-2</v>
      </c>
      <c r="J13" s="4"/>
      <c r="K13">
        <f t="shared" si="2"/>
        <v>52.440442408507579</v>
      </c>
      <c r="L13">
        <f t="shared" si="2"/>
        <v>59.422218066982317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>
        <f t="shared" si="3"/>
        <v>-3.6363636363636361E-4</v>
      </c>
      <c r="X13" s="4">
        <f t="shared" si="3"/>
        <v>-2.8320589068252618E-4</v>
      </c>
      <c r="Y13" s="4"/>
      <c r="Z13" s="4">
        <f t="shared" si="4"/>
        <v>-1.3223140495867768E-7</v>
      </c>
      <c r="AA13" s="4">
        <f t="shared" si="4"/>
        <v>-8.0205576517282975E-8</v>
      </c>
      <c r="AB13" s="4"/>
      <c r="AC13" s="4"/>
    </row>
    <row r="14" spans="2:29" x14ac:dyDescent="0.25">
      <c r="B14">
        <v>2719</v>
      </c>
      <c r="C14">
        <v>3547</v>
      </c>
      <c r="E14" s="2">
        <f t="shared" si="0"/>
        <v>7.9080194446324708</v>
      </c>
      <c r="F14" s="2">
        <f t="shared" si="0"/>
        <v>8.1738574547736214</v>
      </c>
      <c r="H14" s="2">
        <f t="shared" si="1"/>
        <v>-0.2730495602607651</v>
      </c>
      <c r="I14" s="2">
        <f t="shared" si="1"/>
        <v>0.74908903613657352</v>
      </c>
      <c r="J14" s="4"/>
      <c r="K14">
        <f t="shared" si="2"/>
        <v>52.14403129793476</v>
      </c>
      <c r="L14">
        <f t="shared" si="2"/>
        <v>59.556695677312391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f t="shared" si="3"/>
        <v>-3.677822728944465E-4</v>
      </c>
      <c r="X14" s="4">
        <f t="shared" si="3"/>
        <v>-2.8192839018889202E-4</v>
      </c>
      <c r="Y14" s="4"/>
      <c r="Z14" s="4">
        <f t="shared" si="4"/>
        <v>-1.3526380025540511E-7</v>
      </c>
      <c r="AA14" s="4">
        <f t="shared" si="4"/>
        <v>-7.9483617194500152E-8</v>
      </c>
      <c r="AB14" s="4"/>
      <c r="AC14" s="4"/>
    </row>
    <row r="15" spans="2:29" x14ac:dyDescent="0.25">
      <c r="B15">
        <v>2765</v>
      </c>
      <c r="C15">
        <v>3531</v>
      </c>
      <c r="E15" s="2">
        <f t="shared" si="0"/>
        <v>7.9247959139564355</v>
      </c>
      <c r="F15" s="2">
        <f t="shared" si="0"/>
        <v>8.1693363959283865</v>
      </c>
      <c r="H15" s="2">
        <f t="shared" si="1"/>
        <v>1.2840099156064193</v>
      </c>
      <c r="I15" s="2">
        <f t="shared" si="1"/>
        <v>3.8490740987259874E-2</v>
      </c>
      <c r="J15" s="4"/>
      <c r="K15">
        <f t="shared" si="2"/>
        <v>52.583267300539625</v>
      </c>
      <c r="L15">
        <f t="shared" si="2"/>
        <v>59.422218066982317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f t="shared" si="3"/>
        <v>-3.6166365280289331E-4</v>
      </c>
      <c r="X15" s="4">
        <f t="shared" si="3"/>
        <v>-2.8320589068252618E-4</v>
      </c>
      <c r="Y15" s="4"/>
      <c r="Z15" s="4">
        <f t="shared" si="4"/>
        <v>-1.3080059775873175E-7</v>
      </c>
      <c r="AA15" s="4">
        <f t="shared" si="4"/>
        <v>-8.0205576517282975E-8</v>
      </c>
      <c r="AB15" s="4"/>
      <c r="AC15" s="4"/>
    </row>
    <row r="16" spans="2:29" x14ac:dyDescent="0.25">
      <c r="B16">
        <v>2719</v>
      </c>
      <c r="C16">
        <v>3531</v>
      </c>
      <c r="E16" s="2">
        <f>LN(B16)</f>
        <v>7.9080194446324708</v>
      </c>
      <c r="F16" s="2">
        <f>LN(C16)</f>
        <v>8.1693363959283865</v>
      </c>
      <c r="H16" s="2">
        <f t="shared" si="1"/>
        <v>-0.2730495602607651</v>
      </c>
      <c r="I16" s="2">
        <f t="shared" si="1"/>
        <v>3.8490740987259874E-2</v>
      </c>
      <c r="J16" s="4"/>
      <c r="K16">
        <f t="shared" si="2"/>
        <v>52.14403129793476</v>
      </c>
      <c r="L16">
        <f t="shared" si="2"/>
        <v>59.422218066982317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f t="shared" si="3"/>
        <v>-3.677822728944465E-4</v>
      </c>
      <c r="X16" s="4">
        <f t="shared" si="3"/>
        <v>-2.8320589068252618E-4</v>
      </c>
      <c r="Y16" s="4"/>
      <c r="Z16" s="4">
        <f t="shared" si="4"/>
        <v>-1.3526380025540511E-7</v>
      </c>
      <c r="AA16" s="4">
        <f t="shared" si="4"/>
        <v>-8.0205576517282975E-8</v>
      </c>
      <c r="AB16" s="4"/>
      <c r="AC16" s="4"/>
    </row>
    <row r="17" spans="1:29" x14ac:dyDescent="0.25">
      <c r="I17" s="4"/>
      <c r="J17" s="4"/>
      <c r="M17" s="3"/>
      <c r="N17" s="3"/>
      <c r="O17" s="4"/>
      <c r="P17" s="4"/>
      <c r="Q17" s="4"/>
      <c r="R17" s="4"/>
      <c r="S17" s="4"/>
      <c r="T17" s="4"/>
      <c r="U17" s="4"/>
      <c r="V17" s="4"/>
      <c r="W17" s="1"/>
      <c r="X17" s="1"/>
      <c r="Y17" s="4"/>
      <c r="Z17" s="4"/>
      <c r="AA17" s="4"/>
      <c r="AB17" s="4"/>
      <c r="AC17" s="4"/>
    </row>
    <row r="18" spans="1:29" x14ac:dyDescent="0.25">
      <c r="A18" t="s">
        <v>2</v>
      </c>
      <c r="B18">
        <f>AVERAGE(B2:B16)</f>
        <v>2727.0666666666666</v>
      </c>
      <c r="C18">
        <f>AVERAGE(C2:C16)</f>
        <v>3530.1333333333332</v>
      </c>
      <c r="E18">
        <f t="shared" ref="E18:I18" si="5">AVERAGE(E2:E16)</f>
        <v>7.9109271005691602</v>
      </c>
      <c r="F18">
        <f t="shared" si="5"/>
        <v>8.1690719196359645</v>
      </c>
      <c r="H18">
        <f t="shared" si="5"/>
        <v>2.0206059048177848E-15</v>
      </c>
      <c r="I18">
        <f t="shared" si="5"/>
        <v>5.3688535099164863E-15</v>
      </c>
      <c r="J18" s="3"/>
      <c r="M18" s="1"/>
      <c r="N18" s="1"/>
      <c r="O18" s="4"/>
      <c r="P18" s="4"/>
      <c r="Q18" s="4"/>
      <c r="R18" s="4"/>
      <c r="S18" s="4"/>
      <c r="T18" s="4"/>
      <c r="U18" s="4"/>
      <c r="V18" s="4"/>
      <c r="W18" s="1"/>
      <c r="X18" s="1"/>
      <c r="Y18" s="4"/>
      <c r="Z18" s="4"/>
      <c r="AA18" s="4"/>
      <c r="AB18" s="4"/>
      <c r="AC18" s="4"/>
    </row>
    <row r="19" spans="1:29" x14ac:dyDescent="0.25">
      <c r="A19" t="s">
        <v>3</v>
      </c>
      <c r="B19">
        <f>_xlfn.STDEV.S(B2:B16)</f>
        <v>29.542866353503218</v>
      </c>
      <c r="C19">
        <f>_xlfn.STDEV.S(C2:C16)</f>
        <v>22.516237527192516</v>
      </c>
      <c r="E19">
        <f t="shared" ref="E19:I19" si="6">_xlfn.STDEV.S(E2:E16)</f>
        <v>1.0827565622523516E-2</v>
      </c>
      <c r="F19">
        <f t="shared" si="6"/>
        <v>6.3823202551932124E-3</v>
      </c>
      <c r="H19">
        <f t="shared" si="6"/>
        <v>1</v>
      </c>
      <c r="I19">
        <f t="shared" si="6"/>
        <v>0.99999999999999978</v>
      </c>
      <c r="J19" s="1"/>
      <c r="M19" s="1"/>
      <c r="N19" s="1"/>
      <c r="O19" s="4"/>
      <c r="P19" s="4"/>
      <c r="Q19" s="4"/>
      <c r="R19" s="4"/>
      <c r="S19" s="4"/>
      <c r="T19" s="4"/>
      <c r="U19" s="4"/>
      <c r="V19" s="4"/>
      <c r="W19" s="1"/>
      <c r="X19" s="1"/>
      <c r="Y19" s="4"/>
      <c r="Z19" s="4"/>
      <c r="AA19" s="4"/>
      <c r="AB19" s="4"/>
      <c r="AC19" s="4"/>
    </row>
    <row r="20" spans="1:29" x14ac:dyDescent="0.25">
      <c r="E20">
        <f>MAX(E2:E16)-MIN(E2:E16)</f>
        <v>3.4744763867896822E-2</v>
      </c>
      <c r="F20">
        <f>MAX(F2:F16)-MIN(F2:F16)</f>
        <v>2.6622926096271371E-2</v>
      </c>
      <c r="I20" s="1"/>
      <c r="J20" s="1"/>
      <c r="M20" s="1"/>
      <c r="N20" s="1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B21" t="s">
        <v>23</v>
      </c>
      <c r="I21" s="1"/>
      <c r="J21" s="1"/>
      <c r="M21" s="1"/>
      <c r="N21" s="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5">
      <c r="A22" t="s">
        <v>7</v>
      </c>
      <c r="B22" s="6">
        <f>(B18-C18)/SQRT((B19^2+C19^2)/15)</f>
        <v>-83.732711354760696</v>
      </c>
      <c r="C22" s="7"/>
      <c r="D22" s="7"/>
      <c r="E22" s="8">
        <f t="shared" ref="E22" si="7">(E18-F18)/SQRT((E19^2+F19^2)/15)</f>
        <v>-79.546572896268273</v>
      </c>
      <c r="I22" s="1"/>
      <c r="J22" s="1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5">
      <c r="A23" t="s">
        <v>11</v>
      </c>
      <c r="B23" s="9">
        <v>3.7069999999999999</v>
      </c>
      <c r="C23" s="4"/>
      <c r="D23" s="4"/>
      <c r="E23" s="10"/>
      <c r="I23" s="4"/>
      <c r="J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5">
      <c r="A24" t="s">
        <v>9</v>
      </c>
      <c r="B24" s="9" t="s">
        <v>10</v>
      </c>
      <c r="C24" s="4"/>
      <c r="D24" s="4"/>
      <c r="E24" s="10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5">
      <c r="A25">
        <f>((B19^2+C19^2)/15)^2</f>
        <v>8461.0796170320009</v>
      </c>
      <c r="B25" s="9">
        <f>((B19^2/15)^2+(C19^2/15)^2)/14</f>
        <v>323.42104029082554</v>
      </c>
      <c r="C25" s="4"/>
      <c r="D25" s="4"/>
      <c r="E25" s="10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5">
      <c r="A26" t="s">
        <v>8</v>
      </c>
      <c r="B26" s="9">
        <f>A25/B25</f>
        <v>26.161191026482562</v>
      </c>
      <c r="C26" s="4"/>
      <c r="D26" s="4"/>
      <c r="E26" s="10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5">
      <c r="B27" s="9"/>
      <c r="C27" s="4"/>
      <c r="D27" s="4"/>
      <c r="E27" s="10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5">
      <c r="A28" t="s">
        <v>12</v>
      </c>
      <c r="B28" s="9" t="s">
        <v>13</v>
      </c>
      <c r="C28" s="4" t="s">
        <v>14</v>
      </c>
      <c r="D28" s="4"/>
      <c r="E28" s="10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5">
      <c r="A29">
        <f>B23*SQRT((B19^2+C19^2)/15)</f>
        <v>35.553227468300236</v>
      </c>
      <c r="B29" s="11">
        <f>A31-A29</f>
        <v>767.51343919836631</v>
      </c>
      <c r="C29" s="12">
        <f>A31+A29</f>
        <v>838.6198941349669</v>
      </c>
      <c r="D29" s="12"/>
      <c r="E29" s="13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5">
      <c r="A30" t="s">
        <v>15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  <c r="AA30" s="4"/>
      <c r="AB30" s="4"/>
      <c r="AC30" s="4"/>
    </row>
    <row r="31" spans="1:29" x14ac:dyDescent="0.25">
      <c r="A31">
        <f>-B18+C18</f>
        <v>803.06666666666661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  <c r="AA31" s="4"/>
      <c r="AB31" s="4"/>
      <c r="AC31" s="4"/>
    </row>
    <row r="32" spans="1:29" x14ac:dyDescent="0.25"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  <c r="AA32" s="4"/>
      <c r="AB32" s="4"/>
      <c r="AC32" s="4"/>
    </row>
    <row r="33" spans="13:29" x14ac:dyDescent="0.25"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  <c r="AA33" s="4"/>
      <c r="AB33" s="4"/>
      <c r="AC33" s="4"/>
    </row>
    <row r="34" spans="13:29" x14ac:dyDescent="0.25"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3:29" x14ac:dyDescent="0.25"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3:29" x14ac:dyDescent="0.25"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3:29" x14ac:dyDescent="0.25"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3:29" x14ac:dyDescent="0.25"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3:29" x14ac:dyDescent="0.25"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3:29" x14ac:dyDescent="0.25"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3:29" x14ac:dyDescent="0.25"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3:29" x14ac:dyDescent="0.25"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3:29" x14ac:dyDescent="0.25"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3:29" x14ac:dyDescent="0.25"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3:29" x14ac:dyDescent="0.25"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3:29" x14ac:dyDescent="0.25"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3:29" x14ac:dyDescent="0.25"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3:29" x14ac:dyDescent="0.25"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3:29" x14ac:dyDescent="0.25"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3:29" x14ac:dyDescent="0.25"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3:29" x14ac:dyDescent="0.25"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3:29" x14ac:dyDescent="0.25"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3:29" x14ac:dyDescent="0.25"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3:29" x14ac:dyDescent="0.25"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3:29" x14ac:dyDescent="0.25"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3:29" x14ac:dyDescent="0.25"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3:29" x14ac:dyDescent="0.25"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3:29" x14ac:dyDescent="0.25"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3:29" x14ac:dyDescent="0.25"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3:29" x14ac:dyDescent="0.25"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3:29" x14ac:dyDescent="0.25"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3:29" x14ac:dyDescent="0.25"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3:29" x14ac:dyDescent="0.25"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3:29" x14ac:dyDescent="0.25"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3:29" x14ac:dyDescent="0.25"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3:29" x14ac:dyDescent="0.25"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9D3D8-7FC1-4C9F-A56B-E0AF5354149C}">
  <dimension ref="A1:N101"/>
  <sheetViews>
    <sheetView topLeftCell="M60" workbookViewId="0">
      <selection activeCell="A2" sqref="A2:A101"/>
    </sheetView>
  </sheetViews>
  <sheetFormatPr defaultRowHeight="15" x14ac:dyDescent="0.25"/>
  <cols>
    <col min="1" max="1" width="8.42578125" customWidth="1"/>
    <col min="2" max="2" width="9.85546875" customWidth="1"/>
    <col min="3" max="3" width="5" bestFit="1" customWidth="1"/>
    <col min="4" max="4" width="10.5703125" customWidth="1"/>
    <col min="5" max="5" width="10.28515625" customWidth="1"/>
    <col min="6" max="6" width="5" bestFit="1" customWidth="1"/>
    <col min="7" max="7" width="10.7109375" customWidth="1"/>
    <col min="8" max="8" width="9.85546875" customWidth="1"/>
    <col min="9" max="9" width="5" bestFit="1" customWidth="1"/>
    <col min="10" max="10" width="10.85546875" customWidth="1"/>
    <col min="11" max="11" width="9.42578125" customWidth="1"/>
    <col min="12" max="12" width="5" bestFit="1" customWidth="1"/>
    <col min="13" max="13" width="12.7109375" customWidth="1"/>
    <col min="14" max="14" width="11" customWidth="1"/>
    <col min="15" max="100" width="5" bestFit="1" customWidth="1"/>
  </cols>
  <sheetData>
    <row r="1" spans="1:14" x14ac:dyDescent="0.25">
      <c r="A1" t="s">
        <v>1</v>
      </c>
      <c r="B1" t="s">
        <v>0</v>
      </c>
      <c r="D1" t="s">
        <v>5</v>
      </c>
      <c r="E1" t="s">
        <v>4</v>
      </c>
      <c r="G1" t="s">
        <v>18</v>
      </c>
      <c r="H1" t="s">
        <v>17</v>
      </c>
      <c r="J1" t="s">
        <v>20</v>
      </c>
      <c r="K1" t="s">
        <v>19</v>
      </c>
      <c r="M1" t="s">
        <v>24</v>
      </c>
      <c r="N1" t="s">
        <v>25</v>
      </c>
    </row>
    <row r="2" spans="1:14" x14ac:dyDescent="0.25">
      <c r="A2">
        <v>2828</v>
      </c>
      <c r="B2">
        <v>3468</v>
      </c>
      <c r="D2">
        <f>LN(A2)</f>
        <v>7.947325027016463</v>
      </c>
      <c r="E2">
        <f>LN(B2)</f>
        <v>8.1513333379004322</v>
      </c>
      <c r="G2">
        <f>SQRT(A2)</f>
        <v>53.178943201233324</v>
      </c>
      <c r="H2">
        <f>SQRT(B2)</f>
        <v>58.889727457341827</v>
      </c>
      <c r="J2">
        <f>-1/A2</f>
        <v>-3.5360678925035362E-4</v>
      </c>
      <c r="K2">
        <f>-1/B2</f>
        <v>-2.8835063437139563E-4</v>
      </c>
      <c r="M2">
        <f>-1/A2^2</f>
        <v>-1.2503776140394399E-7</v>
      </c>
      <c r="N2">
        <f>-1/B2^2</f>
        <v>-8.3146088342386279E-8</v>
      </c>
    </row>
    <row r="3" spans="1:14" x14ac:dyDescent="0.25">
      <c r="A3">
        <v>2813</v>
      </c>
      <c r="B3">
        <v>3469</v>
      </c>
      <c r="D3">
        <f t="shared" ref="D3:E66" si="0">LN(A3)</f>
        <v>7.9420068084898565</v>
      </c>
      <c r="E3">
        <f t="shared" si="0"/>
        <v>8.1516216469697493</v>
      </c>
      <c r="G3">
        <f t="shared" ref="G3:H66" si="1">SQRT(A3)</f>
        <v>53.037722424704477</v>
      </c>
      <c r="H3">
        <f t="shared" si="1"/>
        <v>58.898217290508889</v>
      </c>
      <c r="J3">
        <f t="shared" ref="J3:K66" si="2">-1/A3</f>
        <v>-3.5549235691432633E-4</v>
      </c>
      <c r="K3">
        <f t="shared" si="2"/>
        <v>-2.8826751225136929E-4</v>
      </c>
      <c r="M3">
        <f t="shared" ref="M3:N66" si="3">-1/A3^2</f>
        <v>-1.2637481582450278E-7</v>
      </c>
      <c r="N3">
        <f t="shared" si="3"/>
        <v>-8.3098158619593336E-8</v>
      </c>
    </row>
    <row r="4" spans="1:14" x14ac:dyDescent="0.25">
      <c r="A4">
        <v>2719</v>
      </c>
      <c r="B4">
        <v>3500</v>
      </c>
      <c r="D4">
        <f t="shared" si="0"/>
        <v>7.9080194446324708</v>
      </c>
      <c r="E4">
        <f t="shared" si="0"/>
        <v>8.1605182474775049</v>
      </c>
      <c r="G4">
        <f t="shared" si="1"/>
        <v>52.14403129793476</v>
      </c>
      <c r="H4">
        <f t="shared" si="1"/>
        <v>59.16079783099616</v>
      </c>
      <c r="J4">
        <f t="shared" si="2"/>
        <v>-3.677822728944465E-4</v>
      </c>
      <c r="K4">
        <f t="shared" si="2"/>
        <v>-2.8571428571428574E-4</v>
      </c>
      <c r="M4">
        <f t="shared" si="3"/>
        <v>-1.3526380025540511E-7</v>
      </c>
      <c r="N4">
        <f t="shared" si="3"/>
        <v>-8.1632653061224493E-8</v>
      </c>
    </row>
    <row r="5" spans="1:14" x14ac:dyDescent="0.25">
      <c r="A5">
        <v>2812</v>
      </c>
      <c r="B5">
        <v>3438</v>
      </c>
      <c r="D5">
        <f t="shared" si="0"/>
        <v>7.9416512529305558</v>
      </c>
      <c r="E5">
        <f t="shared" si="0"/>
        <v>8.1426451859427953</v>
      </c>
      <c r="G5">
        <f t="shared" si="1"/>
        <v>53.028294334251406</v>
      </c>
      <c r="H5">
        <f t="shared" si="1"/>
        <v>58.634460857076192</v>
      </c>
      <c r="J5">
        <f t="shared" si="2"/>
        <v>-3.5561877667140827E-4</v>
      </c>
      <c r="K5">
        <f t="shared" si="2"/>
        <v>-2.9086678301337986E-4</v>
      </c>
      <c r="M5">
        <f t="shared" si="3"/>
        <v>-1.2646471432126894E-7</v>
      </c>
      <c r="N5">
        <f t="shared" si="3"/>
        <v>-8.4603485460552611E-8</v>
      </c>
    </row>
    <row r="6" spans="1:14" x14ac:dyDescent="0.25">
      <c r="A6">
        <v>2641</v>
      </c>
      <c r="B6">
        <v>3671</v>
      </c>
      <c r="D6">
        <f t="shared" si="0"/>
        <v>7.8789129122971326</v>
      </c>
      <c r="E6">
        <f t="shared" si="0"/>
        <v>8.208219383496834</v>
      </c>
      <c r="G6">
        <f t="shared" si="1"/>
        <v>51.39066063011839</v>
      </c>
      <c r="H6">
        <f t="shared" si="1"/>
        <v>60.58877783880444</v>
      </c>
      <c r="J6">
        <f t="shared" si="2"/>
        <v>-3.786444528587656E-4</v>
      </c>
      <c r="K6">
        <f t="shared" si="2"/>
        <v>-2.7240533914464724E-4</v>
      </c>
      <c r="M6">
        <f t="shared" si="3"/>
        <v>-1.4337162168071397E-7</v>
      </c>
      <c r="N6">
        <f t="shared" si="3"/>
        <v>-7.4204668794510282E-8</v>
      </c>
    </row>
    <row r="7" spans="1:14" x14ac:dyDescent="0.25">
      <c r="A7">
        <v>2719</v>
      </c>
      <c r="B7">
        <v>3610</v>
      </c>
      <c r="D7">
        <f t="shared" si="0"/>
        <v>7.9080194446324708</v>
      </c>
      <c r="E7">
        <f t="shared" si="0"/>
        <v>8.1914630513269273</v>
      </c>
      <c r="G7">
        <f t="shared" si="1"/>
        <v>52.14403129793476</v>
      </c>
      <c r="H7">
        <f t="shared" si="1"/>
        <v>60.083275543199207</v>
      </c>
      <c r="J7">
        <f t="shared" si="2"/>
        <v>-3.677822728944465E-4</v>
      </c>
      <c r="K7">
        <f t="shared" si="2"/>
        <v>-2.770083102493075E-4</v>
      </c>
      <c r="M7">
        <f t="shared" si="3"/>
        <v>-1.3526380025540511E-7</v>
      </c>
      <c r="N7">
        <f t="shared" si="3"/>
        <v>-7.6733603947176587E-8</v>
      </c>
    </row>
    <row r="8" spans="1:14" x14ac:dyDescent="0.25">
      <c r="A8">
        <v>2719</v>
      </c>
      <c r="B8">
        <v>3453</v>
      </c>
      <c r="D8">
        <f t="shared" si="0"/>
        <v>7.9080194446324708</v>
      </c>
      <c r="E8">
        <f t="shared" si="0"/>
        <v>8.1469986973899928</v>
      </c>
      <c r="G8">
        <f t="shared" si="1"/>
        <v>52.14403129793476</v>
      </c>
      <c r="H8">
        <f t="shared" si="1"/>
        <v>58.762232769015846</v>
      </c>
      <c r="J8">
        <f t="shared" si="2"/>
        <v>-3.677822728944465E-4</v>
      </c>
      <c r="K8">
        <f t="shared" si="2"/>
        <v>-2.8960324355632781E-4</v>
      </c>
      <c r="M8">
        <f t="shared" si="3"/>
        <v>-1.3526380025540511E-7</v>
      </c>
      <c r="N8">
        <f t="shared" si="3"/>
        <v>-8.3870038678345742E-8</v>
      </c>
    </row>
    <row r="9" spans="1:14" x14ac:dyDescent="0.25">
      <c r="A9">
        <v>2765</v>
      </c>
      <c r="B9">
        <v>3625</v>
      </c>
      <c r="D9">
        <f t="shared" si="0"/>
        <v>7.9247959139564355</v>
      </c>
      <c r="E9">
        <f t="shared" si="0"/>
        <v>8.1956095672887752</v>
      </c>
      <c r="G9">
        <f t="shared" si="1"/>
        <v>52.583267300539625</v>
      </c>
      <c r="H9">
        <f t="shared" si="1"/>
        <v>60.207972893961475</v>
      </c>
      <c r="J9">
        <f t="shared" si="2"/>
        <v>-3.6166365280289331E-4</v>
      </c>
      <c r="K9">
        <f t="shared" si="2"/>
        <v>-2.7586206896551725E-4</v>
      </c>
      <c r="M9">
        <f t="shared" si="3"/>
        <v>-1.3080059775873175E-7</v>
      </c>
      <c r="N9">
        <f t="shared" si="3"/>
        <v>-7.6099881093935787E-8</v>
      </c>
    </row>
    <row r="10" spans="1:14" x14ac:dyDescent="0.25">
      <c r="A10">
        <v>2703</v>
      </c>
      <c r="B10">
        <v>3515</v>
      </c>
      <c r="D10">
        <f t="shared" si="0"/>
        <v>7.9021175462764477</v>
      </c>
      <c r="E10">
        <f t="shared" si="0"/>
        <v>8.1647948042447656</v>
      </c>
      <c r="G10">
        <f t="shared" si="1"/>
        <v>51.990383726223833</v>
      </c>
      <c r="H10">
        <f t="shared" si="1"/>
        <v>59.287435431126553</v>
      </c>
      <c r="J10">
        <f t="shared" si="2"/>
        <v>-3.6995930447650759E-4</v>
      </c>
      <c r="K10">
        <f t="shared" si="2"/>
        <v>-2.8449502133712662E-4</v>
      </c>
      <c r="M10">
        <f t="shared" si="3"/>
        <v>-1.3686988696874125E-7</v>
      </c>
      <c r="N10">
        <f t="shared" si="3"/>
        <v>-8.0937417165612116E-8</v>
      </c>
    </row>
    <row r="11" spans="1:14" x14ac:dyDescent="0.25">
      <c r="A11">
        <v>2765</v>
      </c>
      <c r="B11">
        <v>3485</v>
      </c>
      <c r="D11">
        <f t="shared" si="0"/>
        <v>7.9247959139564355</v>
      </c>
      <c r="E11">
        <f t="shared" si="0"/>
        <v>8.1562233231946237</v>
      </c>
      <c r="G11">
        <f t="shared" si="1"/>
        <v>52.583267300539625</v>
      </c>
      <c r="H11">
        <f t="shared" si="1"/>
        <v>59.033888572581766</v>
      </c>
      <c r="J11">
        <f t="shared" si="2"/>
        <v>-3.6166365280289331E-4</v>
      </c>
      <c r="K11">
        <f t="shared" si="2"/>
        <v>-2.8694404591104734E-4</v>
      </c>
      <c r="M11">
        <f t="shared" si="3"/>
        <v>-1.3080059775873175E-7</v>
      </c>
      <c r="N11">
        <f t="shared" si="3"/>
        <v>-8.2336885483801249E-8</v>
      </c>
    </row>
    <row r="12" spans="1:14" x14ac:dyDescent="0.25">
      <c r="A12">
        <v>2672</v>
      </c>
      <c r="B12">
        <v>3469</v>
      </c>
      <c r="D12">
        <f t="shared" si="0"/>
        <v>7.8905825346565361</v>
      </c>
      <c r="E12">
        <f t="shared" si="0"/>
        <v>8.1516216469697493</v>
      </c>
      <c r="G12">
        <f t="shared" si="1"/>
        <v>51.691391933280343</v>
      </c>
      <c r="H12">
        <f t="shared" si="1"/>
        <v>58.898217290508889</v>
      </c>
      <c r="J12">
        <f t="shared" si="2"/>
        <v>-3.7425149700598805E-4</v>
      </c>
      <c r="K12">
        <f t="shared" si="2"/>
        <v>-2.8826751225136929E-4</v>
      </c>
      <c r="M12">
        <f t="shared" si="3"/>
        <v>-1.4006418301122306E-7</v>
      </c>
      <c r="N12">
        <f t="shared" si="3"/>
        <v>-8.3098158619593336E-8</v>
      </c>
    </row>
    <row r="13" spans="1:14" x14ac:dyDescent="0.25">
      <c r="A13">
        <v>2688</v>
      </c>
      <c r="B13">
        <v>3516</v>
      </c>
      <c r="D13">
        <f t="shared" si="0"/>
        <v>7.8965527016430404</v>
      </c>
      <c r="E13">
        <f t="shared" si="0"/>
        <v>8.1650792588050685</v>
      </c>
      <c r="G13">
        <f t="shared" si="1"/>
        <v>51.845925587262883</v>
      </c>
      <c r="H13">
        <f t="shared" si="1"/>
        <v>59.295868321494375</v>
      </c>
      <c r="J13">
        <f t="shared" si="2"/>
        <v>-3.720238095238095E-4</v>
      </c>
      <c r="K13">
        <f t="shared" si="2"/>
        <v>-2.8441410693970419E-4</v>
      </c>
      <c r="M13">
        <f t="shared" si="3"/>
        <v>-1.3840171485260771E-7</v>
      </c>
      <c r="N13">
        <f t="shared" si="3"/>
        <v>-8.0891384226309505E-8</v>
      </c>
    </row>
    <row r="14" spans="1:14" x14ac:dyDescent="0.25">
      <c r="A14">
        <v>2593</v>
      </c>
      <c r="B14">
        <v>3468</v>
      </c>
      <c r="D14">
        <f t="shared" si="0"/>
        <v>7.8605707855386644</v>
      </c>
      <c r="E14">
        <f t="shared" si="0"/>
        <v>8.1513333379004322</v>
      </c>
      <c r="G14">
        <f t="shared" si="1"/>
        <v>50.921508225896062</v>
      </c>
      <c r="H14">
        <f t="shared" si="1"/>
        <v>58.889727457341827</v>
      </c>
      <c r="J14">
        <f t="shared" si="2"/>
        <v>-3.8565368299267258E-4</v>
      </c>
      <c r="K14">
        <f t="shared" si="2"/>
        <v>-2.8835063437139563E-4</v>
      </c>
      <c r="M14">
        <f t="shared" si="3"/>
        <v>-1.487287632058128E-7</v>
      </c>
      <c r="N14">
        <f t="shared" si="3"/>
        <v>-8.3146088342386279E-8</v>
      </c>
    </row>
    <row r="15" spans="1:14" x14ac:dyDescent="0.25">
      <c r="A15">
        <v>2813</v>
      </c>
      <c r="B15">
        <v>3485</v>
      </c>
      <c r="D15">
        <f t="shared" si="0"/>
        <v>7.9420068084898565</v>
      </c>
      <c r="E15">
        <f t="shared" si="0"/>
        <v>8.1562233231946237</v>
      </c>
      <c r="G15">
        <f t="shared" si="1"/>
        <v>53.037722424704477</v>
      </c>
      <c r="H15">
        <f t="shared" si="1"/>
        <v>59.033888572581766</v>
      </c>
      <c r="J15">
        <f t="shared" si="2"/>
        <v>-3.5549235691432633E-4</v>
      </c>
      <c r="K15">
        <f t="shared" si="2"/>
        <v>-2.8694404591104734E-4</v>
      </c>
      <c r="M15">
        <f t="shared" si="3"/>
        <v>-1.2637481582450278E-7</v>
      </c>
      <c r="N15">
        <f t="shared" si="3"/>
        <v>-8.2336885483801249E-8</v>
      </c>
    </row>
    <row r="16" spans="1:14" x14ac:dyDescent="0.25">
      <c r="A16">
        <v>2719</v>
      </c>
      <c r="B16">
        <v>3500</v>
      </c>
      <c r="D16">
        <f t="shared" si="0"/>
        <v>7.9080194446324708</v>
      </c>
      <c r="E16">
        <f t="shared" si="0"/>
        <v>8.1605182474775049</v>
      </c>
      <c r="G16">
        <f t="shared" si="1"/>
        <v>52.14403129793476</v>
      </c>
      <c r="H16">
        <f t="shared" si="1"/>
        <v>59.16079783099616</v>
      </c>
      <c r="J16">
        <f t="shared" si="2"/>
        <v>-3.677822728944465E-4</v>
      </c>
      <c r="K16">
        <f t="shared" si="2"/>
        <v>-2.8571428571428574E-4</v>
      </c>
      <c r="M16">
        <f t="shared" si="3"/>
        <v>-1.3526380025540511E-7</v>
      </c>
      <c r="N16">
        <f t="shared" si="3"/>
        <v>-8.1632653061224493E-8</v>
      </c>
    </row>
    <row r="17" spans="1:14" x14ac:dyDescent="0.25">
      <c r="A17">
        <v>2812</v>
      </c>
      <c r="B17">
        <v>3484</v>
      </c>
      <c r="D17">
        <f t="shared" si="0"/>
        <v>7.9416512529305558</v>
      </c>
      <c r="E17">
        <f t="shared" si="0"/>
        <v>8.1559363379723937</v>
      </c>
      <c r="G17">
        <f t="shared" si="1"/>
        <v>53.028294334251406</v>
      </c>
      <c r="H17">
        <f t="shared" si="1"/>
        <v>59.025418253494827</v>
      </c>
      <c r="J17">
        <f t="shared" si="2"/>
        <v>-3.5561877667140827E-4</v>
      </c>
      <c r="K17">
        <f t="shared" si="2"/>
        <v>-2.8702640642939151E-4</v>
      </c>
      <c r="M17">
        <f t="shared" si="3"/>
        <v>-1.2646471432126894E-7</v>
      </c>
      <c r="N17">
        <f t="shared" si="3"/>
        <v>-8.2384157987770243E-8</v>
      </c>
    </row>
    <row r="18" spans="1:14" x14ac:dyDescent="0.25">
      <c r="A18">
        <v>2656</v>
      </c>
      <c r="B18">
        <v>3484</v>
      </c>
      <c r="D18">
        <f t="shared" si="0"/>
        <v>7.8845765105963244</v>
      </c>
      <c r="E18">
        <f t="shared" si="0"/>
        <v>8.1559363379723937</v>
      </c>
      <c r="G18">
        <f t="shared" si="1"/>
        <v>51.536394906900505</v>
      </c>
      <c r="H18">
        <f t="shared" si="1"/>
        <v>59.025418253494827</v>
      </c>
      <c r="J18">
        <f t="shared" si="2"/>
        <v>-3.7650602409638556E-4</v>
      </c>
      <c r="K18">
        <f t="shared" si="2"/>
        <v>-2.8702640642939151E-4</v>
      </c>
      <c r="M18">
        <f t="shared" si="3"/>
        <v>-1.4175678618086804E-7</v>
      </c>
      <c r="N18">
        <f t="shared" si="3"/>
        <v>-8.2384157987770243E-8</v>
      </c>
    </row>
    <row r="19" spans="1:14" x14ac:dyDescent="0.25">
      <c r="A19">
        <v>2735</v>
      </c>
      <c r="B19">
        <v>3454</v>
      </c>
      <c r="D19">
        <f t="shared" si="0"/>
        <v>7.9138867148560816</v>
      </c>
      <c r="E19">
        <f t="shared" si="0"/>
        <v>8.1472882587066238</v>
      </c>
      <c r="G19">
        <f t="shared" si="1"/>
        <v>52.297227459971531</v>
      </c>
      <c r="H19">
        <f t="shared" si="1"/>
        <v>58.770741019660456</v>
      </c>
      <c r="J19">
        <f t="shared" si="2"/>
        <v>-3.6563071297989033E-4</v>
      </c>
      <c r="K19">
        <f t="shared" si="2"/>
        <v>-2.8951939779965256E-4</v>
      </c>
      <c r="M19">
        <f t="shared" si="3"/>
        <v>-1.3368581827418292E-7</v>
      </c>
      <c r="N19">
        <f t="shared" si="3"/>
        <v>-8.3821481702273472E-8</v>
      </c>
    </row>
    <row r="20" spans="1:14" x14ac:dyDescent="0.25">
      <c r="A20">
        <v>2781</v>
      </c>
      <c r="B20">
        <v>3515</v>
      </c>
      <c r="D20">
        <f t="shared" si="0"/>
        <v>7.930565854233965</v>
      </c>
      <c r="E20">
        <f t="shared" si="0"/>
        <v>8.1647948042447656</v>
      </c>
      <c r="G20">
        <f t="shared" si="1"/>
        <v>52.735187493740838</v>
      </c>
      <c r="H20">
        <f t="shared" si="1"/>
        <v>59.287435431126553</v>
      </c>
      <c r="J20">
        <f t="shared" si="2"/>
        <v>-3.595828838547285E-4</v>
      </c>
      <c r="K20">
        <f t="shared" si="2"/>
        <v>-2.8449502133712662E-4</v>
      </c>
      <c r="M20">
        <f t="shared" si="3"/>
        <v>-1.2929985036128317E-7</v>
      </c>
      <c r="N20">
        <f t="shared" si="3"/>
        <v>-8.0937417165612116E-8</v>
      </c>
    </row>
    <row r="21" spans="1:14" x14ac:dyDescent="0.25">
      <c r="A21">
        <v>2735</v>
      </c>
      <c r="B21">
        <v>3500</v>
      </c>
      <c r="D21">
        <f t="shared" si="0"/>
        <v>7.9138867148560816</v>
      </c>
      <c r="E21">
        <f t="shared" si="0"/>
        <v>8.1605182474775049</v>
      </c>
      <c r="G21">
        <f t="shared" si="1"/>
        <v>52.297227459971531</v>
      </c>
      <c r="H21">
        <f t="shared" si="1"/>
        <v>59.16079783099616</v>
      </c>
      <c r="J21">
        <f t="shared" si="2"/>
        <v>-3.6563071297989033E-4</v>
      </c>
      <c r="K21">
        <f t="shared" si="2"/>
        <v>-2.8571428571428574E-4</v>
      </c>
      <c r="M21">
        <f t="shared" si="3"/>
        <v>-1.3368581827418292E-7</v>
      </c>
      <c r="N21">
        <f t="shared" si="3"/>
        <v>-8.1632653061224493E-8</v>
      </c>
    </row>
    <row r="22" spans="1:14" x14ac:dyDescent="0.25">
      <c r="A22">
        <v>2672</v>
      </c>
      <c r="B22">
        <v>3501</v>
      </c>
      <c r="D22">
        <f t="shared" si="0"/>
        <v>7.8905825346565361</v>
      </c>
      <c r="E22">
        <f t="shared" si="0"/>
        <v>8.160803920954665</v>
      </c>
      <c r="G22">
        <f t="shared" si="1"/>
        <v>51.691391933280343</v>
      </c>
      <c r="H22">
        <f t="shared" si="1"/>
        <v>59.169248769948062</v>
      </c>
      <c r="J22">
        <f t="shared" si="2"/>
        <v>-3.7425149700598805E-4</v>
      </c>
      <c r="K22">
        <f t="shared" si="2"/>
        <v>-2.8563267637817766E-4</v>
      </c>
      <c r="M22">
        <f t="shared" si="3"/>
        <v>-1.4006418301122306E-7</v>
      </c>
      <c r="N22">
        <f t="shared" si="3"/>
        <v>-8.1586025814960771E-8</v>
      </c>
    </row>
    <row r="23" spans="1:14" x14ac:dyDescent="0.25">
      <c r="A23">
        <v>2688</v>
      </c>
      <c r="B23">
        <v>3500</v>
      </c>
      <c r="D23">
        <f t="shared" si="0"/>
        <v>7.8965527016430404</v>
      </c>
      <c r="E23">
        <f t="shared" si="0"/>
        <v>8.1605182474775049</v>
      </c>
      <c r="G23">
        <f t="shared" si="1"/>
        <v>51.845925587262883</v>
      </c>
      <c r="H23">
        <f t="shared" si="1"/>
        <v>59.16079783099616</v>
      </c>
      <c r="J23">
        <f t="shared" si="2"/>
        <v>-3.720238095238095E-4</v>
      </c>
      <c r="K23">
        <f t="shared" si="2"/>
        <v>-2.8571428571428574E-4</v>
      </c>
      <c r="M23">
        <f t="shared" si="3"/>
        <v>-1.3840171485260771E-7</v>
      </c>
      <c r="N23">
        <f t="shared" si="3"/>
        <v>-8.1632653061224493E-8</v>
      </c>
    </row>
    <row r="24" spans="1:14" x14ac:dyDescent="0.25">
      <c r="A24">
        <v>2656</v>
      </c>
      <c r="B24">
        <v>3500</v>
      </c>
      <c r="D24">
        <f t="shared" si="0"/>
        <v>7.8845765105963244</v>
      </c>
      <c r="E24">
        <f t="shared" si="0"/>
        <v>8.1605182474775049</v>
      </c>
      <c r="G24">
        <f t="shared" si="1"/>
        <v>51.536394906900505</v>
      </c>
      <c r="H24">
        <f t="shared" si="1"/>
        <v>59.16079783099616</v>
      </c>
      <c r="J24">
        <f t="shared" si="2"/>
        <v>-3.7650602409638556E-4</v>
      </c>
      <c r="K24">
        <f t="shared" si="2"/>
        <v>-2.8571428571428574E-4</v>
      </c>
      <c r="M24">
        <f t="shared" si="3"/>
        <v>-1.4175678618086804E-7</v>
      </c>
      <c r="N24">
        <f t="shared" si="3"/>
        <v>-8.1632653061224493E-8</v>
      </c>
    </row>
    <row r="25" spans="1:14" x14ac:dyDescent="0.25">
      <c r="A25">
        <v>2703</v>
      </c>
      <c r="B25">
        <v>3500</v>
      </c>
      <c r="D25">
        <f t="shared" si="0"/>
        <v>7.9021175462764477</v>
      </c>
      <c r="E25">
        <f t="shared" si="0"/>
        <v>8.1605182474775049</v>
      </c>
      <c r="G25">
        <f t="shared" si="1"/>
        <v>51.990383726223833</v>
      </c>
      <c r="H25">
        <f t="shared" si="1"/>
        <v>59.16079783099616</v>
      </c>
      <c r="J25">
        <f t="shared" si="2"/>
        <v>-3.6995930447650759E-4</v>
      </c>
      <c r="K25">
        <f t="shared" si="2"/>
        <v>-2.8571428571428574E-4</v>
      </c>
      <c r="M25">
        <f t="shared" si="3"/>
        <v>-1.3686988696874125E-7</v>
      </c>
      <c r="N25">
        <f t="shared" si="3"/>
        <v>-8.1632653061224493E-8</v>
      </c>
    </row>
    <row r="26" spans="1:14" x14ac:dyDescent="0.25">
      <c r="A26">
        <v>2672</v>
      </c>
      <c r="B26">
        <v>3656</v>
      </c>
      <c r="D26">
        <f t="shared" si="0"/>
        <v>7.8905825346565361</v>
      </c>
      <c r="E26">
        <f t="shared" si="0"/>
        <v>8.2041249325740413</v>
      </c>
      <c r="G26">
        <f t="shared" si="1"/>
        <v>51.691391933280343</v>
      </c>
      <c r="H26">
        <f t="shared" si="1"/>
        <v>60.464865831323898</v>
      </c>
      <c r="J26">
        <f t="shared" si="2"/>
        <v>-3.7425149700598805E-4</v>
      </c>
      <c r="K26">
        <f t="shared" si="2"/>
        <v>-2.7352297592997811E-4</v>
      </c>
      <c r="M26">
        <f t="shared" si="3"/>
        <v>-1.4006418301122306E-7</v>
      </c>
      <c r="N26">
        <f t="shared" si="3"/>
        <v>-7.4814818361591391E-8</v>
      </c>
    </row>
    <row r="27" spans="1:14" x14ac:dyDescent="0.25">
      <c r="A27">
        <v>2672</v>
      </c>
      <c r="B27">
        <v>3547</v>
      </c>
      <c r="D27">
        <f t="shared" si="0"/>
        <v>7.8905825346565361</v>
      </c>
      <c r="E27">
        <f t="shared" si="0"/>
        <v>8.1738574547736214</v>
      </c>
      <c r="G27">
        <f t="shared" si="1"/>
        <v>51.691391933280343</v>
      </c>
      <c r="H27">
        <f t="shared" si="1"/>
        <v>59.556695677312391</v>
      </c>
      <c r="J27">
        <f t="shared" si="2"/>
        <v>-3.7425149700598805E-4</v>
      </c>
      <c r="K27">
        <f t="shared" si="2"/>
        <v>-2.8192839018889202E-4</v>
      </c>
      <c r="M27">
        <f t="shared" si="3"/>
        <v>-1.4006418301122306E-7</v>
      </c>
      <c r="N27">
        <f t="shared" si="3"/>
        <v>-7.9483617194500152E-8</v>
      </c>
    </row>
    <row r="28" spans="1:14" x14ac:dyDescent="0.25">
      <c r="A28">
        <v>2593</v>
      </c>
      <c r="B28">
        <v>3500</v>
      </c>
      <c r="D28">
        <f t="shared" si="0"/>
        <v>7.8605707855386644</v>
      </c>
      <c r="E28">
        <f t="shared" si="0"/>
        <v>8.1605182474775049</v>
      </c>
      <c r="G28">
        <f t="shared" si="1"/>
        <v>50.921508225896062</v>
      </c>
      <c r="H28">
        <f t="shared" si="1"/>
        <v>59.16079783099616</v>
      </c>
      <c r="J28">
        <f t="shared" si="2"/>
        <v>-3.8565368299267258E-4</v>
      </c>
      <c r="K28">
        <f t="shared" si="2"/>
        <v>-2.8571428571428574E-4</v>
      </c>
      <c r="M28">
        <f t="shared" si="3"/>
        <v>-1.487287632058128E-7</v>
      </c>
      <c r="N28">
        <f t="shared" si="3"/>
        <v>-8.1632653061224493E-8</v>
      </c>
    </row>
    <row r="29" spans="1:14" x14ac:dyDescent="0.25">
      <c r="A29">
        <v>2610</v>
      </c>
      <c r="B29">
        <v>3453</v>
      </c>
      <c r="D29">
        <f t="shared" si="0"/>
        <v>7.8671055003167387</v>
      </c>
      <c r="E29">
        <f t="shared" si="0"/>
        <v>8.1469986973899928</v>
      </c>
      <c r="G29">
        <f t="shared" si="1"/>
        <v>51.088159097779204</v>
      </c>
      <c r="H29">
        <f t="shared" si="1"/>
        <v>58.762232769015846</v>
      </c>
      <c r="J29">
        <f t="shared" si="2"/>
        <v>-3.8314176245210729E-4</v>
      </c>
      <c r="K29">
        <f t="shared" si="2"/>
        <v>-2.8960324355632781E-4</v>
      </c>
      <c r="M29">
        <f t="shared" si="3"/>
        <v>-1.4679761013490699E-7</v>
      </c>
      <c r="N29">
        <f t="shared" si="3"/>
        <v>-8.3870038678345742E-8</v>
      </c>
    </row>
    <row r="30" spans="1:14" x14ac:dyDescent="0.25">
      <c r="A30">
        <v>2609</v>
      </c>
      <c r="B30">
        <v>3453</v>
      </c>
      <c r="D30">
        <f t="shared" si="0"/>
        <v>7.8667222851367287</v>
      </c>
      <c r="E30">
        <f t="shared" si="0"/>
        <v>8.1469986973899928</v>
      </c>
      <c r="G30">
        <f t="shared" si="1"/>
        <v>51.078371156488537</v>
      </c>
      <c r="H30">
        <f t="shared" si="1"/>
        <v>58.762232769015846</v>
      </c>
      <c r="J30">
        <f t="shared" si="2"/>
        <v>-3.8328861632809508E-4</v>
      </c>
      <c r="K30">
        <f t="shared" si="2"/>
        <v>-2.8960324355632781E-4</v>
      </c>
      <c r="M30">
        <f t="shared" si="3"/>
        <v>-1.4691016340670567E-7</v>
      </c>
      <c r="N30">
        <f t="shared" si="3"/>
        <v>-8.3870038678345742E-8</v>
      </c>
    </row>
    <row r="31" spans="1:14" x14ac:dyDescent="0.25">
      <c r="A31">
        <v>2610</v>
      </c>
      <c r="B31">
        <v>3500</v>
      </c>
      <c r="D31">
        <f t="shared" si="0"/>
        <v>7.8671055003167387</v>
      </c>
      <c r="E31">
        <f t="shared" si="0"/>
        <v>8.1605182474775049</v>
      </c>
      <c r="G31">
        <f t="shared" si="1"/>
        <v>51.088159097779204</v>
      </c>
      <c r="H31">
        <f t="shared" si="1"/>
        <v>59.16079783099616</v>
      </c>
      <c r="J31">
        <f t="shared" si="2"/>
        <v>-3.8314176245210729E-4</v>
      </c>
      <c r="K31">
        <f t="shared" si="2"/>
        <v>-2.8571428571428574E-4</v>
      </c>
      <c r="M31">
        <f t="shared" si="3"/>
        <v>-1.4679761013490699E-7</v>
      </c>
      <c r="N31">
        <f t="shared" si="3"/>
        <v>-8.1632653061224493E-8</v>
      </c>
    </row>
    <row r="32" spans="1:14" x14ac:dyDescent="0.25">
      <c r="A32">
        <v>2609</v>
      </c>
      <c r="B32">
        <v>3484</v>
      </c>
      <c r="D32">
        <f t="shared" si="0"/>
        <v>7.8667222851367287</v>
      </c>
      <c r="E32">
        <f t="shared" si="0"/>
        <v>8.1559363379723937</v>
      </c>
      <c r="G32">
        <f t="shared" si="1"/>
        <v>51.078371156488537</v>
      </c>
      <c r="H32">
        <f t="shared" si="1"/>
        <v>59.025418253494827</v>
      </c>
      <c r="J32">
        <f t="shared" si="2"/>
        <v>-3.8328861632809508E-4</v>
      </c>
      <c r="K32">
        <f t="shared" si="2"/>
        <v>-2.8702640642939151E-4</v>
      </c>
      <c r="M32">
        <f t="shared" si="3"/>
        <v>-1.4691016340670567E-7</v>
      </c>
      <c r="N32">
        <f t="shared" si="3"/>
        <v>-8.2384157987770243E-8</v>
      </c>
    </row>
    <row r="33" spans="1:14" x14ac:dyDescent="0.25">
      <c r="A33">
        <v>2609</v>
      </c>
      <c r="B33">
        <v>3485</v>
      </c>
      <c r="D33">
        <f t="shared" si="0"/>
        <v>7.8667222851367287</v>
      </c>
      <c r="E33">
        <f t="shared" si="0"/>
        <v>8.1562233231946237</v>
      </c>
      <c r="G33">
        <f t="shared" si="1"/>
        <v>51.078371156488537</v>
      </c>
      <c r="H33">
        <f t="shared" si="1"/>
        <v>59.033888572581766</v>
      </c>
      <c r="J33">
        <f t="shared" si="2"/>
        <v>-3.8328861632809508E-4</v>
      </c>
      <c r="K33">
        <f t="shared" si="2"/>
        <v>-2.8694404591104734E-4</v>
      </c>
      <c r="M33">
        <f t="shared" si="3"/>
        <v>-1.4691016340670567E-7</v>
      </c>
      <c r="N33">
        <f t="shared" si="3"/>
        <v>-8.2336885483801249E-8</v>
      </c>
    </row>
    <row r="34" spans="1:14" x14ac:dyDescent="0.25">
      <c r="A34">
        <v>2641</v>
      </c>
      <c r="B34">
        <v>3453</v>
      </c>
      <c r="D34">
        <f t="shared" si="0"/>
        <v>7.8789129122971326</v>
      </c>
      <c r="E34">
        <f t="shared" si="0"/>
        <v>8.1469986973899928</v>
      </c>
      <c r="G34">
        <f t="shared" si="1"/>
        <v>51.39066063011839</v>
      </c>
      <c r="H34">
        <f t="shared" si="1"/>
        <v>58.762232769015846</v>
      </c>
      <c r="J34">
        <f t="shared" si="2"/>
        <v>-3.786444528587656E-4</v>
      </c>
      <c r="K34">
        <f t="shared" si="2"/>
        <v>-2.8960324355632781E-4</v>
      </c>
      <c r="M34">
        <f t="shared" si="3"/>
        <v>-1.4337162168071397E-7</v>
      </c>
      <c r="N34">
        <f t="shared" si="3"/>
        <v>-8.3870038678345742E-8</v>
      </c>
    </row>
    <row r="35" spans="1:14" x14ac:dyDescent="0.25">
      <c r="A35">
        <v>2641</v>
      </c>
      <c r="B35">
        <v>3453</v>
      </c>
      <c r="D35">
        <f t="shared" si="0"/>
        <v>7.8789129122971326</v>
      </c>
      <c r="E35">
        <f t="shared" si="0"/>
        <v>8.1469986973899928</v>
      </c>
      <c r="G35">
        <f t="shared" si="1"/>
        <v>51.39066063011839</v>
      </c>
      <c r="H35">
        <f t="shared" si="1"/>
        <v>58.762232769015846</v>
      </c>
      <c r="J35">
        <f t="shared" si="2"/>
        <v>-3.786444528587656E-4</v>
      </c>
      <c r="K35">
        <f t="shared" si="2"/>
        <v>-2.8960324355632781E-4</v>
      </c>
      <c r="M35">
        <f t="shared" si="3"/>
        <v>-1.4337162168071397E-7</v>
      </c>
      <c r="N35">
        <f t="shared" si="3"/>
        <v>-8.3870038678345742E-8</v>
      </c>
    </row>
    <row r="36" spans="1:14" x14ac:dyDescent="0.25">
      <c r="A36">
        <v>2593</v>
      </c>
      <c r="B36">
        <v>3500</v>
      </c>
      <c r="D36">
        <f t="shared" si="0"/>
        <v>7.8605707855386644</v>
      </c>
      <c r="E36">
        <f t="shared" si="0"/>
        <v>8.1605182474775049</v>
      </c>
      <c r="G36">
        <f t="shared" si="1"/>
        <v>50.921508225896062</v>
      </c>
      <c r="H36">
        <f t="shared" si="1"/>
        <v>59.16079783099616</v>
      </c>
      <c r="J36">
        <f t="shared" si="2"/>
        <v>-3.8565368299267258E-4</v>
      </c>
      <c r="K36">
        <f t="shared" si="2"/>
        <v>-2.8571428571428574E-4</v>
      </c>
      <c r="M36">
        <f t="shared" si="3"/>
        <v>-1.487287632058128E-7</v>
      </c>
      <c r="N36">
        <f t="shared" si="3"/>
        <v>-8.1632653061224493E-8</v>
      </c>
    </row>
    <row r="37" spans="1:14" x14ac:dyDescent="0.25">
      <c r="A37">
        <v>2610</v>
      </c>
      <c r="B37">
        <v>3437</v>
      </c>
      <c r="D37">
        <f t="shared" si="0"/>
        <v>7.8671055003167387</v>
      </c>
      <c r="E37">
        <f t="shared" si="0"/>
        <v>8.1423542768498347</v>
      </c>
      <c r="G37">
        <f t="shared" si="1"/>
        <v>51.088159097779204</v>
      </c>
      <c r="H37">
        <f t="shared" si="1"/>
        <v>58.625932828399414</v>
      </c>
      <c r="J37">
        <f t="shared" si="2"/>
        <v>-3.8314176245210729E-4</v>
      </c>
      <c r="K37">
        <f t="shared" si="2"/>
        <v>-2.9095141111434392E-4</v>
      </c>
      <c r="M37">
        <f t="shared" si="3"/>
        <v>-1.4679761013490699E-7</v>
      </c>
      <c r="N37">
        <f t="shared" si="3"/>
        <v>-8.4652723629427958E-8</v>
      </c>
    </row>
    <row r="38" spans="1:14" x14ac:dyDescent="0.25">
      <c r="A38">
        <v>2672</v>
      </c>
      <c r="B38">
        <v>3485</v>
      </c>
      <c r="D38">
        <f t="shared" si="0"/>
        <v>7.8905825346565361</v>
      </c>
      <c r="E38">
        <f t="shared" si="0"/>
        <v>8.1562233231946237</v>
      </c>
      <c r="G38">
        <f t="shared" si="1"/>
        <v>51.691391933280343</v>
      </c>
      <c r="H38">
        <f t="shared" si="1"/>
        <v>59.033888572581766</v>
      </c>
      <c r="J38">
        <f t="shared" si="2"/>
        <v>-3.7425149700598805E-4</v>
      </c>
      <c r="K38">
        <f t="shared" si="2"/>
        <v>-2.8694404591104734E-4</v>
      </c>
      <c r="M38">
        <f t="shared" si="3"/>
        <v>-1.4006418301122306E-7</v>
      </c>
      <c r="N38">
        <f t="shared" si="3"/>
        <v>-8.2336885483801249E-8</v>
      </c>
    </row>
    <row r="39" spans="1:14" x14ac:dyDescent="0.25">
      <c r="A39">
        <v>2593</v>
      </c>
      <c r="B39">
        <v>3453</v>
      </c>
      <c r="D39">
        <f t="shared" si="0"/>
        <v>7.8605707855386644</v>
      </c>
      <c r="E39">
        <f t="shared" si="0"/>
        <v>8.1469986973899928</v>
      </c>
      <c r="G39">
        <f t="shared" si="1"/>
        <v>50.921508225896062</v>
      </c>
      <c r="H39">
        <f t="shared" si="1"/>
        <v>58.762232769015846</v>
      </c>
      <c r="J39">
        <f t="shared" si="2"/>
        <v>-3.8565368299267258E-4</v>
      </c>
      <c r="K39">
        <f t="shared" si="2"/>
        <v>-2.8960324355632781E-4</v>
      </c>
      <c r="M39">
        <f t="shared" si="3"/>
        <v>-1.487287632058128E-7</v>
      </c>
      <c r="N39">
        <f t="shared" si="3"/>
        <v>-8.3870038678345742E-8</v>
      </c>
    </row>
    <row r="40" spans="1:14" x14ac:dyDescent="0.25">
      <c r="A40">
        <v>2641</v>
      </c>
      <c r="B40">
        <v>3469</v>
      </c>
      <c r="D40">
        <f t="shared" si="0"/>
        <v>7.8789129122971326</v>
      </c>
      <c r="E40">
        <f t="shared" si="0"/>
        <v>8.1516216469697493</v>
      </c>
      <c r="G40">
        <f t="shared" si="1"/>
        <v>51.39066063011839</v>
      </c>
      <c r="H40">
        <f t="shared" si="1"/>
        <v>58.898217290508889</v>
      </c>
      <c r="J40">
        <f t="shared" si="2"/>
        <v>-3.786444528587656E-4</v>
      </c>
      <c r="K40">
        <f t="shared" si="2"/>
        <v>-2.8826751225136929E-4</v>
      </c>
      <c r="M40">
        <f t="shared" si="3"/>
        <v>-1.4337162168071397E-7</v>
      </c>
      <c r="N40">
        <f t="shared" si="3"/>
        <v>-8.3098158619593336E-8</v>
      </c>
    </row>
    <row r="41" spans="1:14" x14ac:dyDescent="0.25">
      <c r="A41">
        <v>2609</v>
      </c>
      <c r="B41">
        <v>3422</v>
      </c>
      <c r="D41">
        <f t="shared" si="0"/>
        <v>7.8667222851367287</v>
      </c>
      <c r="E41">
        <f t="shared" si="0"/>
        <v>8.1379804544521388</v>
      </c>
      <c r="G41">
        <f t="shared" si="1"/>
        <v>51.078371156488537</v>
      </c>
      <c r="H41">
        <f t="shared" si="1"/>
        <v>58.497863208838666</v>
      </c>
      <c r="J41">
        <f t="shared" si="2"/>
        <v>-3.8328861632809508E-4</v>
      </c>
      <c r="K41">
        <f t="shared" si="2"/>
        <v>-2.9222676797194621E-4</v>
      </c>
      <c r="M41">
        <f t="shared" si="3"/>
        <v>-1.4691016340670567E-7</v>
      </c>
      <c r="N41">
        <f t="shared" si="3"/>
        <v>-8.5396483919329695E-8</v>
      </c>
    </row>
    <row r="42" spans="1:14" x14ac:dyDescent="0.25">
      <c r="A42">
        <v>2610</v>
      </c>
      <c r="B42">
        <v>3500</v>
      </c>
      <c r="D42">
        <f t="shared" si="0"/>
        <v>7.8671055003167387</v>
      </c>
      <c r="E42">
        <f t="shared" si="0"/>
        <v>8.1605182474775049</v>
      </c>
      <c r="G42">
        <f t="shared" si="1"/>
        <v>51.088159097779204</v>
      </c>
      <c r="H42">
        <f t="shared" si="1"/>
        <v>59.16079783099616</v>
      </c>
      <c r="J42">
        <f t="shared" si="2"/>
        <v>-3.8314176245210729E-4</v>
      </c>
      <c r="K42">
        <f t="shared" si="2"/>
        <v>-2.8571428571428574E-4</v>
      </c>
      <c r="M42">
        <f t="shared" si="3"/>
        <v>-1.4679761013490699E-7</v>
      </c>
      <c r="N42">
        <f t="shared" si="3"/>
        <v>-8.1632653061224493E-8</v>
      </c>
    </row>
    <row r="43" spans="1:14" x14ac:dyDescent="0.25">
      <c r="A43">
        <v>2625</v>
      </c>
      <c r="B43">
        <v>3484</v>
      </c>
      <c r="D43">
        <f t="shared" si="0"/>
        <v>7.8728361750257241</v>
      </c>
      <c r="E43">
        <f t="shared" si="0"/>
        <v>8.1559363379723937</v>
      </c>
      <c r="G43">
        <f t="shared" si="1"/>
        <v>51.234753829797995</v>
      </c>
      <c r="H43">
        <f t="shared" si="1"/>
        <v>59.025418253494827</v>
      </c>
      <c r="J43">
        <f t="shared" si="2"/>
        <v>-3.8095238095238096E-4</v>
      </c>
      <c r="K43">
        <f t="shared" si="2"/>
        <v>-2.8702640642939151E-4</v>
      </c>
      <c r="M43">
        <f t="shared" si="3"/>
        <v>-1.4512471655328798E-7</v>
      </c>
      <c r="N43">
        <f t="shared" si="3"/>
        <v>-8.2384157987770243E-8</v>
      </c>
    </row>
    <row r="44" spans="1:14" x14ac:dyDescent="0.25">
      <c r="A44">
        <v>2625</v>
      </c>
      <c r="B44">
        <v>3437</v>
      </c>
      <c r="D44">
        <f t="shared" si="0"/>
        <v>7.8728361750257241</v>
      </c>
      <c r="E44">
        <f t="shared" si="0"/>
        <v>8.1423542768498347</v>
      </c>
      <c r="G44">
        <f t="shared" si="1"/>
        <v>51.234753829797995</v>
      </c>
      <c r="H44">
        <f t="shared" si="1"/>
        <v>58.625932828399414</v>
      </c>
      <c r="J44">
        <f t="shared" si="2"/>
        <v>-3.8095238095238096E-4</v>
      </c>
      <c r="K44">
        <f t="shared" si="2"/>
        <v>-2.9095141111434392E-4</v>
      </c>
      <c r="M44">
        <f t="shared" si="3"/>
        <v>-1.4512471655328798E-7</v>
      </c>
      <c r="N44">
        <f t="shared" si="3"/>
        <v>-8.4652723629427958E-8</v>
      </c>
    </row>
    <row r="45" spans="1:14" x14ac:dyDescent="0.25">
      <c r="A45">
        <v>2593</v>
      </c>
      <c r="B45">
        <v>3532</v>
      </c>
      <c r="D45">
        <f t="shared" si="0"/>
        <v>7.8605707855386644</v>
      </c>
      <c r="E45">
        <f t="shared" si="0"/>
        <v>8.1696195617238505</v>
      </c>
      <c r="G45">
        <f t="shared" si="1"/>
        <v>50.921508225896062</v>
      </c>
      <c r="H45">
        <f t="shared" si="1"/>
        <v>59.430631832414505</v>
      </c>
      <c r="J45">
        <f t="shared" si="2"/>
        <v>-3.8565368299267258E-4</v>
      </c>
      <c r="K45">
        <f t="shared" si="2"/>
        <v>-2.8312570781426955E-4</v>
      </c>
      <c r="M45">
        <f t="shared" si="3"/>
        <v>-1.487287632058128E-7</v>
      </c>
      <c r="N45">
        <f t="shared" si="3"/>
        <v>-8.0160166425331127E-8</v>
      </c>
    </row>
    <row r="46" spans="1:14" x14ac:dyDescent="0.25">
      <c r="A46">
        <v>2610</v>
      </c>
      <c r="B46">
        <v>3453</v>
      </c>
      <c r="D46">
        <f t="shared" si="0"/>
        <v>7.8671055003167387</v>
      </c>
      <c r="E46">
        <f t="shared" si="0"/>
        <v>8.1469986973899928</v>
      </c>
      <c r="G46">
        <f t="shared" si="1"/>
        <v>51.088159097779204</v>
      </c>
      <c r="H46">
        <f t="shared" si="1"/>
        <v>58.762232769015846</v>
      </c>
      <c r="J46">
        <f t="shared" si="2"/>
        <v>-3.8314176245210729E-4</v>
      </c>
      <c r="K46">
        <f t="shared" si="2"/>
        <v>-2.8960324355632781E-4</v>
      </c>
      <c r="M46">
        <f t="shared" si="3"/>
        <v>-1.4679761013490699E-7</v>
      </c>
      <c r="N46">
        <f t="shared" si="3"/>
        <v>-8.3870038678345742E-8</v>
      </c>
    </row>
    <row r="47" spans="1:14" x14ac:dyDescent="0.25">
      <c r="A47">
        <v>2609</v>
      </c>
      <c r="B47">
        <v>3469</v>
      </c>
      <c r="D47">
        <f t="shared" si="0"/>
        <v>7.8667222851367287</v>
      </c>
      <c r="E47">
        <f t="shared" si="0"/>
        <v>8.1516216469697493</v>
      </c>
      <c r="G47">
        <f t="shared" si="1"/>
        <v>51.078371156488537</v>
      </c>
      <c r="H47">
        <f t="shared" si="1"/>
        <v>58.898217290508889</v>
      </c>
      <c r="J47">
        <f t="shared" si="2"/>
        <v>-3.8328861632809508E-4</v>
      </c>
      <c r="K47">
        <f t="shared" si="2"/>
        <v>-2.8826751225136929E-4</v>
      </c>
      <c r="M47">
        <f t="shared" si="3"/>
        <v>-1.4691016340670567E-7</v>
      </c>
      <c r="N47">
        <f t="shared" si="3"/>
        <v>-8.3098158619593336E-8</v>
      </c>
    </row>
    <row r="48" spans="1:14" x14ac:dyDescent="0.25">
      <c r="A48">
        <v>2594</v>
      </c>
      <c r="B48">
        <v>3500</v>
      </c>
      <c r="D48">
        <f t="shared" si="0"/>
        <v>7.8609563648763894</v>
      </c>
      <c r="E48">
        <f t="shared" si="0"/>
        <v>8.1605182474775049</v>
      </c>
      <c r="G48">
        <f t="shared" si="1"/>
        <v>50.931326312987373</v>
      </c>
      <c r="H48">
        <f t="shared" si="1"/>
        <v>59.16079783099616</v>
      </c>
      <c r="J48">
        <f t="shared" si="2"/>
        <v>-3.8550501156515033E-4</v>
      </c>
      <c r="K48">
        <f t="shared" si="2"/>
        <v>-2.8571428571428574E-4</v>
      </c>
      <c r="M48">
        <f t="shared" si="3"/>
        <v>-1.4861411394184671E-7</v>
      </c>
      <c r="N48">
        <f t="shared" si="3"/>
        <v>-8.1632653061224493E-8</v>
      </c>
    </row>
    <row r="49" spans="1:14" x14ac:dyDescent="0.25">
      <c r="A49">
        <v>2594</v>
      </c>
      <c r="B49">
        <v>3453</v>
      </c>
      <c r="D49">
        <f t="shared" si="0"/>
        <v>7.8609563648763894</v>
      </c>
      <c r="E49">
        <f t="shared" si="0"/>
        <v>8.1469986973899928</v>
      </c>
      <c r="G49">
        <f t="shared" si="1"/>
        <v>50.931326312987373</v>
      </c>
      <c r="H49">
        <f t="shared" si="1"/>
        <v>58.762232769015846</v>
      </c>
      <c r="J49">
        <f t="shared" si="2"/>
        <v>-3.8550501156515033E-4</v>
      </c>
      <c r="K49">
        <f t="shared" si="2"/>
        <v>-2.8960324355632781E-4</v>
      </c>
      <c r="M49">
        <f t="shared" si="3"/>
        <v>-1.4861411394184671E-7</v>
      </c>
      <c r="N49">
        <f t="shared" si="3"/>
        <v>-8.3870038678345742E-8</v>
      </c>
    </row>
    <row r="50" spans="1:14" x14ac:dyDescent="0.25">
      <c r="A50">
        <v>2593</v>
      </c>
      <c r="B50">
        <v>3468</v>
      </c>
      <c r="D50">
        <f t="shared" si="0"/>
        <v>7.8605707855386644</v>
      </c>
      <c r="E50">
        <f t="shared" si="0"/>
        <v>8.1513333379004322</v>
      </c>
      <c r="G50">
        <f t="shared" si="1"/>
        <v>50.921508225896062</v>
      </c>
      <c r="H50">
        <f t="shared" si="1"/>
        <v>58.889727457341827</v>
      </c>
      <c r="J50">
        <f t="shared" si="2"/>
        <v>-3.8565368299267258E-4</v>
      </c>
      <c r="K50">
        <f t="shared" si="2"/>
        <v>-2.8835063437139563E-4</v>
      </c>
      <c r="M50">
        <f t="shared" si="3"/>
        <v>-1.487287632058128E-7</v>
      </c>
      <c r="N50">
        <f t="shared" si="3"/>
        <v>-8.3146088342386279E-8</v>
      </c>
    </row>
    <row r="51" spans="1:14" x14ac:dyDescent="0.25">
      <c r="A51">
        <v>2610</v>
      </c>
      <c r="B51">
        <v>3454</v>
      </c>
      <c r="D51">
        <f t="shared" si="0"/>
        <v>7.8671055003167387</v>
      </c>
      <c r="E51">
        <f t="shared" si="0"/>
        <v>8.1472882587066238</v>
      </c>
      <c r="G51">
        <f t="shared" si="1"/>
        <v>51.088159097779204</v>
      </c>
      <c r="H51">
        <f t="shared" si="1"/>
        <v>58.770741019660456</v>
      </c>
      <c r="J51">
        <f t="shared" si="2"/>
        <v>-3.8314176245210729E-4</v>
      </c>
      <c r="K51">
        <f t="shared" si="2"/>
        <v>-2.8951939779965256E-4</v>
      </c>
      <c r="M51">
        <f t="shared" si="3"/>
        <v>-1.4679761013490699E-7</v>
      </c>
      <c r="N51">
        <f t="shared" si="3"/>
        <v>-8.3821481702273472E-8</v>
      </c>
    </row>
    <row r="52" spans="1:14" x14ac:dyDescent="0.25">
      <c r="A52">
        <v>2609</v>
      </c>
      <c r="B52">
        <v>3453</v>
      </c>
      <c r="D52">
        <f t="shared" si="0"/>
        <v>7.8667222851367287</v>
      </c>
      <c r="E52">
        <f t="shared" si="0"/>
        <v>8.1469986973899928</v>
      </c>
      <c r="G52">
        <f t="shared" si="1"/>
        <v>51.078371156488537</v>
      </c>
      <c r="H52">
        <f t="shared" si="1"/>
        <v>58.762232769015846</v>
      </c>
      <c r="J52">
        <f t="shared" si="2"/>
        <v>-3.8328861632809508E-4</v>
      </c>
      <c r="K52">
        <f t="shared" si="2"/>
        <v>-2.8960324355632781E-4</v>
      </c>
      <c r="M52">
        <f t="shared" si="3"/>
        <v>-1.4691016340670567E-7</v>
      </c>
      <c r="N52">
        <f t="shared" si="3"/>
        <v>-8.3870038678345742E-8</v>
      </c>
    </row>
    <row r="53" spans="1:14" x14ac:dyDescent="0.25">
      <c r="A53">
        <v>2594</v>
      </c>
      <c r="B53">
        <v>3453</v>
      </c>
      <c r="D53">
        <f t="shared" si="0"/>
        <v>7.8609563648763894</v>
      </c>
      <c r="E53">
        <f t="shared" si="0"/>
        <v>8.1469986973899928</v>
      </c>
      <c r="G53">
        <f t="shared" si="1"/>
        <v>50.931326312987373</v>
      </c>
      <c r="H53">
        <f t="shared" si="1"/>
        <v>58.762232769015846</v>
      </c>
      <c r="J53">
        <f t="shared" si="2"/>
        <v>-3.8550501156515033E-4</v>
      </c>
      <c r="K53">
        <f t="shared" si="2"/>
        <v>-2.8960324355632781E-4</v>
      </c>
      <c r="M53">
        <f t="shared" si="3"/>
        <v>-1.4861411394184671E-7</v>
      </c>
      <c r="N53">
        <f t="shared" si="3"/>
        <v>-8.3870038678345742E-8</v>
      </c>
    </row>
    <row r="54" spans="1:14" x14ac:dyDescent="0.25">
      <c r="A54">
        <v>2609</v>
      </c>
      <c r="B54">
        <v>3453</v>
      </c>
      <c r="D54">
        <f t="shared" si="0"/>
        <v>7.8667222851367287</v>
      </c>
      <c r="E54">
        <f t="shared" si="0"/>
        <v>8.1469986973899928</v>
      </c>
      <c r="G54">
        <f t="shared" si="1"/>
        <v>51.078371156488537</v>
      </c>
      <c r="H54">
        <f t="shared" si="1"/>
        <v>58.762232769015846</v>
      </c>
      <c r="J54">
        <f t="shared" si="2"/>
        <v>-3.8328861632809508E-4</v>
      </c>
      <c r="K54">
        <f t="shared" si="2"/>
        <v>-2.8960324355632781E-4</v>
      </c>
      <c r="M54">
        <f t="shared" si="3"/>
        <v>-1.4691016340670567E-7</v>
      </c>
      <c r="N54">
        <f t="shared" si="3"/>
        <v>-8.3870038678345742E-8</v>
      </c>
    </row>
    <row r="55" spans="1:14" x14ac:dyDescent="0.25">
      <c r="A55">
        <v>2610</v>
      </c>
      <c r="B55">
        <v>3468</v>
      </c>
      <c r="D55">
        <f t="shared" si="0"/>
        <v>7.8671055003167387</v>
      </c>
      <c r="E55">
        <f t="shared" si="0"/>
        <v>8.1513333379004322</v>
      </c>
      <c r="G55">
        <f t="shared" si="1"/>
        <v>51.088159097779204</v>
      </c>
      <c r="H55">
        <f t="shared" si="1"/>
        <v>58.889727457341827</v>
      </c>
      <c r="J55">
        <f t="shared" si="2"/>
        <v>-3.8314176245210729E-4</v>
      </c>
      <c r="K55">
        <f t="shared" si="2"/>
        <v>-2.8835063437139563E-4</v>
      </c>
      <c r="M55">
        <f t="shared" si="3"/>
        <v>-1.4679761013490699E-7</v>
      </c>
      <c r="N55">
        <f t="shared" si="3"/>
        <v>-8.3146088342386279E-8</v>
      </c>
    </row>
    <row r="56" spans="1:14" x14ac:dyDescent="0.25">
      <c r="A56">
        <v>2625</v>
      </c>
      <c r="B56">
        <v>3469</v>
      </c>
      <c r="D56">
        <f t="shared" si="0"/>
        <v>7.8728361750257241</v>
      </c>
      <c r="E56">
        <f t="shared" si="0"/>
        <v>8.1516216469697493</v>
      </c>
      <c r="G56">
        <f t="shared" si="1"/>
        <v>51.234753829797995</v>
      </c>
      <c r="H56">
        <f t="shared" si="1"/>
        <v>58.898217290508889</v>
      </c>
      <c r="J56">
        <f t="shared" si="2"/>
        <v>-3.8095238095238096E-4</v>
      </c>
      <c r="K56">
        <f t="shared" si="2"/>
        <v>-2.8826751225136929E-4</v>
      </c>
      <c r="M56">
        <f t="shared" si="3"/>
        <v>-1.4512471655328798E-7</v>
      </c>
      <c r="N56">
        <f t="shared" si="3"/>
        <v>-8.3098158619593336E-8</v>
      </c>
    </row>
    <row r="57" spans="1:14" x14ac:dyDescent="0.25">
      <c r="A57">
        <v>2625</v>
      </c>
      <c r="B57">
        <v>3469</v>
      </c>
      <c r="D57">
        <f t="shared" si="0"/>
        <v>7.8728361750257241</v>
      </c>
      <c r="E57">
        <f t="shared" si="0"/>
        <v>8.1516216469697493</v>
      </c>
      <c r="G57">
        <f t="shared" si="1"/>
        <v>51.234753829797995</v>
      </c>
      <c r="H57">
        <f t="shared" si="1"/>
        <v>58.898217290508889</v>
      </c>
      <c r="J57">
        <f t="shared" si="2"/>
        <v>-3.8095238095238096E-4</v>
      </c>
      <c r="K57">
        <f t="shared" si="2"/>
        <v>-2.8826751225136929E-4</v>
      </c>
      <c r="M57">
        <f t="shared" si="3"/>
        <v>-1.4512471655328798E-7</v>
      </c>
      <c r="N57">
        <f t="shared" si="3"/>
        <v>-8.3098158619593336E-8</v>
      </c>
    </row>
    <row r="58" spans="1:14" x14ac:dyDescent="0.25">
      <c r="A58">
        <v>2656</v>
      </c>
      <c r="B58">
        <v>3437</v>
      </c>
      <c r="D58">
        <f t="shared" si="0"/>
        <v>7.8845765105963244</v>
      </c>
      <c r="E58">
        <f t="shared" si="0"/>
        <v>8.1423542768498347</v>
      </c>
      <c r="G58">
        <f t="shared" si="1"/>
        <v>51.536394906900505</v>
      </c>
      <c r="H58">
        <f t="shared" si="1"/>
        <v>58.625932828399414</v>
      </c>
      <c r="J58">
        <f t="shared" si="2"/>
        <v>-3.7650602409638556E-4</v>
      </c>
      <c r="K58">
        <f t="shared" si="2"/>
        <v>-2.9095141111434392E-4</v>
      </c>
      <c r="M58">
        <f t="shared" si="3"/>
        <v>-1.4175678618086804E-7</v>
      </c>
      <c r="N58">
        <f t="shared" si="3"/>
        <v>-8.4652723629427958E-8</v>
      </c>
    </row>
    <row r="59" spans="1:14" x14ac:dyDescent="0.25">
      <c r="A59">
        <v>2609</v>
      </c>
      <c r="B59">
        <v>3469</v>
      </c>
      <c r="D59">
        <f t="shared" si="0"/>
        <v>7.8667222851367287</v>
      </c>
      <c r="E59">
        <f t="shared" si="0"/>
        <v>8.1516216469697493</v>
      </c>
      <c r="G59">
        <f t="shared" si="1"/>
        <v>51.078371156488537</v>
      </c>
      <c r="H59">
        <f t="shared" si="1"/>
        <v>58.898217290508889</v>
      </c>
      <c r="J59">
        <f t="shared" si="2"/>
        <v>-3.8328861632809508E-4</v>
      </c>
      <c r="K59">
        <f t="shared" si="2"/>
        <v>-2.8826751225136929E-4</v>
      </c>
      <c r="M59">
        <f t="shared" si="3"/>
        <v>-1.4691016340670567E-7</v>
      </c>
      <c r="N59">
        <f t="shared" si="3"/>
        <v>-8.3098158619593336E-8</v>
      </c>
    </row>
    <row r="60" spans="1:14" x14ac:dyDescent="0.25">
      <c r="A60">
        <v>2610</v>
      </c>
      <c r="B60">
        <v>3437</v>
      </c>
      <c r="D60">
        <f t="shared" si="0"/>
        <v>7.8671055003167387</v>
      </c>
      <c r="E60">
        <f t="shared" si="0"/>
        <v>8.1423542768498347</v>
      </c>
      <c r="G60">
        <f t="shared" si="1"/>
        <v>51.088159097779204</v>
      </c>
      <c r="H60">
        <f t="shared" si="1"/>
        <v>58.625932828399414</v>
      </c>
      <c r="J60">
        <f t="shared" si="2"/>
        <v>-3.8314176245210729E-4</v>
      </c>
      <c r="K60">
        <f t="shared" si="2"/>
        <v>-2.9095141111434392E-4</v>
      </c>
      <c r="M60">
        <f t="shared" si="3"/>
        <v>-1.4679761013490699E-7</v>
      </c>
      <c r="N60">
        <f t="shared" si="3"/>
        <v>-8.4652723629427958E-8</v>
      </c>
    </row>
    <row r="61" spans="1:14" x14ac:dyDescent="0.25">
      <c r="A61">
        <v>2593</v>
      </c>
      <c r="B61">
        <v>3438</v>
      </c>
      <c r="D61">
        <f t="shared" si="0"/>
        <v>7.8605707855386644</v>
      </c>
      <c r="E61">
        <f t="shared" si="0"/>
        <v>8.1426451859427953</v>
      </c>
      <c r="G61">
        <f t="shared" si="1"/>
        <v>50.921508225896062</v>
      </c>
      <c r="H61">
        <f t="shared" si="1"/>
        <v>58.634460857076192</v>
      </c>
      <c r="J61">
        <f t="shared" si="2"/>
        <v>-3.8565368299267258E-4</v>
      </c>
      <c r="K61">
        <f t="shared" si="2"/>
        <v>-2.9086678301337986E-4</v>
      </c>
      <c r="M61">
        <f t="shared" si="3"/>
        <v>-1.487287632058128E-7</v>
      </c>
      <c r="N61">
        <f t="shared" si="3"/>
        <v>-8.4603485460552611E-8</v>
      </c>
    </row>
    <row r="62" spans="1:14" x14ac:dyDescent="0.25">
      <c r="A62">
        <v>2594</v>
      </c>
      <c r="B62">
        <v>3406</v>
      </c>
      <c r="D62">
        <f t="shared" si="0"/>
        <v>7.8609563648763894</v>
      </c>
      <c r="E62">
        <f t="shared" si="0"/>
        <v>8.1332938612226329</v>
      </c>
      <c r="G62">
        <f t="shared" si="1"/>
        <v>50.931326312987373</v>
      </c>
      <c r="H62">
        <f t="shared" si="1"/>
        <v>58.360945845659494</v>
      </c>
      <c r="J62">
        <f t="shared" si="2"/>
        <v>-3.8550501156515033E-4</v>
      </c>
      <c r="K62">
        <f t="shared" si="2"/>
        <v>-2.9359953024075161E-4</v>
      </c>
      <c r="M62">
        <f t="shared" si="3"/>
        <v>-1.4861411394184671E-7</v>
      </c>
      <c r="N62">
        <f t="shared" si="3"/>
        <v>-8.6200684157590027E-8</v>
      </c>
    </row>
    <row r="63" spans="1:14" x14ac:dyDescent="0.25">
      <c r="A63">
        <v>2594</v>
      </c>
      <c r="B63">
        <v>3438</v>
      </c>
      <c r="D63">
        <f t="shared" si="0"/>
        <v>7.8609563648763894</v>
      </c>
      <c r="E63">
        <f t="shared" si="0"/>
        <v>8.1426451859427953</v>
      </c>
      <c r="G63">
        <f t="shared" si="1"/>
        <v>50.931326312987373</v>
      </c>
      <c r="H63">
        <f t="shared" si="1"/>
        <v>58.634460857076192</v>
      </c>
      <c r="J63">
        <f t="shared" si="2"/>
        <v>-3.8550501156515033E-4</v>
      </c>
      <c r="K63">
        <f t="shared" si="2"/>
        <v>-2.9086678301337986E-4</v>
      </c>
      <c r="M63">
        <f t="shared" si="3"/>
        <v>-1.4861411394184671E-7</v>
      </c>
      <c r="N63">
        <f t="shared" si="3"/>
        <v>-8.4603485460552611E-8</v>
      </c>
    </row>
    <row r="64" spans="1:14" x14ac:dyDescent="0.25">
      <c r="A64">
        <v>2609</v>
      </c>
      <c r="B64">
        <v>3437</v>
      </c>
      <c r="D64">
        <f t="shared" si="0"/>
        <v>7.8667222851367287</v>
      </c>
      <c r="E64">
        <f t="shared" si="0"/>
        <v>8.1423542768498347</v>
      </c>
      <c r="G64">
        <f t="shared" si="1"/>
        <v>51.078371156488537</v>
      </c>
      <c r="H64">
        <f t="shared" si="1"/>
        <v>58.625932828399414</v>
      </c>
      <c r="J64">
        <f t="shared" si="2"/>
        <v>-3.8328861632809508E-4</v>
      </c>
      <c r="K64">
        <f t="shared" si="2"/>
        <v>-2.9095141111434392E-4</v>
      </c>
      <c r="M64">
        <f t="shared" si="3"/>
        <v>-1.4691016340670567E-7</v>
      </c>
      <c r="N64">
        <f t="shared" si="3"/>
        <v>-8.4652723629427958E-8</v>
      </c>
    </row>
    <row r="65" spans="1:14" x14ac:dyDescent="0.25">
      <c r="A65">
        <v>2609</v>
      </c>
      <c r="B65">
        <v>3422</v>
      </c>
      <c r="D65">
        <f t="shared" si="0"/>
        <v>7.8667222851367287</v>
      </c>
      <c r="E65">
        <f t="shared" si="0"/>
        <v>8.1379804544521388</v>
      </c>
      <c r="G65">
        <f t="shared" si="1"/>
        <v>51.078371156488537</v>
      </c>
      <c r="H65">
        <f t="shared" si="1"/>
        <v>58.497863208838666</v>
      </c>
      <c r="J65">
        <f t="shared" si="2"/>
        <v>-3.8328861632809508E-4</v>
      </c>
      <c r="K65">
        <f t="shared" si="2"/>
        <v>-2.9222676797194621E-4</v>
      </c>
      <c r="M65">
        <f t="shared" si="3"/>
        <v>-1.4691016340670567E-7</v>
      </c>
      <c r="N65">
        <f t="shared" si="3"/>
        <v>-8.5396483919329695E-8</v>
      </c>
    </row>
    <row r="66" spans="1:14" x14ac:dyDescent="0.25">
      <c r="A66">
        <v>2594</v>
      </c>
      <c r="B66">
        <v>3484</v>
      </c>
      <c r="D66">
        <f t="shared" si="0"/>
        <v>7.8609563648763894</v>
      </c>
      <c r="E66">
        <f t="shared" si="0"/>
        <v>8.1559363379723937</v>
      </c>
      <c r="G66">
        <f t="shared" si="1"/>
        <v>50.931326312987373</v>
      </c>
      <c r="H66">
        <f t="shared" si="1"/>
        <v>59.025418253494827</v>
      </c>
      <c r="J66">
        <f t="shared" si="2"/>
        <v>-3.8550501156515033E-4</v>
      </c>
      <c r="K66">
        <f t="shared" si="2"/>
        <v>-2.8702640642939151E-4</v>
      </c>
      <c r="M66">
        <f t="shared" si="3"/>
        <v>-1.4861411394184671E-7</v>
      </c>
      <c r="N66">
        <f t="shared" si="3"/>
        <v>-8.2384157987770243E-8</v>
      </c>
    </row>
    <row r="67" spans="1:14" x14ac:dyDescent="0.25">
      <c r="A67">
        <v>2578</v>
      </c>
      <c r="B67">
        <v>3516</v>
      </c>
      <c r="D67">
        <f t="shared" ref="D67:E101" si="4">LN(A67)</f>
        <v>7.8547691834991324</v>
      </c>
      <c r="E67">
        <f t="shared" si="4"/>
        <v>8.1650792588050685</v>
      </c>
      <c r="G67">
        <f t="shared" ref="G67:H101" si="5">SQRT(A67)</f>
        <v>50.774009099144415</v>
      </c>
      <c r="H67">
        <f t="shared" si="5"/>
        <v>59.295868321494375</v>
      </c>
      <c r="J67">
        <f t="shared" ref="J67:K100" si="6">-1/A67</f>
        <v>-3.8789759503491078E-4</v>
      </c>
      <c r="K67">
        <f t="shared" si="6"/>
        <v>-2.8441410693970419E-4</v>
      </c>
      <c r="M67">
        <f t="shared" ref="M67:N101" si="7">-1/A67^2</f>
        <v>-1.5046454423386765E-7</v>
      </c>
      <c r="N67">
        <f t="shared" si="7"/>
        <v>-8.0891384226309505E-8</v>
      </c>
    </row>
    <row r="68" spans="1:14" x14ac:dyDescent="0.25">
      <c r="A68">
        <v>2594</v>
      </c>
      <c r="B68">
        <v>3469</v>
      </c>
      <c r="D68">
        <f t="shared" si="4"/>
        <v>7.8609563648763894</v>
      </c>
      <c r="E68">
        <f t="shared" si="4"/>
        <v>8.1516216469697493</v>
      </c>
      <c r="G68">
        <f t="shared" si="5"/>
        <v>50.931326312987373</v>
      </c>
      <c r="H68">
        <f t="shared" si="5"/>
        <v>58.898217290508889</v>
      </c>
      <c r="J68">
        <f t="shared" si="6"/>
        <v>-3.8550501156515033E-4</v>
      </c>
      <c r="K68">
        <f t="shared" si="6"/>
        <v>-2.8826751225136929E-4</v>
      </c>
      <c r="M68">
        <f t="shared" si="7"/>
        <v>-1.4861411394184671E-7</v>
      </c>
      <c r="N68">
        <f t="shared" si="7"/>
        <v>-8.3098158619593336E-8</v>
      </c>
    </row>
    <row r="69" spans="1:14" x14ac:dyDescent="0.25">
      <c r="A69">
        <v>2594</v>
      </c>
      <c r="B69">
        <v>3468</v>
      </c>
      <c r="D69">
        <f t="shared" si="4"/>
        <v>7.8609563648763894</v>
      </c>
      <c r="E69">
        <f t="shared" si="4"/>
        <v>8.1513333379004322</v>
      </c>
      <c r="G69">
        <f t="shared" si="5"/>
        <v>50.931326312987373</v>
      </c>
      <c r="H69">
        <f t="shared" si="5"/>
        <v>58.889727457341827</v>
      </c>
      <c r="J69">
        <f t="shared" si="6"/>
        <v>-3.8550501156515033E-4</v>
      </c>
      <c r="K69">
        <f t="shared" si="6"/>
        <v>-2.8835063437139563E-4</v>
      </c>
      <c r="M69">
        <f t="shared" si="7"/>
        <v>-1.4861411394184671E-7</v>
      </c>
      <c r="N69">
        <f t="shared" si="7"/>
        <v>-8.3146088342386279E-8</v>
      </c>
    </row>
    <row r="70" spans="1:14" x14ac:dyDescent="0.25">
      <c r="A70">
        <v>2609</v>
      </c>
      <c r="B70">
        <v>3485</v>
      </c>
      <c r="D70">
        <f t="shared" si="4"/>
        <v>7.8667222851367287</v>
      </c>
      <c r="E70">
        <f t="shared" si="4"/>
        <v>8.1562233231946237</v>
      </c>
      <c r="G70">
        <f t="shared" si="5"/>
        <v>51.078371156488537</v>
      </c>
      <c r="H70">
        <f t="shared" si="5"/>
        <v>59.033888572581766</v>
      </c>
      <c r="J70">
        <f t="shared" si="6"/>
        <v>-3.8328861632809508E-4</v>
      </c>
      <c r="K70">
        <f t="shared" si="6"/>
        <v>-2.8694404591104734E-4</v>
      </c>
      <c r="M70">
        <f t="shared" si="7"/>
        <v>-1.4691016340670567E-7</v>
      </c>
      <c r="N70">
        <f t="shared" si="7"/>
        <v>-8.2336885483801249E-8</v>
      </c>
    </row>
    <row r="71" spans="1:14" x14ac:dyDescent="0.25">
      <c r="A71">
        <v>2594</v>
      </c>
      <c r="B71">
        <v>3500</v>
      </c>
      <c r="D71">
        <f t="shared" si="4"/>
        <v>7.8609563648763894</v>
      </c>
      <c r="E71">
        <f t="shared" si="4"/>
        <v>8.1605182474775049</v>
      </c>
      <c r="G71">
        <f t="shared" si="5"/>
        <v>50.931326312987373</v>
      </c>
      <c r="H71">
        <f t="shared" si="5"/>
        <v>59.16079783099616</v>
      </c>
      <c r="J71">
        <f t="shared" si="6"/>
        <v>-3.8550501156515033E-4</v>
      </c>
      <c r="K71">
        <f t="shared" si="6"/>
        <v>-2.8571428571428574E-4</v>
      </c>
      <c r="M71">
        <f t="shared" si="7"/>
        <v>-1.4861411394184671E-7</v>
      </c>
      <c r="N71">
        <f t="shared" si="7"/>
        <v>-8.1632653061224493E-8</v>
      </c>
    </row>
    <row r="72" spans="1:14" x14ac:dyDescent="0.25">
      <c r="A72">
        <v>2625</v>
      </c>
      <c r="B72">
        <v>3453</v>
      </c>
      <c r="D72">
        <f t="shared" si="4"/>
        <v>7.8728361750257241</v>
      </c>
      <c r="E72">
        <f t="shared" si="4"/>
        <v>8.1469986973899928</v>
      </c>
      <c r="G72">
        <f t="shared" si="5"/>
        <v>51.234753829797995</v>
      </c>
      <c r="H72">
        <f t="shared" si="5"/>
        <v>58.762232769015846</v>
      </c>
      <c r="J72">
        <f t="shared" si="6"/>
        <v>-3.8095238095238096E-4</v>
      </c>
      <c r="K72">
        <f t="shared" si="6"/>
        <v>-2.8960324355632781E-4</v>
      </c>
      <c r="M72">
        <f t="shared" si="7"/>
        <v>-1.4512471655328798E-7</v>
      </c>
      <c r="N72">
        <f t="shared" si="7"/>
        <v>-8.3870038678345742E-8</v>
      </c>
    </row>
    <row r="73" spans="1:14" x14ac:dyDescent="0.25">
      <c r="A73">
        <v>2609</v>
      </c>
      <c r="B73">
        <v>3437</v>
      </c>
      <c r="D73">
        <f t="shared" si="4"/>
        <v>7.8667222851367287</v>
      </c>
      <c r="E73">
        <f t="shared" si="4"/>
        <v>8.1423542768498347</v>
      </c>
      <c r="G73">
        <f t="shared" si="5"/>
        <v>51.078371156488537</v>
      </c>
      <c r="H73">
        <f t="shared" si="5"/>
        <v>58.625932828399414</v>
      </c>
      <c r="J73">
        <f t="shared" si="6"/>
        <v>-3.8328861632809508E-4</v>
      </c>
      <c r="K73">
        <f t="shared" si="6"/>
        <v>-2.9095141111434392E-4</v>
      </c>
      <c r="M73">
        <f t="shared" si="7"/>
        <v>-1.4691016340670567E-7</v>
      </c>
      <c r="N73">
        <f t="shared" si="7"/>
        <v>-8.4652723629427958E-8</v>
      </c>
    </row>
    <row r="74" spans="1:14" x14ac:dyDescent="0.25">
      <c r="A74">
        <v>2610</v>
      </c>
      <c r="B74">
        <v>3469</v>
      </c>
      <c r="D74">
        <f t="shared" si="4"/>
        <v>7.8671055003167387</v>
      </c>
      <c r="E74">
        <f t="shared" si="4"/>
        <v>8.1516216469697493</v>
      </c>
      <c r="G74">
        <f t="shared" si="5"/>
        <v>51.088159097779204</v>
      </c>
      <c r="H74">
        <f t="shared" si="5"/>
        <v>58.898217290508889</v>
      </c>
      <c r="J74">
        <f t="shared" si="6"/>
        <v>-3.8314176245210729E-4</v>
      </c>
      <c r="K74">
        <f t="shared" si="6"/>
        <v>-2.8826751225136929E-4</v>
      </c>
      <c r="M74">
        <f t="shared" si="7"/>
        <v>-1.4679761013490699E-7</v>
      </c>
      <c r="N74">
        <f t="shared" si="7"/>
        <v>-8.3098158619593336E-8</v>
      </c>
    </row>
    <row r="75" spans="1:14" x14ac:dyDescent="0.25">
      <c r="A75">
        <v>2625</v>
      </c>
      <c r="B75">
        <v>3563</v>
      </c>
      <c r="D75">
        <f t="shared" si="4"/>
        <v>7.8728361750257241</v>
      </c>
      <c r="E75">
        <f t="shared" si="4"/>
        <v>8.1783581656058359</v>
      </c>
      <c r="G75">
        <f t="shared" si="5"/>
        <v>51.234753829797995</v>
      </c>
      <c r="H75">
        <f t="shared" si="5"/>
        <v>59.690870323693552</v>
      </c>
      <c r="J75">
        <f t="shared" si="6"/>
        <v>-3.8095238095238096E-4</v>
      </c>
      <c r="K75">
        <f t="shared" si="6"/>
        <v>-2.8066236317709798E-4</v>
      </c>
      <c r="M75">
        <f t="shared" si="7"/>
        <v>-1.4512471655328798E-7</v>
      </c>
      <c r="N75">
        <f t="shared" si="7"/>
        <v>-7.8771362104153223E-8</v>
      </c>
    </row>
    <row r="76" spans="1:14" x14ac:dyDescent="0.25">
      <c r="A76">
        <v>2593</v>
      </c>
      <c r="B76">
        <v>3453</v>
      </c>
      <c r="D76">
        <f t="shared" si="4"/>
        <v>7.8605707855386644</v>
      </c>
      <c r="E76">
        <f t="shared" si="4"/>
        <v>8.1469986973899928</v>
      </c>
      <c r="G76">
        <f t="shared" si="5"/>
        <v>50.921508225896062</v>
      </c>
      <c r="H76">
        <f t="shared" si="5"/>
        <v>58.762232769015846</v>
      </c>
      <c r="J76">
        <f t="shared" si="6"/>
        <v>-3.8565368299267258E-4</v>
      </c>
      <c r="K76">
        <f t="shared" si="6"/>
        <v>-2.8960324355632781E-4</v>
      </c>
      <c r="M76">
        <f t="shared" si="7"/>
        <v>-1.487287632058128E-7</v>
      </c>
      <c r="N76">
        <f t="shared" si="7"/>
        <v>-8.3870038678345742E-8</v>
      </c>
    </row>
    <row r="77" spans="1:14" x14ac:dyDescent="0.25">
      <c r="A77">
        <v>2641</v>
      </c>
      <c r="B77">
        <v>3437</v>
      </c>
      <c r="D77">
        <f t="shared" si="4"/>
        <v>7.8789129122971326</v>
      </c>
      <c r="E77">
        <f t="shared" si="4"/>
        <v>8.1423542768498347</v>
      </c>
      <c r="G77">
        <f t="shared" si="5"/>
        <v>51.39066063011839</v>
      </c>
      <c r="H77">
        <f t="shared" si="5"/>
        <v>58.625932828399414</v>
      </c>
      <c r="J77">
        <f t="shared" si="6"/>
        <v>-3.786444528587656E-4</v>
      </c>
      <c r="K77">
        <f t="shared" si="6"/>
        <v>-2.9095141111434392E-4</v>
      </c>
      <c r="M77">
        <f t="shared" si="7"/>
        <v>-1.4337162168071397E-7</v>
      </c>
      <c r="N77">
        <f t="shared" si="7"/>
        <v>-8.4652723629427958E-8</v>
      </c>
    </row>
    <row r="78" spans="1:14" x14ac:dyDescent="0.25">
      <c r="A78">
        <v>2609</v>
      </c>
      <c r="B78">
        <v>3438</v>
      </c>
      <c r="D78">
        <f t="shared" si="4"/>
        <v>7.8667222851367287</v>
      </c>
      <c r="E78">
        <f t="shared" si="4"/>
        <v>8.1426451859427953</v>
      </c>
      <c r="G78">
        <f t="shared" si="5"/>
        <v>51.078371156488537</v>
      </c>
      <c r="H78">
        <f t="shared" si="5"/>
        <v>58.634460857076192</v>
      </c>
      <c r="J78">
        <f t="shared" si="6"/>
        <v>-3.8328861632809508E-4</v>
      </c>
      <c r="K78">
        <f t="shared" si="6"/>
        <v>-2.9086678301337986E-4</v>
      </c>
      <c r="M78">
        <f t="shared" si="7"/>
        <v>-1.4691016340670567E-7</v>
      </c>
      <c r="N78">
        <f t="shared" si="7"/>
        <v>-8.4603485460552611E-8</v>
      </c>
    </row>
    <row r="79" spans="1:14" x14ac:dyDescent="0.25">
      <c r="A79">
        <v>2610</v>
      </c>
      <c r="B79">
        <v>3437</v>
      </c>
      <c r="D79">
        <f t="shared" si="4"/>
        <v>7.8671055003167387</v>
      </c>
      <c r="E79">
        <f t="shared" si="4"/>
        <v>8.1423542768498347</v>
      </c>
      <c r="G79">
        <f t="shared" si="5"/>
        <v>51.088159097779204</v>
      </c>
      <c r="H79">
        <f t="shared" si="5"/>
        <v>58.625932828399414</v>
      </c>
      <c r="J79">
        <f t="shared" si="6"/>
        <v>-3.8314176245210729E-4</v>
      </c>
      <c r="K79">
        <f t="shared" si="6"/>
        <v>-2.9095141111434392E-4</v>
      </c>
      <c r="M79">
        <f t="shared" si="7"/>
        <v>-1.4679761013490699E-7</v>
      </c>
      <c r="N79">
        <f t="shared" si="7"/>
        <v>-8.4652723629427958E-8</v>
      </c>
    </row>
    <row r="80" spans="1:14" x14ac:dyDescent="0.25">
      <c r="A80">
        <v>2625</v>
      </c>
      <c r="B80">
        <v>3485</v>
      </c>
      <c r="D80">
        <f t="shared" si="4"/>
        <v>7.8728361750257241</v>
      </c>
      <c r="E80">
        <f t="shared" si="4"/>
        <v>8.1562233231946237</v>
      </c>
      <c r="G80">
        <f t="shared" si="5"/>
        <v>51.234753829797995</v>
      </c>
      <c r="H80">
        <f t="shared" si="5"/>
        <v>59.033888572581766</v>
      </c>
      <c r="J80">
        <f t="shared" si="6"/>
        <v>-3.8095238095238096E-4</v>
      </c>
      <c r="K80">
        <f t="shared" si="6"/>
        <v>-2.8694404591104734E-4</v>
      </c>
      <c r="M80">
        <f t="shared" si="7"/>
        <v>-1.4512471655328798E-7</v>
      </c>
      <c r="N80">
        <f t="shared" si="7"/>
        <v>-8.2336885483801249E-8</v>
      </c>
    </row>
    <row r="81" spans="1:14" x14ac:dyDescent="0.25">
      <c r="A81">
        <v>2547</v>
      </c>
      <c r="B81">
        <v>3484</v>
      </c>
      <c r="D81">
        <f t="shared" si="4"/>
        <v>7.8426714749794568</v>
      </c>
      <c r="E81">
        <f t="shared" si="4"/>
        <v>8.1559363379723937</v>
      </c>
      <c r="G81">
        <f t="shared" si="5"/>
        <v>50.467811523782167</v>
      </c>
      <c r="H81">
        <f t="shared" si="5"/>
        <v>59.025418253494827</v>
      </c>
      <c r="J81">
        <f t="shared" si="6"/>
        <v>-3.9261876717707107E-4</v>
      </c>
      <c r="K81">
        <f t="shared" si="6"/>
        <v>-2.8702640642939151E-4</v>
      </c>
      <c r="M81">
        <f t="shared" si="7"/>
        <v>-1.5414949633964312E-7</v>
      </c>
      <c r="N81">
        <f t="shared" si="7"/>
        <v>-8.2384157987770243E-8</v>
      </c>
    </row>
    <row r="82" spans="1:14" x14ac:dyDescent="0.25">
      <c r="A82">
        <v>2562</v>
      </c>
      <c r="B82">
        <v>3469</v>
      </c>
      <c r="D82">
        <f t="shared" si="4"/>
        <v>7.8485434824566793</v>
      </c>
      <c r="E82">
        <f t="shared" si="4"/>
        <v>8.1516216469697493</v>
      </c>
      <c r="G82">
        <f t="shared" si="5"/>
        <v>50.616202939375057</v>
      </c>
      <c r="H82">
        <f t="shared" si="5"/>
        <v>58.898217290508889</v>
      </c>
      <c r="J82">
        <f t="shared" si="6"/>
        <v>-3.9032006245120999E-4</v>
      </c>
      <c r="K82">
        <f t="shared" si="6"/>
        <v>-2.8826751225136929E-4</v>
      </c>
      <c r="M82">
        <f t="shared" si="7"/>
        <v>-1.5234975115191648E-7</v>
      </c>
      <c r="N82">
        <f t="shared" si="7"/>
        <v>-8.3098158619593336E-8</v>
      </c>
    </row>
    <row r="83" spans="1:14" x14ac:dyDescent="0.25">
      <c r="A83">
        <v>2578</v>
      </c>
      <c r="B83">
        <v>3484</v>
      </c>
      <c r="D83">
        <f t="shared" si="4"/>
        <v>7.8547691834991324</v>
      </c>
      <c r="E83">
        <f t="shared" si="4"/>
        <v>8.1559363379723937</v>
      </c>
      <c r="G83">
        <f t="shared" si="5"/>
        <v>50.774009099144415</v>
      </c>
      <c r="H83">
        <f t="shared" si="5"/>
        <v>59.025418253494827</v>
      </c>
      <c r="J83">
        <f t="shared" si="6"/>
        <v>-3.8789759503491078E-4</v>
      </c>
      <c r="K83">
        <f t="shared" si="6"/>
        <v>-2.8702640642939151E-4</v>
      </c>
      <c r="M83">
        <f t="shared" si="7"/>
        <v>-1.5046454423386765E-7</v>
      </c>
      <c r="N83">
        <f t="shared" si="7"/>
        <v>-8.2384157987770243E-8</v>
      </c>
    </row>
    <row r="84" spans="1:14" x14ac:dyDescent="0.25">
      <c r="A84">
        <v>2547</v>
      </c>
      <c r="B84">
        <v>3438</v>
      </c>
      <c r="D84">
        <f t="shared" si="4"/>
        <v>7.8426714749794568</v>
      </c>
      <c r="E84">
        <f t="shared" si="4"/>
        <v>8.1426451859427953</v>
      </c>
      <c r="G84">
        <f t="shared" si="5"/>
        <v>50.467811523782167</v>
      </c>
      <c r="H84">
        <f t="shared" si="5"/>
        <v>58.634460857076192</v>
      </c>
      <c r="J84">
        <f t="shared" si="6"/>
        <v>-3.9261876717707107E-4</v>
      </c>
      <c r="K84">
        <f t="shared" si="6"/>
        <v>-2.9086678301337986E-4</v>
      </c>
      <c r="M84">
        <f t="shared" si="7"/>
        <v>-1.5414949633964312E-7</v>
      </c>
      <c r="N84">
        <f t="shared" si="7"/>
        <v>-8.4603485460552611E-8</v>
      </c>
    </row>
    <row r="85" spans="1:14" x14ac:dyDescent="0.25">
      <c r="A85">
        <v>2563</v>
      </c>
      <c r="B85">
        <v>3468</v>
      </c>
      <c r="D85">
        <f t="shared" si="4"/>
        <v>7.8489337263640708</v>
      </c>
      <c r="E85">
        <f t="shared" si="4"/>
        <v>8.1513333379004322</v>
      </c>
      <c r="G85">
        <f t="shared" si="5"/>
        <v>50.626080235388557</v>
      </c>
      <c r="H85">
        <f t="shared" si="5"/>
        <v>58.889727457341827</v>
      </c>
      <c r="J85">
        <f t="shared" si="6"/>
        <v>-3.9016777214202108E-4</v>
      </c>
      <c r="K85">
        <f t="shared" si="6"/>
        <v>-2.8835063437139563E-4</v>
      </c>
      <c r="M85">
        <f t="shared" si="7"/>
        <v>-1.5223089041826808E-7</v>
      </c>
      <c r="N85">
        <f t="shared" si="7"/>
        <v>-8.3146088342386279E-8</v>
      </c>
    </row>
    <row r="86" spans="1:14" x14ac:dyDescent="0.25">
      <c r="A86">
        <v>2547</v>
      </c>
      <c r="B86">
        <v>3454</v>
      </c>
      <c r="D86">
        <f t="shared" si="4"/>
        <v>7.8426714749794568</v>
      </c>
      <c r="E86">
        <f t="shared" si="4"/>
        <v>8.1472882587066238</v>
      </c>
      <c r="G86">
        <f t="shared" si="5"/>
        <v>50.467811523782167</v>
      </c>
      <c r="H86">
        <f t="shared" si="5"/>
        <v>58.770741019660456</v>
      </c>
      <c r="J86">
        <f t="shared" si="6"/>
        <v>-3.9261876717707107E-4</v>
      </c>
      <c r="K86">
        <f t="shared" si="6"/>
        <v>-2.8951939779965256E-4</v>
      </c>
      <c r="M86">
        <f t="shared" si="7"/>
        <v>-1.5414949633964312E-7</v>
      </c>
      <c r="N86">
        <f t="shared" si="7"/>
        <v>-8.3821481702273472E-8</v>
      </c>
    </row>
    <row r="87" spans="1:14" x14ac:dyDescent="0.25">
      <c r="A87">
        <v>2562</v>
      </c>
      <c r="B87">
        <v>3437</v>
      </c>
      <c r="D87">
        <f t="shared" si="4"/>
        <v>7.8485434824566793</v>
      </c>
      <c r="E87">
        <f t="shared" si="4"/>
        <v>8.1423542768498347</v>
      </c>
      <c r="G87">
        <f t="shared" si="5"/>
        <v>50.616202939375057</v>
      </c>
      <c r="H87">
        <f t="shared" si="5"/>
        <v>58.625932828399414</v>
      </c>
      <c r="J87">
        <f t="shared" si="6"/>
        <v>-3.9032006245120999E-4</v>
      </c>
      <c r="K87">
        <f t="shared" si="6"/>
        <v>-2.9095141111434392E-4</v>
      </c>
      <c r="M87">
        <f t="shared" si="7"/>
        <v>-1.5234975115191648E-7</v>
      </c>
      <c r="N87">
        <f t="shared" si="7"/>
        <v>-8.4652723629427958E-8</v>
      </c>
    </row>
    <row r="88" spans="1:14" x14ac:dyDescent="0.25">
      <c r="A88">
        <v>2547</v>
      </c>
      <c r="B88">
        <v>3438</v>
      </c>
      <c r="D88">
        <f t="shared" si="4"/>
        <v>7.8426714749794568</v>
      </c>
      <c r="E88">
        <f t="shared" si="4"/>
        <v>8.1426451859427953</v>
      </c>
      <c r="G88">
        <f t="shared" si="5"/>
        <v>50.467811523782167</v>
      </c>
      <c r="H88">
        <f t="shared" si="5"/>
        <v>58.634460857076192</v>
      </c>
      <c r="J88">
        <f t="shared" si="6"/>
        <v>-3.9261876717707107E-4</v>
      </c>
      <c r="K88">
        <f t="shared" si="6"/>
        <v>-2.9086678301337986E-4</v>
      </c>
      <c r="M88">
        <f t="shared" si="7"/>
        <v>-1.5414949633964312E-7</v>
      </c>
      <c r="N88">
        <f t="shared" si="7"/>
        <v>-8.4603485460552611E-8</v>
      </c>
    </row>
    <row r="89" spans="1:14" x14ac:dyDescent="0.25">
      <c r="A89">
        <v>2547</v>
      </c>
      <c r="B89">
        <v>3453</v>
      </c>
      <c r="D89">
        <f t="shared" si="4"/>
        <v>7.8426714749794568</v>
      </c>
      <c r="E89">
        <f t="shared" si="4"/>
        <v>8.1469986973899928</v>
      </c>
      <c r="G89">
        <f t="shared" si="5"/>
        <v>50.467811523782167</v>
      </c>
      <c r="H89">
        <f t="shared" si="5"/>
        <v>58.762232769015846</v>
      </c>
      <c r="J89">
        <f t="shared" si="6"/>
        <v>-3.9261876717707107E-4</v>
      </c>
      <c r="K89">
        <f t="shared" si="6"/>
        <v>-2.8960324355632781E-4</v>
      </c>
      <c r="M89">
        <f t="shared" si="7"/>
        <v>-1.5414949633964312E-7</v>
      </c>
      <c r="N89">
        <f t="shared" si="7"/>
        <v>-8.3870038678345742E-8</v>
      </c>
    </row>
    <row r="90" spans="1:14" x14ac:dyDescent="0.25">
      <c r="A90">
        <v>2562</v>
      </c>
      <c r="B90">
        <v>3641</v>
      </c>
      <c r="D90">
        <f t="shared" si="4"/>
        <v>7.8485434824566793</v>
      </c>
      <c r="E90">
        <f t="shared" si="4"/>
        <v>8.2000136481754335</v>
      </c>
      <c r="G90">
        <f t="shared" si="5"/>
        <v>50.616202939375057</v>
      </c>
      <c r="H90">
        <f t="shared" si="5"/>
        <v>60.340699366182356</v>
      </c>
      <c r="J90">
        <f t="shared" si="6"/>
        <v>-3.9032006245120999E-4</v>
      </c>
      <c r="K90">
        <f t="shared" si="6"/>
        <v>-2.7464982147761604E-4</v>
      </c>
      <c r="M90">
        <f t="shared" si="7"/>
        <v>-1.5234975115191648E-7</v>
      </c>
      <c r="N90">
        <f t="shared" si="7"/>
        <v>-7.543252443768636E-8</v>
      </c>
    </row>
    <row r="91" spans="1:14" x14ac:dyDescent="0.25">
      <c r="A91">
        <v>2578</v>
      </c>
      <c r="B91">
        <v>3624</v>
      </c>
      <c r="D91">
        <f t="shared" si="4"/>
        <v>7.8547691834991324</v>
      </c>
      <c r="E91">
        <f t="shared" si="4"/>
        <v>8.1953336671628705</v>
      </c>
      <c r="G91">
        <f t="shared" si="5"/>
        <v>50.774009099144415</v>
      </c>
      <c r="H91">
        <f t="shared" si="5"/>
        <v>60.199667773169644</v>
      </c>
      <c r="J91">
        <f t="shared" si="6"/>
        <v>-3.8789759503491078E-4</v>
      </c>
      <c r="K91">
        <f t="shared" si="6"/>
        <v>-2.7593818984547461E-4</v>
      </c>
      <c r="M91">
        <f t="shared" si="7"/>
        <v>-1.5046454423386765E-7</v>
      </c>
      <c r="N91">
        <f t="shared" si="7"/>
        <v>-7.6141884615197195E-8</v>
      </c>
    </row>
    <row r="92" spans="1:14" x14ac:dyDescent="0.25">
      <c r="A92">
        <v>2563</v>
      </c>
      <c r="B92">
        <v>3500</v>
      </c>
      <c r="D92">
        <f t="shared" si="4"/>
        <v>7.8489337263640708</v>
      </c>
      <c r="E92">
        <f t="shared" si="4"/>
        <v>8.1605182474775049</v>
      </c>
      <c r="G92">
        <f t="shared" si="5"/>
        <v>50.626080235388557</v>
      </c>
      <c r="H92">
        <f t="shared" si="5"/>
        <v>59.16079783099616</v>
      </c>
      <c r="J92">
        <f t="shared" si="6"/>
        <v>-3.9016777214202108E-4</v>
      </c>
      <c r="K92">
        <f t="shared" si="6"/>
        <v>-2.8571428571428574E-4</v>
      </c>
      <c r="M92">
        <f t="shared" si="7"/>
        <v>-1.5223089041826808E-7</v>
      </c>
      <c r="N92">
        <f t="shared" si="7"/>
        <v>-8.1632653061224493E-8</v>
      </c>
    </row>
    <row r="93" spans="1:14" x14ac:dyDescent="0.25">
      <c r="A93">
        <v>2625</v>
      </c>
      <c r="B93">
        <v>3438</v>
      </c>
      <c r="D93">
        <f t="shared" si="4"/>
        <v>7.8728361750257241</v>
      </c>
      <c r="E93">
        <f t="shared" si="4"/>
        <v>8.1426451859427953</v>
      </c>
      <c r="G93">
        <f t="shared" si="5"/>
        <v>51.234753829797995</v>
      </c>
      <c r="H93">
        <f t="shared" si="5"/>
        <v>58.634460857076192</v>
      </c>
      <c r="J93">
        <f t="shared" si="6"/>
        <v>-3.8095238095238096E-4</v>
      </c>
      <c r="K93">
        <f t="shared" si="6"/>
        <v>-2.9086678301337986E-4</v>
      </c>
      <c r="M93">
        <f t="shared" si="7"/>
        <v>-1.4512471655328798E-7</v>
      </c>
      <c r="N93">
        <f t="shared" si="7"/>
        <v>-8.4603485460552611E-8</v>
      </c>
    </row>
    <row r="94" spans="1:14" x14ac:dyDescent="0.25">
      <c r="A94">
        <v>2641</v>
      </c>
      <c r="B94">
        <v>3453</v>
      </c>
      <c r="D94">
        <f t="shared" si="4"/>
        <v>7.8789129122971326</v>
      </c>
      <c r="E94">
        <f t="shared" si="4"/>
        <v>8.1469986973899928</v>
      </c>
      <c r="G94">
        <f t="shared" si="5"/>
        <v>51.39066063011839</v>
      </c>
      <c r="H94">
        <f t="shared" si="5"/>
        <v>58.762232769015846</v>
      </c>
      <c r="J94">
        <f t="shared" si="6"/>
        <v>-3.786444528587656E-4</v>
      </c>
      <c r="K94">
        <f t="shared" si="6"/>
        <v>-2.8960324355632781E-4</v>
      </c>
      <c r="M94">
        <f t="shared" si="7"/>
        <v>-1.4337162168071397E-7</v>
      </c>
      <c r="N94">
        <f t="shared" si="7"/>
        <v>-8.3870038678345742E-8</v>
      </c>
    </row>
    <row r="95" spans="1:14" x14ac:dyDescent="0.25">
      <c r="A95">
        <v>2562</v>
      </c>
      <c r="B95">
        <v>3438</v>
      </c>
      <c r="D95">
        <f t="shared" si="4"/>
        <v>7.8485434824566793</v>
      </c>
      <c r="E95">
        <f t="shared" si="4"/>
        <v>8.1426451859427953</v>
      </c>
      <c r="G95">
        <f t="shared" si="5"/>
        <v>50.616202939375057</v>
      </c>
      <c r="H95">
        <f t="shared" si="5"/>
        <v>58.634460857076192</v>
      </c>
      <c r="J95">
        <f t="shared" si="6"/>
        <v>-3.9032006245120999E-4</v>
      </c>
      <c r="K95">
        <f t="shared" si="6"/>
        <v>-2.9086678301337986E-4</v>
      </c>
      <c r="M95">
        <f t="shared" si="7"/>
        <v>-1.5234975115191648E-7</v>
      </c>
      <c r="N95">
        <f t="shared" si="7"/>
        <v>-8.4603485460552611E-8</v>
      </c>
    </row>
    <row r="96" spans="1:14" x14ac:dyDescent="0.25">
      <c r="A96">
        <v>2594</v>
      </c>
      <c r="B96">
        <v>3406</v>
      </c>
      <c r="D96">
        <f t="shared" si="4"/>
        <v>7.8609563648763894</v>
      </c>
      <c r="E96">
        <f t="shared" si="4"/>
        <v>8.1332938612226329</v>
      </c>
      <c r="G96">
        <f t="shared" si="5"/>
        <v>50.931326312987373</v>
      </c>
      <c r="H96">
        <f t="shared" si="5"/>
        <v>58.360945845659494</v>
      </c>
      <c r="J96">
        <f t="shared" si="6"/>
        <v>-3.8550501156515033E-4</v>
      </c>
      <c r="K96">
        <f t="shared" si="6"/>
        <v>-2.9359953024075161E-4</v>
      </c>
      <c r="M96">
        <f t="shared" si="7"/>
        <v>-1.4861411394184671E-7</v>
      </c>
      <c r="N96">
        <f t="shared" si="7"/>
        <v>-8.6200684157590027E-8</v>
      </c>
    </row>
    <row r="97" spans="1:14" x14ac:dyDescent="0.25">
      <c r="A97">
        <v>2610</v>
      </c>
      <c r="B97">
        <v>3453</v>
      </c>
      <c r="D97">
        <f t="shared" si="4"/>
        <v>7.8671055003167387</v>
      </c>
      <c r="E97">
        <f t="shared" si="4"/>
        <v>8.1469986973899928</v>
      </c>
      <c r="G97">
        <f t="shared" si="5"/>
        <v>51.088159097779204</v>
      </c>
      <c r="H97">
        <f t="shared" si="5"/>
        <v>58.762232769015846</v>
      </c>
      <c r="J97">
        <f t="shared" si="6"/>
        <v>-3.8314176245210729E-4</v>
      </c>
      <c r="K97">
        <f t="shared" si="6"/>
        <v>-2.8960324355632781E-4</v>
      </c>
      <c r="M97">
        <f t="shared" si="7"/>
        <v>-1.4679761013490699E-7</v>
      </c>
      <c r="N97">
        <f t="shared" si="7"/>
        <v>-8.3870038678345742E-8</v>
      </c>
    </row>
    <row r="98" spans="1:14" x14ac:dyDescent="0.25">
      <c r="A98">
        <v>2609</v>
      </c>
      <c r="B98">
        <v>3453</v>
      </c>
      <c r="D98">
        <f t="shared" si="4"/>
        <v>7.8667222851367287</v>
      </c>
      <c r="E98">
        <f t="shared" si="4"/>
        <v>8.1469986973899928</v>
      </c>
      <c r="G98">
        <f t="shared" si="5"/>
        <v>51.078371156488537</v>
      </c>
      <c r="H98">
        <f t="shared" si="5"/>
        <v>58.762232769015846</v>
      </c>
      <c r="J98">
        <f t="shared" si="6"/>
        <v>-3.8328861632809508E-4</v>
      </c>
      <c r="K98">
        <f t="shared" si="6"/>
        <v>-2.8960324355632781E-4</v>
      </c>
      <c r="M98">
        <f t="shared" si="7"/>
        <v>-1.4691016340670567E-7</v>
      </c>
      <c r="N98">
        <f t="shared" si="7"/>
        <v>-8.3870038678345742E-8</v>
      </c>
    </row>
    <row r="99" spans="1:14" x14ac:dyDescent="0.25">
      <c r="A99">
        <v>2594</v>
      </c>
      <c r="B99">
        <v>3469</v>
      </c>
      <c r="D99">
        <f t="shared" si="4"/>
        <v>7.8609563648763894</v>
      </c>
      <c r="E99">
        <f t="shared" si="4"/>
        <v>8.1516216469697493</v>
      </c>
      <c r="G99">
        <f t="shared" si="5"/>
        <v>50.931326312987373</v>
      </c>
      <c r="H99">
        <f t="shared" si="5"/>
        <v>58.898217290508889</v>
      </c>
      <c r="J99">
        <f t="shared" si="6"/>
        <v>-3.8550501156515033E-4</v>
      </c>
      <c r="K99">
        <f t="shared" si="6"/>
        <v>-2.8826751225136929E-4</v>
      </c>
      <c r="M99">
        <f t="shared" si="7"/>
        <v>-1.4861411394184671E-7</v>
      </c>
      <c r="N99">
        <f t="shared" si="7"/>
        <v>-8.3098158619593336E-8</v>
      </c>
    </row>
    <row r="100" spans="1:14" x14ac:dyDescent="0.25">
      <c r="A100">
        <v>2609</v>
      </c>
      <c r="B100">
        <v>3437</v>
      </c>
      <c r="D100">
        <f t="shared" si="4"/>
        <v>7.8667222851367287</v>
      </c>
      <c r="E100">
        <f t="shared" si="4"/>
        <v>8.1423542768498347</v>
      </c>
      <c r="G100">
        <f t="shared" si="5"/>
        <v>51.078371156488537</v>
      </c>
      <c r="H100">
        <f t="shared" si="5"/>
        <v>58.625932828399414</v>
      </c>
      <c r="J100">
        <f t="shared" si="6"/>
        <v>-3.8328861632809508E-4</v>
      </c>
      <c r="K100">
        <f t="shared" si="6"/>
        <v>-2.9095141111434392E-4</v>
      </c>
      <c r="M100">
        <f t="shared" si="7"/>
        <v>-1.4691016340670567E-7</v>
      </c>
      <c r="N100">
        <f t="shared" si="7"/>
        <v>-8.4652723629427958E-8</v>
      </c>
    </row>
    <row r="101" spans="1:14" x14ac:dyDescent="0.25">
      <c r="A101">
        <v>2641</v>
      </c>
      <c r="B101">
        <v>3438</v>
      </c>
      <c r="D101">
        <f t="shared" si="4"/>
        <v>7.8789129122971326</v>
      </c>
      <c r="E101">
        <f t="shared" si="4"/>
        <v>8.1426451859427953</v>
      </c>
      <c r="G101">
        <f t="shared" si="5"/>
        <v>51.39066063011839</v>
      </c>
      <c r="H101">
        <f t="shared" si="5"/>
        <v>58.634460857076192</v>
      </c>
      <c r="J101">
        <f>-1/A101</f>
        <v>-3.786444528587656E-4</v>
      </c>
      <c r="K101">
        <f>-1/B101</f>
        <v>-2.9086678301337986E-4</v>
      </c>
      <c r="M101">
        <f t="shared" si="7"/>
        <v>-1.4337162168071397E-7</v>
      </c>
      <c r="N101">
        <f t="shared" si="7"/>
        <v>-8.4603485460552611E-8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1</vt:lpstr>
      <vt:lpstr>Test 2</vt:lpstr>
      <vt:lpstr>'Test 1'!EgrData_1</vt:lpstr>
      <vt:lpstr>'Test 1'!StatsData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</dc:creator>
  <cp:lastModifiedBy>Harrison</cp:lastModifiedBy>
  <dcterms:created xsi:type="dcterms:W3CDTF">2018-04-16T03:47:45Z</dcterms:created>
  <dcterms:modified xsi:type="dcterms:W3CDTF">2018-04-25T04:23:05Z</dcterms:modified>
</cp:coreProperties>
</file>