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4.xml" ContentType="application/vnd.openxmlformats-officedocument.drawing+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harts/chart1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trlProps/ctrlProp12.xml" ContentType="application/vnd.ms-excel.controlproperties+xml"/>
  <Override PartName="/xl/charts/chart1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htian\Desktop\book in reading\"/>
    </mc:Choice>
  </mc:AlternateContent>
  <xr:revisionPtr revIDLastSave="0" documentId="13_ncr:1_{A98BA67F-650C-4557-A2F6-DCE014B4EF00}" xr6:coauthVersionLast="45" xr6:coauthVersionMax="45" xr10:uidLastSave="{00000000-0000-0000-0000-000000000000}"/>
  <bookViews>
    <workbookView showVerticalScroll="0" xWindow="28680" yWindow="-120" windowWidth="24240" windowHeight="13140" firstSheet="18" activeTab="14" xr2:uid="{00000000-000D-0000-FFFF-FFFF00000000}"/>
  </bookViews>
  <sheets>
    <sheet name="time series data" sheetId="1" r:id="rId1"/>
    <sheet name="product E linear regression" sheetId="4" r:id="rId2"/>
    <sheet name=" &amp; correlation" sheetId="7" r:id="rId3"/>
    <sheet name="crosss sectional data" sheetId="2" r:id="rId4"/>
    <sheet name="frequency distribution" sheetId="3" r:id="rId5"/>
    <sheet name="forescasting" sheetId="8" r:id="rId6"/>
    <sheet name=" data entry IF" sheetId="9" r:id="rId7"/>
    <sheet name="sort " sheetId="10" r:id="rId8"/>
    <sheet name="filter" sheetId="11" r:id="rId9"/>
    <sheet name="forenic subtotal example" sheetId="12" r:id="rId10"/>
    <sheet name="If function for errror" sheetId="13" r:id="rId11"/>
    <sheet name="PIvot table" sheetId="14" r:id="rId12"/>
    <sheet name="count if" sheetId="18" r:id="rId13"/>
    <sheet name="chi-square" sheetId="15" r:id="rId14"/>
    <sheet name="z test" sheetId="16" r:id="rId15"/>
    <sheet name="t test and confidenence" sheetId="17" r:id="rId16"/>
    <sheet name="confidence" sheetId="19" r:id="rId17"/>
    <sheet name="anova" sheetId="20" r:id="rId18"/>
    <sheet name="basic modeling. data table " sheetId="21" r:id="rId19"/>
    <sheet name="MOnte Carlo" sheetId="22" r:id="rId20"/>
    <sheet name="Poisson distr." sheetId="23" r:id="rId21"/>
    <sheet name="poisson auto sampling" sheetId="25" r:id="rId22"/>
    <sheet name="Vloopup and HLookup" sheetId="26" r:id="rId23"/>
    <sheet name="solver" sheetId="24" r:id="rId24"/>
  </sheets>
  <definedNames>
    <definedName name="_xlnm._FilterDatabase" localSheetId="8" hidden="1">filter!$A$1:$H$23</definedName>
    <definedName name="_xlnm._FilterDatabase" localSheetId="9" hidden="1">'forenic subtotal example'!$A$1:$H$30</definedName>
    <definedName name="_xlnm.Criteria" localSheetId="8">filter!$A$33:$H$35</definedName>
    <definedName name="_xlnm.Criteria" localSheetId="9">'forenic subtotal example'!$C$49:$G$53</definedName>
    <definedName name="Slicer_Gender">#N/A</definedName>
  </definedNames>
  <calcPr calcId="191029"/>
  <pivotCaches>
    <pivotCache cacheId="0" r:id="rId25"/>
  </pivotCaches>
  <extLst>
    <ext xmlns:x14="http://schemas.microsoft.com/office/spreadsheetml/2009/9/main" uri="{BBE1A952-AA13-448e-AADC-164F8A28A991}">
      <x14:slicerCaches>
        <x14:slicerCache r:id="rId2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 i="25" l="1"/>
  <c r="D22" i="25"/>
  <c r="E9" i="25"/>
  <c r="E10" i="25"/>
  <c r="E11" i="25"/>
  <c r="E12" i="25"/>
  <c r="E13" i="25"/>
  <c r="E14" i="25"/>
  <c r="E15" i="25"/>
  <c r="E16" i="25"/>
  <c r="E17" i="25"/>
  <c r="E18" i="25"/>
  <c r="E19" i="25"/>
  <c r="E8" i="25"/>
  <c r="D9" i="25"/>
  <c r="D10" i="25"/>
  <c r="D11" i="25"/>
  <c r="D12" i="25"/>
  <c r="D13" i="25"/>
  <c r="D14" i="25"/>
  <c r="D15" i="25"/>
  <c r="D16" i="25"/>
  <c r="D17" i="25"/>
  <c r="D18" i="25"/>
  <c r="D19" i="25"/>
  <c r="D8" i="25"/>
  <c r="C6" i="23"/>
  <c r="C7" i="23"/>
  <c r="C8" i="23"/>
  <c r="C9" i="23"/>
  <c r="C10" i="23"/>
  <c r="C11" i="23"/>
  <c r="C12" i="23"/>
  <c r="C13" i="23"/>
  <c r="C14" i="23"/>
  <c r="C15" i="23"/>
  <c r="C16" i="23"/>
  <c r="C17" i="23"/>
  <c r="C18" i="23"/>
  <c r="C19" i="23"/>
  <c r="C20" i="23"/>
  <c r="C21" i="23"/>
  <c r="C22" i="23"/>
  <c r="C23" i="23"/>
  <c r="C24" i="23"/>
  <c r="C25" i="23"/>
  <c r="C5" i="23"/>
  <c r="C2" i="23"/>
  <c r="E22" i="25" l="1"/>
  <c r="E23" i="25"/>
  <c r="U103" i="22"/>
  <c r="V103" i="22" s="1"/>
  <c r="U104" i="22"/>
  <c r="V104" i="22" s="1"/>
  <c r="U105" i="22"/>
  <c r="V105" i="22" s="1"/>
  <c r="U106" i="22"/>
  <c r="V106" i="22" s="1"/>
  <c r="U107" i="22"/>
  <c r="V107" i="22" s="1"/>
  <c r="U108" i="22"/>
  <c r="V108" i="22" s="1"/>
  <c r="U109" i="22"/>
  <c r="V109" i="22" s="1"/>
  <c r="U110" i="22"/>
  <c r="V110" i="22" s="1"/>
  <c r="U111" i="22"/>
  <c r="V111" i="22" s="1"/>
  <c r="U112" i="22"/>
  <c r="V112" i="22" s="1"/>
  <c r="U113" i="22"/>
  <c r="V113" i="22" s="1"/>
  <c r="U114" i="22"/>
  <c r="V114" i="22" s="1"/>
  <c r="U115" i="22"/>
  <c r="V115" i="22" s="1"/>
  <c r="U116" i="22"/>
  <c r="V116" i="22" s="1"/>
  <c r="U117" i="22"/>
  <c r="V117" i="22" s="1"/>
  <c r="U118" i="22"/>
  <c r="V118" i="22" s="1"/>
  <c r="U119" i="22"/>
  <c r="V119" i="22" s="1"/>
  <c r="U120" i="22"/>
  <c r="V120" i="22" s="1"/>
  <c r="U121" i="22"/>
  <c r="V121" i="22" s="1"/>
  <c r="U122" i="22"/>
  <c r="V122" i="22" s="1"/>
  <c r="U123" i="22"/>
  <c r="V123" i="22" s="1"/>
  <c r="U124" i="22"/>
  <c r="V124" i="22" s="1"/>
  <c r="U125" i="22"/>
  <c r="V125" i="22" s="1"/>
  <c r="U126" i="22"/>
  <c r="V126" i="22" s="1"/>
  <c r="U127" i="22"/>
  <c r="V127" i="22" s="1"/>
  <c r="U128" i="22"/>
  <c r="V128" i="22" s="1"/>
  <c r="U129" i="22"/>
  <c r="V129" i="22" s="1"/>
  <c r="U130" i="22"/>
  <c r="V130" i="22" s="1"/>
  <c r="U131" i="22"/>
  <c r="V131" i="22" s="1"/>
  <c r="U132" i="22"/>
  <c r="V132" i="22" s="1"/>
  <c r="U133" i="22"/>
  <c r="V133" i="22" s="1"/>
  <c r="U134" i="22"/>
  <c r="V134" i="22" s="1"/>
  <c r="U135" i="22"/>
  <c r="V135" i="22" s="1"/>
  <c r="U136" i="22"/>
  <c r="V136" i="22" s="1"/>
  <c r="U137" i="22"/>
  <c r="V137" i="22" s="1"/>
  <c r="U138" i="22"/>
  <c r="V138" i="22" s="1"/>
  <c r="U139" i="22"/>
  <c r="V139" i="22" s="1"/>
  <c r="U140" i="22"/>
  <c r="V140" i="22" s="1"/>
  <c r="U141" i="22"/>
  <c r="V141" i="22" s="1"/>
  <c r="U142" i="22"/>
  <c r="V142" i="22" s="1"/>
  <c r="U143" i="22"/>
  <c r="V143" i="22" s="1"/>
  <c r="U144" i="22"/>
  <c r="V144" i="22" s="1"/>
  <c r="U145" i="22"/>
  <c r="V145" i="22" s="1"/>
  <c r="U146" i="22"/>
  <c r="V146" i="22" s="1"/>
  <c r="U147" i="22"/>
  <c r="V147" i="22" s="1"/>
  <c r="U148" i="22"/>
  <c r="V148" i="22" s="1"/>
  <c r="U149" i="22"/>
  <c r="V149" i="22" s="1"/>
  <c r="U150" i="22"/>
  <c r="V150" i="22" s="1"/>
  <c r="U151" i="22"/>
  <c r="V151" i="22" s="1"/>
  <c r="U152" i="22"/>
  <c r="V152" i="22" s="1"/>
  <c r="U153" i="22"/>
  <c r="V153" i="22" s="1"/>
  <c r="U154" i="22"/>
  <c r="V154" i="22" s="1"/>
  <c r="U155" i="22"/>
  <c r="V155" i="22" s="1"/>
  <c r="U156" i="22"/>
  <c r="V156" i="22" s="1"/>
  <c r="U157" i="22"/>
  <c r="V157" i="22" s="1"/>
  <c r="U158" i="22"/>
  <c r="V158" i="22" s="1"/>
  <c r="U159" i="22"/>
  <c r="V159" i="22" s="1"/>
  <c r="U160" i="22"/>
  <c r="V160" i="22" s="1"/>
  <c r="U161" i="22"/>
  <c r="V161" i="22" s="1"/>
  <c r="U162" i="22"/>
  <c r="V162" i="22" s="1"/>
  <c r="U163" i="22"/>
  <c r="V163" i="22" s="1"/>
  <c r="U164" i="22"/>
  <c r="V164" i="22" s="1"/>
  <c r="U165" i="22"/>
  <c r="V165" i="22" s="1"/>
  <c r="U166" i="22"/>
  <c r="V166" i="22" s="1"/>
  <c r="U167" i="22"/>
  <c r="V167" i="22" s="1"/>
  <c r="U168" i="22"/>
  <c r="V168" i="22" s="1"/>
  <c r="U169" i="22"/>
  <c r="V169" i="22" s="1"/>
  <c r="U170" i="22"/>
  <c r="V170" i="22" s="1"/>
  <c r="U171" i="22"/>
  <c r="V171" i="22" s="1"/>
  <c r="U172" i="22"/>
  <c r="V172" i="22" s="1"/>
  <c r="U173" i="22"/>
  <c r="V173" i="22" s="1"/>
  <c r="U174" i="22"/>
  <c r="V174" i="22" s="1"/>
  <c r="U175" i="22"/>
  <c r="V175" i="22" s="1"/>
  <c r="U176" i="22"/>
  <c r="V176" i="22" s="1"/>
  <c r="U177" i="22"/>
  <c r="V177" i="22" s="1"/>
  <c r="U178" i="22"/>
  <c r="V178" i="22" s="1"/>
  <c r="U179" i="22"/>
  <c r="V179" i="22" s="1"/>
  <c r="U180" i="22"/>
  <c r="V180" i="22" s="1"/>
  <c r="U181" i="22"/>
  <c r="V181" i="22" s="1"/>
  <c r="U182" i="22"/>
  <c r="V182" i="22" s="1"/>
  <c r="U183" i="22"/>
  <c r="V183" i="22" s="1"/>
  <c r="U184" i="22"/>
  <c r="V184" i="22" s="1"/>
  <c r="U185" i="22"/>
  <c r="V185" i="22" s="1"/>
  <c r="U186" i="22"/>
  <c r="V186" i="22" s="1"/>
  <c r="U187" i="22"/>
  <c r="V187" i="22" s="1"/>
  <c r="U188" i="22"/>
  <c r="V188" i="22" s="1"/>
  <c r="U189" i="22"/>
  <c r="V189" i="22" s="1"/>
  <c r="U190" i="22"/>
  <c r="V190" i="22" s="1"/>
  <c r="U191" i="22"/>
  <c r="V191" i="22" s="1"/>
  <c r="U192" i="22"/>
  <c r="V192" i="22" s="1"/>
  <c r="U193" i="22"/>
  <c r="V193" i="22" s="1"/>
  <c r="U194" i="22"/>
  <c r="V194" i="22" s="1"/>
  <c r="U195" i="22"/>
  <c r="V195" i="22" s="1"/>
  <c r="U196" i="22"/>
  <c r="V196" i="22" s="1"/>
  <c r="U197" i="22"/>
  <c r="V197" i="22" s="1"/>
  <c r="U198" i="22"/>
  <c r="V198" i="22" s="1"/>
  <c r="U199" i="22"/>
  <c r="V199" i="22" s="1"/>
  <c r="U200" i="22"/>
  <c r="V200" i="22" s="1"/>
  <c r="U201" i="22"/>
  <c r="V201" i="22" s="1"/>
  <c r="U202" i="22"/>
  <c r="V202" i="22" s="1"/>
  <c r="U203" i="22"/>
  <c r="V203" i="22" s="1"/>
  <c r="U204" i="22"/>
  <c r="V204" i="22" s="1"/>
  <c r="U205" i="22"/>
  <c r="V205" i="22" s="1"/>
  <c r="U206" i="22"/>
  <c r="V206" i="22" s="1"/>
  <c r="U207" i="22"/>
  <c r="V207" i="22" s="1"/>
  <c r="U208" i="22"/>
  <c r="V208" i="22" s="1"/>
  <c r="U209" i="22"/>
  <c r="V209" i="22" s="1"/>
  <c r="U210" i="22"/>
  <c r="V210" i="22" s="1"/>
  <c r="U211" i="22"/>
  <c r="V211" i="22" s="1"/>
  <c r="U212" i="22"/>
  <c r="V212" i="22" s="1"/>
  <c r="U213" i="22"/>
  <c r="V213" i="22" s="1"/>
  <c r="U214" i="22"/>
  <c r="V214" i="22" s="1"/>
  <c r="U215" i="22"/>
  <c r="V215" i="22" s="1"/>
  <c r="U216" i="22"/>
  <c r="V216" i="22" s="1"/>
  <c r="U217" i="22"/>
  <c r="V217" i="22" s="1"/>
  <c r="U218" i="22"/>
  <c r="V218" i="22" s="1"/>
  <c r="U219" i="22"/>
  <c r="V219" i="22" s="1"/>
  <c r="U220" i="22"/>
  <c r="V220" i="22" s="1"/>
  <c r="U221" i="22"/>
  <c r="V221" i="22" s="1"/>
  <c r="U222" i="22"/>
  <c r="V222" i="22" s="1"/>
  <c r="U223" i="22"/>
  <c r="V223" i="22" s="1"/>
  <c r="U224" i="22"/>
  <c r="V224" i="22" s="1"/>
  <c r="U225" i="22"/>
  <c r="V225" i="22" s="1"/>
  <c r="U226" i="22"/>
  <c r="V226" i="22" s="1"/>
  <c r="U227" i="22"/>
  <c r="V227" i="22" s="1"/>
  <c r="U228" i="22"/>
  <c r="V228" i="22" s="1"/>
  <c r="U229" i="22"/>
  <c r="V229" i="22" s="1"/>
  <c r="U230" i="22"/>
  <c r="V230" i="22" s="1"/>
  <c r="U231" i="22"/>
  <c r="V231" i="22" s="1"/>
  <c r="U232" i="22"/>
  <c r="V232" i="22" s="1"/>
  <c r="U233" i="22"/>
  <c r="V233" i="22" s="1"/>
  <c r="U234" i="22"/>
  <c r="V234" i="22" s="1"/>
  <c r="U235" i="22"/>
  <c r="V235" i="22" s="1"/>
  <c r="U236" i="22"/>
  <c r="V236" i="22" s="1"/>
  <c r="U237" i="22"/>
  <c r="V237" i="22" s="1"/>
  <c r="U238" i="22"/>
  <c r="V238" i="22" s="1"/>
  <c r="U239" i="22"/>
  <c r="V239" i="22" s="1"/>
  <c r="U240" i="22"/>
  <c r="V240" i="22" s="1"/>
  <c r="U241" i="22"/>
  <c r="V241" i="22" s="1"/>
  <c r="U242" i="22"/>
  <c r="V242" i="22" s="1"/>
  <c r="U243" i="22"/>
  <c r="V243" i="22" s="1"/>
  <c r="U244" i="22"/>
  <c r="V244" i="22" s="1"/>
  <c r="U245" i="22"/>
  <c r="V245" i="22" s="1"/>
  <c r="U246" i="22"/>
  <c r="V246" i="22" s="1"/>
  <c r="U247" i="22"/>
  <c r="V247" i="22" s="1"/>
  <c r="U248" i="22"/>
  <c r="V248" i="22" s="1"/>
  <c r="U249" i="22"/>
  <c r="V249" i="22" s="1"/>
  <c r="U250" i="22"/>
  <c r="V250" i="22" s="1"/>
  <c r="U251" i="22"/>
  <c r="V251" i="22" s="1"/>
  <c r="U252" i="22"/>
  <c r="V252" i="22" s="1"/>
  <c r="U253" i="22"/>
  <c r="V253" i="22" s="1"/>
  <c r="U254" i="22"/>
  <c r="V254" i="22" s="1"/>
  <c r="U255" i="22"/>
  <c r="V255" i="22" s="1"/>
  <c r="U256" i="22"/>
  <c r="V256" i="22" s="1"/>
  <c r="U257" i="22"/>
  <c r="V257" i="22" s="1"/>
  <c r="U258" i="22"/>
  <c r="V258" i="22" s="1"/>
  <c r="U259" i="22"/>
  <c r="V259" i="22" s="1"/>
  <c r="U260" i="22"/>
  <c r="V260" i="22" s="1"/>
  <c r="U261" i="22"/>
  <c r="V261" i="22" s="1"/>
  <c r="U262" i="22"/>
  <c r="V262" i="22" s="1"/>
  <c r="U263" i="22"/>
  <c r="V263" i="22" s="1"/>
  <c r="U264" i="22"/>
  <c r="V264" i="22" s="1"/>
  <c r="U265" i="22"/>
  <c r="V265" i="22" s="1"/>
  <c r="U266" i="22"/>
  <c r="V266" i="22" s="1"/>
  <c r="U267" i="22"/>
  <c r="V267" i="22" s="1"/>
  <c r="U268" i="22"/>
  <c r="V268" i="22" s="1"/>
  <c r="U269" i="22"/>
  <c r="V269" i="22" s="1"/>
  <c r="U270" i="22"/>
  <c r="V270" i="22" s="1"/>
  <c r="U271" i="22"/>
  <c r="V271" i="22" s="1"/>
  <c r="U272" i="22"/>
  <c r="V272" i="22" s="1"/>
  <c r="U273" i="22"/>
  <c r="V273" i="22" s="1"/>
  <c r="U274" i="22"/>
  <c r="V274" i="22" s="1"/>
  <c r="U275" i="22"/>
  <c r="V275" i="22" s="1"/>
  <c r="U276" i="22"/>
  <c r="V276" i="22" s="1"/>
  <c r="U277" i="22"/>
  <c r="V277" i="22" s="1"/>
  <c r="U278" i="22"/>
  <c r="V278" i="22" s="1"/>
  <c r="U279" i="22"/>
  <c r="V279" i="22" s="1"/>
  <c r="U280" i="22"/>
  <c r="V280" i="22" s="1"/>
  <c r="U281" i="22"/>
  <c r="V281" i="22" s="1"/>
  <c r="U282" i="22"/>
  <c r="V282" i="22" s="1"/>
  <c r="U283" i="22"/>
  <c r="V283" i="22" s="1"/>
  <c r="U284" i="22"/>
  <c r="V284" i="22" s="1"/>
  <c r="U285" i="22"/>
  <c r="V285" i="22" s="1"/>
  <c r="U286" i="22"/>
  <c r="V286" i="22" s="1"/>
  <c r="U287" i="22"/>
  <c r="V287" i="22" s="1"/>
  <c r="U288" i="22"/>
  <c r="V288" i="22" s="1"/>
  <c r="U289" i="22"/>
  <c r="V289" i="22" s="1"/>
  <c r="U290" i="22"/>
  <c r="V290" i="22" s="1"/>
  <c r="U291" i="22"/>
  <c r="V291" i="22" s="1"/>
  <c r="U292" i="22"/>
  <c r="V292" i="22" s="1"/>
  <c r="U293" i="22"/>
  <c r="V293" i="22" s="1"/>
  <c r="U294" i="22"/>
  <c r="V294" i="22" s="1"/>
  <c r="U295" i="22"/>
  <c r="V295" i="22" s="1"/>
  <c r="U296" i="22"/>
  <c r="V296" i="22" s="1"/>
  <c r="U297" i="22"/>
  <c r="V297" i="22" s="1"/>
  <c r="U298" i="22"/>
  <c r="V298" i="22" s="1"/>
  <c r="U299" i="22"/>
  <c r="V299" i="22" s="1"/>
  <c r="U300" i="22"/>
  <c r="V300" i="22" s="1"/>
  <c r="U301" i="22"/>
  <c r="V301" i="22" s="1"/>
  <c r="U302" i="22"/>
  <c r="V302" i="22" s="1"/>
  <c r="U303" i="22"/>
  <c r="V303" i="22" s="1"/>
  <c r="U304" i="22"/>
  <c r="V304" i="22" s="1"/>
  <c r="U305" i="22"/>
  <c r="V305" i="22" s="1"/>
  <c r="U306" i="22"/>
  <c r="V306" i="22" s="1"/>
  <c r="U307" i="22"/>
  <c r="V307" i="22" s="1"/>
  <c r="U308" i="22"/>
  <c r="V308" i="22" s="1"/>
  <c r="U309" i="22"/>
  <c r="V309" i="22" s="1"/>
  <c r="U310" i="22"/>
  <c r="V310" i="22" s="1"/>
  <c r="U311" i="22"/>
  <c r="V311" i="22" s="1"/>
  <c r="U312" i="22"/>
  <c r="V312" i="22" s="1"/>
  <c r="U313" i="22"/>
  <c r="V313" i="22" s="1"/>
  <c r="U314" i="22"/>
  <c r="V314" i="22" s="1"/>
  <c r="U315" i="22"/>
  <c r="V315" i="22" s="1"/>
  <c r="U316" i="22"/>
  <c r="V316" i="22" s="1"/>
  <c r="U317" i="22"/>
  <c r="V317" i="22" s="1"/>
  <c r="U318" i="22"/>
  <c r="V318" i="22" s="1"/>
  <c r="U319" i="22"/>
  <c r="V319" i="22" s="1"/>
  <c r="U320" i="22"/>
  <c r="V320" i="22" s="1"/>
  <c r="U321" i="22"/>
  <c r="V321" i="22" s="1"/>
  <c r="U322" i="22"/>
  <c r="V322" i="22" s="1"/>
  <c r="U323" i="22"/>
  <c r="V323" i="22" s="1"/>
  <c r="U324" i="22"/>
  <c r="V324" i="22" s="1"/>
  <c r="U325" i="22"/>
  <c r="V325" i="22" s="1"/>
  <c r="U326" i="22"/>
  <c r="V326" i="22" s="1"/>
  <c r="U327" i="22"/>
  <c r="V327" i="22" s="1"/>
  <c r="U328" i="22"/>
  <c r="V328" i="22" s="1"/>
  <c r="U329" i="22"/>
  <c r="V329" i="22" s="1"/>
  <c r="U330" i="22"/>
  <c r="V330" i="22" s="1"/>
  <c r="U331" i="22"/>
  <c r="V331" i="22" s="1"/>
  <c r="U332" i="22"/>
  <c r="V332" i="22" s="1"/>
  <c r="U333" i="22"/>
  <c r="V333" i="22" s="1"/>
  <c r="U334" i="22"/>
  <c r="V334" i="22" s="1"/>
  <c r="U335" i="22"/>
  <c r="V335" i="22" s="1"/>
  <c r="U336" i="22"/>
  <c r="V336" i="22" s="1"/>
  <c r="U337" i="22"/>
  <c r="V337" i="22" s="1"/>
  <c r="U338" i="22"/>
  <c r="V338" i="22" s="1"/>
  <c r="U339" i="22"/>
  <c r="V339" i="22" s="1"/>
  <c r="U340" i="22"/>
  <c r="V340" i="22" s="1"/>
  <c r="U341" i="22"/>
  <c r="V341" i="22" s="1"/>
  <c r="U342" i="22"/>
  <c r="V342" i="22" s="1"/>
  <c r="U343" i="22"/>
  <c r="V343" i="22" s="1"/>
  <c r="U344" i="22"/>
  <c r="V344" i="22" s="1"/>
  <c r="U345" i="22"/>
  <c r="V345" i="22" s="1"/>
  <c r="U346" i="22"/>
  <c r="V346" i="22" s="1"/>
  <c r="U347" i="22"/>
  <c r="V347" i="22" s="1"/>
  <c r="U348" i="22"/>
  <c r="V348" i="22" s="1"/>
  <c r="U349" i="22"/>
  <c r="V349" i="22" s="1"/>
  <c r="U350" i="22"/>
  <c r="V350" i="22" s="1"/>
  <c r="U351" i="22"/>
  <c r="V351" i="22" s="1"/>
  <c r="U352" i="22"/>
  <c r="V352" i="22" s="1"/>
  <c r="U353" i="22"/>
  <c r="V353" i="22" s="1"/>
  <c r="U354" i="22"/>
  <c r="V354" i="22" s="1"/>
  <c r="U355" i="22"/>
  <c r="V355" i="22" s="1"/>
  <c r="U356" i="22"/>
  <c r="V356" i="22" s="1"/>
  <c r="U357" i="22"/>
  <c r="V357" i="22" s="1"/>
  <c r="U358" i="22"/>
  <c r="V358" i="22" s="1"/>
  <c r="U359" i="22"/>
  <c r="V359" i="22" s="1"/>
  <c r="U360" i="22"/>
  <c r="V360" i="22" s="1"/>
  <c r="U361" i="22"/>
  <c r="V361" i="22" s="1"/>
  <c r="U362" i="22"/>
  <c r="V362" i="22" s="1"/>
  <c r="U363" i="22"/>
  <c r="V363" i="22" s="1"/>
  <c r="U364" i="22"/>
  <c r="V364" i="22" s="1"/>
  <c r="U365" i="22"/>
  <c r="V365" i="22" s="1"/>
  <c r="U366" i="22"/>
  <c r="V366" i="22" s="1"/>
  <c r="U367" i="22"/>
  <c r="V367" i="22" s="1"/>
  <c r="U368" i="22"/>
  <c r="V368" i="22" s="1"/>
  <c r="U369" i="22"/>
  <c r="V369" i="22" s="1"/>
  <c r="U370" i="22"/>
  <c r="V370" i="22" s="1"/>
  <c r="U371" i="22"/>
  <c r="V371" i="22" s="1"/>
  <c r="U372" i="22"/>
  <c r="V372" i="22" s="1"/>
  <c r="U373" i="22"/>
  <c r="V373" i="22" s="1"/>
  <c r="U374" i="22"/>
  <c r="V374" i="22" s="1"/>
  <c r="U375" i="22"/>
  <c r="V375" i="22" s="1"/>
  <c r="U376" i="22"/>
  <c r="V376" i="22" s="1"/>
  <c r="U377" i="22"/>
  <c r="V377" i="22" s="1"/>
  <c r="U378" i="22"/>
  <c r="V378" i="22" s="1"/>
  <c r="U379" i="22"/>
  <c r="V379" i="22" s="1"/>
  <c r="U380" i="22"/>
  <c r="V380" i="22" s="1"/>
  <c r="U381" i="22"/>
  <c r="V381" i="22" s="1"/>
  <c r="U382" i="22"/>
  <c r="V382" i="22" s="1"/>
  <c r="U383" i="22"/>
  <c r="V383" i="22" s="1"/>
  <c r="U384" i="22"/>
  <c r="V384" i="22" s="1"/>
  <c r="U385" i="22"/>
  <c r="V385" i="22" s="1"/>
  <c r="U386" i="22"/>
  <c r="V386" i="22" s="1"/>
  <c r="U387" i="22"/>
  <c r="V387" i="22" s="1"/>
  <c r="U388" i="22"/>
  <c r="V388" i="22" s="1"/>
  <c r="U389" i="22"/>
  <c r="V389" i="22" s="1"/>
  <c r="U390" i="22"/>
  <c r="V390" i="22" s="1"/>
  <c r="U391" i="22"/>
  <c r="V391" i="22" s="1"/>
  <c r="U392" i="22"/>
  <c r="V392" i="22" s="1"/>
  <c r="U393" i="22"/>
  <c r="V393" i="22" s="1"/>
  <c r="U394" i="22"/>
  <c r="V394" i="22" s="1"/>
  <c r="U395" i="22"/>
  <c r="V395" i="22" s="1"/>
  <c r="U396" i="22"/>
  <c r="V396" i="22" s="1"/>
  <c r="U397" i="22"/>
  <c r="V397" i="22" s="1"/>
  <c r="U398" i="22"/>
  <c r="V398" i="22" s="1"/>
  <c r="U399" i="22"/>
  <c r="V399" i="22" s="1"/>
  <c r="U400" i="22"/>
  <c r="V400" i="22" s="1"/>
  <c r="U401" i="22"/>
  <c r="V401" i="22" s="1"/>
  <c r="U402" i="22"/>
  <c r="V402" i="22" s="1"/>
  <c r="U403" i="22"/>
  <c r="V403" i="22" s="1"/>
  <c r="U404" i="22"/>
  <c r="V404" i="22" s="1"/>
  <c r="U405" i="22"/>
  <c r="V405" i="22" s="1"/>
  <c r="U406" i="22"/>
  <c r="V406" i="22" s="1"/>
  <c r="U407" i="22"/>
  <c r="V407" i="22" s="1"/>
  <c r="U408" i="22"/>
  <c r="V408" i="22" s="1"/>
  <c r="U409" i="22"/>
  <c r="V409" i="22" s="1"/>
  <c r="U410" i="22"/>
  <c r="V410" i="22" s="1"/>
  <c r="U411" i="22"/>
  <c r="V411" i="22" s="1"/>
  <c r="U412" i="22"/>
  <c r="V412" i="22" s="1"/>
  <c r="U413" i="22"/>
  <c r="V413" i="22" s="1"/>
  <c r="U414" i="22"/>
  <c r="V414" i="22" s="1"/>
  <c r="U415" i="22"/>
  <c r="V415" i="22" s="1"/>
  <c r="U416" i="22"/>
  <c r="V416" i="22" s="1"/>
  <c r="U417" i="22"/>
  <c r="V417" i="22" s="1"/>
  <c r="U418" i="22"/>
  <c r="V418" i="22" s="1"/>
  <c r="U419" i="22"/>
  <c r="V419" i="22" s="1"/>
  <c r="U420" i="22"/>
  <c r="V420" i="22" s="1"/>
  <c r="U421" i="22"/>
  <c r="V421" i="22" s="1"/>
  <c r="U422" i="22"/>
  <c r="V422" i="22" s="1"/>
  <c r="U423" i="22"/>
  <c r="V423" i="22" s="1"/>
  <c r="U424" i="22"/>
  <c r="V424" i="22" s="1"/>
  <c r="U425" i="22"/>
  <c r="V425" i="22" s="1"/>
  <c r="U426" i="22"/>
  <c r="V426" i="22" s="1"/>
  <c r="U427" i="22"/>
  <c r="V427" i="22" s="1"/>
  <c r="U428" i="22"/>
  <c r="V428" i="22" s="1"/>
  <c r="U429" i="22"/>
  <c r="V429" i="22" s="1"/>
  <c r="U430" i="22"/>
  <c r="V430" i="22" s="1"/>
  <c r="U431" i="22"/>
  <c r="V431" i="22" s="1"/>
  <c r="U432" i="22"/>
  <c r="V432" i="22" s="1"/>
  <c r="U433" i="22"/>
  <c r="V433" i="22" s="1"/>
  <c r="U434" i="22"/>
  <c r="V434" i="22" s="1"/>
  <c r="U435" i="22"/>
  <c r="V435" i="22" s="1"/>
  <c r="U436" i="22"/>
  <c r="V436" i="22" s="1"/>
  <c r="U437" i="22"/>
  <c r="V437" i="22" s="1"/>
  <c r="U438" i="22"/>
  <c r="V438" i="22" s="1"/>
  <c r="U439" i="22"/>
  <c r="V439" i="22" s="1"/>
  <c r="U440" i="22"/>
  <c r="V440" i="22" s="1"/>
  <c r="U441" i="22"/>
  <c r="V441" i="22" s="1"/>
  <c r="U442" i="22"/>
  <c r="V442" i="22" s="1"/>
  <c r="U443" i="22"/>
  <c r="V443" i="22" s="1"/>
  <c r="U444" i="22"/>
  <c r="V444" i="22" s="1"/>
  <c r="U445" i="22"/>
  <c r="V445" i="22" s="1"/>
  <c r="U446" i="22"/>
  <c r="V446" i="22" s="1"/>
  <c r="U447" i="22"/>
  <c r="V447" i="22" s="1"/>
  <c r="U448" i="22"/>
  <c r="V448" i="22" s="1"/>
  <c r="U449" i="22"/>
  <c r="V449" i="22" s="1"/>
  <c r="U450" i="22"/>
  <c r="V450" i="22" s="1"/>
  <c r="U451" i="22"/>
  <c r="V451" i="22" s="1"/>
  <c r="U452" i="22"/>
  <c r="V452" i="22" s="1"/>
  <c r="U453" i="22"/>
  <c r="V453" i="22" s="1"/>
  <c r="U454" i="22"/>
  <c r="V454" i="22" s="1"/>
  <c r="U455" i="22"/>
  <c r="V455" i="22" s="1"/>
  <c r="U456" i="22"/>
  <c r="V456" i="22" s="1"/>
  <c r="U457" i="22"/>
  <c r="V457" i="22" s="1"/>
  <c r="U458" i="22"/>
  <c r="V458" i="22" s="1"/>
  <c r="U459" i="22"/>
  <c r="V459" i="22" s="1"/>
  <c r="U460" i="22"/>
  <c r="V460" i="22" s="1"/>
  <c r="U461" i="22"/>
  <c r="V461" i="22" s="1"/>
  <c r="U462" i="22"/>
  <c r="V462" i="22" s="1"/>
  <c r="U463" i="22"/>
  <c r="V463" i="22" s="1"/>
  <c r="U464" i="22"/>
  <c r="V464" i="22" s="1"/>
  <c r="U465" i="22"/>
  <c r="V465" i="22" s="1"/>
  <c r="U466" i="22"/>
  <c r="V466" i="22" s="1"/>
  <c r="U467" i="22"/>
  <c r="V467" i="22" s="1"/>
  <c r="U468" i="22"/>
  <c r="V468" i="22" s="1"/>
  <c r="U469" i="22"/>
  <c r="V469" i="22" s="1"/>
  <c r="U470" i="22"/>
  <c r="V470" i="22" s="1"/>
  <c r="U471" i="22"/>
  <c r="V471" i="22" s="1"/>
  <c r="U472" i="22"/>
  <c r="V472" i="22" s="1"/>
  <c r="U473" i="22"/>
  <c r="V473" i="22" s="1"/>
  <c r="U474" i="22"/>
  <c r="V474" i="22" s="1"/>
  <c r="U475" i="22"/>
  <c r="V475" i="22" s="1"/>
  <c r="U476" i="22"/>
  <c r="V476" i="22" s="1"/>
  <c r="U477" i="22"/>
  <c r="V477" i="22" s="1"/>
  <c r="U478" i="22"/>
  <c r="V478" i="22" s="1"/>
  <c r="U479" i="22"/>
  <c r="V479" i="22" s="1"/>
  <c r="U480" i="22"/>
  <c r="V480" i="22" s="1"/>
  <c r="U481" i="22"/>
  <c r="V481" i="22" s="1"/>
  <c r="U482" i="22"/>
  <c r="V482" i="22" s="1"/>
  <c r="U483" i="22"/>
  <c r="V483" i="22" s="1"/>
  <c r="U484" i="22"/>
  <c r="V484" i="22" s="1"/>
  <c r="U485" i="22"/>
  <c r="V485" i="22" s="1"/>
  <c r="U486" i="22"/>
  <c r="V486" i="22" s="1"/>
  <c r="U487" i="22"/>
  <c r="V487" i="22" s="1"/>
  <c r="U488" i="22"/>
  <c r="V488" i="22" s="1"/>
  <c r="U489" i="22"/>
  <c r="V489" i="22" s="1"/>
  <c r="U490" i="22"/>
  <c r="V490" i="22" s="1"/>
  <c r="U491" i="22"/>
  <c r="V491" i="22" s="1"/>
  <c r="U492" i="22"/>
  <c r="V492" i="22" s="1"/>
  <c r="U493" i="22"/>
  <c r="V493" i="22" s="1"/>
  <c r="U494" i="22"/>
  <c r="V494" i="22" s="1"/>
  <c r="U495" i="22"/>
  <c r="V495" i="22" s="1"/>
  <c r="U496" i="22"/>
  <c r="V496" i="22" s="1"/>
  <c r="U497" i="22"/>
  <c r="V497" i="22" s="1"/>
  <c r="U498" i="22"/>
  <c r="V498" i="22" s="1"/>
  <c r="U499" i="22"/>
  <c r="V499" i="22" s="1"/>
  <c r="U500" i="22"/>
  <c r="V500" i="22" s="1"/>
  <c r="U501" i="22"/>
  <c r="V501" i="22" s="1"/>
  <c r="U502" i="22"/>
  <c r="V502" i="22" s="1"/>
  <c r="U503" i="22"/>
  <c r="V503" i="22" s="1"/>
  <c r="U504" i="22"/>
  <c r="V504" i="22" s="1"/>
  <c r="U505" i="22"/>
  <c r="V505" i="22" s="1"/>
  <c r="U506" i="22"/>
  <c r="V506" i="22" s="1"/>
  <c r="U507" i="22"/>
  <c r="V507" i="22" s="1"/>
  <c r="U508" i="22"/>
  <c r="V508" i="22" s="1"/>
  <c r="U509" i="22"/>
  <c r="V509" i="22" s="1"/>
  <c r="U510" i="22"/>
  <c r="V510" i="22" s="1"/>
  <c r="U511" i="22"/>
  <c r="V511" i="22" s="1"/>
  <c r="U512" i="22"/>
  <c r="V512" i="22" s="1"/>
  <c r="U513" i="22"/>
  <c r="V513" i="22" s="1"/>
  <c r="U514" i="22"/>
  <c r="V514" i="22" s="1"/>
  <c r="U515" i="22"/>
  <c r="V515" i="22" s="1"/>
  <c r="U516" i="22"/>
  <c r="V516" i="22" s="1"/>
  <c r="U517" i="22"/>
  <c r="V517" i="22" s="1"/>
  <c r="U518" i="22"/>
  <c r="V518" i="22" s="1"/>
  <c r="U519" i="22"/>
  <c r="V519" i="22" s="1"/>
  <c r="U520" i="22"/>
  <c r="V520" i="22" s="1"/>
  <c r="U521" i="22"/>
  <c r="V521" i="22" s="1"/>
  <c r="U522" i="22"/>
  <c r="V522" i="22" s="1"/>
  <c r="U523" i="22"/>
  <c r="V523" i="22" s="1"/>
  <c r="U524" i="22"/>
  <c r="V524" i="22" s="1"/>
  <c r="U525" i="22"/>
  <c r="V525" i="22" s="1"/>
  <c r="U526" i="22"/>
  <c r="V526" i="22" s="1"/>
  <c r="U527" i="22"/>
  <c r="V527" i="22" s="1"/>
  <c r="U528" i="22"/>
  <c r="V528" i="22" s="1"/>
  <c r="U529" i="22"/>
  <c r="V529" i="22" s="1"/>
  <c r="U530" i="22"/>
  <c r="V530" i="22" s="1"/>
  <c r="U531" i="22"/>
  <c r="V531" i="22" s="1"/>
  <c r="U532" i="22"/>
  <c r="V532" i="22" s="1"/>
  <c r="U533" i="22"/>
  <c r="V533" i="22" s="1"/>
  <c r="U534" i="22"/>
  <c r="V534" i="22" s="1"/>
  <c r="U535" i="22"/>
  <c r="V535" i="22" s="1"/>
  <c r="U536" i="22"/>
  <c r="V536" i="22" s="1"/>
  <c r="U537" i="22"/>
  <c r="V537" i="22" s="1"/>
  <c r="U538" i="22"/>
  <c r="V538" i="22" s="1"/>
  <c r="U539" i="22"/>
  <c r="V539" i="22" s="1"/>
  <c r="U540" i="22"/>
  <c r="V540" i="22" s="1"/>
  <c r="U541" i="22"/>
  <c r="V541" i="22" s="1"/>
  <c r="U542" i="22"/>
  <c r="V542" i="22" s="1"/>
  <c r="U543" i="22"/>
  <c r="V543" i="22" s="1"/>
  <c r="U544" i="22"/>
  <c r="V544" i="22" s="1"/>
  <c r="U545" i="22"/>
  <c r="V545" i="22" s="1"/>
  <c r="U546" i="22"/>
  <c r="V546" i="22" s="1"/>
  <c r="U547" i="22"/>
  <c r="V547" i="22" s="1"/>
  <c r="U548" i="22"/>
  <c r="V548" i="22" s="1"/>
  <c r="U549" i="22"/>
  <c r="V549" i="22" s="1"/>
  <c r="U550" i="22"/>
  <c r="V550" i="22" s="1"/>
  <c r="U551" i="22"/>
  <c r="V551" i="22" s="1"/>
  <c r="U552" i="22"/>
  <c r="V552" i="22" s="1"/>
  <c r="U553" i="22"/>
  <c r="V553" i="22" s="1"/>
  <c r="U554" i="22"/>
  <c r="V554" i="22" s="1"/>
  <c r="U555" i="22"/>
  <c r="V555" i="22" s="1"/>
  <c r="U556" i="22"/>
  <c r="V556" i="22" s="1"/>
  <c r="U557" i="22"/>
  <c r="V557" i="22" s="1"/>
  <c r="U558" i="22"/>
  <c r="V558" i="22" s="1"/>
  <c r="U559" i="22"/>
  <c r="V559" i="22" s="1"/>
  <c r="U560" i="22"/>
  <c r="V560" i="22" s="1"/>
  <c r="U561" i="22"/>
  <c r="V561" i="22" s="1"/>
  <c r="U562" i="22"/>
  <c r="V562" i="22" s="1"/>
  <c r="U563" i="22"/>
  <c r="V563" i="22" s="1"/>
  <c r="U564" i="22"/>
  <c r="V564" i="22" s="1"/>
  <c r="U565" i="22"/>
  <c r="V565" i="22" s="1"/>
  <c r="U566" i="22"/>
  <c r="V566" i="22" s="1"/>
  <c r="U567" i="22"/>
  <c r="V567" i="22" s="1"/>
  <c r="U568" i="22"/>
  <c r="V568" i="22" s="1"/>
  <c r="U569" i="22"/>
  <c r="V569" i="22" s="1"/>
  <c r="U570" i="22"/>
  <c r="V570" i="22" s="1"/>
  <c r="U571" i="22"/>
  <c r="V571" i="22" s="1"/>
  <c r="U572" i="22"/>
  <c r="V572" i="22" s="1"/>
  <c r="U573" i="22"/>
  <c r="V573" i="22" s="1"/>
  <c r="U574" i="22"/>
  <c r="V574" i="22" s="1"/>
  <c r="U575" i="22"/>
  <c r="V575" i="22" s="1"/>
  <c r="U576" i="22"/>
  <c r="V576" i="22" s="1"/>
  <c r="U577" i="22"/>
  <c r="V577" i="22" s="1"/>
  <c r="U578" i="22"/>
  <c r="V578" i="22" s="1"/>
  <c r="U579" i="22"/>
  <c r="V579" i="22" s="1"/>
  <c r="U580" i="22"/>
  <c r="V580" i="22" s="1"/>
  <c r="U581" i="22"/>
  <c r="V581" i="22" s="1"/>
  <c r="U582" i="22"/>
  <c r="V582" i="22" s="1"/>
  <c r="U583" i="22"/>
  <c r="V583" i="22" s="1"/>
  <c r="U584" i="22"/>
  <c r="V584" i="22" s="1"/>
  <c r="U585" i="22"/>
  <c r="V585" i="22" s="1"/>
  <c r="U586" i="22"/>
  <c r="V586" i="22" s="1"/>
  <c r="U587" i="22"/>
  <c r="V587" i="22" s="1"/>
  <c r="U588" i="22"/>
  <c r="V588" i="22" s="1"/>
  <c r="U589" i="22"/>
  <c r="V589" i="22" s="1"/>
  <c r="U590" i="22"/>
  <c r="V590" i="22" s="1"/>
  <c r="U591" i="22"/>
  <c r="V591" i="22" s="1"/>
  <c r="U592" i="22"/>
  <c r="V592" i="22" s="1"/>
  <c r="U593" i="22"/>
  <c r="V593" i="22" s="1"/>
  <c r="U594" i="22"/>
  <c r="V594" i="22" s="1"/>
  <c r="U595" i="22"/>
  <c r="V595" i="22" s="1"/>
  <c r="U596" i="22"/>
  <c r="V596" i="22" s="1"/>
  <c r="U597" i="22"/>
  <c r="V597" i="22" s="1"/>
  <c r="U598" i="22"/>
  <c r="V598" i="22" s="1"/>
  <c r="U599" i="22"/>
  <c r="V599" i="22" s="1"/>
  <c r="U600" i="22"/>
  <c r="V600" i="22" s="1"/>
  <c r="U601" i="22"/>
  <c r="V601" i="22" s="1"/>
  <c r="U602" i="22"/>
  <c r="V602" i="22" s="1"/>
  <c r="U603" i="22"/>
  <c r="V603" i="22" s="1"/>
  <c r="U604" i="22"/>
  <c r="V604" i="22" s="1"/>
  <c r="U605" i="22"/>
  <c r="V605" i="22" s="1"/>
  <c r="U606" i="22"/>
  <c r="V606" i="22" s="1"/>
  <c r="U607" i="22"/>
  <c r="V607" i="22" s="1"/>
  <c r="U608" i="22"/>
  <c r="V608" i="22" s="1"/>
  <c r="U609" i="22"/>
  <c r="V609" i="22" s="1"/>
  <c r="U610" i="22"/>
  <c r="V610" i="22" s="1"/>
  <c r="U611" i="22"/>
  <c r="V611" i="22" s="1"/>
  <c r="U612" i="22"/>
  <c r="V612" i="22" s="1"/>
  <c r="U613" i="22"/>
  <c r="V613" i="22" s="1"/>
  <c r="U614" i="22"/>
  <c r="V614" i="22" s="1"/>
  <c r="U615" i="22"/>
  <c r="V615" i="22" s="1"/>
  <c r="U616" i="22"/>
  <c r="V616" i="22" s="1"/>
  <c r="U617" i="22"/>
  <c r="V617" i="22" s="1"/>
  <c r="U618" i="22"/>
  <c r="V618" i="22" s="1"/>
  <c r="U619" i="22"/>
  <c r="V619" i="22" s="1"/>
  <c r="U620" i="22"/>
  <c r="V620" i="22" s="1"/>
  <c r="U621" i="22"/>
  <c r="V621" i="22" s="1"/>
  <c r="U622" i="22"/>
  <c r="V622" i="22" s="1"/>
  <c r="U623" i="22"/>
  <c r="V623" i="22" s="1"/>
  <c r="U624" i="22"/>
  <c r="V624" i="22" s="1"/>
  <c r="U625" i="22"/>
  <c r="V625" i="22" s="1"/>
  <c r="U626" i="22"/>
  <c r="V626" i="22" s="1"/>
  <c r="U627" i="22"/>
  <c r="V627" i="22" s="1"/>
  <c r="U628" i="22"/>
  <c r="V628" i="22" s="1"/>
  <c r="U629" i="22"/>
  <c r="V629" i="22" s="1"/>
  <c r="U630" i="22"/>
  <c r="V630" i="22" s="1"/>
  <c r="U631" i="22"/>
  <c r="V631" i="22" s="1"/>
  <c r="U632" i="22"/>
  <c r="V632" i="22" s="1"/>
  <c r="U633" i="22"/>
  <c r="V633" i="22" s="1"/>
  <c r="U634" i="22"/>
  <c r="V634" i="22" s="1"/>
  <c r="U635" i="22"/>
  <c r="V635" i="22" s="1"/>
  <c r="U636" i="22"/>
  <c r="V636" i="22" s="1"/>
  <c r="U637" i="22"/>
  <c r="V637" i="22" s="1"/>
  <c r="U638" i="22"/>
  <c r="V638" i="22" s="1"/>
  <c r="U639" i="22"/>
  <c r="V639" i="22" s="1"/>
  <c r="U640" i="22"/>
  <c r="V640" i="22" s="1"/>
  <c r="U641" i="22"/>
  <c r="V641" i="22" s="1"/>
  <c r="U642" i="22"/>
  <c r="V642" i="22" s="1"/>
  <c r="U643" i="22"/>
  <c r="V643" i="22" s="1"/>
  <c r="U644" i="22"/>
  <c r="V644" i="22" s="1"/>
  <c r="U645" i="22"/>
  <c r="V645" i="22" s="1"/>
  <c r="U646" i="22"/>
  <c r="V646" i="22" s="1"/>
  <c r="U647" i="22"/>
  <c r="V647" i="22" s="1"/>
  <c r="U648" i="22"/>
  <c r="V648" i="22" s="1"/>
  <c r="U649" i="22"/>
  <c r="V649" i="22" s="1"/>
  <c r="U650" i="22"/>
  <c r="V650" i="22" s="1"/>
  <c r="U651" i="22"/>
  <c r="V651" i="22" s="1"/>
  <c r="U652" i="22"/>
  <c r="V652" i="22" s="1"/>
  <c r="U653" i="22"/>
  <c r="V653" i="22" s="1"/>
  <c r="U654" i="22"/>
  <c r="V654" i="22" s="1"/>
  <c r="U655" i="22"/>
  <c r="V655" i="22" s="1"/>
  <c r="U656" i="22"/>
  <c r="V656" i="22" s="1"/>
  <c r="U657" i="22"/>
  <c r="V657" i="22" s="1"/>
  <c r="U658" i="22"/>
  <c r="V658" i="22" s="1"/>
  <c r="U659" i="22"/>
  <c r="V659" i="22" s="1"/>
  <c r="U660" i="22"/>
  <c r="V660" i="22" s="1"/>
  <c r="U661" i="22"/>
  <c r="V661" i="22" s="1"/>
  <c r="U662" i="22"/>
  <c r="V662" i="22" s="1"/>
  <c r="U663" i="22"/>
  <c r="V663" i="22" s="1"/>
  <c r="U664" i="22"/>
  <c r="V664" i="22" s="1"/>
  <c r="U665" i="22"/>
  <c r="V665" i="22" s="1"/>
  <c r="U666" i="22"/>
  <c r="V666" i="22" s="1"/>
  <c r="U667" i="22"/>
  <c r="V667" i="22" s="1"/>
  <c r="U668" i="22"/>
  <c r="V668" i="22" s="1"/>
  <c r="U669" i="22"/>
  <c r="V669" i="22" s="1"/>
  <c r="U670" i="22"/>
  <c r="V670" i="22" s="1"/>
  <c r="U671" i="22"/>
  <c r="V671" i="22" s="1"/>
  <c r="U672" i="22"/>
  <c r="V672" i="22" s="1"/>
  <c r="U673" i="22"/>
  <c r="V673" i="22" s="1"/>
  <c r="U674" i="22"/>
  <c r="V674" i="22" s="1"/>
  <c r="U675" i="22"/>
  <c r="V675" i="22" s="1"/>
  <c r="U676" i="22"/>
  <c r="V676" i="22" s="1"/>
  <c r="U677" i="22"/>
  <c r="V677" i="22" s="1"/>
  <c r="U678" i="22"/>
  <c r="V678" i="22" s="1"/>
  <c r="U679" i="22"/>
  <c r="V679" i="22" s="1"/>
  <c r="U680" i="22"/>
  <c r="V680" i="22" s="1"/>
  <c r="U681" i="22"/>
  <c r="V681" i="22" s="1"/>
  <c r="U682" i="22"/>
  <c r="V682" i="22" s="1"/>
  <c r="U683" i="22"/>
  <c r="V683" i="22" s="1"/>
  <c r="U684" i="22"/>
  <c r="V684" i="22" s="1"/>
  <c r="U685" i="22"/>
  <c r="V685" i="22" s="1"/>
  <c r="U686" i="22"/>
  <c r="V686" i="22" s="1"/>
  <c r="U687" i="22"/>
  <c r="V687" i="22" s="1"/>
  <c r="U688" i="22"/>
  <c r="V688" i="22" s="1"/>
  <c r="U689" i="22"/>
  <c r="V689" i="22" s="1"/>
  <c r="U690" i="22"/>
  <c r="V690" i="22" s="1"/>
  <c r="U691" i="22"/>
  <c r="V691" i="22" s="1"/>
  <c r="U692" i="22"/>
  <c r="V692" i="22" s="1"/>
  <c r="U693" i="22"/>
  <c r="V693" i="22" s="1"/>
  <c r="U694" i="22"/>
  <c r="V694" i="22" s="1"/>
  <c r="U695" i="22"/>
  <c r="V695" i="22" s="1"/>
  <c r="U696" i="22"/>
  <c r="V696" i="22" s="1"/>
  <c r="U697" i="22"/>
  <c r="V697" i="22" s="1"/>
  <c r="U698" i="22"/>
  <c r="V698" i="22" s="1"/>
  <c r="U699" i="22"/>
  <c r="V699" i="22" s="1"/>
  <c r="U700" i="22"/>
  <c r="V700" i="22" s="1"/>
  <c r="U701" i="22"/>
  <c r="V701" i="22" s="1"/>
  <c r="U702" i="22"/>
  <c r="V702" i="22" s="1"/>
  <c r="U703" i="22"/>
  <c r="V703" i="22" s="1"/>
  <c r="U704" i="22"/>
  <c r="V704" i="22" s="1"/>
  <c r="U705" i="22"/>
  <c r="V705" i="22" s="1"/>
  <c r="U706" i="22"/>
  <c r="V706" i="22" s="1"/>
  <c r="U707" i="22"/>
  <c r="V707" i="22" s="1"/>
  <c r="U708" i="22"/>
  <c r="V708" i="22" s="1"/>
  <c r="U709" i="22"/>
  <c r="V709" i="22" s="1"/>
  <c r="U710" i="22"/>
  <c r="V710" i="22" s="1"/>
  <c r="U711" i="22"/>
  <c r="V711" i="22" s="1"/>
  <c r="U712" i="22"/>
  <c r="V712" i="22" s="1"/>
  <c r="U713" i="22"/>
  <c r="V713" i="22" s="1"/>
  <c r="U714" i="22"/>
  <c r="V714" i="22" s="1"/>
  <c r="U715" i="22"/>
  <c r="V715" i="22" s="1"/>
  <c r="U716" i="22"/>
  <c r="V716" i="22" s="1"/>
  <c r="U717" i="22"/>
  <c r="V717" i="22" s="1"/>
  <c r="U718" i="22"/>
  <c r="V718" i="22" s="1"/>
  <c r="U719" i="22"/>
  <c r="V719" i="22" s="1"/>
  <c r="U720" i="22"/>
  <c r="V720" i="22" s="1"/>
  <c r="U721" i="22"/>
  <c r="V721" i="22" s="1"/>
  <c r="U722" i="22"/>
  <c r="V722" i="22" s="1"/>
  <c r="U723" i="22"/>
  <c r="V723" i="22" s="1"/>
  <c r="U724" i="22"/>
  <c r="V724" i="22" s="1"/>
  <c r="U725" i="22"/>
  <c r="V725" i="22" s="1"/>
  <c r="U726" i="22"/>
  <c r="V726" i="22" s="1"/>
  <c r="U727" i="22"/>
  <c r="V727" i="22" s="1"/>
  <c r="U728" i="22"/>
  <c r="V728" i="22" s="1"/>
  <c r="U729" i="22"/>
  <c r="V729" i="22" s="1"/>
  <c r="U730" i="22"/>
  <c r="V730" i="22" s="1"/>
  <c r="U731" i="22"/>
  <c r="V731" i="22" s="1"/>
  <c r="U732" i="22"/>
  <c r="V732" i="22" s="1"/>
  <c r="U733" i="22"/>
  <c r="V733" i="22" s="1"/>
  <c r="U734" i="22"/>
  <c r="V734" i="22" s="1"/>
  <c r="U735" i="22"/>
  <c r="V735" i="22" s="1"/>
  <c r="U736" i="22"/>
  <c r="V736" i="22" s="1"/>
  <c r="U737" i="22"/>
  <c r="V737" i="22" s="1"/>
  <c r="U738" i="22"/>
  <c r="V738" i="22" s="1"/>
  <c r="U739" i="22"/>
  <c r="V739" i="22" s="1"/>
  <c r="U740" i="22"/>
  <c r="V740" i="22" s="1"/>
  <c r="U741" i="22"/>
  <c r="V741" i="22" s="1"/>
  <c r="U742" i="22"/>
  <c r="V742" i="22" s="1"/>
  <c r="U743" i="22"/>
  <c r="V743" i="22" s="1"/>
  <c r="U744" i="22"/>
  <c r="V744" i="22" s="1"/>
  <c r="U745" i="22"/>
  <c r="V745" i="22" s="1"/>
  <c r="U746" i="22"/>
  <c r="V746" i="22" s="1"/>
  <c r="U747" i="22"/>
  <c r="V747" i="22" s="1"/>
  <c r="U748" i="22"/>
  <c r="V748" i="22" s="1"/>
  <c r="U749" i="22"/>
  <c r="V749" i="22" s="1"/>
  <c r="U750" i="22"/>
  <c r="V750" i="22" s="1"/>
  <c r="U751" i="22"/>
  <c r="V751" i="22" s="1"/>
  <c r="U752" i="22"/>
  <c r="V752" i="22" s="1"/>
  <c r="U753" i="22"/>
  <c r="V753" i="22" s="1"/>
  <c r="U754" i="22"/>
  <c r="V754" i="22" s="1"/>
  <c r="U755" i="22"/>
  <c r="V755" i="22" s="1"/>
  <c r="U756" i="22"/>
  <c r="V756" i="22" s="1"/>
  <c r="U757" i="22"/>
  <c r="V757" i="22" s="1"/>
  <c r="U758" i="22"/>
  <c r="V758" i="22" s="1"/>
  <c r="U759" i="22"/>
  <c r="V759" i="22" s="1"/>
  <c r="U760" i="22"/>
  <c r="V760" i="22" s="1"/>
  <c r="U761" i="22"/>
  <c r="V761" i="22" s="1"/>
  <c r="U762" i="22"/>
  <c r="V762" i="22" s="1"/>
  <c r="U763" i="22"/>
  <c r="V763" i="22" s="1"/>
  <c r="U764" i="22"/>
  <c r="V764" i="22" s="1"/>
  <c r="U765" i="22"/>
  <c r="V765" i="22" s="1"/>
  <c r="U766" i="22"/>
  <c r="V766" i="22" s="1"/>
  <c r="U767" i="22"/>
  <c r="V767" i="22" s="1"/>
  <c r="U768" i="22"/>
  <c r="V768" i="22" s="1"/>
  <c r="U769" i="22"/>
  <c r="V769" i="22" s="1"/>
  <c r="U770" i="22"/>
  <c r="V770" i="22" s="1"/>
  <c r="U771" i="22"/>
  <c r="V771" i="22" s="1"/>
  <c r="U772" i="22"/>
  <c r="V772" i="22" s="1"/>
  <c r="U773" i="22"/>
  <c r="V773" i="22" s="1"/>
  <c r="U774" i="22"/>
  <c r="V774" i="22" s="1"/>
  <c r="U775" i="22"/>
  <c r="V775" i="22" s="1"/>
  <c r="U776" i="22"/>
  <c r="V776" i="22" s="1"/>
  <c r="U777" i="22"/>
  <c r="V777" i="22" s="1"/>
  <c r="U778" i="22"/>
  <c r="V778" i="22" s="1"/>
  <c r="U779" i="22"/>
  <c r="V779" i="22" s="1"/>
  <c r="U780" i="22"/>
  <c r="V780" i="22" s="1"/>
  <c r="U781" i="22"/>
  <c r="V781" i="22" s="1"/>
  <c r="U782" i="22"/>
  <c r="V782" i="22" s="1"/>
  <c r="U783" i="22"/>
  <c r="V783" i="22" s="1"/>
  <c r="U784" i="22"/>
  <c r="V784" i="22" s="1"/>
  <c r="U785" i="22"/>
  <c r="V785" i="22" s="1"/>
  <c r="U786" i="22"/>
  <c r="V786" i="22" s="1"/>
  <c r="U787" i="22"/>
  <c r="V787" i="22" s="1"/>
  <c r="U788" i="22"/>
  <c r="V788" i="22" s="1"/>
  <c r="U789" i="22"/>
  <c r="V789" i="22" s="1"/>
  <c r="U790" i="22"/>
  <c r="V790" i="22" s="1"/>
  <c r="U791" i="22"/>
  <c r="V791" i="22" s="1"/>
  <c r="U792" i="22"/>
  <c r="V792" i="22" s="1"/>
  <c r="U793" i="22"/>
  <c r="V793" i="22" s="1"/>
  <c r="U794" i="22"/>
  <c r="V794" i="22" s="1"/>
  <c r="U795" i="22"/>
  <c r="V795" i="22" s="1"/>
  <c r="U796" i="22"/>
  <c r="V796" i="22" s="1"/>
  <c r="U797" i="22"/>
  <c r="V797" i="22" s="1"/>
  <c r="U798" i="22"/>
  <c r="V798" i="22" s="1"/>
  <c r="U799" i="22"/>
  <c r="V799" i="22" s="1"/>
  <c r="U800" i="22"/>
  <c r="V800" i="22" s="1"/>
  <c r="U801" i="22"/>
  <c r="V801" i="22" s="1"/>
  <c r="U802" i="22"/>
  <c r="V802" i="22" s="1"/>
  <c r="U803" i="22"/>
  <c r="V803" i="22" s="1"/>
  <c r="U804" i="22"/>
  <c r="V804" i="22" s="1"/>
  <c r="U805" i="22"/>
  <c r="V805" i="22" s="1"/>
  <c r="U806" i="22"/>
  <c r="V806" i="22" s="1"/>
  <c r="U807" i="22"/>
  <c r="V807" i="22" s="1"/>
  <c r="U808" i="22"/>
  <c r="V808" i="22" s="1"/>
  <c r="U809" i="22"/>
  <c r="V809" i="22" s="1"/>
  <c r="U810" i="22"/>
  <c r="V810" i="22" s="1"/>
  <c r="U811" i="22"/>
  <c r="V811" i="22" s="1"/>
  <c r="U812" i="22"/>
  <c r="V812" i="22" s="1"/>
  <c r="U813" i="22"/>
  <c r="V813" i="22" s="1"/>
  <c r="U814" i="22"/>
  <c r="V814" i="22" s="1"/>
  <c r="U815" i="22"/>
  <c r="V815" i="22" s="1"/>
  <c r="U816" i="22"/>
  <c r="V816" i="22" s="1"/>
  <c r="U817" i="22"/>
  <c r="V817" i="22" s="1"/>
  <c r="U818" i="22"/>
  <c r="V818" i="22" s="1"/>
  <c r="U819" i="22"/>
  <c r="V819" i="22" s="1"/>
  <c r="U820" i="22"/>
  <c r="V820" i="22" s="1"/>
  <c r="U821" i="22"/>
  <c r="V821" i="22" s="1"/>
  <c r="U822" i="22"/>
  <c r="V822" i="22" s="1"/>
  <c r="U823" i="22"/>
  <c r="V823" i="22" s="1"/>
  <c r="U824" i="22"/>
  <c r="V824" i="22" s="1"/>
  <c r="U825" i="22"/>
  <c r="V825" i="22" s="1"/>
  <c r="U826" i="22"/>
  <c r="V826" i="22" s="1"/>
  <c r="U827" i="22"/>
  <c r="V827" i="22" s="1"/>
  <c r="U828" i="22"/>
  <c r="V828" i="22" s="1"/>
  <c r="U829" i="22"/>
  <c r="V829" i="22" s="1"/>
  <c r="U830" i="22"/>
  <c r="V830" i="22" s="1"/>
  <c r="U831" i="22"/>
  <c r="V831" i="22" s="1"/>
  <c r="U832" i="22"/>
  <c r="V832" i="22" s="1"/>
  <c r="U833" i="22"/>
  <c r="V833" i="22" s="1"/>
  <c r="U834" i="22"/>
  <c r="V834" i="22" s="1"/>
  <c r="U835" i="22"/>
  <c r="V835" i="22" s="1"/>
  <c r="U836" i="22"/>
  <c r="V836" i="22" s="1"/>
  <c r="U837" i="22"/>
  <c r="V837" i="22" s="1"/>
  <c r="U838" i="22"/>
  <c r="V838" i="22" s="1"/>
  <c r="U839" i="22"/>
  <c r="V839" i="22" s="1"/>
  <c r="U840" i="22"/>
  <c r="V840" i="22" s="1"/>
  <c r="U841" i="22"/>
  <c r="V841" i="22" s="1"/>
  <c r="U842" i="22"/>
  <c r="V842" i="22" s="1"/>
  <c r="U843" i="22"/>
  <c r="V843" i="22" s="1"/>
  <c r="U844" i="22"/>
  <c r="V844" i="22" s="1"/>
  <c r="U845" i="22"/>
  <c r="V845" i="22" s="1"/>
  <c r="U846" i="22"/>
  <c r="V846" i="22" s="1"/>
  <c r="U847" i="22"/>
  <c r="V847" i="22" s="1"/>
  <c r="U848" i="22"/>
  <c r="V848" i="22" s="1"/>
  <c r="U849" i="22"/>
  <c r="V849" i="22" s="1"/>
  <c r="U850" i="22"/>
  <c r="V850" i="22" s="1"/>
  <c r="U851" i="22"/>
  <c r="V851" i="22" s="1"/>
  <c r="U852" i="22"/>
  <c r="V852" i="22" s="1"/>
  <c r="U853" i="22"/>
  <c r="V853" i="22" s="1"/>
  <c r="U854" i="22"/>
  <c r="V854" i="22" s="1"/>
  <c r="U855" i="22"/>
  <c r="V855" i="22" s="1"/>
  <c r="U856" i="22"/>
  <c r="V856" i="22" s="1"/>
  <c r="U857" i="22"/>
  <c r="V857" i="22" s="1"/>
  <c r="U858" i="22"/>
  <c r="V858" i="22" s="1"/>
  <c r="U859" i="22"/>
  <c r="V859" i="22" s="1"/>
  <c r="U860" i="22"/>
  <c r="V860" i="22" s="1"/>
  <c r="U861" i="22"/>
  <c r="V861" i="22" s="1"/>
  <c r="U862" i="22"/>
  <c r="V862" i="22" s="1"/>
  <c r="U863" i="22"/>
  <c r="V863" i="22" s="1"/>
  <c r="U864" i="22"/>
  <c r="V864" i="22" s="1"/>
  <c r="U865" i="22"/>
  <c r="V865" i="22" s="1"/>
  <c r="U866" i="22"/>
  <c r="V866" i="22" s="1"/>
  <c r="U867" i="22"/>
  <c r="V867" i="22" s="1"/>
  <c r="U868" i="22"/>
  <c r="V868" i="22" s="1"/>
  <c r="U869" i="22"/>
  <c r="V869" i="22" s="1"/>
  <c r="U870" i="22"/>
  <c r="V870" i="22" s="1"/>
  <c r="U871" i="22"/>
  <c r="V871" i="22" s="1"/>
  <c r="U872" i="22"/>
  <c r="V872" i="22" s="1"/>
  <c r="U873" i="22"/>
  <c r="V873" i="22" s="1"/>
  <c r="U874" i="22"/>
  <c r="V874" i="22" s="1"/>
  <c r="U875" i="22"/>
  <c r="V875" i="22" s="1"/>
  <c r="U876" i="22"/>
  <c r="V876" i="22" s="1"/>
  <c r="U877" i="22"/>
  <c r="V877" i="22" s="1"/>
  <c r="U878" i="22"/>
  <c r="V878" i="22" s="1"/>
  <c r="U879" i="22"/>
  <c r="V879" i="22" s="1"/>
  <c r="U880" i="22"/>
  <c r="V880" i="22" s="1"/>
  <c r="U881" i="22"/>
  <c r="V881" i="22" s="1"/>
  <c r="U882" i="22"/>
  <c r="V882" i="22" s="1"/>
  <c r="U883" i="22"/>
  <c r="V883" i="22" s="1"/>
  <c r="U884" i="22"/>
  <c r="V884" i="22" s="1"/>
  <c r="U885" i="22"/>
  <c r="V885" i="22" s="1"/>
  <c r="U886" i="22"/>
  <c r="V886" i="22" s="1"/>
  <c r="U887" i="22"/>
  <c r="V887" i="22" s="1"/>
  <c r="U888" i="22"/>
  <c r="V888" i="22" s="1"/>
  <c r="U889" i="22"/>
  <c r="V889" i="22" s="1"/>
  <c r="U890" i="22"/>
  <c r="V890" i="22" s="1"/>
  <c r="U891" i="22"/>
  <c r="V891" i="22" s="1"/>
  <c r="U892" i="22"/>
  <c r="V892" i="22" s="1"/>
  <c r="U893" i="22"/>
  <c r="V893" i="22" s="1"/>
  <c r="U894" i="22"/>
  <c r="V894" i="22" s="1"/>
  <c r="U895" i="22"/>
  <c r="V895" i="22" s="1"/>
  <c r="U896" i="22"/>
  <c r="V896" i="22" s="1"/>
  <c r="U897" i="22"/>
  <c r="V897" i="22" s="1"/>
  <c r="U898" i="22"/>
  <c r="V898" i="22" s="1"/>
  <c r="U899" i="22"/>
  <c r="V899" i="22" s="1"/>
  <c r="U900" i="22"/>
  <c r="V900" i="22" s="1"/>
  <c r="U901" i="22"/>
  <c r="V901" i="22" s="1"/>
  <c r="U902" i="22"/>
  <c r="V902" i="22" s="1"/>
  <c r="U903" i="22"/>
  <c r="V903" i="22" s="1"/>
  <c r="U904" i="22"/>
  <c r="V904" i="22" s="1"/>
  <c r="U905" i="22"/>
  <c r="V905" i="22" s="1"/>
  <c r="U906" i="22"/>
  <c r="V906" i="22" s="1"/>
  <c r="U907" i="22"/>
  <c r="V907" i="22" s="1"/>
  <c r="U908" i="22"/>
  <c r="V908" i="22" s="1"/>
  <c r="U909" i="22"/>
  <c r="V909" i="22" s="1"/>
  <c r="U910" i="22"/>
  <c r="V910" i="22" s="1"/>
  <c r="U911" i="22"/>
  <c r="V911" i="22" s="1"/>
  <c r="U912" i="22"/>
  <c r="V912" i="22" s="1"/>
  <c r="U913" i="22"/>
  <c r="V913" i="22" s="1"/>
  <c r="U914" i="22"/>
  <c r="V914" i="22" s="1"/>
  <c r="U915" i="22"/>
  <c r="V915" i="22" s="1"/>
  <c r="U916" i="22"/>
  <c r="V916" i="22" s="1"/>
  <c r="U917" i="22"/>
  <c r="V917" i="22" s="1"/>
  <c r="U918" i="22"/>
  <c r="V918" i="22" s="1"/>
  <c r="U919" i="22"/>
  <c r="V919" i="22" s="1"/>
  <c r="U920" i="22"/>
  <c r="V920" i="22" s="1"/>
  <c r="U921" i="22"/>
  <c r="V921" i="22" s="1"/>
  <c r="U922" i="22"/>
  <c r="V922" i="22" s="1"/>
  <c r="U923" i="22"/>
  <c r="V923" i="22" s="1"/>
  <c r="U924" i="22"/>
  <c r="V924" i="22" s="1"/>
  <c r="U925" i="22"/>
  <c r="V925" i="22" s="1"/>
  <c r="U926" i="22"/>
  <c r="V926" i="22" s="1"/>
  <c r="U927" i="22"/>
  <c r="V927" i="22" s="1"/>
  <c r="U928" i="22"/>
  <c r="V928" i="22" s="1"/>
  <c r="U929" i="22"/>
  <c r="V929" i="22" s="1"/>
  <c r="U930" i="22"/>
  <c r="V930" i="22" s="1"/>
  <c r="U931" i="22"/>
  <c r="V931" i="22" s="1"/>
  <c r="U932" i="22"/>
  <c r="V932" i="22" s="1"/>
  <c r="U933" i="22"/>
  <c r="V933" i="22" s="1"/>
  <c r="U934" i="22"/>
  <c r="V934" i="22" s="1"/>
  <c r="U935" i="22"/>
  <c r="V935" i="22" s="1"/>
  <c r="U936" i="22"/>
  <c r="V936" i="22" s="1"/>
  <c r="U937" i="22"/>
  <c r="V937" i="22" s="1"/>
  <c r="U938" i="22"/>
  <c r="V938" i="22" s="1"/>
  <c r="U939" i="22"/>
  <c r="V939" i="22" s="1"/>
  <c r="U940" i="22"/>
  <c r="V940" i="22" s="1"/>
  <c r="U941" i="22"/>
  <c r="V941" i="22" s="1"/>
  <c r="U942" i="22"/>
  <c r="V942" i="22" s="1"/>
  <c r="U943" i="22"/>
  <c r="V943" i="22" s="1"/>
  <c r="U944" i="22"/>
  <c r="V944" i="22" s="1"/>
  <c r="U945" i="22"/>
  <c r="V945" i="22" s="1"/>
  <c r="U946" i="22"/>
  <c r="V946" i="22" s="1"/>
  <c r="U947" i="22"/>
  <c r="V947" i="22" s="1"/>
  <c r="U948" i="22"/>
  <c r="V948" i="22" s="1"/>
  <c r="U949" i="22"/>
  <c r="V949" i="22" s="1"/>
  <c r="U950" i="22"/>
  <c r="V950" i="22" s="1"/>
  <c r="U951" i="22"/>
  <c r="V951" i="22" s="1"/>
  <c r="U952" i="22"/>
  <c r="V952" i="22" s="1"/>
  <c r="U953" i="22"/>
  <c r="V953" i="22" s="1"/>
  <c r="U954" i="22"/>
  <c r="V954" i="22" s="1"/>
  <c r="U955" i="22"/>
  <c r="V955" i="22" s="1"/>
  <c r="U956" i="22"/>
  <c r="V956" i="22" s="1"/>
  <c r="U957" i="22"/>
  <c r="V957" i="22" s="1"/>
  <c r="U958" i="22"/>
  <c r="V958" i="22" s="1"/>
  <c r="U959" i="22"/>
  <c r="V959" i="22" s="1"/>
  <c r="U960" i="22"/>
  <c r="V960" i="22" s="1"/>
  <c r="U961" i="22"/>
  <c r="V961" i="22" s="1"/>
  <c r="U962" i="22"/>
  <c r="V962" i="22" s="1"/>
  <c r="U963" i="22"/>
  <c r="V963" i="22" s="1"/>
  <c r="U964" i="22"/>
  <c r="V964" i="22" s="1"/>
  <c r="U965" i="22"/>
  <c r="V965" i="22" s="1"/>
  <c r="U966" i="22"/>
  <c r="V966" i="22" s="1"/>
  <c r="U967" i="22"/>
  <c r="V967" i="22" s="1"/>
  <c r="U968" i="22"/>
  <c r="V968" i="22" s="1"/>
  <c r="U969" i="22"/>
  <c r="V969" i="22" s="1"/>
  <c r="U970" i="22"/>
  <c r="V970" i="22" s="1"/>
  <c r="U971" i="22"/>
  <c r="V971" i="22" s="1"/>
  <c r="U972" i="22"/>
  <c r="V972" i="22" s="1"/>
  <c r="U973" i="22"/>
  <c r="V973" i="22" s="1"/>
  <c r="U974" i="22"/>
  <c r="V974" i="22" s="1"/>
  <c r="U975" i="22"/>
  <c r="V975" i="22" s="1"/>
  <c r="U976" i="22"/>
  <c r="V976" i="22" s="1"/>
  <c r="U977" i="22"/>
  <c r="V977" i="22" s="1"/>
  <c r="U978" i="22"/>
  <c r="V978" i="22" s="1"/>
  <c r="U979" i="22"/>
  <c r="V979" i="22" s="1"/>
  <c r="U980" i="22"/>
  <c r="V980" i="22" s="1"/>
  <c r="U981" i="22"/>
  <c r="V981" i="22" s="1"/>
  <c r="U982" i="22"/>
  <c r="V982" i="22" s="1"/>
  <c r="U983" i="22"/>
  <c r="V983" i="22" s="1"/>
  <c r="U984" i="22"/>
  <c r="V984" i="22" s="1"/>
  <c r="U985" i="22"/>
  <c r="V985" i="22" s="1"/>
  <c r="U986" i="22"/>
  <c r="V986" i="22" s="1"/>
  <c r="U987" i="22"/>
  <c r="V987" i="22" s="1"/>
  <c r="U988" i="22"/>
  <c r="V988" i="22" s="1"/>
  <c r="U989" i="22"/>
  <c r="V989" i="22" s="1"/>
  <c r="U990" i="22"/>
  <c r="V990" i="22" s="1"/>
  <c r="U991" i="22"/>
  <c r="V991" i="22" s="1"/>
  <c r="U992" i="22"/>
  <c r="V992" i="22" s="1"/>
  <c r="U993" i="22"/>
  <c r="V993" i="22" s="1"/>
  <c r="U994" i="22"/>
  <c r="V994" i="22" s="1"/>
  <c r="U995" i="22"/>
  <c r="V995" i="22" s="1"/>
  <c r="U996" i="22"/>
  <c r="V996" i="22" s="1"/>
  <c r="U997" i="22"/>
  <c r="V997" i="22" s="1"/>
  <c r="U998" i="22"/>
  <c r="V998" i="22" s="1"/>
  <c r="U999" i="22"/>
  <c r="V999" i="22" s="1"/>
  <c r="U1000" i="22"/>
  <c r="V1000" i="22" s="1"/>
  <c r="U1001" i="22"/>
  <c r="V1001" i="22" s="1"/>
  <c r="U1002" i="22"/>
  <c r="V1002" i="22" s="1"/>
  <c r="U3" i="22"/>
  <c r="V3" i="22" s="1"/>
  <c r="U4" i="22"/>
  <c r="V4" i="22" s="1"/>
  <c r="U5" i="22"/>
  <c r="V5" i="22" s="1"/>
  <c r="U6" i="22"/>
  <c r="V6" i="22" s="1"/>
  <c r="U7" i="22"/>
  <c r="V7" i="22" s="1"/>
  <c r="U8" i="22"/>
  <c r="V8" i="22" s="1"/>
  <c r="U9" i="22"/>
  <c r="V9" i="22" s="1"/>
  <c r="U10" i="22"/>
  <c r="V10" i="22" s="1"/>
  <c r="U11" i="22"/>
  <c r="V11" i="22" s="1"/>
  <c r="U12" i="22"/>
  <c r="V12" i="22" s="1"/>
  <c r="U13" i="22"/>
  <c r="V13" i="22" s="1"/>
  <c r="U14" i="22"/>
  <c r="V14" i="22" s="1"/>
  <c r="U15" i="22"/>
  <c r="V15" i="22" s="1"/>
  <c r="U16" i="22"/>
  <c r="V16" i="22" s="1"/>
  <c r="U17" i="22"/>
  <c r="V17" i="22" s="1"/>
  <c r="U18" i="22"/>
  <c r="V18" i="22" s="1"/>
  <c r="U19" i="22"/>
  <c r="V19" i="22" s="1"/>
  <c r="U20" i="22"/>
  <c r="V20" i="22" s="1"/>
  <c r="U21" i="22"/>
  <c r="V21" i="22" s="1"/>
  <c r="U22" i="22"/>
  <c r="V22" i="22" s="1"/>
  <c r="U23" i="22"/>
  <c r="V23" i="22" s="1"/>
  <c r="U24" i="22"/>
  <c r="V24" i="22" s="1"/>
  <c r="U25" i="22"/>
  <c r="V25" i="22" s="1"/>
  <c r="U26" i="22"/>
  <c r="V26" i="22" s="1"/>
  <c r="U27" i="22"/>
  <c r="V27" i="22" s="1"/>
  <c r="U28" i="22"/>
  <c r="V28" i="22" s="1"/>
  <c r="U29" i="22"/>
  <c r="V29" i="22" s="1"/>
  <c r="U30" i="22"/>
  <c r="V30" i="22" s="1"/>
  <c r="U31" i="22"/>
  <c r="V31" i="22" s="1"/>
  <c r="U32" i="22"/>
  <c r="V32" i="22" s="1"/>
  <c r="U33" i="22"/>
  <c r="V33" i="22" s="1"/>
  <c r="U34" i="22"/>
  <c r="V34" i="22" s="1"/>
  <c r="U35" i="22"/>
  <c r="V35" i="22" s="1"/>
  <c r="U36" i="22"/>
  <c r="V36" i="22" s="1"/>
  <c r="U37" i="22"/>
  <c r="V37" i="22" s="1"/>
  <c r="U38" i="22"/>
  <c r="V38" i="22" s="1"/>
  <c r="U39" i="22"/>
  <c r="V39" i="22" s="1"/>
  <c r="U40" i="22"/>
  <c r="V40" i="22" s="1"/>
  <c r="U41" i="22"/>
  <c r="V41" i="22" s="1"/>
  <c r="U42" i="22"/>
  <c r="V42" i="22" s="1"/>
  <c r="U43" i="22"/>
  <c r="V43" i="22" s="1"/>
  <c r="U44" i="22"/>
  <c r="V44" i="22" s="1"/>
  <c r="U45" i="22"/>
  <c r="V45" i="22" s="1"/>
  <c r="U46" i="22"/>
  <c r="V46" i="22" s="1"/>
  <c r="U47" i="22"/>
  <c r="V47" i="22" s="1"/>
  <c r="U48" i="22"/>
  <c r="V48" i="22" s="1"/>
  <c r="U49" i="22"/>
  <c r="V49" i="22" s="1"/>
  <c r="U50" i="22"/>
  <c r="V50" i="22" s="1"/>
  <c r="U51" i="22"/>
  <c r="V51" i="22" s="1"/>
  <c r="U52" i="22"/>
  <c r="V52" i="22" s="1"/>
  <c r="U53" i="22"/>
  <c r="V53" i="22" s="1"/>
  <c r="U54" i="22"/>
  <c r="V54" i="22" s="1"/>
  <c r="U55" i="22"/>
  <c r="V55" i="22" s="1"/>
  <c r="U56" i="22"/>
  <c r="V56" i="22" s="1"/>
  <c r="U57" i="22"/>
  <c r="V57" i="22" s="1"/>
  <c r="U58" i="22"/>
  <c r="V58" i="22" s="1"/>
  <c r="U59" i="22"/>
  <c r="V59" i="22" s="1"/>
  <c r="U60" i="22"/>
  <c r="V60" i="22" s="1"/>
  <c r="U61" i="22"/>
  <c r="V61" i="22" s="1"/>
  <c r="U62" i="22"/>
  <c r="V62" i="22" s="1"/>
  <c r="U63" i="22"/>
  <c r="V63" i="22" s="1"/>
  <c r="U64" i="22"/>
  <c r="V64" i="22" s="1"/>
  <c r="U65" i="22"/>
  <c r="V65" i="22" s="1"/>
  <c r="U66" i="22"/>
  <c r="V66" i="22" s="1"/>
  <c r="U67" i="22"/>
  <c r="V67" i="22" s="1"/>
  <c r="U68" i="22"/>
  <c r="V68" i="22" s="1"/>
  <c r="U69" i="22"/>
  <c r="V69" i="22" s="1"/>
  <c r="U70" i="22"/>
  <c r="V70" i="22" s="1"/>
  <c r="U71" i="22"/>
  <c r="V71" i="22" s="1"/>
  <c r="U72" i="22"/>
  <c r="V72" i="22" s="1"/>
  <c r="U73" i="22"/>
  <c r="V73" i="22" s="1"/>
  <c r="U74" i="22"/>
  <c r="V74" i="22" s="1"/>
  <c r="U75" i="22"/>
  <c r="V75" i="22" s="1"/>
  <c r="U76" i="22"/>
  <c r="V76" i="22" s="1"/>
  <c r="U77" i="22"/>
  <c r="V77" i="22" s="1"/>
  <c r="U78" i="22"/>
  <c r="V78" i="22" s="1"/>
  <c r="U79" i="22"/>
  <c r="V79" i="22" s="1"/>
  <c r="U80" i="22"/>
  <c r="V80" i="22" s="1"/>
  <c r="U81" i="22"/>
  <c r="V81" i="22" s="1"/>
  <c r="U82" i="22"/>
  <c r="V82" i="22" s="1"/>
  <c r="U83" i="22"/>
  <c r="V83" i="22" s="1"/>
  <c r="U84" i="22"/>
  <c r="V84" i="22" s="1"/>
  <c r="U85" i="22"/>
  <c r="V85" i="22" s="1"/>
  <c r="U86" i="22"/>
  <c r="V86" i="22" s="1"/>
  <c r="U87" i="22"/>
  <c r="V87" i="22" s="1"/>
  <c r="U88" i="22"/>
  <c r="V88" i="22" s="1"/>
  <c r="U89" i="22"/>
  <c r="V89" i="22" s="1"/>
  <c r="U90" i="22"/>
  <c r="V90" i="22" s="1"/>
  <c r="U91" i="22"/>
  <c r="V91" i="22" s="1"/>
  <c r="U92" i="22"/>
  <c r="V92" i="22" s="1"/>
  <c r="U93" i="22"/>
  <c r="V93" i="22" s="1"/>
  <c r="U94" i="22"/>
  <c r="V94" i="22" s="1"/>
  <c r="U95" i="22"/>
  <c r="V95" i="22" s="1"/>
  <c r="U96" i="22"/>
  <c r="V96" i="22" s="1"/>
  <c r="U97" i="22"/>
  <c r="V97" i="22" s="1"/>
  <c r="U98" i="22"/>
  <c r="V98" i="22" s="1"/>
  <c r="U99" i="22"/>
  <c r="V99" i="22" s="1"/>
  <c r="U100" i="22"/>
  <c r="V100" i="22" s="1"/>
  <c r="U101" i="22"/>
  <c r="V101" i="22" s="1"/>
  <c r="U102" i="22"/>
  <c r="V102" i="22" s="1"/>
  <c r="J14" i="22"/>
  <c r="J13" i="22"/>
  <c r="P5" i="22" l="1"/>
  <c r="O5" i="22"/>
  <c r="N5" i="22"/>
  <c r="P4" i="22"/>
  <c r="N3" i="22"/>
  <c r="O4" i="22"/>
  <c r="N4" i="22"/>
  <c r="P3" i="22"/>
  <c r="O3" i="22"/>
  <c r="B3" i="22"/>
  <c r="B14" i="22" s="1"/>
  <c r="C3" i="22"/>
  <c r="C14" i="22" s="1"/>
  <c r="D3" i="22"/>
  <c r="D14" i="22" s="1"/>
  <c r="E3" i="22"/>
  <c r="E14" i="22" s="1"/>
  <c r="F3" i="22"/>
  <c r="F14" i="22" s="1"/>
  <c r="G3" i="22"/>
  <c r="G14" i="22" s="1"/>
  <c r="H3" i="22"/>
  <c r="H14" i="22" s="1"/>
  <c r="I3" i="22"/>
  <c r="I14" i="22" s="1"/>
  <c r="J3" i="22"/>
  <c r="K3" i="22"/>
  <c r="K14" i="22" s="1"/>
  <c r="B4" i="22"/>
  <c r="B15" i="22" s="1"/>
  <c r="C4" i="22"/>
  <c r="C15" i="22" s="1"/>
  <c r="D4" i="22"/>
  <c r="D15" i="22" s="1"/>
  <c r="E4" i="22"/>
  <c r="E15" i="22" s="1"/>
  <c r="F4" i="22"/>
  <c r="F15" i="22" s="1"/>
  <c r="G4" i="22"/>
  <c r="G15" i="22" s="1"/>
  <c r="H4" i="22"/>
  <c r="H15" i="22" s="1"/>
  <c r="I4" i="22"/>
  <c r="I15" i="22" s="1"/>
  <c r="J4" i="22"/>
  <c r="J15" i="22" s="1"/>
  <c r="K4" i="22"/>
  <c r="K15" i="22" s="1"/>
  <c r="B5" i="22"/>
  <c r="B16" i="22" s="1"/>
  <c r="C5" i="22"/>
  <c r="C16" i="22" s="1"/>
  <c r="D5" i="22"/>
  <c r="D16" i="22" s="1"/>
  <c r="E5" i="22"/>
  <c r="E16" i="22" s="1"/>
  <c r="F5" i="22"/>
  <c r="F16" i="22" s="1"/>
  <c r="G5" i="22"/>
  <c r="G16" i="22" s="1"/>
  <c r="H5" i="22"/>
  <c r="H16" i="22" s="1"/>
  <c r="I5" i="22"/>
  <c r="I16" i="22" s="1"/>
  <c r="J5" i="22"/>
  <c r="J16" i="22" s="1"/>
  <c r="K5" i="22"/>
  <c r="K16" i="22" s="1"/>
  <c r="B6" i="22"/>
  <c r="B17" i="22" s="1"/>
  <c r="C6" i="22"/>
  <c r="C17" i="22" s="1"/>
  <c r="D6" i="22"/>
  <c r="D17" i="22" s="1"/>
  <c r="E6" i="22"/>
  <c r="E17" i="22" s="1"/>
  <c r="F6" i="22"/>
  <c r="F17" i="22" s="1"/>
  <c r="G6" i="22"/>
  <c r="G17" i="22" s="1"/>
  <c r="H6" i="22"/>
  <c r="H17" i="22" s="1"/>
  <c r="I6" i="22"/>
  <c r="I17" i="22" s="1"/>
  <c r="J6" i="22"/>
  <c r="J17" i="22" s="1"/>
  <c r="K6" i="22"/>
  <c r="K17" i="22" s="1"/>
  <c r="B7" i="22"/>
  <c r="B18" i="22" s="1"/>
  <c r="C7" i="22"/>
  <c r="C18" i="22" s="1"/>
  <c r="D7" i="22"/>
  <c r="D18" i="22" s="1"/>
  <c r="E7" i="22"/>
  <c r="E18" i="22" s="1"/>
  <c r="F7" i="22"/>
  <c r="F18" i="22" s="1"/>
  <c r="G7" i="22"/>
  <c r="G18" i="22" s="1"/>
  <c r="H7" i="22"/>
  <c r="H18" i="22" s="1"/>
  <c r="I7" i="22"/>
  <c r="I18" i="22" s="1"/>
  <c r="J7" i="22"/>
  <c r="J18" i="22" s="1"/>
  <c r="K7" i="22"/>
  <c r="K18" i="22" s="1"/>
  <c r="B8" i="22"/>
  <c r="B19" i="22" s="1"/>
  <c r="C8" i="22"/>
  <c r="C19" i="22" s="1"/>
  <c r="D8" i="22"/>
  <c r="D19" i="22" s="1"/>
  <c r="E8" i="22"/>
  <c r="E19" i="22" s="1"/>
  <c r="F8" i="22"/>
  <c r="F19" i="22" s="1"/>
  <c r="G8" i="22"/>
  <c r="G19" i="22" s="1"/>
  <c r="H8" i="22"/>
  <c r="H19" i="22" s="1"/>
  <c r="I8" i="22"/>
  <c r="I19" i="22" s="1"/>
  <c r="J8" i="22"/>
  <c r="J19" i="22" s="1"/>
  <c r="K8" i="22"/>
  <c r="K19" i="22" s="1"/>
  <c r="B9" i="22"/>
  <c r="B20" i="22" s="1"/>
  <c r="C9" i="22"/>
  <c r="C20" i="22" s="1"/>
  <c r="D9" i="22"/>
  <c r="D20" i="22" s="1"/>
  <c r="E9" i="22"/>
  <c r="E20" i="22" s="1"/>
  <c r="F9" i="22"/>
  <c r="F20" i="22" s="1"/>
  <c r="G9" i="22"/>
  <c r="G20" i="22" s="1"/>
  <c r="H9" i="22"/>
  <c r="H20" i="22" s="1"/>
  <c r="I9" i="22"/>
  <c r="I20" i="22" s="1"/>
  <c r="J9" i="22"/>
  <c r="J20" i="22" s="1"/>
  <c r="K9" i="22"/>
  <c r="K20" i="22" s="1"/>
  <c r="B10" i="22"/>
  <c r="B21" i="22" s="1"/>
  <c r="C10" i="22"/>
  <c r="C21" i="22" s="1"/>
  <c r="D10" i="22"/>
  <c r="D21" i="22" s="1"/>
  <c r="E10" i="22"/>
  <c r="E21" i="22" s="1"/>
  <c r="F10" i="22"/>
  <c r="F21" i="22" s="1"/>
  <c r="G10" i="22"/>
  <c r="G21" i="22" s="1"/>
  <c r="H10" i="22"/>
  <c r="H21" i="22" s="1"/>
  <c r="I10" i="22"/>
  <c r="I21" i="22" s="1"/>
  <c r="J10" i="22"/>
  <c r="J21" i="22" s="1"/>
  <c r="K10" i="22"/>
  <c r="K21" i="22" s="1"/>
  <c r="B11" i="22"/>
  <c r="B22" i="22" s="1"/>
  <c r="C11" i="22"/>
  <c r="C22" i="22" s="1"/>
  <c r="D11" i="22"/>
  <c r="D22" i="22" s="1"/>
  <c r="E11" i="22"/>
  <c r="E22" i="22" s="1"/>
  <c r="F11" i="22"/>
  <c r="F22" i="22" s="1"/>
  <c r="G11" i="22"/>
  <c r="G22" i="22" s="1"/>
  <c r="H11" i="22"/>
  <c r="H22" i="22" s="1"/>
  <c r="I11" i="22"/>
  <c r="I22" i="22" s="1"/>
  <c r="J11" i="22"/>
  <c r="J22" i="22" s="1"/>
  <c r="K11" i="22"/>
  <c r="K22" i="22" s="1"/>
  <c r="C2" i="22"/>
  <c r="C13" i="22" s="1"/>
  <c r="D2" i="22"/>
  <c r="D13" i="22" s="1"/>
  <c r="E2" i="22"/>
  <c r="E13" i="22" s="1"/>
  <c r="F2" i="22"/>
  <c r="F13" i="22" s="1"/>
  <c r="G2" i="22"/>
  <c r="G13" i="22" s="1"/>
  <c r="H2" i="22"/>
  <c r="H13" i="22" s="1"/>
  <c r="I2" i="22"/>
  <c r="I13" i="22" s="1"/>
  <c r="J2" i="22"/>
  <c r="K2" i="22"/>
  <c r="K13" i="22" s="1"/>
  <c r="B2" i="22"/>
  <c r="B13" i="22" l="1"/>
  <c r="R3" i="22"/>
  <c r="Q3" i="22"/>
  <c r="C11" i="21"/>
  <c r="C10" i="21"/>
  <c r="C9" i="21"/>
  <c r="E21" i="21"/>
  <c r="M22" i="21" l="1"/>
  <c r="M21" i="21"/>
  <c r="K22" i="21"/>
  <c r="I21" i="21"/>
  <c r="K21" i="21"/>
  <c r="I22" i="21"/>
  <c r="G21" i="21"/>
  <c r="O21" i="21" l="1"/>
  <c r="O22" i="21"/>
  <c r="I10" i="19"/>
  <c r="O23" i="21" l="1"/>
  <c r="R2" i="21" s="1"/>
  <c r="C26" i="20"/>
  <c r="D26" i="20"/>
  <c r="B26" i="20"/>
  <c r="C25" i="20"/>
  <c r="D25" i="20"/>
  <c r="B25" i="20"/>
  <c r="C41" i="19"/>
  <c r="C40" i="19"/>
  <c r="D40" i="19" s="1"/>
  <c r="M20" i="17"/>
  <c r="M19" i="17"/>
  <c r="R14" i="21" l="1"/>
  <c r="C24" i="15"/>
  <c r="F24" i="15"/>
  <c r="D23" i="15"/>
  <c r="G16" i="15"/>
  <c r="F12" i="15"/>
  <c r="F11" i="15"/>
  <c r="F23" i="15" s="1"/>
  <c r="E12" i="15"/>
  <c r="E24" i="15" s="1"/>
  <c r="E11" i="15"/>
  <c r="E23" i="15" s="1"/>
  <c r="D11" i="15"/>
  <c r="C12" i="15"/>
  <c r="D12" i="15"/>
  <c r="D24" i="15" s="1"/>
  <c r="C11" i="15"/>
  <c r="C23" i="15" s="1"/>
  <c r="G25" i="15" s="1"/>
  <c r="G18" i="15" s="1"/>
  <c r="F4" i="18" l="1"/>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 i="18"/>
  <c r="D4" i="18"/>
  <c r="D5" i="18"/>
  <c r="D6" i="18"/>
  <c r="D7"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 i="18"/>
  <c r="I35" i="18"/>
  <c r="J35" i="18"/>
  <c r="K35" i="18"/>
  <c r="I34" i="18"/>
  <c r="I36" i="18" s="1"/>
  <c r="J34" i="18"/>
  <c r="J36" i="18" s="1"/>
  <c r="K34" i="18"/>
  <c r="K36" i="18" s="1"/>
  <c r="H35" i="18"/>
  <c r="H34" i="18"/>
  <c r="H36" i="18" s="1"/>
  <c r="P3" i="13" l="1"/>
  <c r="Q3" i="13"/>
  <c r="P4" i="13"/>
  <c r="Q4" i="13"/>
  <c r="Q2" i="13"/>
  <c r="P2" i="13"/>
  <c r="N3" i="13"/>
  <c r="O3" i="13"/>
  <c r="N4" i="13"/>
  <c r="O4" i="13"/>
  <c r="O2" i="13"/>
  <c r="N2" i="13"/>
  <c r="K3" i="13"/>
  <c r="L3" i="13"/>
  <c r="K4" i="13"/>
  <c r="L4" i="13"/>
  <c r="L2" i="13"/>
  <c r="K2" i="13"/>
  <c r="H3" i="13"/>
  <c r="I3" i="13"/>
  <c r="H4" i="13"/>
  <c r="I4" i="13"/>
  <c r="I2" i="13"/>
  <c r="H2" i="13"/>
  <c r="R41" i="12" l="1"/>
  <c r="R40" i="12"/>
  <c r="R39" i="12"/>
  <c r="R38" i="12"/>
  <c r="R37" i="12"/>
  <c r="R36" i="12"/>
  <c r="R35" i="12"/>
  <c r="R34" i="12"/>
  <c r="R33" i="12"/>
  <c r="R32" i="12"/>
  <c r="R31" i="12"/>
  <c r="R30" i="12"/>
  <c r="R29" i="12"/>
  <c r="R28" i="12"/>
  <c r="R27" i="12"/>
  <c r="R26" i="12"/>
  <c r="R25" i="12"/>
  <c r="R24" i="12"/>
  <c r="R23" i="12"/>
  <c r="R22" i="12"/>
  <c r="R21" i="12"/>
  <c r="R20" i="12"/>
  <c r="R19" i="12"/>
  <c r="R18" i="12"/>
  <c r="R17" i="12"/>
  <c r="R16" i="12"/>
  <c r="R15" i="12"/>
  <c r="R14" i="12"/>
  <c r="R13" i="12"/>
  <c r="R12" i="12"/>
  <c r="R11" i="12"/>
  <c r="R10" i="12"/>
  <c r="R9" i="12"/>
  <c r="R8" i="12"/>
  <c r="R7" i="12"/>
  <c r="R6" i="12"/>
  <c r="R5" i="12"/>
  <c r="R4" i="12"/>
  <c r="R3" i="12"/>
  <c r="H22" i="12"/>
  <c r="H28" i="12"/>
  <c r="H27" i="12"/>
  <c r="H17" i="12"/>
  <c r="H38" i="12"/>
  <c r="H35" i="12"/>
  <c r="H25" i="12"/>
  <c r="H10" i="12"/>
  <c r="H31" i="12"/>
  <c r="H6" i="12"/>
  <c r="H7" i="12"/>
  <c r="H32" i="12"/>
  <c r="H39" i="12"/>
  <c r="H21" i="12"/>
  <c r="H19" i="12"/>
  <c r="H12" i="12"/>
  <c r="H11" i="12"/>
  <c r="H16" i="12"/>
  <c r="H37" i="12"/>
  <c r="H15" i="12"/>
  <c r="H34" i="12"/>
  <c r="H24" i="12"/>
  <c r="H18" i="12"/>
  <c r="H9" i="12"/>
  <c r="H5" i="12"/>
  <c r="H40" i="12"/>
  <c r="H23" i="12"/>
  <c r="H20" i="12"/>
  <c r="H14" i="12"/>
  <c r="H33" i="12"/>
  <c r="H36" i="12"/>
  <c r="H26" i="12"/>
  <c r="H29" i="12"/>
  <c r="H30" i="12"/>
  <c r="H4" i="12"/>
  <c r="H8" i="12"/>
  <c r="H41" i="12"/>
  <c r="H3" i="12"/>
  <c r="H13" i="12"/>
  <c r="S42" i="10" l="1"/>
  <c r="S41" i="10"/>
  <c r="S40" i="10"/>
  <c r="S39" i="10"/>
  <c r="S38" i="10"/>
  <c r="S37" i="10"/>
  <c r="S36" i="10"/>
  <c r="S35" i="10"/>
  <c r="S34" i="10"/>
  <c r="S33" i="10"/>
  <c r="S32" i="10"/>
  <c r="S31" i="10"/>
  <c r="S30" i="10"/>
  <c r="S29" i="10"/>
  <c r="S28" i="10"/>
  <c r="S27" i="10"/>
  <c r="S26" i="10"/>
  <c r="S25" i="10"/>
  <c r="S24" i="10"/>
  <c r="S23" i="10"/>
  <c r="S22" i="10"/>
  <c r="S21" i="10"/>
  <c r="S20" i="10"/>
  <c r="S19" i="10"/>
  <c r="S18" i="10"/>
  <c r="S17" i="10"/>
  <c r="S16" i="10"/>
  <c r="S15" i="10"/>
  <c r="S14" i="10"/>
  <c r="S13" i="10"/>
  <c r="S12" i="10"/>
  <c r="S11" i="10"/>
  <c r="S10" i="10"/>
  <c r="S9" i="10"/>
  <c r="S8" i="10"/>
  <c r="S7" i="10"/>
  <c r="S6" i="10"/>
  <c r="S5" i="10"/>
  <c r="S4" i="10"/>
  <c r="I33" i="10"/>
  <c r="I24" i="10"/>
  <c r="I23" i="10"/>
  <c r="I35" i="10"/>
  <c r="I15" i="10"/>
  <c r="I29" i="10"/>
  <c r="I39" i="10"/>
  <c r="I6" i="10"/>
  <c r="I26" i="10"/>
  <c r="I10" i="10"/>
  <c r="I17" i="10"/>
  <c r="I27" i="10"/>
  <c r="I30" i="10"/>
  <c r="I32" i="10"/>
  <c r="I11" i="10"/>
  <c r="I37" i="10"/>
  <c r="I36" i="10"/>
  <c r="I34" i="10"/>
  <c r="I14" i="10"/>
  <c r="I19" i="10"/>
  <c r="I28" i="10"/>
  <c r="I21" i="10"/>
  <c r="I38" i="10"/>
  <c r="I5" i="10"/>
  <c r="I9" i="10"/>
  <c r="I41" i="10"/>
  <c r="I20" i="10"/>
  <c r="I31" i="10"/>
  <c r="I7" i="10"/>
  <c r="I12" i="10"/>
  <c r="I13" i="10"/>
  <c r="I22" i="10"/>
  <c r="I40" i="10"/>
  <c r="I25" i="10"/>
  <c r="I8" i="10"/>
  <c r="I4" i="10"/>
  <c r="I42" i="10"/>
  <c r="I16" i="10"/>
  <c r="I18" i="10"/>
  <c r="V41" i="9" l="1"/>
  <c r="V40" i="9"/>
  <c r="V39" i="9"/>
  <c r="V38" i="9"/>
  <c r="V37" i="9"/>
  <c r="V36" i="9"/>
  <c r="V35" i="9"/>
  <c r="V34" i="9"/>
  <c r="V33" i="9"/>
  <c r="V32" i="9"/>
  <c r="V31" i="9"/>
  <c r="V30" i="9"/>
  <c r="V29" i="9"/>
  <c r="V28" i="9"/>
  <c r="V27" i="9"/>
  <c r="V26" i="9"/>
  <c r="V25" i="9"/>
  <c r="V24" i="9"/>
  <c r="V23" i="9"/>
  <c r="V22" i="9"/>
  <c r="V21" i="9"/>
  <c r="V20" i="9"/>
  <c r="V19" i="9"/>
  <c r="V18" i="9"/>
  <c r="V17" i="9"/>
  <c r="V16" i="9"/>
  <c r="V15" i="9"/>
  <c r="V14" i="9"/>
  <c r="V13" i="9"/>
  <c r="V12" i="9"/>
  <c r="V11" i="9"/>
  <c r="V10" i="9"/>
  <c r="V9" i="9"/>
  <c r="V8" i="9"/>
  <c r="V7" i="9"/>
  <c r="V6" i="9"/>
  <c r="V5" i="9"/>
  <c r="V4" i="9"/>
  <c r="V3" i="9"/>
  <c r="D3" i="8" l="1"/>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2" i="8"/>
  <c r="O3" i="8" s="1"/>
  <c r="O4" i="8" s="1"/>
  <c r="I34" i="7" l="1"/>
  <c r="I35" i="7" s="1"/>
  <c r="I36" i="7" s="1"/>
  <c r="I37" i="7" s="1"/>
  <c r="I38" i="7" s="1"/>
  <c r="I39" i="7" s="1"/>
  <c r="I40" i="7" s="1"/>
  <c r="I41" i="7" s="1"/>
  <c r="I42" i="7" s="1"/>
  <c r="I43" i="7" s="1"/>
  <c r="I44" i="7" s="1"/>
  <c r="I45" i="7" s="1"/>
  <c r="I46" i="7" s="1"/>
  <c r="I47" i="7" s="1"/>
  <c r="I48" i="7" s="1"/>
  <c r="I49" i="7" s="1"/>
  <c r="I50" i="7" s="1"/>
  <c r="I51" i="7" s="1"/>
  <c r="I52" i="7" s="1"/>
  <c r="I53" i="7" s="1"/>
  <c r="I54" i="7" s="1"/>
  <c r="I55" i="7" s="1"/>
  <c r="J55" i="7" s="1"/>
  <c r="I33" i="7"/>
  <c r="J33" i="7" s="1"/>
  <c r="G36" i="7"/>
  <c r="G40" i="7"/>
  <c r="G44" i="7"/>
  <c r="G48" i="7"/>
  <c r="G52" i="7"/>
  <c r="G33" i="7"/>
  <c r="F34" i="7"/>
  <c r="F35" i="7" s="1"/>
  <c r="F36" i="7" s="1"/>
  <c r="F37" i="7" s="1"/>
  <c r="F38" i="7" s="1"/>
  <c r="F39" i="7" s="1"/>
  <c r="F40" i="7" s="1"/>
  <c r="F41" i="7" s="1"/>
  <c r="F42" i="7" s="1"/>
  <c r="F43" i="7" s="1"/>
  <c r="F44" i="7" s="1"/>
  <c r="F45" i="7" s="1"/>
  <c r="F46" i="7" s="1"/>
  <c r="F47" i="7" s="1"/>
  <c r="F48" i="7" s="1"/>
  <c r="F49" i="7" s="1"/>
  <c r="F50" i="7" s="1"/>
  <c r="F51" i="7" s="1"/>
  <c r="F52" i="7" s="1"/>
  <c r="F53" i="7" s="1"/>
  <c r="F54" i="7" s="1"/>
  <c r="F55" i="7" s="1"/>
  <c r="G55" i="7" s="1"/>
  <c r="F33" i="7"/>
  <c r="S9" i="7"/>
  <c r="R8" i="7"/>
  <c r="Q7" i="7"/>
  <c r="P6" i="7"/>
  <c r="O5" i="7"/>
  <c r="Y3" i="1"/>
  <c r="Y4" i="1"/>
  <c r="Y5" i="1"/>
  <c r="Y6" i="1"/>
  <c r="Y7" i="1"/>
  <c r="Y2" i="1"/>
  <c r="J49" i="7" l="1"/>
  <c r="J37" i="7"/>
  <c r="G51" i="7"/>
  <c r="G47" i="7"/>
  <c r="G43" i="7"/>
  <c r="G39" i="7"/>
  <c r="G35" i="7"/>
  <c r="J52" i="7"/>
  <c r="J48" i="7"/>
  <c r="J44" i="7"/>
  <c r="J40" i="7"/>
  <c r="J36" i="7"/>
  <c r="J53" i="7"/>
  <c r="J45" i="7"/>
  <c r="J41" i="7"/>
  <c r="G54" i="7"/>
  <c r="G50" i="7"/>
  <c r="G46" i="7"/>
  <c r="G42" i="7"/>
  <c r="G38" i="7"/>
  <c r="G34" i="7"/>
  <c r="J51" i="7"/>
  <c r="J47" i="7"/>
  <c r="J43" i="7"/>
  <c r="J39" i="7"/>
  <c r="J35" i="7"/>
  <c r="G53" i="7"/>
  <c r="G49" i="7"/>
  <c r="G45" i="7"/>
  <c r="G41" i="7"/>
  <c r="G37" i="7"/>
  <c r="J54" i="7"/>
  <c r="J50" i="7"/>
  <c r="J46" i="7"/>
  <c r="J42" i="7"/>
  <c r="J38" i="7"/>
  <c r="J34" i="7"/>
  <c r="C4" i="3" a="1"/>
  <c r="C4" i="3" s="1"/>
  <c r="C19" i="3" l="1"/>
  <c r="C15" i="3"/>
  <c r="C11" i="3"/>
  <c r="C7" i="3"/>
  <c r="C22" i="3"/>
  <c r="C14" i="3"/>
  <c r="C17" i="3"/>
  <c r="C5" i="3"/>
  <c r="C23" i="3"/>
  <c r="C18" i="3"/>
  <c r="C10" i="3"/>
  <c r="C6" i="3"/>
  <c r="C25" i="3"/>
  <c r="C21" i="3"/>
  <c r="C13" i="3"/>
  <c r="C9" i="3"/>
  <c r="C24" i="3"/>
  <c r="C20" i="3"/>
  <c r="C16" i="3"/>
  <c r="C12" i="3"/>
  <c r="C8" i="3"/>
</calcChain>
</file>

<file path=xl/sharedStrings.xml><?xml version="1.0" encoding="utf-8"?>
<sst xmlns="http://schemas.openxmlformats.org/spreadsheetml/2006/main" count="1886" uniqueCount="364">
  <si>
    <t>new page</t>
  </si>
  <si>
    <t>old page</t>
  </si>
  <si>
    <t>data -array</t>
  </si>
  <si>
    <t>bin array</t>
  </si>
  <si>
    <t>results</t>
  </si>
  <si>
    <t>Quarter</t>
  </si>
  <si>
    <t>A</t>
  </si>
  <si>
    <t>B</t>
  </si>
  <si>
    <t>C</t>
  </si>
  <si>
    <t>D</t>
  </si>
  <si>
    <t>E</t>
  </si>
  <si>
    <t>Mean</t>
  </si>
  <si>
    <t>Standard Error</t>
  </si>
  <si>
    <t>Median</t>
  </si>
  <si>
    <t>Mode</t>
  </si>
  <si>
    <t>Standard Deviation</t>
  </si>
  <si>
    <t>Sample Variance</t>
  </si>
  <si>
    <t>Kurtosis</t>
  </si>
  <si>
    <t>Skewness</t>
  </si>
  <si>
    <t>Range</t>
  </si>
  <si>
    <t>Minimum</t>
  </si>
  <si>
    <t>Maximum</t>
  </si>
  <si>
    <t>Sum</t>
  </si>
  <si>
    <t>Count</t>
  </si>
  <si>
    <t>product A</t>
  </si>
  <si>
    <t>Product B</t>
  </si>
  <si>
    <t>old website</t>
  </si>
  <si>
    <t>Column old website</t>
  </si>
  <si>
    <t>new website</t>
  </si>
  <si>
    <t>Column new website</t>
  </si>
  <si>
    <t>Point</t>
  </si>
  <si>
    <t>Rank</t>
  </si>
  <si>
    <t>Percent</t>
  </si>
  <si>
    <t>Column new column</t>
  </si>
  <si>
    <t>Bin</t>
  </si>
  <si>
    <t>More</t>
  </si>
  <si>
    <t>Frequency</t>
  </si>
  <si>
    <t>Q1</t>
  </si>
  <si>
    <t>Q2</t>
  </si>
  <si>
    <t>Q3</t>
  </si>
  <si>
    <t>Q4</t>
  </si>
  <si>
    <t>Y1</t>
  </si>
  <si>
    <t>Y2</t>
  </si>
  <si>
    <t>Y3</t>
  </si>
  <si>
    <t>Y4</t>
  </si>
  <si>
    <t>Y5</t>
  </si>
  <si>
    <t>Y6</t>
  </si>
  <si>
    <t xml:space="preserve">Bin </t>
  </si>
  <si>
    <t>year total</t>
  </si>
  <si>
    <t>Yr</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</si>
  <si>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</si>
  <si>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</si>
  <si>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</si>
  <si>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</si>
  <si>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</si>
  <si>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</si>
  <si>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</si>
  <si>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</si>
  <si>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</si>
  <si>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</si>
  <si>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</si>
  <si>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</si>
  <si>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</si>
  <si>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</si>
  <si>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</si>
  <si>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</si>
  <si>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</si>
  <si>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</si>
  <si>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</si>
  <si>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</si>
  <si>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</si>
  <si>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</si>
  <si>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</si>
  <si>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</si>
  <si>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RESIDUAL OUTPUT</t>
  </si>
  <si>
    <t>Observation</t>
  </si>
  <si>
    <t>Predicted Y</t>
  </si>
  <si>
    <t>Residuals</t>
  </si>
  <si>
    <t>year</t>
  </si>
  <si>
    <t>Column 1</t>
  </si>
  <si>
    <t>Column 2</t>
  </si>
  <si>
    <t>Column 3</t>
  </si>
  <si>
    <t>Column 4</t>
  </si>
  <si>
    <t>Column 5</t>
  </si>
  <si>
    <t>Column 6</t>
  </si>
  <si>
    <t>diff</t>
  </si>
  <si>
    <t>ES 0.9</t>
  </si>
  <si>
    <t>ES0.5</t>
  </si>
  <si>
    <t>teen #</t>
  </si>
  <si>
    <t>delat</t>
  </si>
  <si>
    <t>count of positive change</t>
  </si>
  <si>
    <t>&gt;&gt;</t>
  </si>
  <si>
    <t>count of negative and zero change</t>
  </si>
  <si>
    <t>Confidence Level(95.0%)</t>
  </si>
  <si>
    <t>Column1-old website</t>
  </si>
  <si>
    <t>Column2-new website</t>
  </si>
  <si>
    <t>bins</t>
  </si>
  <si>
    <t>t-Test: Paired Two Sample for Means</t>
  </si>
  <si>
    <t>Variance</t>
  </si>
  <si>
    <t>Pearson Correlation</t>
  </si>
  <si>
    <t>Hypothesized Mean Difference</t>
  </si>
  <si>
    <t>P(T&lt;=t) one-tail</t>
  </si>
  <si>
    <t>t Critical one-tail</t>
  </si>
  <si>
    <t>P(T&lt;=t) two-tail</t>
  </si>
  <si>
    <t>t Critical two-tail</t>
  </si>
  <si>
    <t>age</t>
  </si>
  <si>
    <t>Record</t>
  </si>
  <si>
    <t xml:space="preserve">name </t>
  </si>
  <si>
    <t>henn</t>
  </si>
  <si>
    <t>greta</t>
  </si>
  <si>
    <t>sako</t>
  </si>
  <si>
    <t xml:space="preserve">mary </t>
  </si>
  <si>
    <t>ludmilla</t>
  </si>
  <si>
    <t>jason</t>
  </si>
  <si>
    <t>Item</t>
  </si>
  <si>
    <t>Account</t>
  </si>
  <si>
    <t>Project</t>
  </si>
  <si>
    <t>Printing</t>
  </si>
  <si>
    <t>Monthly</t>
  </si>
  <si>
    <t>Computer</t>
  </si>
  <si>
    <t>Quarterly</t>
  </si>
  <si>
    <t>Charity</t>
  </si>
  <si>
    <t>Posters</t>
  </si>
  <si>
    <t>Entertaining</t>
  </si>
  <si>
    <t>$amount</t>
  </si>
  <si>
    <t>date rcvd</t>
  </si>
  <si>
    <t>deposit</t>
  </si>
  <si>
    <t xml:space="preserve">pays to pay </t>
  </si>
  <si>
    <t>comments</t>
  </si>
  <si>
    <t>payment category</t>
  </si>
  <si>
    <t>Office supply</t>
  </si>
  <si>
    <t>Project X</t>
  </si>
  <si>
    <t>Project Y</t>
  </si>
  <si>
    <t>Feb. bochure</t>
  </si>
  <si>
    <t>Cleaning service</t>
  </si>
  <si>
    <t>Coffee service</t>
  </si>
  <si>
    <t>Project x</t>
  </si>
  <si>
    <t>Hand bills</t>
  </si>
  <si>
    <t>Office rent</t>
  </si>
  <si>
    <t>Fire insurance</t>
  </si>
  <si>
    <t>Water damages</t>
  </si>
  <si>
    <t>Orphan’s fund</t>
  </si>
  <si>
    <t>Laser printer</t>
  </si>
  <si>
    <t>Mar. brochure</t>
  </si>
  <si>
    <t>Project y</t>
  </si>
  <si>
    <t>Project w</t>
  </si>
  <si>
    <t>Police fund</t>
  </si>
  <si>
    <t>Project z</t>
  </si>
  <si>
    <t>Slsprn</t>
  </si>
  <si>
    <t>Make</t>
  </si>
  <si>
    <t>Model</t>
  </si>
  <si>
    <t>Bill</t>
  </si>
  <si>
    <t>Ford</t>
  </si>
  <si>
    <t>Wgn</t>
  </si>
  <si>
    <t>Henry</t>
  </si>
  <si>
    <t>Toyota</t>
  </si>
  <si>
    <t>Sdn</t>
  </si>
  <si>
    <t>Harriet</t>
  </si>
  <si>
    <t>Audi</t>
  </si>
  <si>
    <t>Ahmad</t>
  </si>
  <si>
    <t>Cpe</t>
  </si>
  <si>
    <t>Trk</t>
  </si>
  <si>
    <t>Lupe</t>
  </si>
  <si>
    <t>Piego</t>
  </si>
  <si>
    <t>Kenji</t>
  </si>
  <si>
    <t>Rcd No.</t>
  </si>
  <si>
    <t>date</t>
  </si>
  <si>
    <t>Amt paid</t>
  </si>
  <si>
    <t>rebates</t>
  </si>
  <si>
    <t>sales com</t>
  </si>
  <si>
    <t>&gt;=1/14/2005</t>
  </si>
  <si>
    <t>&gt;22000</t>
  </si>
  <si>
    <t>&lt;25000</t>
  </si>
  <si>
    <t>sdn</t>
  </si>
  <si>
    <t>&gt;=1/01/2005</t>
  </si>
  <si>
    <t>&lt;=1/12/2005</t>
  </si>
  <si>
    <t>&gt;=1/22/2005</t>
  </si>
  <si>
    <t>&gt;=1/1/2004</t>
  </si>
  <si>
    <t>&lt;=1/13/2004</t>
  </si>
  <si>
    <t>project X</t>
  </si>
  <si>
    <t>&gt;=3/1/2004</t>
  </si>
  <si>
    <t>project Y</t>
  </si>
  <si>
    <t>de recved</t>
  </si>
  <si>
    <t>original data entry</t>
  </si>
  <si>
    <t>second data entry</t>
  </si>
  <si>
    <t>comparision test area</t>
  </si>
  <si>
    <t>out of range</t>
  </si>
  <si>
    <t>low range walue=</t>
  </si>
  <si>
    <t>high range value</t>
  </si>
  <si>
    <t>Category</t>
  </si>
  <si>
    <t>Opinion</t>
  </si>
  <si>
    <t>Case</t>
  </si>
  <si>
    <t>Gender</t>
  </si>
  <si>
    <t>Age</t>
  </si>
  <si>
    <t>Income</t>
  </si>
  <si>
    <t>Region</t>
  </si>
  <si>
    <t>M</t>
  </si>
  <si>
    <t>East</t>
  </si>
  <si>
    <t>Good</t>
  </si>
  <si>
    <t>Bad</t>
  </si>
  <si>
    <t>West</t>
  </si>
  <si>
    <t>North</t>
  </si>
  <si>
    <t>South</t>
  </si>
  <si>
    <t>Product 1</t>
  </si>
  <si>
    <t>Product  2</t>
  </si>
  <si>
    <t>Product 3</t>
  </si>
  <si>
    <t>Product 4</t>
  </si>
  <si>
    <t>Outer space</t>
  </si>
  <si>
    <t>Grand Total</t>
  </si>
  <si>
    <t>F Total</t>
  </si>
  <si>
    <t>M Total</t>
  </si>
  <si>
    <t>Sum of Case</t>
  </si>
  <si>
    <t>Row Labels</t>
  </si>
  <si>
    <t>Column Labels</t>
  </si>
  <si>
    <t># of bad</t>
  </si>
  <si>
    <t xml:space="preserve"># of good </t>
  </si>
  <si>
    <t xml:space="preserve">sum </t>
  </si>
  <si>
    <t>age cat</t>
  </si>
  <si>
    <t>income cat</t>
  </si>
  <si>
    <t>Fund types frequency</t>
  </si>
  <si>
    <t>Bond</t>
  </si>
  <si>
    <t>Income/Growth</t>
  </si>
  <si>
    <t>Growth</t>
  </si>
  <si>
    <t>Totals</t>
  </si>
  <si>
    <t>Risk-taker</t>
  </si>
  <si>
    <t>Conservative</t>
  </si>
  <si>
    <t>Investor risk preference</t>
  </si>
  <si>
    <t>fund tye xpected values</t>
  </si>
  <si>
    <t>p value =</t>
  </si>
  <si>
    <t>chi squre total =</t>
  </si>
  <si>
    <t>X2=</t>
  </si>
  <si>
    <t xml:space="preserve">Alpha generaly </t>
  </si>
  <si>
    <t>observation</t>
  </si>
  <si>
    <t>36 women prisoner scores TX</t>
  </si>
  <si>
    <t>36 non-prisoner scores SC</t>
  </si>
  <si>
    <t xml:space="preserve">36 women SC (before special training) </t>
  </si>
  <si>
    <t xml:space="preserve">36 women SC (with special training) </t>
  </si>
  <si>
    <t>Averages=</t>
  </si>
  <si>
    <t>Variance=</t>
  </si>
  <si>
    <t>Total TX</t>
  </si>
  <si>
    <t>Av = (8000 obs) =</t>
  </si>
  <si>
    <t>VAR=</t>
  </si>
  <si>
    <t>Total SC</t>
  </si>
  <si>
    <t xml:space="preserve">Total </t>
  </si>
  <si>
    <t>Av = (12000 obs) =</t>
  </si>
  <si>
    <t>TX and SC</t>
  </si>
  <si>
    <t>z-Test: Two Sample for Means</t>
  </si>
  <si>
    <t>Variable 1</t>
  </si>
  <si>
    <t>Variable 2</t>
  </si>
  <si>
    <t>Known Variance</t>
  </si>
  <si>
    <t>z</t>
  </si>
  <si>
    <t>P(Z&lt;=z) one-tail</t>
  </si>
  <si>
    <t>z Critical one-tail</t>
  </si>
  <si>
    <t>P(Z&lt;=z) two-tail</t>
  </si>
  <si>
    <t>z Critical two-tail</t>
  </si>
  <si>
    <t>t-Test: Two-Sample Assuming Unequal Variances</t>
  </si>
  <si>
    <t>TX</t>
  </si>
  <si>
    <t>SC</t>
  </si>
  <si>
    <t>36 non-prisoner scores TX</t>
  </si>
  <si>
    <t>Column1</t>
  </si>
  <si>
    <t>confidence inteval: (95.0%)</t>
  </si>
  <si>
    <t>high=</t>
  </si>
  <si>
    <t>low=</t>
  </si>
  <si>
    <t>cl when mean</t>
  </si>
  <si>
    <t>NY/NJ</t>
  </si>
  <si>
    <t>Amsterdam</t>
  </si>
  <si>
    <t>Monthly Obs</t>
  </si>
  <si>
    <t>singapore</t>
  </si>
  <si>
    <t>secuirity system</t>
  </si>
  <si>
    <t>Average=</t>
  </si>
  <si>
    <t>stdev=</t>
  </si>
  <si>
    <t>Anova: Single Factor</t>
  </si>
  <si>
    <t>SUMMARY</t>
  </si>
  <si>
    <t>Groups</t>
  </si>
  <si>
    <t>Average</t>
  </si>
  <si>
    <t>Source of Variation</t>
  </si>
  <si>
    <t>F crit</t>
  </si>
  <si>
    <t>Between Groups</t>
  </si>
  <si>
    <t>Within Groups</t>
  </si>
  <si>
    <t>d</t>
  </si>
  <si>
    <t>a</t>
  </si>
  <si>
    <t>c</t>
  </si>
  <si>
    <t>b</t>
  </si>
  <si>
    <t>Obs. (analysts)</t>
  </si>
  <si>
    <t>6 month task average</t>
  </si>
  <si>
    <t>block assignement</t>
  </si>
  <si>
    <t>software treatment</t>
  </si>
  <si>
    <t>task time</t>
  </si>
  <si>
    <t>Anova: Two-Factor Without Replication</t>
  </si>
  <si>
    <t>Rows</t>
  </si>
  <si>
    <t>Columns</t>
  </si>
  <si>
    <t>Error</t>
  </si>
  <si>
    <t>Monthly mortage payment calculation</t>
  </si>
  <si>
    <t>term=</t>
  </si>
  <si>
    <t xml:space="preserve">interest rate= </t>
  </si>
  <si>
    <t>loan amount</t>
  </si>
  <si>
    <t>Down payment</t>
  </si>
  <si>
    <t>monthly payment</t>
  </si>
  <si>
    <t>entry fee</t>
  </si>
  <si>
    <t>$</t>
  </si>
  <si>
    <t>attendance</t>
  </si>
  <si>
    <t>rain</t>
  </si>
  <si>
    <t>cloudy</t>
  </si>
  <si>
    <t>sun shine</t>
  </si>
  <si>
    <t>player odds</t>
  </si>
  <si>
    <t>OTSD</t>
  </si>
  <si>
    <t>Wod</t>
  </si>
  <si>
    <t>BT</t>
  </si>
  <si>
    <t>Bets</t>
  </si>
  <si>
    <t>Brain</t>
  </si>
  <si>
    <t>sensitity</t>
  </si>
  <si>
    <t>range</t>
  </si>
  <si>
    <t>$0..$50</t>
  </si>
  <si>
    <t>1000…2000</t>
  </si>
  <si>
    <t>2000…3500</t>
  </si>
  <si>
    <t>3500…5000</t>
  </si>
  <si>
    <t>10%...50%</t>
  </si>
  <si>
    <t>25%...50%</t>
  </si>
  <si>
    <t>45%...65%</t>
  </si>
  <si>
    <t>$20…$100</t>
  </si>
  <si>
    <t>model results/calculations</t>
  </si>
  <si>
    <t>weather</t>
  </si>
  <si>
    <t>rainy</t>
  </si>
  <si>
    <t>revenue of events</t>
  </si>
  <si>
    <t>entry</t>
  </si>
  <si>
    <t>WOD</t>
  </si>
  <si>
    <t>cost</t>
  </si>
  <si>
    <t>profit=</t>
  </si>
  <si>
    <t>profit==</t>
  </si>
  <si>
    <t>bet values</t>
  </si>
  <si>
    <t>entry free</t>
  </si>
  <si>
    <t>bet value</t>
  </si>
  <si>
    <t>table fofr various sample sizes</t>
  </si>
  <si>
    <t>sample size</t>
  </si>
  <si>
    <t>red</t>
  </si>
  <si>
    <t>white</t>
  </si>
  <si>
    <t>blue</t>
  </si>
  <si>
    <t>mean</t>
  </si>
  <si>
    <t>variance</t>
  </si>
  <si>
    <t>Column2</t>
  </si>
  <si>
    <t>Column3</t>
  </si>
  <si>
    <t>Column4</t>
  </si>
  <si>
    <t>Column5</t>
  </si>
  <si>
    <t>Column6</t>
  </si>
  <si>
    <t>Column7</t>
  </si>
  <si>
    <t>Column8</t>
  </si>
  <si>
    <t>Column9</t>
  </si>
  <si>
    <t>Column10</t>
  </si>
  <si>
    <t>run</t>
  </si>
  <si>
    <t>run 10</t>
  </si>
  <si>
    <t>run 20</t>
  </si>
  <si>
    <t>run 50</t>
  </si>
  <si>
    <t>run 100</t>
  </si>
  <si>
    <t>P(poisson)</t>
  </si>
  <si>
    <t>K</t>
  </si>
  <si>
    <t>lamda</t>
  </si>
  <si>
    <t>Arrival data sampling process</t>
  </si>
  <si>
    <t>arrival rate of auto arrival for two defined period of time</t>
  </si>
  <si>
    <t>5:00-7:00</t>
  </si>
  <si>
    <t>7:00-9:00</t>
  </si>
  <si>
    <t>ave arrival rate</t>
  </si>
  <si>
    <t>cululative probality</t>
  </si>
  <si>
    <t>outcome</t>
  </si>
  <si>
    <t>Vlookup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</si>
</sst>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
      <sz val="8"/>
      <color rgb="FF000000"/>
      <name val="Segoe UI"/>
      <family val="2"/>
    </font>
    <font>
      <u/>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0" fillId="0" borderId="0" xfId="0" applyNumberFormat="1" applyFill="1" applyBorder="1" applyAlignment="1"/>
    <xf numFmtId="10" fontId="0" fillId="0" borderId="0" xfId="0" applyNumberFormat="1" applyFill="1" applyBorder="1" applyAlignment="1"/>
    <xf numFmtId="0" fontId="0" fillId="0" borderId="10" xfId="0" applyNumberFormat="1" applyFill="1" applyBorder="1" applyAlignment="1"/>
    <xf numFmtId="10" fontId="0" fillId="0" borderId="10" xfId="0" applyNumberFormat="1" applyFill="1" applyBorder="1" applyAlignment="1"/>
    <xf numFmtId="0" fontId="0" fillId="0" borderId="0" xfId="0" applyAlignment="1">
      <alignment horizontal="center"/>
    </xf>
    <xf numFmtId="8" fontId="0" fillId="0" borderId="0" xfId="0" applyNumberFormat="1"/>
    <xf numFmtId="14" fontId="0" fillId="0" borderId="0" xfId="0" applyNumberFormat="1"/>
    <xf numFmtId="3" fontId="0" fillId="0" borderId="0" xfId="0" applyNumberFormat="1"/>
    <xf numFmtId="0" fontId="16" fillId="0" borderId="0" xfId="0" applyFont="1"/>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Fill="1" applyBorder="1" applyAlignment="1">
      <alignment horizontal="center"/>
    </xf>
    <xf numFmtId="10" fontId="0" fillId="0" borderId="0" xfId="0" applyNumberFormat="1"/>
    <xf numFmtId="6" fontId="0" fillId="0" borderId="0" xfId="0" applyNumberFormat="1"/>
    <xf numFmtId="0" fontId="0" fillId="33" borderId="0" xfId="0" applyFill="1"/>
    <xf numFmtId="9" fontId="0" fillId="33" borderId="0" xfId="0" applyNumberFormat="1" applyFill="1"/>
    <xf numFmtId="0" fontId="0" fillId="34" borderId="0" xfId="0" applyFill="1"/>
    <xf numFmtId="0" fontId="0" fillId="35" borderId="0" xfId="0" applyFill="1"/>
    <xf numFmtId="0" fontId="0" fillId="35" borderId="0" xfId="0" applyFont="1" applyFill="1"/>
    <xf numFmtId="0" fontId="0" fillId="36" borderId="0" xfId="0" applyFill="1"/>
    <xf numFmtId="1" fontId="0" fillId="33" borderId="0" xfId="0" applyNumberFormat="1" applyFill="1"/>
    <xf numFmtId="0" fontId="21" fillId="0" borderId="0" xfId="0" applyFont="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product E</c:v>
          </c:tx>
          <c:spPr>
            <a:ln w="28575" cap="rnd">
              <a:solidFill>
                <a:schemeClr val="accent1"/>
              </a:solidFill>
              <a:round/>
            </a:ln>
            <a:effectLst/>
          </c:spPr>
          <c:marker>
            <c:symbol val="none"/>
          </c:marker>
          <c:cat>
            <c:numRef>
              <c:f>'time series data'!$A$2:$A$25</c:f>
              <c:numCache>
                <c:formatCode>General</c:formatCode>
                <c:ptCount val="24"/>
                <c:pt idx="0">
                  <c:v>1</c:v>
                </c:pt>
                <c:pt idx="1">
                  <c:v>2</c:v>
                </c:pt>
                <c:pt idx="2">
                  <c:v>3</c:v>
                </c:pt>
                <c:pt idx="3">
                  <c:v>4</c:v>
                </c:pt>
                <c:pt idx="4">
                  <c:v>1</c:v>
                </c:pt>
                <c:pt idx="5">
                  <c:v>2</c:v>
                </c:pt>
                <c:pt idx="6">
                  <c:v>3</c:v>
                </c:pt>
                <c:pt idx="7">
                  <c:v>4</c:v>
                </c:pt>
                <c:pt idx="8">
                  <c:v>1</c:v>
                </c:pt>
                <c:pt idx="9">
                  <c:v>2</c:v>
                </c:pt>
                <c:pt idx="10">
                  <c:v>3</c:v>
                </c:pt>
                <c:pt idx="11">
                  <c:v>4</c:v>
                </c:pt>
                <c:pt idx="12">
                  <c:v>1</c:v>
                </c:pt>
                <c:pt idx="13">
                  <c:v>2</c:v>
                </c:pt>
                <c:pt idx="14">
                  <c:v>3</c:v>
                </c:pt>
                <c:pt idx="15">
                  <c:v>4</c:v>
                </c:pt>
                <c:pt idx="16">
                  <c:v>1</c:v>
                </c:pt>
                <c:pt idx="17">
                  <c:v>2</c:v>
                </c:pt>
                <c:pt idx="18">
                  <c:v>3</c:v>
                </c:pt>
                <c:pt idx="19">
                  <c:v>4</c:v>
                </c:pt>
                <c:pt idx="20">
                  <c:v>1</c:v>
                </c:pt>
                <c:pt idx="21">
                  <c:v>2</c:v>
                </c:pt>
                <c:pt idx="22">
                  <c:v>3</c:v>
                </c:pt>
                <c:pt idx="23">
                  <c:v>4</c:v>
                </c:pt>
              </c:numCache>
            </c:numRef>
          </c:cat>
          <c:val>
            <c:numRef>
              <c:f>'time series data'!$F$2:$F$25</c:f>
              <c:numCache>
                <c:formatCode>General</c:formatCode>
                <c:ptCount val="24"/>
                <c:pt idx="0">
                  <c:v>23</c:v>
                </c:pt>
                <c:pt idx="1">
                  <c:v>14</c:v>
                </c:pt>
                <c:pt idx="2">
                  <c:v>56</c:v>
                </c:pt>
                <c:pt idx="3">
                  <c:v>78</c:v>
                </c:pt>
                <c:pt idx="4">
                  <c:v>27</c:v>
                </c:pt>
                <c:pt idx="5">
                  <c:v>20</c:v>
                </c:pt>
                <c:pt idx="6">
                  <c:v>67</c:v>
                </c:pt>
                <c:pt idx="7">
                  <c:v>89</c:v>
                </c:pt>
                <c:pt idx="8">
                  <c:v>34</c:v>
                </c:pt>
                <c:pt idx="9">
                  <c:v>30</c:v>
                </c:pt>
                <c:pt idx="10">
                  <c:v>73</c:v>
                </c:pt>
                <c:pt idx="11">
                  <c:v>83</c:v>
                </c:pt>
                <c:pt idx="12">
                  <c:v>43</c:v>
                </c:pt>
                <c:pt idx="13">
                  <c:v>32</c:v>
                </c:pt>
                <c:pt idx="14">
                  <c:v>85</c:v>
                </c:pt>
                <c:pt idx="15">
                  <c:v>98</c:v>
                </c:pt>
                <c:pt idx="16">
                  <c:v>50</c:v>
                </c:pt>
                <c:pt idx="17">
                  <c:v>36</c:v>
                </c:pt>
                <c:pt idx="18">
                  <c:v>101</c:v>
                </c:pt>
                <c:pt idx="19">
                  <c:v>123</c:v>
                </c:pt>
                <c:pt idx="20">
                  <c:v>63</c:v>
                </c:pt>
                <c:pt idx="21">
                  <c:v>46</c:v>
                </c:pt>
                <c:pt idx="22">
                  <c:v>125</c:v>
                </c:pt>
                <c:pt idx="23">
                  <c:v>146</c:v>
                </c:pt>
              </c:numCache>
            </c:numRef>
          </c:val>
          <c:smooth val="0"/>
          <c:extLst>
            <c:ext xmlns:c16="http://schemas.microsoft.com/office/drawing/2014/chart" uri="{C3380CC4-5D6E-409C-BE32-E72D297353CC}">
              <c16:uniqueId val="{00000000-ACD6-4385-AA51-DF34ECFFCFD6}"/>
            </c:ext>
          </c:extLst>
        </c:ser>
        <c:dLbls>
          <c:showLegendKey val="0"/>
          <c:showVal val="0"/>
          <c:showCatName val="0"/>
          <c:showSerName val="0"/>
          <c:showPercent val="0"/>
          <c:showBubbleSize val="0"/>
        </c:dLbls>
        <c:smooth val="0"/>
        <c:axId val="273686304"/>
        <c:axId val="411693952"/>
      </c:lineChart>
      <c:catAx>
        <c:axId val="2736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693952"/>
        <c:crosses val="autoZero"/>
        <c:auto val="1"/>
        <c:lblAlgn val="ctr"/>
        <c:lblOffset val="100"/>
        <c:noMultiLvlLbl val="0"/>
      </c:catAx>
      <c:valAx>
        <c:axId val="41169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6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'time series data'!$W$11:$W$27</c:f>
              <c:strCache>
                <c:ptCount val="17"/>
                <c:pt idx="0">
                  <c:v>5</c:v>
                </c:pt>
                <c:pt idx="1">
                  <c:v>15</c:v>
                </c:pt>
                <c:pt idx="2">
                  <c:v>25</c:v>
                </c:pt>
                <c:pt idx="3">
                  <c:v>35</c:v>
                </c:pt>
                <c:pt idx="4">
                  <c:v>45</c:v>
                </c:pt>
                <c:pt idx="5">
                  <c:v>55</c:v>
                </c:pt>
                <c:pt idx="6">
                  <c:v>65</c:v>
                </c:pt>
                <c:pt idx="7">
                  <c:v>75</c:v>
                </c:pt>
                <c:pt idx="8">
                  <c:v>85</c:v>
                </c:pt>
                <c:pt idx="9">
                  <c:v>95</c:v>
                </c:pt>
                <c:pt idx="10">
                  <c:v>105</c:v>
                </c:pt>
                <c:pt idx="11">
                  <c:v>115</c:v>
                </c:pt>
                <c:pt idx="12">
                  <c:v>125</c:v>
                </c:pt>
                <c:pt idx="13">
                  <c:v>135</c:v>
                </c:pt>
                <c:pt idx="14">
                  <c:v>145</c:v>
                </c:pt>
                <c:pt idx="15">
                  <c:v>155</c:v>
                </c:pt>
                <c:pt idx="16">
                  <c:v>More</c:v>
                </c:pt>
              </c:strCache>
            </c:strRef>
          </c:cat>
          <c:val>
            <c:numRef>
              <c:f>'time series data'!$X$11:$X$27</c:f>
              <c:numCache>
                <c:formatCode>General</c:formatCode>
                <c:ptCount val="17"/>
                <c:pt idx="0">
                  <c:v>0</c:v>
                </c:pt>
                <c:pt idx="1">
                  <c:v>1</c:v>
                </c:pt>
                <c:pt idx="2">
                  <c:v>2</c:v>
                </c:pt>
                <c:pt idx="3">
                  <c:v>4</c:v>
                </c:pt>
                <c:pt idx="4">
                  <c:v>2</c:v>
                </c:pt>
                <c:pt idx="5">
                  <c:v>2</c:v>
                </c:pt>
                <c:pt idx="6">
                  <c:v>2</c:v>
                </c:pt>
                <c:pt idx="7">
                  <c:v>2</c:v>
                </c:pt>
                <c:pt idx="8">
                  <c:v>3</c:v>
                </c:pt>
                <c:pt idx="9">
                  <c:v>1</c:v>
                </c:pt>
                <c:pt idx="10">
                  <c:v>2</c:v>
                </c:pt>
                <c:pt idx="11">
                  <c:v>0</c:v>
                </c:pt>
                <c:pt idx="12">
                  <c:v>2</c:v>
                </c:pt>
                <c:pt idx="13">
                  <c:v>0</c:v>
                </c:pt>
                <c:pt idx="14">
                  <c:v>0</c:v>
                </c:pt>
                <c:pt idx="15">
                  <c:v>1</c:v>
                </c:pt>
                <c:pt idx="16">
                  <c:v>0</c:v>
                </c:pt>
              </c:numCache>
            </c:numRef>
          </c:val>
          <c:extLst>
            <c:ext xmlns:c16="http://schemas.microsoft.com/office/drawing/2014/chart" uri="{C3380CC4-5D6E-409C-BE32-E72D297353CC}">
              <c16:uniqueId val="{00000001-03E0-4555-9280-2005EE683D90}"/>
            </c:ext>
          </c:extLst>
        </c:ser>
        <c:dLbls>
          <c:showLegendKey val="0"/>
          <c:showVal val="0"/>
          <c:showCatName val="0"/>
          <c:showSerName val="0"/>
          <c:showPercent val="0"/>
          <c:showBubbleSize val="0"/>
        </c:dLbls>
        <c:gapWidth val="150"/>
        <c:axId val="587063296"/>
        <c:axId val="587060016"/>
      </c:barChart>
      <c:catAx>
        <c:axId val="587063296"/>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587060016"/>
        <c:crosses val="autoZero"/>
        <c:auto val="1"/>
        <c:lblAlgn val="ctr"/>
        <c:lblOffset val="100"/>
        <c:noMultiLvlLbl val="0"/>
      </c:catAx>
      <c:valAx>
        <c:axId val="587060016"/>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587063296"/>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'time series data'!$U$1</c:f>
              <c:strCache>
                <c:ptCount val="1"/>
                <c:pt idx="0">
                  <c:v>Q1</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'time series data'!$T$2:$T$7</c:f>
              <c:strCache>
                <c:ptCount val="6"/>
                <c:pt idx="0">
                  <c:v>Y1</c:v>
                </c:pt>
                <c:pt idx="1">
                  <c:v>Y2</c:v>
                </c:pt>
                <c:pt idx="2">
                  <c:v>Y3</c:v>
                </c:pt>
                <c:pt idx="3">
                  <c:v>Y4</c:v>
                </c:pt>
                <c:pt idx="4">
                  <c:v>Y5</c:v>
                </c:pt>
                <c:pt idx="5">
                  <c:v>Y6</c:v>
                </c:pt>
              </c:strCache>
            </c:strRef>
          </c:cat>
          <c:val>
            <c:numRef>
              <c:f>'time series data'!$U$2:$U$7</c:f>
              <c:numCache>
                <c:formatCode>General</c:formatCode>
                <c:ptCount val="6"/>
                <c:pt idx="0">
                  <c:v>23</c:v>
                </c:pt>
                <c:pt idx="1">
                  <c:v>27</c:v>
                </c:pt>
                <c:pt idx="2">
                  <c:v>34</c:v>
                </c:pt>
                <c:pt idx="3">
                  <c:v>43</c:v>
                </c:pt>
                <c:pt idx="4">
                  <c:v>50</c:v>
                </c:pt>
                <c:pt idx="5">
                  <c:v>63</c:v>
                </c:pt>
              </c:numCache>
            </c:numRef>
          </c:val>
          <c:extLst>
            <c:ext xmlns:c16="http://schemas.microsoft.com/office/drawing/2014/chart" uri="{C3380CC4-5D6E-409C-BE32-E72D297353CC}">
              <c16:uniqueId val="{00000000-FD4F-4E75-9CC7-8D69C69327CE}"/>
            </c:ext>
          </c:extLst>
        </c:ser>
        <c:ser>
          <c:idx val="1"/>
          <c:order val="1"/>
          <c:tx>
            <c:strRef>
              <c:f>'time series data'!$V$1</c:f>
              <c:strCache>
                <c:ptCount val="1"/>
                <c:pt idx="0">
                  <c:v>Q2</c:v>
                </c:pt>
              </c:strCache>
            </c:strRef>
          </c:tx>
          <c:spPr>
            <a:solidFill>
              <a:schemeClr val="accent2"/>
            </a:solidFill>
            <a:ln>
              <a:noFill/>
            </a:ln>
            <a:effectLst/>
          </c:spPr>
          <c:invertIfNegative val="0"/>
          <c:cat>
            <c:strRef>
              <c:f>'time series data'!$T$2:$T$7</c:f>
              <c:strCache>
                <c:ptCount val="6"/>
                <c:pt idx="0">
                  <c:v>Y1</c:v>
                </c:pt>
                <c:pt idx="1">
                  <c:v>Y2</c:v>
                </c:pt>
                <c:pt idx="2">
                  <c:v>Y3</c:v>
                </c:pt>
                <c:pt idx="3">
                  <c:v>Y4</c:v>
                </c:pt>
                <c:pt idx="4">
                  <c:v>Y5</c:v>
                </c:pt>
                <c:pt idx="5">
                  <c:v>Y6</c:v>
                </c:pt>
              </c:strCache>
            </c:strRef>
          </c:cat>
          <c:val>
            <c:numRef>
              <c:f>'time series data'!$V$2:$V$7</c:f>
              <c:numCache>
                <c:formatCode>General</c:formatCode>
                <c:ptCount val="6"/>
                <c:pt idx="0">
                  <c:v>14</c:v>
                </c:pt>
                <c:pt idx="1">
                  <c:v>20</c:v>
                </c:pt>
                <c:pt idx="2">
                  <c:v>30</c:v>
                </c:pt>
                <c:pt idx="3">
                  <c:v>32</c:v>
                </c:pt>
                <c:pt idx="4">
                  <c:v>36</c:v>
                </c:pt>
                <c:pt idx="5">
                  <c:v>46</c:v>
                </c:pt>
              </c:numCache>
            </c:numRef>
          </c:val>
          <c:extLst>
            <c:ext xmlns:c16="http://schemas.microsoft.com/office/drawing/2014/chart" uri="{C3380CC4-5D6E-409C-BE32-E72D297353CC}">
              <c16:uniqueId val="{00000001-FD4F-4E75-9CC7-8D69C69327CE}"/>
            </c:ext>
          </c:extLst>
        </c:ser>
        <c:ser>
          <c:idx val="2"/>
          <c:order val="2"/>
          <c:tx>
            <c:strRef>
              <c:f>'time series data'!$W$1</c:f>
              <c:strCache>
                <c:ptCount val="1"/>
                <c:pt idx="0">
                  <c:v>Q3</c:v>
                </c:pt>
              </c:strCache>
            </c:strRef>
          </c:tx>
          <c:spPr>
            <a:solidFill>
              <a:schemeClr val="accent3"/>
            </a:solidFill>
            <a:ln>
              <a:noFill/>
            </a:ln>
            <a:effectLst/>
          </c:spPr>
          <c:invertIfNegative val="0"/>
          <c:cat>
            <c:strRef>
              <c:f>'time series data'!$T$2:$T$7</c:f>
              <c:strCache>
                <c:ptCount val="6"/>
                <c:pt idx="0">
                  <c:v>Y1</c:v>
                </c:pt>
                <c:pt idx="1">
                  <c:v>Y2</c:v>
                </c:pt>
                <c:pt idx="2">
                  <c:v>Y3</c:v>
                </c:pt>
                <c:pt idx="3">
                  <c:v>Y4</c:v>
                </c:pt>
                <c:pt idx="4">
                  <c:v>Y5</c:v>
                </c:pt>
                <c:pt idx="5">
                  <c:v>Y6</c:v>
                </c:pt>
              </c:strCache>
            </c:strRef>
          </c:cat>
          <c:val>
            <c:numRef>
              <c:f>'time series data'!$W$2:$W$7</c:f>
              <c:numCache>
                <c:formatCode>General</c:formatCode>
                <c:ptCount val="6"/>
                <c:pt idx="0">
                  <c:v>56</c:v>
                </c:pt>
                <c:pt idx="1">
                  <c:v>67</c:v>
                </c:pt>
                <c:pt idx="2">
                  <c:v>73</c:v>
                </c:pt>
                <c:pt idx="3">
                  <c:v>85</c:v>
                </c:pt>
                <c:pt idx="4">
                  <c:v>101</c:v>
                </c:pt>
                <c:pt idx="5">
                  <c:v>125</c:v>
                </c:pt>
              </c:numCache>
            </c:numRef>
          </c:val>
          <c:extLst>
            <c:ext xmlns:c16="http://schemas.microsoft.com/office/drawing/2014/chart" uri="{C3380CC4-5D6E-409C-BE32-E72D297353CC}">
              <c16:uniqueId val="{00000002-FD4F-4E75-9CC7-8D69C69327CE}"/>
            </c:ext>
          </c:extLst>
        </c:ser>
        <c:ser>
          <c:idx val="3"/>
          <c:order val="3"/>
          <c:tx>
            <c:strRef>
              <c:f>'time series data'!$X$1</c:f>
              <c:strCache>
                <c:ptCount val="1"/>
                <c:pt idx="0">
                  <c:v>Q4</c:v>
                </c:pt>
              </c:strCache>
            </c:strRef>
          </c:tx>
          <c:spPr>
            <a:solidFill>
              <a:schemeClr val="accent4"/>
            </a:solidFill>
            <a:ln>
              <a:noFill/>
            </a:ln>
            <a:effectLst/>
          </c:spPr>
          <c:invertIfNegative val="0"/>
          <c:cat>
            <c:strRef>
              <c:f>'time series data'!$T$2:$T$7</c:f>
              <c:strCache>
                <c:ptCount val="6"/>
                <c:pt idx="0">
                  <c:v>Y1</c:v>
                </c:pt>
                <c:pt idx="1">
                  <c:v>Y2</c:v>
                </c:pt>
                <c:pt idx="2">
                  <c:v>Y3</c:v>
                </c:pt>
                <c:pt idx="3">
                  <c:v>Y4</c:v>
                </c:pt>
                <c:pt idx="4">
                  <c:v>Y5</c:v>
                </c:pt>
                <c:pt idx="5">
                  <c:v>Y6</c:v>
                </c:pt>
              </c:strCache>
            </c:strRef>
          </c:cat>
          <c:val>
            <c:numRef>
              <c:f>'time series data'!$X$2:$X$7</c:f>
              <c:numCache>
                <c:formatCode>General</c:formatCode>
                <c:ptCount val="6"/>
                <c:pt idx="0">
                  <c:v>78</c:v>
                </c:pt>
                <c:pt idx="1">
                  <c:v>89</c:v>
                </c:pt>
                <c:pt idx="2">
                  <c:v>83</c:v>
                </c:pt>
                <c:pt idx="3">
                  <c:v>98</c:v>
                </c:pt>
                <c:pt idx="4">
                  <c:v>123</c:v>
                </c:pt>
                <c:pt idx="5">
                  <c:v>146</c:v>
                </c:pt>
              </c:numCache>
            </c:numRef>
          </c:val>
          <c:extLst>
            <c:ext xmlns:c16="http://schemas.microsoft.com/office/drawing/2014/chart" uri="{C3380CC4-5D6E-409C-BE32-E72D297353CC}">
              <c16:uniqueId val="{00000003-FD4F-4E75-9CC7-8D69C69327CE}"/>
            </c:ext>
          </c:extLst>
        </c:ser>
        <c:dLbls>
          <c:showLegendKey val="0"/>
          <c:showVal val="0"/>
          <c:showCatName val="0"/>
          <c:showSerName val="0"/>
          <c:showPercent val="0"/>
          <c:showBubbleSize val="0"/>
        </c:dLbls>
        <c:gapWidth val="219"/>
        <c:axId val="609004848"/>
        <c:axId val="608999600"/>
      </c:barChart>
      <c:lineChart>
        <c:grouping val="standard"/>
        <c:varyColors val="0"/>
        <c:ser>
          <c:idx val="4"/>
          <c:order val="4"/>
          <c:tx>
            <c:v>year total</c:v>
          </c:tx>
          <c:spPr>
            <a:ln w="28575" cap="rnd">
              <a:solidFill>
                <a:schemeClr val="accent5"/>
              </a:solidFill>
              <a:round/>
            </a:ln>
            <a:effectLst/>
          </c:spPr>
          <c:marker>
            <c:symbol val="none"/>
          </c:marker>
          <c:val>
            <c:numRef>
              <c:f>'time series data'!$Y$2:$Y$7</c:f>
              <c:numCache>
                <c:formatCode>General</c:formatCode>
                <c:ptCount val="6"/>
                <c:pt idx="0">
                  <c:v>171</c:v>
                </c:pt>
                <c:pt idx="1">
                  <c:v>203</c:v>
                </c:pt>
                <c:pt idx="2">
                  <c:v>220</c:v>
                </c:pt>
                <c:pt idx="3">
                  <c:v>258</c:v>
                </c:pt>
                <c:pt idx="4">
                  <c:v>310</c:v>
                </c:pt>
                <c:pt idx="5">
                  <c:v>380</c:v>
                </c:pt>
              </c:numCache>
            </c:numRef>
          </c:val>
          <c:smooth val="0"/>
          <c:extLst>
            <c:ext xmlns:c16="http://schemas.microsoft.com/office/drawing/2014/chart" uri="{C3380CC4-5D6E-409C-BE32-E72D297353CC}">
              <c16:uniqueId val="{00000005-FD4F-4E75-9CC7-8D69C69327CE}"/>
            </c:ext>
          </c:extLst>
        </c:ser>
        <c:dLbls>
          <c:showLegendKey val="0"/>
          <c:showVal val="0"/>
          <c:showCatName val="0"/>
          <c:showSerName val="0"/>
          <c:showPercent val="0"/>
          <c:showBubbleSize val="0"/>
        </c:dLbls>
        <c:marker val="1"/>
        <c:smooth val="0"/>
        <c:axId val="592117048"/>
        <c:axId val="486658056"/>
      </c:lineChart>
      <c:catAx>
        <c:axId val="609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99600"/>
        <c:crosses val="autoZero"/>
        <c:auto val="1"/>
        <c:lblAlgn val="ctr"/>
        <c:lblOffset val="100"/>
        <c:noMultiLvlLbl val="0"/>
      </c:catAx>
      <c:valAx>
        <c:axId val="60899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004848"/>
        <c:crosses val="autoZero"/>
        <c:crossBetween val="between"/>
      </c:valAx>
      <c:valAx>
        <c:axId val="4866580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17048"/>
        <c:crosses val="max"/>
        <c:crossBetween val="between"/>
      </c:valAx>
      <c:catAx>
        <c:axId val="592117048"/>
        <c:scaling>
          <c:orientation val="minMax"/>
        </c:scaling>
        <c:delete val="1"/>
        <c:axPos val="b"/>
        <c:majorTickMark val="out"/>
        <c:minorTickMark val="none"/>
        <c:tickLblPos val="nextTo"/>
        <c:crossAx val="4866580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Line Fit  Plot</a:t>
            </a:r>
          </a:p>
        </c:rich>
      </c:tx>
      <c:overlay val="0"/>
    </c:title>
    <c:autoTitleDeleted val="0"/>
    <c:plotArea>
      <c:layout/>
      <c:lineChart>
        <c:grouping val="standard"/>
        <c:varyColors val="0"/>
        <c:ser>
          <c:idx val="1"/>
          <c:order val="1"/>
          <c:tx>
            <c:v>Predicted Y</c:v>
          </c:tx>
          <c:marker>
            <c:symbol val="none"/>
          </c:marker>
          <c:cat>
            <c:numRef>
              <c:f>'product E linear regression'!$B$2:$B$7</c:f>
              <c:numCache>
                <c:formatCode>General</c:formatCode>
                <c:ptCount val="6"/>
                <c:pt idx="0">
                  <c:v>1</c:v>
                </c:pt>
                <c:pt idx="1">
                  <c:v>2</c:v>
                </c:pt>
                <c:pt idx="2">
                  <c:v>3</c:v>
                </c:pt>
                <c:pt idx="3">
                  <c:v>4</c:v>
                </c:pt>
                <c:pt idx="4">
                  <c:v>5</c:v>
                </c:pt>
                <c:pt idx="5">
                  <c:v>6</c:v>
                </c:pt>
              </c:numCache>
            </c:numRef>
          </c:cat>
          <c:val>
            <c:numRef>
              <c:f>'product E linear regression'!$E$37:$E$42</c:f>
              <c:numCache>
                <c:formatCode>General</c:formatCode>
                <c:ptCount val="6"/>
                <c:pt idx="0">
                  <c:v>20.142857142857146</c:v>
                </c:pt>
                <c:pt idx="1">
                  <c:v>28.085714285714289</c:v>
                </c:pt>
                <c:pt idx="2">
                  <c:v>36.028571428571425</c:v>
                </c:pt>
                <c:pt idx="3">
                  <c:v>43.971428571428575</c:v>
                </c:pt>
                <c:pt idx="4">
                  <c:v>51.914285714285711</c:v>
                </c:pt>
                <c:pt idx="5">
                  <c:v>59.857142857142854</c:v>
                </c:pt>
              </c:numCache>
            </c:numRef>
          </c:val>
          <c:smooth val="0"/>
          <c:extLst>
            <c:ext xmlns:c16="http://schemas.microsoft.com/office/drawing/2014/chart" uri="{C3380CC4-5D6E-409C-BE32-E72D297353CC}">
              <c16:uniqueId val="{00000002-E7D0-4CFC-9C44-E4DAB5894567}"/>
            </c:ext>
          </c:extLst>
        </c:ser>
        <c:dLbls>
          <c:showLegendKey val="0"/>
          <c:showVal val="0"/>
          <c:showCatName val="0"/>
          <c:showSerName val="0"/>
          <c:showPercent val="0"/>
          <c:showBubbleSize val="0"/>
        </c:dLbls>
        <c:marker val="1"/>
        <c:smooth val="0"/>
        <c:axId val="609007144"/>
        <c:axId val="609015344"/>
      </c:lineChart>
      <c:scatterChart>
        <c:scatterStyle val="lineMarker"/>
        <c:varyColors val="0"/>
        <c:ser>
          <c:idx val="0"/>
          <c:order val="0"/>
          <c:tx>
            <c:v>Y</c:v>
          </c:tx>
          <c:spPr>
            <a:ln w="19050">
              <a:noFill/>
            </a:ln>
          </c:spPr>
          <c:xVal>
            <c:numRef>
              <c:f>'product E linear regression'!$B$2:$B$7</c:f>
              <c:numCache>
                <c:formatCode>General</c:formatCode>
                <c:ptCount val="6"/>
                <c:pt idx="0">
                  <c:v>1</c:v>
                </c:pt>
                <c:pt idx="1">
                  <c:v>2</c:v>
                </c:pt>
                <c:pt idx="2">
                  <c:v>3</c:v>
                </c:pt>
                <c:pt idx="3">
                  <c:v>4</c:v>
                </c:pt>
                <c:pt idx="4">
                  <c:v>5</c:v>
                </c:pt>
                <c:pt idx="5">
                  <c:v>6</c:v>
                </c:pt>
              </c:numCache>
            </c:numRef>
          </c:xVal>
          <c:yVal>
            <c:numRef>
              <c:f>'product E linear regression'!$C$2:$C$7</c:f>
              <c:numCache>
                <c:formatCode>General</c:formatCode>
                <c:ptCount val="6"/>
                <c:pt idx="0">
                  <c:v>23</c:v>
                </c:pt>
                <c:pt idx="1">
                  <c:v>27</c:v>
                </c:pt>
                <c:pt idx="2">
                  <c:v>34</c:v>
                </c:pt>
                <c:pt idx="3">
                  <c:v>43</c:v>
                </c:pt>
                <c:pt idx="4">
                  <c:v>50</c:v>
                </c:pt>
                <c:pt idx="5">
                  <c:v>63</c:v>
                </c:pt>
              </c:numCache>
            </c:numRef>
          </c:yVal>
          <c:smooth val="0"/>
          <c:extLst>
            <c:ext xmlns:c16="http://schemas.microsoft.com/office/drawing/2014/chart" uri="{C3380CC4-5D6E-409C-BE32-E72D297353CC}">
              <c16:uniqueId val="{00000001-E7D0-4CFC-9C44-E4DAB5894567}"/>
            </c:ext>
          </c:extLst>
        </c:ser>
        <c:dLbls>
          <c:showLegendKey val="0"/>
          <c:showVal val="0"/>
          <c:showCatName val="0"/>
          <c:showSerName val="0"/>
          <c:showPercent val="0"/>
          <c:showBubbleSize val="0"/>
        </c:dLbls>
        <c:axId val="609007144"/>
        <c:axId val="609015344"/>
      </c:scatterChart>
      <c:catAx>
        <c:axId val="609007144"/>
        <c:scaling>
          <c:orientation val="minMax"/>
        </c:scaling>
        <c:delete val="0"/>
        <c:axPos val="b"/>
        <c:title>
          <c:tx>
            <c:rich>
              <a:bodyPr/>
              <a:lstStyle/>
              <a:p>
                <a:pPr>
                  <a:defRPr/>
                </a:pPr>
                <a:r>
                  <a:rPr lang="en-US"/>
                  <a:t>X Variable 1</a:t>
                </a:r>
              </a:p>
            </c:rich>
          </c:tx>
          <c:overlay val="0"/>
        </c:title>
        <c:numFmt formatCode="General" sourceLinked="1"/>
        <c:majorTickMark val="out"/>
        <c:minorTickMark val="none"/>
        <c:tickLblPos val="nextTo"/>
        <c:crossAx val="609015344"/>
        <c:crosses val="autoZero"/>
        <c:auto val="1"/>
        <c:lblAlgn val="ctr"/>
        <c:lblOffset val="100"/>
        <c:noMultiLvlLbl val="0"/>
      </c:catAx>
      <c:valAx>
        <c:axId val="609015344"/>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60900714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Actual</c:v>
          </c:tx>
          <c:val>
            <c:numRef>
              <c:f>' &amp; correlation'!$D$32:$D$55</c:f>
              <c:numCache>
                <c:formatCode>General</c:formatCode>
                <c:ptCount val="24"/>
                <c:pt idx="0">
                  <c:v>98</c:v>
                </c:pt>
                <c:pt idx="1">
                  <c:v>58</c:v>
                </c:pt>
                <c:pt idx="2">
                  <c:v>23</c:v>
                </c:pt>
                <c:pt idx="3">
                  <c:v>43</c:v>
                </c:pt>
                <c:pt idx="4">
                  <c:v>89</c:v>
                </c:pt>
                <c:pt idx="5">
                  <c:v>52</c:v>
                </c:pt>
                <c:pt idx="6">
                  <c:v>24</c:v>
                </c:pt>
                <c:pt idx="7">
                  <c:v>34</c:v>
                </c:pt>
                <c:pt idx="8">
                  <c:v>81</c:v>
                </c:pt>
                <c:pt idx="9">
                  <c:v>49</c:v>
                </c:pt>
                <c:pt idx="10">
                  <c:v>16</c:v>
                </c:pt>
                <c:pt idx="11">
                  <c:v>29</c:v>
                </c:pt>
                <c:pt idx="12">
                  <c:v>74</c:v>
                </c:pt>
                <c:pt idx="13">
                  <c:v>36</c:v>
                </c:pt>
                <c:pt idx="14">
                  <c:v>17</c:v>
                </c:pt>
                <c:pt idx="15">
                  <c:v>26</c:v>
                </c:pt>
                <c:pt idx="16">
                  <c:v>67</c:v>
                </c:pt>
                <c:pt idx="17">
                  <c:v>34</c:v>
                </c:pt>
                <c:pt idx="18">
                  <c:v>18</c:v>
                </c:pt>
                <c:pt idx="19">
                  <c:v>25</c:v>
                </c:pt>
                <c:pt idx="20">
                  <c:v>68</c:v>
                </c:pt>
                <c:pt idx="21">
                  <c:v>29</c:v>
                </c:pt>
                <c:pt idx="22">
                  <c:v>20</c:v>
                </c:pt>
                <c:pt idx="23">
                  <c:v>24</c:v>
                </c:pt>
              </c:numCache>
            </c:numRef>
          </c:val>
          <c:smooth val="0"/>
          <c:extLst>
            <c:ext xmlns:c16="http://schemas.microsoft.com/office/drawing/2014/chart" uri="{C3380CC4-5D6E-409C-BE32-E72D297353CC}">
              <c16:uniqueId val="{00000001-03E7-4A3C-B2B3-4278689628C8}"/>
            </c:ext>
          </c:extLst>
        </c:ser>
        <c:ser>
          <c:idx val="1"/>
          <c:order val="1"/>
          <c:tx>
            <c:v>Forecast</c:v>
          </c:tx>
          <c:val>
            <c:numRef>
              <c:f>' &amp; correlation'!$F$32:$F$55</c:f>
              <c:numCache>
                <c:formatCode>General</c:formatCode>
                <c:ptCount val="24"/>
                <c:pt idx="0">
                  <c:v>0</c:v>
                </c:pt>
                <c:pt idx="1">
                  <c:v>98</c:v>
                </c:pt>
                <c:pt idx="2">
                  <c:v>94</c:v>
                </c:pt>
                <c:pt idx="3">
                  <c:v>86.9</c:v>
                </c:pt>
                <c:pt idx="4">
                  <c:v>82.51</c:v>
                </c:pt>
                <c:pt idx="5">
                  <c:v>83.159000000000006</c:v>
                </c:pt>
                <c:pt idx="6">
                  <c:v>80.04310000000001</c:v>
                </c:pt>
                <c:pt idx="7">
                  <c:v>74.438790000000012</c:v>
                </c:pt>
                <c:pt idx="8">
                  <c:v>70.394911000000022</c:v>
                </c:pt>
                <c:pt idx="9">
                  <c:v>71.455419900000024</c:v>
                </c:pt>
                <c:pt idx="10">
                  <c:v>69.209877910000031</c:v>
                </c:pt>
                <c:pt idx="11">
                  <c:v>63.888890119000031</c:v>
                </c:pt>
                <c:pt idx="12">
                  <c:v>60.400001107100024</c:v>
                </c:pt>
                <c:pt idx="13">
                  <c:v>61.760000996390019</c:v>
                </c:pt>
                <c:pt idx="14">
                  <c:v>59.184000896751023</c:v>
                </c:pt>
                <c:pt idx="15">
                  <c:v>54.965600807075923</c:v>
                </c:pt>
                <c:pt idx="16">
                  <c:v>52.069040726368335</c:v>
                </c:pt>
                <c:pt idx="17">
                  <c:v>53.562136653731507</c:v>
                </c:pt>
                <c:pt idx="18">
                  <c:v>51.605922988358358</c:v>
                </c:pt>
                <c:pt idx="19">
                  <c:v>48.245330689522518</c:v>
                </c:pt>
                <c:pt idx="20">
                  <c:v>45.920797620570269</c:v>
                </c:pt>
                <c:pt idx="21">
                  <c:v>48.128717858513241</c:v>
                </c:pt>
                <c:pt idx="22">
                  <c:v>46.215846072661918</c:v>
                </c:pt>
                <c:pt idx="23">
                  <c:v>43.594261465395725</c:v>
                </c:pt>
              </c:numCache>
            </c:numRef>
          </c:val>
          <c:smooth val="0"/>
          <c:extLst>
            <c:ext xmlns:c16="http://schemas.microsoft.com/office/drawing/2014/chart" uri="{C3380CC4-5D6E-409C-BE32-E72D297353CC}">
              <c16:uniqueId val="{00000002-03E7-4A3C-B2B3-4278689628C8}"/>
            </c:ext>
          </c:extLst>
        </c:ser>
        <c:dLbls>
          <c:showLegendKey val="0"/>
          <c:showVal val="0"/>
          <c:showCatName val="0"/>
          <c:showSerName val="0"/>
          <c:showPercent val="0"/>
          <c:showBubbleSize val="0"/>
        </c:dLbls>
        <c:marker val="1"/>
        <c:smooth val="0"/>
        <c:axId val="609007144"/>
        <c:axId val="609010752"/>
      </c:lineChart>
      <c:catAx>
        <c:axId val="609007144"/>
        <c:scaling>
          <c:orientation val="minMax"/>
        </c:scaling>
        <c:delete val="0"/>
        <c:axPos val="b"/>
        <c:majorTickMark val="out"/>
        <c:minorTickMark val="none"/>
        <c:tickLblPos val="nextTo"/>
        <c:crossAx val="609010752"/>
        <c:crosses val="autoZero"/>
        <c:auto val="1"/>
        <c:lblAlgn val="ctr"/>
        <c:lblOffset val="100"/>
        <c:noMultiLvlLbl val="0"/>
      </c:catAx>
      <c:valAx>
        <c:axId val="609010752"/>
        <c:scaling>
          <c:orientation val="minMax"/>
        </c:scaling>
        <c:delete val="0"/>
        <c:axPos val="l"/>
        <c:numFmt formatCode="General" sourceLinked="1"/>
        <c:majorTickMark val="out"/>
        <c:minorTickMark val="none"/>
        <c:tickLblPos val="nextTo"/>
        <c:crossAx val="60900714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Actual</c:v>
          </c:tx>
          <c:val>
            <c:numRef>
              <c:f>' &amp; correlation'!$D$32:$D$55</c:f>
              <c:numCache>
                <c:formatCode>General</c:formatCode>
                <c:ptCount val="24"/>
                <c:pt idx="0">
                  <c:v>98</c:v>
                </c:pt>
                <c:pt idx="1">
                  <c:v>58</c:v>
                </c:pt>
                <c:pt idx="2">
                  <c:v>23</c:v>
                </c:pt>
                <c:pt idx="3">
                  <c:v>43</c:v>
                </c:pt>
                <c:pt idx="4">
                  <c:v>89</c:v>
                </c:pt>
                <c:pt idx="5">
                  <c:v>52</c:v>
                </c:pt>
                <c:pt idx="6">
                  <c:v>24</c:v>
                </c:pt>
                <c:pt idx="7">
                  <c:v>34</c:v>
                </c:pt>
                <c:pt idx="8">
                  <c:v>81</c:v>
                </c:pt>
                <c:pt idx="9">
                  <c:v>49</c:v>
                </c:pt>
                <c:pt idx="10">
                  <c:v>16</c:v>
                </c:pt>
                <c:pt idx="11">
                  <c:v>29</c:v>
                </c:pt>
                <c:pt idx="12">
                  <c:v>74</c:v>
                </c:pt>
                <c:pt idx="13">
                  <c:v>36</c:v>
                </c:pt>
                <c:pt idx="14">
                  <c:v>17</c:v>
                </c:pt>
                <c:pt idx="15">
                  <c:v>26</c:v>
                </c:pt>
                <c:pt idx="16">
                  <c:v>67</c:v>
                </c:pt>
                <c:pt idx="17">
                  <c:v>34</c:v>
                </c:pt>
                <c:pt idx="18">
                  <c:v>18</c:v>
                </c:pt>
                <c:pt idx="19">
                  <c:v>25</c:v>
                </c:pt>
                <c:pt idx="20">
                  <c:v>68</c:v>
                </c:pt>
                <c:pt idx="21">
                  <c:v>29</c:v>
                </c:pt>
                <c:pt idx="22">
                  <c:v>20</c:v>
                </c:pt>
                <c:pt idx="23">
                  <c:v>24</c:v>
                </c:pt>
              </c:numCache>
            </c:numRef>
          </c:val>
          <c:smooth val="0"/>
          <c:extLst>
            <c:ext xmlns:c16="http://schemas.microsoft.com/office/drawing/2014/chart" uri="{C3380CC4-5D6E-409C-BE32-E72D297353CC}">
              <c16:uniqueId val="{00000001-D483-4257-ADF2-7F789A32D883}"/>
            </c:ext>
          </c:extLst>
        </c:ser>
        <c:ser>
          <c:idx val="1"/>
          <c:order val="1"/>
          <c:tx>
            <c:v>Forecast</c:v>
          </c:tx>
          <c:val>
            <c:numRef>
              <c:f>' &amp; correlation'!$F$31:$F$54</c:f>
              <c:numCache>
                <c:formatCode>General</c:formatCode>
                <c:ptCount val="24"/>
                <c:pt idx="1">
                  <c:v>0</c:v>
                </c:pt>
                <c:pt idx="2">
                  <c:v>98</c:v>
                </c:pt>
                <c:pt idx="3">
                  <c:v>94</c:v>
                </c:pt>
                <c:pt idx="4">
                  <c:v>86.9</c:v>
                </c:pt>
                <c:pt idx="5">
                  <c:v>82.51</c:v>
                </c:pt>
                <c:pt idx="6">
                  <c:v>83.159000000000006</c:v>
                </c:pt>
                <c:pt idx="7">
                  <c:v>80.04310000000001</c:v>
                </c:pt>
                <c:pt idx="8">
                  <c:v>74.438790000000012</c:v>
                </c:pt>
                <c:pt idx="9">
                  <c:v>70.394911000000022</c:v>
                </c:pt>
                <c:pt idx="10">
                  <c:v>71.455419900000024</c:v>
                </c:pt>
                <c:pt idx="11">
                  <c:v>69.209877910000031</c:v>
                </c:pt>
                <c:pt idx="12">
                  <c:v>63.888890119000031</c:v>
                </c:pt>
                <c:pt idx="13">
                  <c:v>60.400001107100024</c:v>
                </c:pt>
                <c:pt idx="14">
                  <c:v>61.760000996390019</c:v>
                </c:pt>
                <c:pt idx="15">
                  <c:v>59.184000896751023</c:v>
                </c:pt>
                <c:pt idx="16">
                  <c:v>54.965600807075923</c:v>
                </c:pt>
                <c:pt idx="17">
                  <c:v>52.069040726368335</c:v>
                </c:pt>
                <c:pt idx="18">
                  <c:v>53.562136653731507</c:v>
                </c:pt>
                <c:pt idx="19">
                  <c:v>51.605922988358358</c:v>
                </c:pt>
                <c:pt idx="20">
                  <c:v>48.245330689522518</c:v>
                </c:pt>
                <c:pt idx="21">
                  <c:v>45.920797620570269</c:v>
                </c:pt>
                <c:pt idx="22">
                  <c:v>48.128717858513241</c:v>
                </c:pt>
                <c:pt idx="23">
                  <c:v>46.215846072661918</c:v>
                </c:pt>
              </c:numCache>
            </c:numRef>
          </c:val>
          <c:smooth val="0"/>
          <c:extLst>
            <c:ext xmlns:c16="http://schemas.microsoft.com/office/drawing/2014/chart" uri="{C3380CC4-5D6E-409C-BE32-E72D297353CC}">
              <c16:uniqueId val="{00000002-D483-4257-ADF2-7F789A32D883}"/>
            </c:ext>
          </c:extLst>
        </c:ser>
        <c:dLbls>
          <c:showLegendKey val="0"/>
          <c:showVal val="0"/>
          <c:showCatName val="0"/>
          <c:showSerName val="0"/>
          <c:showPercent val="0"/>
          <c:showBubbleSize val="0"/>
        </c:dLbls>
        <c:marker val="1"/>
        <c:smooth val="0"/>
        <c:axId val="604542600"/>
        <c:axId val="604541944"/>
      </c:lineChart>
      <c:catAx>
        <c:axId val="604542600"/>
        <c:scaling>
          <c:orientation val="minMax"/>
        </c:scaling>
        <c:delete val="0"/>
        <c:axPos val="b"/>
        <c:majorTickMark val="out"/>
        <c:minorTickMark val="none"/>
        <c:tickLblPos val="nextTo"/>
        <c:crossAx val="604541944"/>
        <c:crosses val="autoZero"/>
        <c:auto val="1"/>
        <c:lblAlgn val="ctr"/>
        <c:lblOffset val="100"/>
        <c:noMultiLvlLbl val="0"/>
      </c:catAx>
      <c:valAx>
        <c:axId val="604541944"/>
        <c:scaling>
          <c:orientation val="minMax"/>
        </c:scaling>
        <c:delete val="0"/>
        <c:axPos val="l"/>
        <c:numFmt formatCode="General" sourceLinked="1"/>
        <c:majorTickMark val="out"/>
        <c:minorTickMark val="none"/>
        <c:tickLblPos val="nextTo"/>
        <c:crossAx val="60454260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 &amp; correlation'!$D$32:$D$55</c:f>
              <c:numCache>
                <c:formatCode>General</c:formatCode>
                <c:ptCount val="24"/>
                <c:pt idx="0">
                  <c:v>98</c:v>
                </c:pt>
                <c:pt idx="1">
                  <c:v>58</c:v>
                </c:pt>
                <c:pt idx="2">
                  <c:v>23</c:v>
                </c:pt>
                <c:pt idx="3">
                  <c:v>43</c:v>
                </c:pt>
                <c:pt idx="4">
                  <c:v>89</c:v>
                </c:pt>
                <c:pt idx="5">
                  <c:v>52</c:v>
                </c:pt>
                <c:pt idx="6">
                  <c:v>24</c:v>
                </c:pt>
                <c:pt idx="7">
                  <c:v>34</c:v>
                </c:pt>
                <c:pt idx="8">
                  <c:v>81</c:v>
                </c:pt>
                <c:pt idx="9">
                  <c:v>49</c:v>
                </c:pt>
                <c:pt idx="10">
                  <c:v>16</c:v>
                </c:pt>
                <c:pt idx="11">
                  <c:v>29</c:v>
                </c:pt>
                <c:pt idx="12">
                  <c:v>74</c:v>
                </c:pt>
                <c:pt idx="13">
                  <c:v>36</c:v>
                </c:pt>
                <c:pt idx="14">
                  <c:v>17</c:v>
                </c:pt>
                <c:pt idx="15">
                  <c:v>26</c:v>
                </c:pt>
                <c:pt idx="16">
                  <c:v>67</c:v>
                </c:pt>
                <c:pt idx="17">
                  <c:v>34</c:v>
                </c:pt>
                <c:pt idx="18">
                  <c:v>18</c:v>
                </c:pt>
                <c:pt idx="19">
                  <c:v>25</c:v>
                </c:pt>
                <c:pt idx="20">
                  <c:v>68</c:v>
                </c:pt>
                <c:pt idx="21">
                  <c:v>29</c:v>
                </c:pt>
                <c:pt idx="22">
                  <c:v>20</c:v>
                </c:pt>
                <c:pt idx="23">
                  <c:v>24</c:v>
                </c:pt>
              </c:numCache>
            </c:numRef>
          </c:val>
          <c:smooth val="0"/>
          <c:extLst>
            <c:ext xmlns:c16="http://schemas.microsoft.com/office/drawing/2014/chart" uri="{C3380CC4-5D6E-409C-BE32-E72D297353CC}">
              <c16:uniqueId val="{00000001-E2FB-4910-8A27-A972E7FB703D}"/>
            </c:ext>
          </c:extLst>
        </c:ser>
        <c:ser>
          <c:idx val="1"/>
          <c:order val="1"/>
          <c:tx>
            <c:v>Forecast</c:v>
          </c:tx>
          <c:val>
            <c:numRef>
              <c:f>' &amp; correlation'!$F$32:$F$55</c:f>
              <c:numCache>
                <c:formatCode>General</c:formatCode>
                <c:ptCount val="24"/>
                <c:pt idx="0">
                  <c:v>0</c:v>
                </c:pt>
                <c:pt idx="1">
                  <c:v>98</c:v>
                </c:pt>
                <c:pt idx="2">
                  <c:v>94</c:v>
                </c:pt>
                <c:pt idx="3">
                  <c:v>86.9</c:v>
                </c:pt>
                <c:pt idx="4">
                  <c:v>82.51</c:v>
                </c:pt>
                <c:pt idx="5">
                  <c:v>83.159000000000006</c:v>
                </c:pt>
                <c:pt idx="6">
                  <c:v>80.04310000000001</c:v>
                </c:pt>
                <c:pt idx="7">
                  <c:v>74.438790000000012</c:v>
                </c:pt>
                <c:pt idx="8">
                  <c:v>70.394911000000022</c:v>
                </c:pt>
                <c:pt idx="9">
                  <c:v>71.455419900000024</c:v>
                </c:pt>
                <c:pt idx="10">
                  <c:v>69.209877910000031</c:v>
                </c:pt>
                <c:pt idx="11">
                  <c:v>63.888890119000031</c:v>
                </c:pt>
                <c:pt idx="12">
                  <c:v>60.400001107100024</c:v>
                </c:pt>
                <c:pt idx="13">
                  <c:v>61.760000996390019</c:v>
                </c:pt>
                <c:pt idx="14">
                  <c:v>59.184000896751023</c:v>
                </c:pt>
                <c:pt idx="15">
                  <c:v>54.965600807075923</c:v>
                </c:pt>
                <c:pt idx="16">
                  <c:v>52.069040726368335</c:v>
                </c:pt>
                <c:pt idx="17">
                  <c:v>53.562136653731507</c:v>
                </c:pt>
                <c:pt idx="18">
                  <c:v>51.605922988358358</c:v>
                </c:pt>
                <c:pt idx="19">
                  <c:v>48.245330689522518</c:v>
                </c:pt>
                <c:pt idx="20">
                  <c:v>45.920797620570269</c:v>
                </c:pt>
                <c:pt idx="21">
                  <c:v>48.128717858513241</c:v>
                </c:pt>
                <c:pt idx="22">
                  <c:v>46.215846072661918</c:v>
                </c:pt>
                <c:pt idx="23">
                  <c:v>43.594261465395725</c:v>
                </c:pt>
              </c:numCache>
            </c:numRef>
          </c:val>
          <c:smooth val="0"/>
          <c:extLst>
            <c:ext xmlns:c16="http://schemas.microsoft.com/office/drawing/2014/chart" uri="{C3380CC4-5D6E-409C-BE32-E72D297353CC}">
              <c16:uniqueId val="{00000002-E2FB-4910-8A27-A972E7FB703D}"/>
            </c:ext>
          </c:extLst>
        </c:ser>
        <c:dLbls>
          <c:showLegendKey val="0"/>
          <c:showVal val="0"/>
          <c:showCatName val="0"/>
          <c:showSerName val="0"/>
          <c:showPercent val="0"/>
          <c:showBubbleSize val="0"/>
        </c:dLbls>
        <c:marker val="1"/>
        <c:smooth val="0"/>
        <c:axId val="609010096"/>
        <c:axId val="609008784"/>
      </c:lineChart>
      <c:catAx>
        <c:axId val="609010096"/>
        <c:scaling>
          <c:orientation val="minMax"/>
        </c:scaling>
        <c:delete val="0"/>
        <c:axPos val="b"/>
        <c:title>
          <c:tx>
            <c:rich>
              <a:bodyPr/>
              <a:lstStyle/>
              <a:p>
                <a:pPr>
                  <a:defRPr/>
                </a:pPr>
                <a:r>
                  <a:rPr lang="en-US"/>
                  <a:t>Data Point</a:t>
                </a:r>
              </a:p>
            </c:rich>
          </c:tx>
          <c:overlay val="0"/>
        </c:title>
        <c:majorTickMark val="out"/>
        <c:minorTickMark val="none"/>
        <c:tickLblPos val="nextTo"/>
        <c:crossAx val="609008784"/>
        <c:crosses val="autoZero"/>
        <c:auto val="1"/>
        <c:lblAlgn val="ctr"/>
        <c:lblOffset val="100"/>
        <c:noMultiLvlLbl val="0"/>
      </c:catAx>
      <c:valAx>
        <c:axId val="609008784"/>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609010096"/>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manualLayout>
          <c:layoutTarget val="inner"/>
          <c:xMode val="edge"/>
          <c:yMode val="edge"/>
          <c:x val="0.15563059268754195"/>
          <c:y val="0.25385039370078744"/>
          <c:w val="0.56939217481535742"/>
          <c:h val="0.41110498687664043"/>
        </c:manualLayout>
      </c:layout>
      <c:lineChart>
        <c:grouping val="standard"/>
        <c:varyColors val="0"/>
        <c:ser>
          <c:idx val="0"/>
          <c:order val="0"/>
          <c:tx>
            <c:v>Actual</c:v>
          </c:tx>
          <c:val>
            <c:numRef>
              <c:f>' &amp; correlation'!$D$32:$D$55</c:f>
              <c:numCache>
                <c:formatCode>General</c:formatCode>
                <c:ptCount val="24"/>
                <c:pt idx="0">
                  <c:v>98</c:v>
                </c:pt>
                <c:pt idx="1">
                  <c:v>58</c:v>
                </c:pt>
                <c:pt idx="2">
                  <c:v>23</c:v>
                </c:pt>
                <c:pt idx="3">
                  <c:v>43</c:v>
                </c:pt>
                <c:pt idx="4">
                  <c:v>89</c:v>
                </c:pt>
                <c:pt idx="5">
                  <c:v>52</c:v>
                </c:pt>
                <c:pt idx="6">
                  <c:v>24</c:v>
                </c:pt>
                <c:pt idx="7">
                  <c:v>34</c:v>
                </c:pt>
                <c:pt idx="8">
                  <c:v>81</c:v>
                </c:pt>
                <c:pt idx="9">
                  <c:v>49</c:v>
                </c:pt>
                <c:pt idx="10">
                  <c:v>16</c:v>
                </c:pt>
                <c:pt idx="11">
                  <c:v>29</c:v>
                </c:pt>
                <c:pt idx="12">
                  <c:v>74</c:v>
                </c:pt>
                <c:pt idx="13">
                  <c:v>36</c:v>
                </c:pt>
                <c:pt idx="14">
                  <c:v>17</c:v>
                </c:pt>
                <c:pt idx="15">
                  <c:v>26</c:v>
                </c:pt>
                <c:pt idx="16">
                  <c:v>67</c:v>
                </c:pt>
                <c:pt idx="17">
                  <c:v>34</c:v>
                </c:pt>
                <c:pt idx="18">
                  <c:v>18</c:v>
                </c:pt>
                <c:pt idx="19">
                  <c:v>25</c:v>
                </c:pt>
                <c:pt idx="20">
                  <c:v>68</c:v>
                </c:pt>
                <c:pt idx="21">
                  <c:v>29</c:v>
                </c:pt>
                <c:pt idx="22">
                  <c:v>20</c:v>
                </c:pt>
                <c:pt idx="23">
                  <c:v>24</c:v>
                </c:pt>
              </c:numCache>
            </c:numRef>
          </c:val>
          <c:smooth val="0"/>
          <c:extLst>
            <c:ext xmlns:c16="http://schemas.microsoft.com/office/drawing/2014/chart" uri="{C3380CC4-5D6E-409C-BE32-E72D297353CC}">
              <c16:uniqueId val="{00000001-C569-4361-9859-A7619C29CE23}"/>
            </c:ext>
          </c:extLst>
        </c:ser>
        <c:ser>
          <c:idx val="1"/>
          <c:order val="1"/>
          <c:tx>
            <c:v>Forecast</c:v>
          </c:tx>
          <c:val>
            <c:numRef>
              <c:f>' &amp; correlation'!$I$32:$I$55</c:f>
              <c:numCache>
                <c:formatCode>General</c:formatCode>
                <c:ptCount val="24"/>
                <c:pt idx="0">
                  <c:v>0</c:v>
                </c:pt>
                <c:pt idx="1">
                  <c:v>98</c:v>
                </c:pt>
                <c:pt idx="2">
                  <c:v>78</c:v>
                </c:pt>
                <c:pt idx="3">
                  <c:v>50.5</c:v>
                </c:pt>
                <c:pt idx="4">
                  <c:v>46.75</c:v>
                </c:pt>
                <c:pt idx="5">
                  <c:v>67.875</c:v>
                </c:pt>
                <c:pt idx="6">
                  <c:v>59.9375</c:v>
                </c:pt>
                <c:pt idx="7">
                  <c:v>41.96875</c:v>
                </c:pt>
                <c:pt idx="8">
                  <c:v>37.984375</c:v>
                </c:pt>
                <c:pt idx="9">
                  <c:v>59.4921875</c:v>
                </c:pt>
                <c:pt idx="10">
                  <c:v>54.24609375</c:v>
                </c:pt>
                <c:pt idx="11">
                  <c:v>35.123046875</c:v>
                </c:pt>
                <c:pt idx="12">
                  <c:v>32.0615234375</c:v>
                </c:pt>
                <c:pt idx="13">
                  <c:v>53.03076171875</c:v>
                </c:pt>
                <c:pt idx="14">
                  <c:v>44.515380859375</c:v>
                </c:pt>
                <c:pt idx="15">
                  <c:v>30.7576904296875</c:v>
                </c:pt>
                <c:pt idx="16">
                  <c:v>28.37884521484375</c:v>
                </c:pt>
                <c:pt idx="17">
                  <c:v>47.689422607421875</c:v>
                </c:pt>
                <c:pt idx="18">
                  <c:v>40.844711303710938</c:v>
                </c:pt>
                <c:pt idx="19">
                  <c:v>29.422355651855469</c:v>
                </c:pt>
                <c:pt idx="20">
                  <c:v>27.211177825927734</c:v>
                </c:pt>
                <c:pt idx="21">
                  <c:v>47.605588912963867</c:v>
                </c:pt>
                <c:pt idx="22">
                  <c:v>38.302794456481934</c:v>
                </c:pt>
                <c:pt idx="23">
                  <c:v>29.151397228240967</c:v>
                </c:pt>
              </c:numCache>
            </c:numRef>
          </c:val>
          <c:smooth val="0"/>
          <c:extLst>
            <c:ext xmlns:c16="http://schemas.microsoft.com/office/drawing/2014/chart" uri="{C3380CC4-5D6E-409C-BE32-E72D297353CC}">
              <c16:uniqueId val="{00000002-C569-4361-9859-A7619C29CE23}"/>
            </c:ext>
          </c:extLst>
        </c:ser>
        <c:dLbls>
          <c:showLegendKey val="0"/>
          <c:showVal val="0"/>
          <c:showCatName val="0"/>
          <c:showSerName val="0"/>
          <c:showPercent val="0"/>
          <c:showBubbleSize val="0"/>
        </c:dLbls>
        <c:marker val="1"/>
        <c:smooth val="0"/>
        <c:axId val="613893464"/>
        <c:axId val="613894120"/>
      </c:lineChart>
      <c:catAx>
        <c:axId val="613893464"/>
        <c:scaling>
          <c:orientation val="minMax"/>
        </c:scaling>
        <c:delete val="0"/>
        <c:axPos val="b"/>
        <c:title>
          <c:tx>
            <c:rich>
              <a:bodyPr/>
              <a:lstStyle/>
              <a:p>
                <a:pPr>
                  <a:defRPr/>
                </a:pPr>
                <a:r>
                  <a:rPr lang="en-US"/>
                  <a:t>Data Point</a:t>
                </a:r>
              </a:p>
            </c:rich>
          </c:tx>
          <c:overlay val="0"/>
        </c:title>
        <c:majorTickMark val="out"/>
        <c:minorTickMark val="none"/>
        <c:tickLblPos val="nextTo"/>
        <c:crossAx val="613894120"/>
        <c:crosses val="autoZero"/>
        <c:auto val="1"/>
        <c:lblAlgn val="ctr"/>
        <c:lblOffset val="100"/>
        <c:noMultiLvlLbl val="0"/>
      </c:catAx>
      <c:valAx>
        <c:axId val="613894120"/>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61389346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Frequency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Old website</c:v>
          </c:tx>
          <c:spPr>
            <a:solidFill>
              <a:schemeClr val="accent2"/>
            </a:solidFill>
            <a:ln>
              <a:noFill/>
            </a:ln>
            <a:effectLst/>
          </c:spPr>
          <c:invertIfNegative val="0"/>
          <c:dLbls>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4EC-48BC-AF77-CF66FE6FE5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'frequency distribution'!$M$3:$M$24</c:f>
              <c:numCache>
                <c:formatCode>General</c:formatCode>
                <c:ptCount val="2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numCache>
            </c:numRef>
          </c:cat>
          <c:val>
            <c:numRef>
              <c:f>'frequency distribution'!$N$3:$N$24</c:f>
              <c:numCache>
                <c:formatCode>General</c:formatCode>
                <c:ptCount val="22"/>
                <c:pt idx="0">
                  <c:v>1</c:v>
                </c:pt>
                <c:pt idx="1">
                  <c:v>3</c:v>
                </c:pt>
                <c:pt idx="2">
                  <c:v>1</c:v>
                </c:pt>
                <c:pt idx="3">
                  <c:v>8</c:v>
                </c:pt>
                <c:pt idx="4">
                  <c:v>12</c:v>
                </c:pt>
                <c:pt idx="5">
                  <c:v>19</c:v>
                </c:pt>
                <c:pt idx="6">
                  <c:v>11</c:v>
                </c:pt>
                <c:pt idx="7">
                  <c:v>12</c:v>
                </c:pt>
                <c:pt idx="8">
                  <c:v>5</c:v>
                </c:pt>
                <c:pt idx="9">
                  <c:v>9</c:v>
                </c:pt>
                <c:pt idx="10">
                  <c:v>9</c:v>
                </c:pt>
                <c:pt idx="11">
                  <c:v>5</c:v>
                </c:pt>
                <c:pt idx="12">
                  <c:v>1</c:v>
                </c:pt>
                <c:pt idx="13">
                  <c:v>2</c:v>
                </c:pt>
                <c:pt idx="14">
                  <c:v>2</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1-634E-4F27-BE56-05B0D844FA32}"/>
            </c:ext>
          </c:extLst>
        </c:ser>
        <c:ser>
          <c:idx val="2"/>
          <c:order val="1"/>
          <c:tx>
            <c:v>New website</c:v>
          </c:tx>
          <c:spPr>
            <a:solidFill>
              <a:schemeClr val="accent3"/>
            </a:solidFill>
            <a:ln>
              <a:noFill/>
            </a:ln>
            <a:effectLst/>
          </c:spPr>
          <c:invertIfNegative val="0"/>
          <c:cat>
            <c:numRef>
              <c:f>'frequency distribution'!$M$3:$M$24</c:f>
              <c:numCache>
                <c:formatCode>General</c:formatCode>
                <c:ptCount val="2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numCache>
            </c:numRef>
          </c:cat>
          <c:val>
            <c:numRef>
              <c:f>'frequency distribution'!$O$3:$O$24</c:f>
              <c:numCache>
                <c:formatCode>General</c:formatCode>
                <c:ptCount val="22"/>
                <c:pt idx="0">
                  <c:v>0</c:v>
                </c:pt>
                <c:pt idx="1">
                  <c:v>0</c:v>
                </c:pt>
                <c:pt idx="2">
                  <c:v>0</c:v>
                </c:pt>
                <c:pt idx="3">
                  <c:v>0</c:v>
                </c:pt>
                <c:pt idx="4">
                  <c:v>5</c:v>
                </c:pt>
                <c:pt idx="5">
                  <c:v>3</c:v>
                </c:pt>
                <c:pt idx="6">
                  <c:v>2</c:v>
                </c:pt>
                <c:pt idx="7">
                  <c:v>5</c:v>
                </c:pt>
                <c:pt idx="8">
                  <c:v>13</c:v>
                </c:pt>
                <c:pt idx="9">
                  <c:v>12</c:v>
                </c:pt>
                <c:pt idx="10">
                  <c:v>12</c:v>
                </c:pt>
                <c:pt idx="11">
                  <c:v>13</c:v>
                </c:pt>
                <c:pt idx="12">
                  <c:v>3</c:v>
                </c:pt>
                <c:pt idx="13">
                  <c:v>9</c:v>
                </c:pt>
                <c:pt idx="14">
                  <c:v>5</c:v>
                </c:pt>
                <c:pt idx="15">
                  <c:v>6</c:v>
                </c:pt>
                <c:pt idx="16">
                  <c:v>3</c:v>
                </c:pt>
                <c:pt idx="17">
                  <c:v>3</c:v>
                </c:pt>
                <c:pt idx="18">
                  <c:v>2</c:v>
                </c:pt>
                <c:pt idx="19">
                  <c:v>2</c:v>
                </c:pt>
                <c:pt idx="20">
                  <c:v>2</c:v>
                </c:pt>
                <c:pt idx="21">
                  <c:v>0</c:v>
                </c:pt>
              </c:numCache>
            </c:numRef>
          </c:val>
          <c:extLst>
            <c:ext xmlns:c16="http://schemas.microsoft.com/office/drawing/2014/chart" uri="{C3380CC4-5D6E-409C-BE32-E72D297353CC}">
              <c16:uniqueId val="{00000002-634E-4F27-BE56-05B0D844FA32}"/>
            </c:ext>
          </c:extLst>
        </c:ser>
        <c:dLbls>
          <c:showLegendKey val="0"/>
          <c:showVal val="0"/>
          <c:showCatName val="0"/>
          <c:showSerName val="0"/>
          <c:showPercent val="0"/>
          <c:showBubbleSize val="0"/>
        </c:dLbls>
        <c:gapWidth val="219"/>
        <c:overlap val="-27"/>
        <c:axId val="709785528"/>
        <c:axId val="709783560"/>
      </c:barChart>
      <c:catAx>
        <c:axId val="709785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09783560"/>
        <c:crosses val="autoZero"/>
        <c:auto val="1"/>
        <c:lblAlgn val="ctr"/>
        <c:lblOffset val="100"/>
        <c:noMultiLvlLbl val="0"/>
      </c:catAx>
      <c:valAx>
        <c:axId val="709783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09785528"/>
        <c:crosses val="autoZero"/>
        <c:crossBetween val="between"/>
      </c:valAx>
      <c:spPr>
        <a:noFill/>
        <a:ln>
          <a:noFill/>
        </a:ln>
        <a:effectLst/>
      </c:spPr>
    </c:plotArea>
    <c:legend>
      <c:legendPos val="b"/>
      <c:layout>
        <c:manualLayout>
          <c:xMode val="edge"/>
          <c:yMode val="edge"/>
          <c:x val="0.63846639822724993"/>
          <c:y val="0.1621029013625061"/>
          <c:w val="0.17533619517008672"/>
          <c:h val="0.1106246222543583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manualLayout>
          <c:layoutTarget val="inner"/>
          <c:xMode val="edge"/>
          <c:yMode val="edge"/>
          <c:x val="0.15686904775669561"/>
          <c:y val="0.24532453713556079"/>
          <c:w val="0.75789394167138802"/>
          <c:h val="0.64535376321203097"/>
        </c:manualLayout>
      </c:layout>
      <c:barChart>
        <c:barDir val="col"/>
        <c:grouping val="clustered"/>
        <c:varyColors val="0"/>
        <c:ser>
          <c:idx val="0"/>
          <c:order val="0"/>
          <c:tx>
            <c:v>Frequency</c:v>
          </c:tx>
          <c:invertIfNegative val="0"/>
          <c:cat>
            <c:strRef>
              <c:f>'frequency distribution'!$F$32:$F$54</c:f>
              <c:strCach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More</c:v>
                </c:pt>
              </c:strCache>
            </c:strRef>
          </c:cat>
          <c:val>
            <c:numRef>
              <c:f>'frequency distribution'!$G$32:$G$54</c:f>
              <c:numCache>
                <c:formatCode>General</c:formatCode>
                <c:ptCount val="23"/>
                <c:pt idx="0">
                  <c:v>0</c:v>
                </c:pt>
                <c:pt idx="1">
                  <c:v>0</c:v>
                </c:pt>
                <c:pt idx="2">
                  <c:v>0</c:v>
                </c:pt>
                <c:pt idx="3">
                  <c:v>0</c:v>
                </c:pt>
                <c:pt idx="4">
                  <c:v>5</c:v>
                </c:pt>
                <c:pt idx="5">
                  <c:v>3</c:v>
                </c:pt>
                <c:pt idx="6">
                  <c:v>2</c:v>
                </c:pt>
                <c:pt idx="7">
                  <c:v>5</c:v>
                </c:pt>
                <c:pt idx="8">
                  <c:v>13</c:v>
                </c:pt>
                <c:pt idx="9">
                  <c:v>12</c:v>
                </c:pt>
                <c:pt idx="10">
                  <c:v>12</c:v>
                </c:pt>
                <c:pt idx="11">
                  <c:v>13</c:v>
                </c:pt>
                <c:pt idx="12">
                  <c:v>3</c:v>
                </c:pt>
                <c:pt idx="13">
                  <c:v>9</c:v>
                </c:pt>
                <c:pt idx="14">
                  <c:v>5</c:v>
                </c:pt>
                <c:pt idx="15">
                  <c:v>6</c:v>
                </c:pt>
                <c:pt idx="16">
                  <c:v>3</c:v>
                </c:pt>
                <c:pt idx="17">
                  <c:v>3</c:v>
                </c:pt>
                <c:pt idx="18">
                  <c:v>2</c:v>
                </c:pt>
                <c:pt idx="19">
                  <c:v>2</c:v>
                </c:pt>
                <c:pt idx="20">
                  <c:v>2</c:v>
                </c:pt>
                <c:pt idx="21">
                  <c:v>0</c:v>
                </c:pt>
                <c:pt idx="22">
                  <c:v>0</c:v>
                </c:pt>
              </c:numCache>
            </c:numRef>
          </c:val>
          <c:extLst>
            <c:ext xmlns:c16="http://schemas.microsoft.com/office/drawing/2014/chart" uri="{C3380CC4-5D6E-409C-BE32-E72D297353CC}">
              <c16:uniqueId val="{00000001-AD17-483B-8D44-4636067C98D5}"/>
            </c:ext>
          </c:extLst>
        </c:ser>
        <c:dLbls>
          <c:showLegendKey val="0"/>
          <c:showVal val="0"/>
          <c:showCatName val="0"/>
          <c:showSerName val="0"/>
          <c:showPercent val="0"/>
          <c:showBubbleSize val="0"/>
        </c:dLbls>
        <c:gapWidth val="150"/>
        <c:axId val="538208120"/>
        <c:axId val="538210416"/>
      </c:barChart>
      <c:catAx>
        <c:axId val="538208120"/>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538210416"/>
        <c:crosses val="autoZero"/>
        <c:auto val="1"/>
        <c:lblAlgn val="ctr"/>
        <c:lblOffset val="100"/>
        <c:noMultiLvlLbl val="0"/>
      </c:catAx>
      <c:valAx>
        <c:axId val="538210416"/>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53820812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forescasting!$H$8:$H$33</c:f>
              <c:strCache>
                <c:ptCount val="26"/>
                <c:pt idx="0">
                  <c:v>-6</c:v>
                </c:pt>
                <c:pt idx="1">
                  <c:v>-5</c:v>
                </c:pt>
                <c:pt idx="2">
                  <c:v>-4</c:v>
                </c:pt>
                <c:pt idx="3">
                  <c:v>-3</c:v>
                </c:pt>
                <c:pt idx="4">
                  <c:v>-2</c:v>
                </c:pt>
                <c:pt idx="5">
                  <c:v>-1</c:v>
                </c:pt>
                <c:pt idx="6">
                  <c:v>0</c:v>
                </c:pt>
                <c:pt idx="7">
                  <c:v>1</c:v>
                </c:pt>
                <c:pt idx="8">
                  <c:v>2</c:v>
                </c:pt>
                <c:pt idx="9">
                  <c:v>3</c:v>
                </c:pt>
                <c:pt idx="10">
                  <c:v>4</c:v>
                </c:pt>
                <c:pt idx="11">
                  <c:v>5</c:v>
                </c:pt>
                <c:pt idx="12">
                  <c:v>6</c:v>
                </c:pt>
                <c:pt idx="13">
                  <c:v>7</c:v>
                </c:pt>
                <c:pt idx="14">
                  <c:v>8</c:v>
                </c:pt>
                <c:pt idx="15">
                  <c:v>9</c:v>
                </c:pt>
                <c:pt idx="16">
                  <c:v>10</c:v>
                </c:pt>
                <c:pt idx="17">
                  <c:v>11</c:v>
                </c:pt>
                <c:pt idx="18">
                  <c:v>12</c:v>
                </c:pt>
                <c:pt idx="19">
                  <c:v>13</c:v>
                </c:pt>
                <c:pt idx="20">
                  <c:v>14</c:v>
                </c:pt>
                <c:pt idx="21">
                  <c:v>15</c:v>
                </c:pt>
                <c:pt idx="22">
                  <c:v>16</c:v>
                </c:pt>
                <c:pt idx="23">
                  <c:v>17</c:v>
                </c:pt>
                <c:pt idx="24">
                  <c:v>18</c:v>
                </c:pt>
                <c:pt idx="25">
                  <c:v>More</c:v>
                </c:pt>
              </c:strCache>
            </c:strRef>
          </c:cat>
          <c:val>
            <c:numRef>
              <c:f>forescasting!$I$8:$I$33</c:f>
              <c:numCache>
                <c:formatCode>General</c:formatCode>
                <c:ptCount val="26"/>
                <c:pt idx="0">
                  <c:v>1</c:v>
                </c:pt>
                <c:pt idx="1">
                  <c:v>0</c:v>
                </c:pt>
                <c:pt idx="2">
                  <c:v>2</c:v>
                </c:pt>
                <c:pt idx="3">
                  <c:v>2</c:v>
                </c:pt>
                <c:pt idx="4">
                  <c:v>1</c:v>
                </c:pt>
                <c:pt idx="5">
                  <c:v>5</c:v>
                </c:pt>
                <c:pt idx="6">
                  <c:v>10</c:v>
                </c:pt>
                <c:pt idx="7">
                  <c:v>4</c:v>
                </c:pt>
                <c:pt idx="8">
                  <c:v>12</c:v>
                </c:pt>
                <c:pt idx="9">
                  <c:v>8</c:v>
                </c:pt>
                <c:pt idx="10">
                  <c:v>8</c:v>
                </c:pt>
                <c:pt idx="11">
                  <c:v>11</c:v>
                </c:pt>
                <c:pt idx="12">
                  <c:v>12</c:v>
                </c:pt>
                <c:pt idx="13">
                  <c:v>3</c:v>
                </c:pt>
                <c:pt idx="14">
                  <c:v>4</c:v>
                </c:pt>
                <c:pt idx="15">
                  <c:v>4</c:v>
                </c:pt>
                <c:pt idx="16">
                  <c:v>6</c:v>
                </c:pt>
                <c:pt idx="17">
                  <c:v>1</c:v>
                </c:pt>
                <c:pt idx="18">
                  <c:v>1</c:v>
                </c:pt>
                <c:pt idx="19">
                  <c:v>2</c:v>
                </c:pt>
                <c:pt idx="20">
                  <c:v>0</c:v>
                </c:pt>
                <c:pt idx="21">
                  <c:v>1</c:v>
                </c:pt>
                <c:pt idx="22">
                  <c:v>2</c:v>
                </c:pt>
                <c:pt idx="23">
                  <c:v>0</c:v>
                </c:pt>
                <c:pt idx="24">
                  <c:v>0</c:v>
                </c:pt>
                <c:pt idx="25">
                  <c:v>0</c:v>
                </c:pt>
              </c:numCache>
            </c:numRef>
          </c:val>
          <c:extLst>
            <c:ext xmlns:c16="http://schemas.microsoft.com/office/drawing/2014/chart" uri="{C3380CC4-5D6E-409C-BE32-E72D297353CC}">
              <c16:uniqueId val="{00000001-5C22-4A3E-9BD2-5094F6E3ECA8}"/>
            </c:ext>
          </c:extLst>
        </c:ser>
        <c:dLbls>
          <c:showLegendKey val="0"/>
          <c:showVal val="0"/>
          <c:showCatName val="0"/>
          <c:showSerName val="0"/>
          <c:showPercent val="0"/>
          <c:showBubbleSize val="0"/>
        </c:dLbls>
        <c:gapWidth val="150"/>
        <c:axId val="595873408"/>
        <c:axId val="595874064"/>
      </c:barChart>
      <c:catAx>
        <c:axId val="595873408"/>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595874064"/>
        <c:crosses val="autoZero"/>
        <c:auto val="1"/>
        <c:lblAlgn val="ctr"/>
        <c:lblOffset val="100"/>
        <c:noMultiLvlLbl val="0"/>
      </c:catAx>
      <c:valAx>
        <c:axId val="595874064"/>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59587340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learning.xlsx]PIvot table!PivotTable3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table'!$R$4:$R$5</c:f>
              <c:strCache>
                <c:ptCount val="1"/>
                <c:pt idx="0">
                  <c:v>Bad</c:v>
                </c:pt>
              </c:strCache>
            </c:strRef>
          </c:tx>
          <c:spPr>
            <a:solidFill>
              <a:schemeClr val="accent1"/>
            </a:solidFill>
            <a:ln>
              <a:noFill/>
            </a:ln>
            <a:effectLst/>
          </c:spPr>
          <c:invertIfNegative val="0"/>
          <c:cat>
            <c:multiLvlStrRef>
              <c:f>'PIvot table'!$Q$6:$Q$12</c:f>
              <c:multiLvlStrCache>
                <c:ptCount val="5"/>
                <c:lvl>
                  <c:pt idx="0">
                    <c:v>East</c:v>
                  </c:pt>
                  <c:pt idx="1">
                    <c:v>North</c:v>
                  </c:pt>
                  <c:pt idx="2">
                    <c:v>Outer space</c:v>
                  </c:pt>
                  <c:pt idx="3">
                    <c:v>South</c:v>
                  </c:pt>
                  <c:pt idx="4">
                    <c:v>West</c:v>
                  </c:pt>
                </c:lvl>
                <c:lvl>
                  <c:pt idx="0">
                    <c:v>F</c:v>
                  </c:pt>
                </c:lvl>
              </c:multiLvlStrCache>
            </c:multiLvlStrRef>
          </c:cat>
          <c:val>
            <c:numRef>
              <c:f>'PIvot table'!$R$6:$R$12</c:f>
              <c:numCache>
                <c:formatCode>General</c:formatCode>
                <c:ptCount val="5"/>
                <c:pt idx="0">
                  <c:v>5</c:v>
                </c:pt>
                <c:pt idx="1">
                  <c:v>6</c:v>
                </c:pt>
                <c:pt idx="2">
                  <c:v>13</c:v>
                </c:pt>
                <c:pt idx="3">
                  <c:v>75</c:v>
                </c:pt>
                <c:pt idx="4">
                  <c:v>29</c:v>
                </c:pt>
              </c:numCache>
            </c:numRef>
          </c:val>
          <c:extLst>
            <c:ext xmlns:c16="http://schemas.microsoft.com/office/drawing/2014/chart" uri="{C3380CC4-5D6E-409C-BE32-E72D297353CC}">
              <c16:uniqueId val="{00000001-ED53-4CC2-BB4F-8DF018BE8CFB}"/>
            </c:ext>
          </c:extLst>
        </c:ser>
        <c:ser>
          <c:idx val="1"/>
          <c:order val="1"/>
          <c:tx>
            <c:strRef>
              <c:f>'PIvot table'!$S$4:$S$5</c:f>
              <c:strCache>
                <c:ptCount val="1"/>
                <c:pt idx="0">
                  <c:v>Good</c:v>
                </c:pt>
              </c:strCache>
            </c:strRef>
          </c:tx>
          <c:spPr>
            <a:solidFill>
              <a:schemeClr val="accent2"/>
            </a:solidFill>
            <a:ln>
              <a:noFill/>
            </a:ln>
            <a:effectLst/>
          </c:spPr>
          <c:invertIfNegative val="0"/>
          <c:cat>
            <c:multiLvlStrRef>
              <c:f>'PIvot table'!$Q$6:$Q$12</c:f>
              <c:multiLvlStrCache>
                <c:ptCount val="5"/>
                <c:lvl>
                  <c:pt idx="0">
                    <c:v>East</c:v>
                  </c:pt>
                  <c:pt idx="1">
                    <c:v>North</c:v>
                  </c:pt>
                  <c:pt idx="2">
                    <c:v>Outer space</c:v>
                  </c:pt>
                  <c:pt idx="3">
                    <c:v>South</c:v>
                  </c:pt>
                  <c:pt idx="4">
                    <c:v>West</c:v>
                  </c:pt>
                </c:lvl>
                <c:lvl>
                  <c:pt idx="0">
                    <c:v>F</c:v>
                  </c:pt>
                </c:lvl>
              </c:multiLvlStrCache>
            </c:multiLvlStrRef>
          </c:cat>
          <c:val>
            <c:numRef>
              <c:f>'PIvot table'!$S$6:$S$12</c:f>
              <c:numCache>
                <c:formatCode>General</c:formatCode>
                <c:ptCount val="5"/>
                <c:pt idx="0">
                  <c:v>55</c:v>
                </c:pt>
                <c:pt idx="1">
                  <c:v>14</c:v>
                </c:pt>
                <c:pt idx="3">
                  <c:v>16</c:v>
                </c:pt>
                <c:pt idx="4">
                  <c:v>27</c:v>
                </c:pt>
              </c:numCache>
            </c:numRef>
          </c:val>
          <c:extLst>
            <c:ext xmlns:c16="http://schemas.microsoft.com/office/drawing/2014/chart" uri="{C3380CC4-5D6E-409C-BE32-E72D297353CC}">
              <c16:uniqueId val="{00000002-ED53-4CC2-BB4F-8DF018BE8CFB}"/>
            </c:ext>
          </c:extLst>
        </c:ser>
        <c:dLbls>
          <c:showLegendKey val="0"/>
          <c:showVal val="0"/>
          <c:showCatName val="0"/>
          <c:showSerName val="0"/>
          <c:showPercent val="0"/>
          <c:showBubbleSize val="0"/>
        </c:dLbls>
        <c:gapWidth val="219"/>
        <c:overlap val="-27"/>
        <c:axId val="496922272"/>
        <c:axId val="496919976"/>
      </c:barChart>
      <c:catAx>
        <c:axId val="49692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919976"/>
        <c:crosses val="autoZero"/>
        <c:auto val="1"/>
        <c:lblAlgn val="ctr"/>
        <c:lblOffset val="100"/>
        <c:noMultiLvlLbl val="0"/>
      </c:catAx>
      <c:valAx>
        <c:axId val="496919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92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9050">
              <a:noFill/>
            </a:ln>
            <a:effectLst/>
          </c:spPr>
          <c:invertIfNegative val="0"/>
          <c:cat>
            <c:numRef>
              <c:f>'basic modeling. data table '!$Q$3:$Q$11</c:f>
              <c:numCache>
                <c:formatCode>General</c:formatCode>
                <c:ptCount val="9"/>
                <c:pt idx="0">
                  <c:v>10</c:v>
                </c:pt>
                <c:pt idx="1">
                  <c:v>20</c:v>
                </c:pt>
                <c:pt idx="2">
                  <c:v>30</c:v>
                </c:pt>
                <c:pt idx="3">
                  <c:v>40</c:v>
                </c:pt>
                <c:pt idx="4">
                  <c:v>50</c:v>
                </c:pt>
                <c:pt idx="5">
                  <c:v>60</c:v>
                </c:pt>
                <c:pt idx="6">
                  <c:v>70</c:v>
                </c:pt>
                <c:pt idx="7">
                  <c:v>80</c:v>
                </c:pt>
                <c:pt idx="8">
                  <c:v>90</c:v>
                </c:pt>
              </c:numCache>
            </c:numRef>
          </c:cat>
          <c:val>
            <c:numRef>
              <c:f>'basic modeling. data table '!$R$3:$R$11</c:f>
              <c:numCache>
                <c:formatCode>General</c:formatCode>
                <c:ptCount val="9"/>
                <c:pt idx="0">
                  <c:v>40015.800000000003</c:v>
                </c:pt>
                <c:pt idx="1">
                  <c:v>65884.600000000006</c:v>
                </c:pt>
                <c:pt idx="2">
                  <c:v>91753.400000000009</c:v>
                </c:pt>
                <c:pt idx="3">
                  <c:v>117622.20000000001</c:v>
                </c:pt>
                <c:pt idx="4">
                  <c:v>143491</c:v>
                </c:pt>
                <c:pt idx="5">
                  <c:v>169359.80000000002</c:v>
                </c:pt>
                <c:pt idx="6">
                  <c:v>195228.59999999998</c:v>
                </c:pt>
                <c:pt idx="7">
                  <c:v>221097.40000000002</c:v>
                </c:pt>
                <c:pt idx="8">
                  <c:v>246966.19999999995</c:v>
                </c:pt>
              </c:numCache>
            </c:numRef>
          </c:val>
          <c:extLst>
            <c:ext xmlns:c16="http://schemas.microsoft.com/office/drawing/2014/chart" uri="{C3380CC4-5D6E-409C-BE32-E72D297353CC}">
              <c16:uniqueId val="{00000000-6DAE-402A-9B72-E3A32D4F983E}"/>
            </c:ext>
          </c:extLst>
        </c:ser>
        <c:dLbls>
          <c:showLegendKey val="0"/>
          <c:showVal val="0"/>
          <c:showCatName val="0"/>
          <c:showSerName val="0"/>
          <c:showPercent val="0"/>
          <c:showBubbleSize val="0"/>
        </c:dLbls>
        <c:gapWidth val="150"/>
        <c:axId val="690485256"/>
        <c:axId val="690486896"/>
      </c:barChart>
      <c:catAx>
        <c:axId val="690485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486896"/>
        <c:crosses val="autoZero"/>
        <c:auto val="1"/>
        <c:lblAlgn val="ctr"/>
        <c:lblOffset val="100"/>
        <c:noMultiLvlLbl val="0"/>
      </c:catAx>
      <c:valAx>
        <c:axId val="69048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485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'Poisson distr.'!$B$5:$B$25</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'Poisson distr.'!$C$5:$C$25</c:f>
              <c:numCache>
                <c:formatCode>General</c:formatCode>
                <c:ptCount val="21"/>
                <c:pt idx="0">
                  <c:v>9.1188196555451624E-4</c:v>
                </c:pt>
                <c:pt idx="1">
                  <c:v>6.3831737588816136E-3</c:v>
                </c:pt>
                <c:pt idx="2">
                  <c:v>2.2341108156085646E-2</c:v>
                </c:pt>
                <c:pt idx="3">
                  <c:v>5.2129252364199845E-2</c:v>
                </c:pt>
                <c:pt idx="4">
                  <c:v>9.1226191637349727E-2</c:v>
                </c:pt>
                <c:pt idx="5">
                  <c:v>0.12771666829228961</c:v>
                </c:pt>
                <c:pt idx="6">
                  <c:v>0.14900277967433789</c:v>
                </c:pt>
                <c:pt idx="7">
                  <c:v>0.14900277967433789</c:v>
                </c:pt>
                <c:pt idx="8">
                  <c:v>0.13037743221504564</c:v>
                </c:pt>
                <c:pt idx="9">
                  <c:v>0.10140466950059107</c:v>
                </c:pt>
                <c:pt idx="10">
                  <c:v>7.0983268650413753E-2</c:v>
                </c:pt>
                <c:pt idx="11">
                  <c:v>4.5171170959354204E-2</c:v>
                </c:pt>
                <c:pt idx="12">
                  <c:v>2.634984972628995E-2</c:v>
                </c:pt>
                <c:pt idx="13">
                  <c:v>1.4188380621848434E-2</c:v>
                </c:pt>
                <c:pt idx="14">
                  <c:v>7.094190310924218E-3</c:v>
                </c:pt>
                <c:pt idx="15">
                  <c:v>3.3106221450979684E-3</c:v>
                </c:pt>
                <c:pt idx="16">
                  <c:v>1.4483971884803612E-3</c:v>
                </c:pt>
                <c:pt idx="17">
                  <c:v>5.9639884231544281E-4</c:v>
                </c:pt>
                <c:pt idx="18">
                  <c:v>2.319328831226722E-4</c:v>
                </c:pt>
                <c:pt idx="19">
                  <c:v>8.5448956939931876E-5</c:v>
                </c:pt>
                <c:pt idx="20">
                  <c:v>2.9907134928976151E-5</c:v>
                </c:pt>
              </c:numCache>
            </c:numRef>
          </c:yVal>
          <c:smooth val="0"/>
          <c:extLst>
            <c:ext xmlns:c16="http://schemas.microsoft.com/office/drawing/2014/chart" uri="{C3380CC4-5D6E-409C-BE32-E72D297353CC}">
              <c16:uniqueId val="{00000000-B6C4-4ACF-AAC4-4A5EC3843840}"/>
            </c:ext>
          </c:extLst>
        </c:ser>
        <c:dLbls>
          <c:showLegendKey val="0"/>
          <c:showVal val="0"/>
          <c:showCatName val="0"/>
          <c:showSerName val="0"/>
          <c:showPercent val="0"/>
          <c:showBubbleSize val="0"/>
        </c:dLbls>
        <c:axId val="644467024"/>
        <c:axId val="698831592"/>
      </c:scatterChart>
      <c:valAx>
        <c:axId val="644467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831592"/>
        <c:crosses val="autoZero"/>
        <c:crossBetween val="midCat"/>
      </c:valAx>
      <c:valAx>
        <c:axId val="698831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4670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D$22" lockText="1" noThreeD="1"/>
</file>

<file path=xl/ctrlProps/ctrlProp2.xml><?xml version="1.0" encoding="utf-8"?>
<formControlPr xmlns="http://schemas.microsoft.com/office/spreadsheetml/2009/9/main" objectType="Radio" checked="Checked"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Scroll" dx="22" fmlaLink="$C$3" horiz="1" max="50" page="10" val="7"/>
</file>

<file path=xl/ctrlProps/ctrlProp5.xml><?xml version="1.0" encoding="utf-8"?>
<formControlPr xmlns="http://schemas.microsoft.com/office/spreadsheetml/2009/9/main" objectType="Scroll" dx="22" fmlaLink="$C$6" horiz="1" max="3500" min="2000" page="10" val="2021"/>
</file>

<file path=xl/ctrlProps/ctrlProp6.xml><?xml version="1.0" encoding="utf-8"?>
<formControlPr xmlns="http://schemas.microsoft.com/office/spreadsheetml/2009/9/main" objectType="Scroll" dx="22" fmlaLink="$E$9" horiz="1" inc="0" max="50" min="10" page="10" val="10"/>
</file>

<file path=xl/ctrlProps/ctrlProp7.xml><?xml version="1.0" encoding="utf-8"?>
<formControlPr xmlns="http://schemas.microsoft.com/office/spreadsheetml/2009/9/main" objectType="Scroll" dx="22" fmlaLink="E11" horiz="1" max="65" min="45" page="10" val="51"/>
</file>

<file path=xl/ctrlProps/ctrlProp8.xml><?xml version="1.0" encoding="utf-8"?>
<formControlPr xmlns="http://schemas.microsoft.com/office/spreadsheetml/2009/9/main" objectType="Scroll" dx="22" fmlaLink="$C$7" horiz="1" max="5000" min="3500" page="10" val="3500"/>
</file>

<file path=xl/ctrlProps/ctrlProp9.xml><?xml version="1.0" encoding="utf-8"?>
<formControlPr xmlns="http://schemas.microsoft.com/office/spreadsheetml/2009/9/main" objectType="Scroll" dx="22" fmlaLink="$C$13" horiz="1" max="100" min="20" page="10" val="39"/>
</file>

<file path=xl/ctrlProps/ctrlProp10.xml><?xml version="1.0" encoding="utf-8"?>
<formControlPr xmlns="http://schemas.microsoft.com/office/spreadsheetml/2009/9/main" objectType="Scroll" dx="22" fmlaLink="E10" horiz="1" max="50" min="25" page="10" val="25"/>
</file>

<file path=xl/ctrlProps/ctrlProp11.xml><?xml version="1.0" encoding="utf-8"?>
<formControlPr xmlns="http://schemas.microsoft.com/office/spreadsheetml/2009/9/main" objectType="Scroll" dx="22" fmlaLink="$C$5" horiz="1" max="2000" min="1000" page="10" val="1003"/>
</file>

<file path=xl/ctrlProps/ctrlProp12.xml><?xml version="1.0" encoding="utf-8"?>
<formControlPr xmlns="http://schemas.microsoft.com/office/spreadsheetml/2009/9/main" objectType="Scroll" dx="22" fmlaLink="$C$3" horiz="1" max="10" page="10" val="7"/>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6</xdr:col>
      <xdr:colOff>485775</xdr:colOff>
      <xdr:row>0</xdr:row>
      <xdr:rowOff>119061</xdr:rowOff>
    </xdr:from>
    <xdr:to>
      <xdr:col>14</xdr:col>
      <xdr:colOff>409575</xdr:colOff>
      <xdr:row>21</xdr:row>
      <xdr:rowOff>47625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209550</xdr:colOff>
      <xdr:row>10</xdr:row>
      <xdr:rowOff>9525</xdr:rowOff>
    </xdr:from>
    <xdr:to>
      <xdr:col>37</xdr:col>
      <xdr:colOff>361950</xdr:colOff>
      <xdr:row>24</xdr:row>
      <xdr:rowOff>85725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476249</xdr:colOff>
      <xdr:row>0</xdr:row>
      <xdr:rowOff>23811</xdr:rowOff>
    </xdr:from>
    <xdr:to>
      <xdr:col>31</xdr:col>
      <xdr:colOff>542925</xdr:colOff>
      <xdr:row>23</xdr:row>
      <xdr:rowOff>171450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285749</xdr:colOff>
      <xdr:row>9</xdr:row>
      <xdr:rowOff>133350</xdr:rowOff>
    </xdr:from>
    <xdr:to>
      <xdr:col>8</xdr:col>
      <xdr:colOff>66674</xdr:colOff>
      <xdr:row>21</xdr:row>
      <xdr:rowOff>104775</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238125</xdr:colOff>
      <xdr:row>10</xdr:row>
      <xdr:rowOff>161925</xdr:rowOff>
    </xdr:from>
    <xdr:to>
      <xdr:col>13</xdr:col>
      <xdr:colOff>238125</xdr:colOff>
      <xdr:row>20</xdr:row>
      <xdr:rowOff>142875</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7</xdr:row>
      <xdr:rowOff>171450</xdr:rowOff>
    </xdr:from>
    <xdr:to>
      <xdr:col>13</xdr:col>
      <xdr:colOff>238125</xdr:colOff>
      <xdr:row>17</xdr:row>
      <xdr:rowOff>152400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257175</xdr:colOff>
      <xdr:row>25</xdr:row>
      <xdr:rowOff>28575</xdr:rowOff>
    </xdr:from>
    <xdr:to>
      <xdr:col>17</xdr:col>
      <xdr:colOff>238125</xdr:colOff>
      <xdr:row>35</xdr:row>
      <xdr:rowOff>28575</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66675</xdr:colOff>
      <xdr:row>36</xdr:row>
      <xdr:rowOff>9525</xdr:rowOff>
    </xdr:from>
    <xdr:to>
      <xdr:col>17</xdr:col>
      <xdr:colOff>485775</xdr:colOff>
      <xdr:row>46</xdr:row>
      <xdr:rowOff>9525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476249</xdr:colOff>
      <xdr:row>4</xdr:row>
      <xdr:rowOff>147636</xdr:rowOff>
    </xdr:from>
    <xdr:to>
      <xdr:col>29</xdr:col>
      <xdr:colOff>371475</xdr:colOff>
      <xdr:row>28</xdr:row>
      <xdr:rowOff>152400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104774</xdr:colOff>
      <xdr:row>7</xdr:row>
      <xdr:rowOff>152400</xdr:rowOff>
    </xdr:from>
    <xdr:to>
      <xdr:col>17</xdr:col>
      <xdr:colOff>495299</xdr:colOff>
      <xdr:row>26</xdr:row>
      <xdr:rowOff>47625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19050</xdr:colOff>
      <xdr:row>18</xdr:row>
      <xdr:rowOff>123825</xdr:rowOff>
    </xdr:from>
    <xdr:to>
      <xdr:col>23</xdr:col>
      <xdr:colOff>200025</xdr:colOff>
      <xdr:row>36</xdr:row>
      <xdr:rowOff>114300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590550</xdr:colOff>
      <xdr:row>17</xdr:row>
      <xdr:rowOff>119062</xdr:rowOff>
    </xdr:from>
    <xdr:to>
      <xdr:col>16</xdr:col>
      <xdr:colOff>95250</xdr:colOff>
      <xdr:row>32</xdr:row>
      <xdr:rowOff>4762</xdr:rowOff>
    </xdr:to>
    <xdr:graphicFrame macro="">
      <xdr:nvGraphicFramePr>
        <xdr:cNvPr id="3" name="Chart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381000</xdr:colOff>
      <xdr:row>13</xdr:row>
      <xdr:rowOff>142875</xdr:rowOff>
    </xdr:from>
    <xdr:to>
      <xdr:col>18</xdr:col>
      <xdr:colOff>104775</xdr:colOff>
      <xdr:row>27</xdr:row>
      <xdr:rowOff>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087100" y="2619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295275</xdr:colOff>
          <xdr:row>17</xdr:row>
          <xdr:rowOff>28575</xdr:rowOff>
        </xdr:from>
        <xdr:to>
          <xdr:col>4</xdr:col>
          <xdr:colOff>257175</xdr:colOff>
          <xdr:row>24</xdr:row>
          <xdr:rowOff>19050</xdr:rowOff>
        </xdr:to>
        <xdr:grpSp>
          <xdr:nvGrpSpPr>
            <xdr:cNvPr id="2" name="Group 1">
              <a:extLst>
                <a:ext uri="{FF2B5EF4-FFF2-40B4-BE49-F238E27FC236}">
                  <a16:creationId xmlns:a16="http://schemas.microsoft.com/office/drawing/2014/main" id="{00000000-0008-0000-1200-000002000000}"/>
                </a:ext>
              </a:extLst>
            </xdr:cNvPr>
            <xdr:cNvGrpSpPr/>
          </xdr:nvGrpSpPr>
          <xdr:grpSpPr>
            <a:xfrm>
              <a:off x="1362075" y="3267075"/>
              <a:ext cx="1047750" cy="1323975"/>
              <a:chOff x="1362075" y="3267075"/>
              <a:chExt cx="1047750" cy="1323975"/>
            </a:xfrm>
          </xdr:grpSpPr>
          <xdr:sp macro="" textlink="">
            <xdr:nvSpPr>
              <xdr:cNvPr id="7170" name="Option Button 2" hidden="1">
                <a:extLst>
                  <a:ext uri="{63B3BB69-23CF-44E3-9099-C40C66FF867C}">
                    <a14:compatExt spid="_x0000_s7170"/>
                  </a:ext>
                  <a:ext uri="{FF2B5EF4-FFF2-40B4-BE49-F238E27FC236}">
                    <a16:creationId xmlns:a16="http://schemas.microsoft.com/office/drawing/2014/main" id="{00000000-0008-0000-1200-0000021C0000}"/>
                  </a:ext>
                </a:extLst>
              </xdr:cNvPr>
              <xdr:cNvSpPr/>
            </xdr:nvSpPr>
            <xdr:spPr bwMode="auto">
              <a:xfrm>
                <a:off x="1381125" y="3267075"/>
                <a:ext cx="102870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rainy</a:t>
                </a:r>
              </a:p>
            </xdr:txBody>
          </xdr:sp>
          <xdr:sp macro="" textlink="">
            <xdr:nvSpPr>
              <xdr:cNvPr id="7171" name="Option Button 3" hidden="1">
                <a:extLst>
                  <a:ext uri="{63B3BB69-23CF-44E3-9099-C40C66FF867C}">
                    <a14:compatExt spid="_x0000_s7171"/>
                  </a:ext>
                  <a:ext uri="{FF2B5EF4-FFF2-40B4-BE49-F238E27FC236}">
                    <a16:creationId xmlns:a16="http://schemas.microsoft.com/office/drawing/2014/main" id="{00000000-0008-0000-1200-0000031C0000}"/>
                  </a:ext>
                </a:extLst>
              </xdr:cNvPr>
              <xdr:cNvSpPr/>
            </xdr:nvSpPr>
            <xdr:spPr bwMode="auto">
              <a:xfrm>
                <a:off x="1371600" y="3848100"/>
                <a:ext cx="102870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Cloudy</a:t>
                </a:r>
              </a:p>
            </xdr:txBody>
          </xdr:sp>
          <xdr:sp macro="" textlink="">
            <xdr:nvSpPr>
              <xdr:cNvPr id="7172" name="Option Button 4" hidden="1">
                <a:extLst>
                  <a:ext uri="{63B3BB69-23CF-44E3-9099-C40C66FF867C}">
                    <a14:compatExt spid="_x0000_s7172"/>
                  </a:ext>
                  <a:ext uri="{FF2B5EF4-FFF2-40B4-BE49-F238E27FC236}">
                    <a16:creationId xmlns:a16="http://schemas.microsoft.com/office/drawing/2014/main" id="{00000000-0008-0000-1200-0000041C0000}"/>
                  </a:ext>
                </a:extLst>
              </xdr:cNvPr>
              <xdr:cNvSpPr/>
            </xdr:nvSpPr>
            <xdr:spPr bwMode="auto">
              <a:xfrm>
                <a:off x="1362075" y="4381500"/>
                <a:ext cx="102870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sun shine</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xdr:row>
          <xdr:rowOff>180975</xdr:rowOff>
        </xdr:from>
        <xdr:to>
          <xdr:col>4</xdr:col>
          <xdr:colOff>561975</xdr:colOff>
          <xdr:row>3</xdr:row>
          <xdr:rowOff>0</xdr:rowOff>
        </xdr:to>
        <xdr:sp macro="" textlink="">
          <xdr:nvSpPr>
            <xdr:cNvPr id="7178" name="Scroll Bar 10" hidden="1">
              <a:extLst>
                <a:ext uri="{63B3BB69-23CF-44E3-9099-C40C66FF867C}">
                  <a14:compatExt spid="_x0000_s7178"/>
                </a:ext>
                <a:ext uri="{FF2B5EF4-FFF2-40B4-BE49-F238E27FC236}">
                  <a16:creationId xmlns:a16="http://schemas.microsoft.com/office/drawing/2014/main" id="{00000000-0008-0000-1200-00000A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152400</xdr:rowOff>
        </xdr:from>
        <xdr:to>
          <xdr:col>4</xdr:col>
          <xdr:colOff>561975</xdr:colOff>
          <xdr:row>5</xdr:row>
          <xdr:rowOff>161925</xdr:rowOff>
        </xdr:to>
        <xdr:sp macro="" textlink="">
          <xdr:nvSpPr>
            <xdr:cNvPr id="7180" name="Scroll Bar 12" hidden="1">
              <a:extLst>
                <a:ext uri="{63B3BB69-23CF-44E3-9099-C40C66FF867C}">
                  <a14:compatExt spid="_x0000_s7180"/>
                </a:ext>
                <a:ext uri="{FF2B5EF4-FFF2-40B4-BE49-F238E27FC236}">
                  <a16:creationId xmlns:a16="http://schemas.microsoft.com/office/drawing/2014/main" id="{00000000-0008-0000-1200-00000C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7</xdr:row>
          <xdr:rowOff>152400</xdr:rowOff>
        </xdr:from>
        <xdr:to>
          <xdr:col>4</xdr:col>
          <xdr:colOff>561975</xdr:colOff>
          <xdr:row>8</xdr:row>
          <xdr:rowOff>161925</xdr:rowOff>
        </xdr:to>
        <xdr:sp macro="" textlink="">
          <xdr:nvSpPr>
            <xdr:cNvPr id="7181" name="Scroll Bar 13" hidden="1">
              <a:extLst>
                <a:ext uri="{63B3BB69-23CF-44E3-9099-C40C66FF867C}">
                  <a14:compatExt spid="_x0000_s7181"/>
                </a:ext>
                <a:ext uri="{FF2B5EF4-FFF2-40B4-BE49-F238E27FC236}">
                  <a16:creationId xmlns:a16="http://schemas.microsoft.com/office/drawing/2014/main" id="{00000000-0008-0000-1200-00000D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600075</xdr:colOff>
          <xdr:row>10</xdr:row>
          <xdr:rowOff>9525</xdr:rowOff>
        </xdr:from>
        <xdr:to>
          <xdr:col>4</xdr:col>
          <xdr:colOff>542925</xdr:colOff>
          <xdr:row>11</xdr:row>
          <xdr:rowOff>19050</xdr:rowOff>
        </xdr:to>
        <xdr:sp macro="" textlink="">
          <xdr:nvSpPr>
            <xdr:cNvPr id="7183" name="Scroll Bar 15" hidden="1">
              <a:extLst>
                <a:ext uri="{63B3BB69-23CF-44E3-9099-C40C66FF867C}">
                  <a14:compatExt spid="_x0000_s7183"/>
                </a:ext>
                <a:ext uri="{FF2B5EF4-FFF2-40B4-BE49-F238E27FC236}">
                  <a16:creationId xmlns:a16="http://schemas.microsoft.com/office/drawing/2014/main" id="{00000000-0008-0000-1200-00000F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600075</xdr:colOff>
          <xdr:row>5</xdr:row>
          <xdr:rowOff>180975</xdr:rowOff>
        </xdr:from>
        <xdr:to>
          <xdr:col>4</xdr:col>
          <xdr:colOff>542925</xdr:colOff>
          <xdr:row>7</xdr:row>
          <xdr:rowOff>0</xdr:rowOff>
        </xdr:to>
        <xdr:sp macro="" textlink="">
          <xdr:nvSpPr>
            <xdr:cNvPr id="7184" name="Scroll Bar 16" hidden="1">
              <a:extLst>
                <a:ext uri="{63B3BB69-23CF-44E3-9099-C40C66FF867C}">
                  <a14:compatExt spid="_x0000_s7184"/>
                </a:ext>
                <a:ext uri="{FF2B5EF4-FFF2-40B4-BE49-F238E27FC236}">
                  <a16:creationId xmlns:a16="http://schemas.microsoft.com/office/drawing/2014/main" id="{00000000-0008-0000-1200-000010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600075</xdr:colOff>
          <xdr:row>11</xdr:row>
          <xdr:rowOff>161925</xdr:rowOff>
        </xdr:from>
        <xdr:to>
          <xdr:col>5</xdr:col>
          <xdr:colOff>9525</xdr:colOff>
          <xdr:row>12</xdr:row>
          <xdr:rowOff>171450</xdr:rowOff>
        </xdr:to>
        <xdr:sp macro="" textlink="">
          <xdr:nvSpPr>
            <xdr:cNvPr id="7185" name="Scroll Bar 17" hidden="1">
              <a:extLst>
                <a:ext uri="{63B3BB69-23CF-44E3-9099-C40C66FF867C}">
                  <a14:compatExt spid="_x0000_s7185"/>
                </a:ext>
                <a:ext uri="{FF2B5EF4-FFF2-40B4-BE49-F238E27FC236}">
                  <a16:creationId xmlns:a16="http://schemas.microsoft.com/office/drawing/2014/main" id="{00000000-0008-0000-1200-00001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180975</xdr:rowOff>
        </xdr:from>
        <xdr:to>
          <xdr:col>4</xdr:col>
          <xdr:colOff>561975</xdr:colOff>
          <xdr:row>10</xdr:row>
          <xdr:rowOff>0</xdr:rowOff>
        </xdr:to>
        <xdr:sp macro="" textlink="">
          <xdr:nvSpPr>
            <xdr:cNvPr id="7186" name="Scroll Bar 18" hidden="1">
              <a:extLst>
                <a:ext uri="{63B3BB69-23CF-44E3-9099-C40C66FF867C}">
                  <a14:compatExt spid="_x0000_s7186"/>
                </a:ext>
                <a:ext uri="{FF2B5EF4-FFF2-40B4-BE49-F238E27FC236}">
                  <a16:creationId xmlns:a16="http://schemas.microsoft.com/office/drawing/2014/main" id="{00000000-0008-0000-1200-00001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142875</xdr:rowOff>
        </xdr:from>
        <xdr:to>
          <xdr:col>4</xdr:col>
          <xdr:colOff>552450</xdr:colOff>
          <xdr:row>4</xdr:row>
          <xdr:rowOff>152400</xdr:rowOff>
        </xdr:to>
        <xdr:sp macro="" textlink="">
          <xdr:nvSpPr>
            <xdr:cNvPr id="7187" name="Scroll Bar 19" hidden="1">
              <a:extLst>
                <a:ext uri="{63B3BB69-23CF-44E3-9099-C40C66FF867C}">
                  <a14:compatExt spid="_x0000_s7187"/>
                </a:ext>
                <a:ext uri="{FF2B5EF4-FFF2-40B4-BE49-F238E27FC236}">
                  <a16:creationId xmlns:a16="http://schemas.microsoft.com/office/drawing/2014/main" id="{00000000-0008-0000-1200-000013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509587</xdr:colOff>
      <xdr:row>0</xdr:row>
      <xdr:rowOff>0</xdr:rowOff>
    </xdr:from>
    <xdr:to>
      <xdr:col>15</xdr:col>
      <xdr:colOff>204787</xdr:colOff>
      <xdr:row>14</xdr:row>
      <xdr:rowOff>76200</xdr:rowOff>
    </xdr:to>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542925</xdr:colOff>
      <xdr:row>5</xdr:row>
      <xdr:rowOff>157162</xdr:rowOff>
    </xdr:from>
    <xdr:to>
      <xdr:col>15</xdr:col>
      <xdr:colOff>200025</xdr:colOff>
      <xdr:row>25</xdr:row>
      <xdr:rowOff>114300</xdr:rowOff>
    </xdr:to>
    <xdr:graphicFrame macro="">
      <xdr:nvGraphicFramePr>
        <xdr:cNvPr id="3" name="Chart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19050</xdr:colOff>
          <xdr:row>1</xdr:row>
          <xdr:rowOff>171450</xdr:rowOff>
        </xdr:from>
        <xdr:to>
          <xdr:col>4</xdr:col>
          <xdr:colOff>200025</xdr:colOff>
          <xdr:row>3</xdr:row>
          <xdr:rowOff>28575</xdr:rowOff>
        </xdr:to>
        <xdr:sp macro="" textlink="">
          <xdr:nvSpPr>
            <xdr:cNvPr id="21507" name="Scroll Bar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jing tian" refreshedDate="43958.40582615741" createdVersion="6" refreshedVersion="6" minRefreshableVersion="3" recordCount="30" xr:uid="{EBDDC96C-840B-4D5C-8E26-A9B47F2C8235}">
  <cacheSource type="worksheet">
    <worksheetSource ref="A2:I32" sheet="PIvot table"/>
  </cacheSource>
  <cacheFields count="9">
    <cacheField name="Case"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Gender" numFmtId="0">
      <sharedItems count="2">
        <s v="M"/>
        <s v="F"/>
      </sharedItems>
    </cacheField>
    <cacheField name="Age" numFmtId="0">
      <sharedItems containsSemiMixedTypes="0" containsString="0" containsNumber="1" containsInteger="1" minValue="18" maxValue="77"/>
    </cacheField>
    <cacheField name="Income" numFmtId="0">
      <sharedItems containsSemiMixedTypes="0" containsString="0" containsNumber="1" containsInteger="1" minValue="1500" maxValue="55000000"/>
    </cacheField>
    <cacheField name="Region" numFmtId="0">
      <sharedItems count="5">
        <s v="East"/>
        <s v="West"/>
        <s v="North"/>
        <s v="South"/>
        <s v="Outer space"/>
      </sharedItems>
    </cacheField>
    <cacheField name="Product 1" numFmtId="0">
      <sharedItems count="2">
        <s v="Good"/>
        <s v="Bad"/>
      </sharedItems>
    </cacheField>
    <cacheField name="Product  2" numFmtId="0">
      <sharedItems/>
    </cacheField>
    <cacheField name="Product 3" numFmtId="0">
      <sharedItems/>
    </cacheField>
    <cacheField name="Product 4" numFmtId="0">
      <sharedItems/>
    </cacheField>
  </cacheFields>
  <extLst>
    <ext xmlns:x14="http://schemas.microsoft.com/office/spreadsheetml/2009/9/main" uri="{725AE2AE-9491-48be-B2B4-4EB974FC3084}">
      <x14:pivotCacheDefinition pivotCacheId="1620075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19"/>
    <n v="2500"/>
    <x v="0"/>
    <x v="0"/>
    <s v="Good"/>
    <s v="Good"/>
    <s v="Bad"/>
  </r>
  <r>
    <x v="1"/>
    <x v="0"/>
    <n v="25"/>
    <n v="21500"/>
    <x v="0"/>
    <x v="0"/>
    <s v="Good"/>
    <s v="Bad"/>
    <s v="Bad"/>
  </r>
  <r>
    <x v="2"/>
    <x v="1"/>
    <n v="65"/>
    <n v="13000"/>
    <x v="1"/>
    <x v="0"/>
    <s v="Good"/>
    <s v="Good"/>
    <s v="Bad"/>
  </r>
  <r>
    <x v="3"/>
    <x v="0"/>
    <n v="43"/>
    <n v="64500"/>
    <x v="2"/>
    <x v="0"/>
    <s v="Good"/>
    <s v="Bad"/>
    <s v="Bad"/>
  </r>
  <r>
    <x v="4"/>
    <x v="1"/>
    <n v="20"/>
    <n v="14500"/>
    <x v="0"/>
    <x v="1"/>
    <s v="Good"/>
    <s v="Bad"/>
    <s v="Good"/>
  </r>
  <r>
    <x v="5"/>
    <x v="1"/>
    <n v="41"/>
    <n v="35000"/>
    <x v="2"/>
    <x v="1"/>
    <s v="Good"/>
    <s v="Bad"/>
    <s v="Bad"/>
  </r>
  <r>
    <x v="6"/>
    <x v="1"/>
    <n v="77"/>
    <n v="12500"/>
    <x v="3"/>
    <x v="0"/>
    <s v="Bad"/>
    <s v="Bad"/>
    <s v="Bad"/>
  </r>
  <r>
    <x v="7"/>
    <x v="0"/>
    <n v="54"/>
    <n v="123000"/>
    <x v="3"/>
    <x v="1"/>
    <s v="Bad"/>
    <s v="Bad"/>
    <s v="Bad"/>
  </r>
  <r>
    <x v="8"/>
    <x v="1"/>
    <n v="31"/>
    <n v="43500"/>
    <x v="3"/>
    <x v="0"/>
    <s v="Good"/>
    <s v="Bad"/>
    <s v="Bad"/>
  </r>
  <r>
    <x v="9"/>
    <x v="0"/>
    <n v="37"/>
    <n v="48000"/>
    <x v="0"/>
    <x v="1"/>
    <s v="Good"/>
    <s v="Good"/>
    <s v="Bad"/>
  </r>
  <r>
    <x v="10"/>
    <x v="0"/>
    <n v="41"/>
    <n v="51500"/>
    <x v="1"/>
    <x v="0"/>
    <s v="Good"/>
    <s v="Bad"/>
    <s v="Bad"/>
  </r>
  <r>
    <x v="11"/>
    <x v="1"/>
    <n v="29"/>
    <n v="26500"/>
    <x v="1"/>
    <x v="1"/>
    <s v="Good"/>
    <s v="Bad"/>
    <s v="Bad"/>
  </r>
  <r>
    <x v="12"/>
    <x v="1"/>
    <n v="19"/>
    <n v="55000000"/>
    <x v="4"/>
    <x v="1"/>
    <s v="Bad"/>
    <s v="Bad"/>
    <s v="Bad"/>
  </r>
  <r>
    <x v="13"/>
    <x v="1"/>
    <n v="32"/>
    <n v="41000"/>
    <x v="2"/>
    <x v="0"/>
    <s v="Bad"/>
    <s v="Good"/>
    <s v="Bad"/>
  </r>
  <r>
    <x v="14"/>
    <x v="0"/>
    <n v="45"/>
    <n v="76500"/>
    <x v="0"/>
    <x v="0"/>
    <s v="Bad"/>
    <s v="Good"/>
    <s v="Good"/>
  </r>
  <r>
    <x v="15"/>
    <x v="0"/>
    <n v="49"/>
    <n v="138000"/>
    <x v="0"/>
    <x v="1"/>
    <s v="Bad"/>
    <s v="Bad"/>
    <s v="Bad"/>
  </r>
  <r>
    <x v="16"/>
    <x v="1"/>
    <n v="36"/>
    <n v="47500"/>
    <x v="1"/>
    <x v="1"/>
    <s v="Bad"/>
    <s v="Bad"/>
    <s v="Bad"/>
  </r>
  <r>
    <x v="17"/>
    <x v="1"/>
    <n v="64"/>
    <n v="49500"/>
    <x v="3"/>
    <x v="1"/>
    <s v="Good"/>
    <s v="Bad"/>
    <s v="Bad"/>
  </r>
  <r>
    <x v="18"/>
    <x v="0"/>
    <n v="26"/>
    <n v="35000"/>
    <x v="2"/>
    <x v="0"/>
    <s v="Good"/>
    <s v="Good"/>
    <s v="Bad"/>
  </r>
  <r>
    <x v="19"/>
    <x v="0"/>
    <n v="28"/>
    <n v="29000"/>
    <x v="2"/>
    <x v="0"/>
    <s v="Bad"/>
    <s v="Good"/>
    <s v="Bad"/>
  </r>
  <r>
    <x v="20"/>
    <x v="0"/>
    <n v="27"/>
    <n v="25500"/>
    <x v="2"/>
    <x v="0"/>
    <s v="Good"/>
    <s v="Good"/>
    <s v="Bad"/>
  </r>
  <r>
    <x v="21"/>
    <x v="0"/>
    <n v="54"/>
    <n v="103000"/>
    <x v="3"/>
    <x v="0"/>
    <s v="Bad"/>
    <s v="Good"/>
    <s v="Good"/>
  </r>
  <r>
    <x v="22"/>
    <x v="0"/>
    <n v="59"/>
    <n v="72000"/>
    <x v="1"/>
    <x v="0"/>
    <s v="Good"/>
    <s v="Good"/>
    <s v="Bad"/>
  </r>
  <r>
    <x v="23"/>
    <x v="1"/>
    <n v="30"/>
    <n v="39500"/>
    <x v="1"/>
    <x v="0"/>
    <s v="Bad"/>
    <s v="Good"/>
    <s v="Good"/>
  </r>
  <r>
    <x v="24"/>
    <x v="1"/>
    <n v="62"/>
    <n v="24500"/>
    <x v="0"/>
    <x v="0"/>
    <s v="Bad"/>
    <s v="Bad"/>
    <s v="Bad"/>
  </r>
  <r>
    <x v="25"/>
    <x v="0"/>
    <n v="62"/>
    <n v="36000"/>
    <x v="0"/>
    <x v="0"/>
    <s v="Bad"/>
    <s v="Bad"/>
    <s v="Good"/>
  </r>
  <r>
    <x v="26"/>
    <x v="0"/>
    <n v="37"/>
    <n v="94000"/>
    <x v="2"/>
    <x v="1"/>
    <s v="Bad"/>
    <s v="Bad"/>
    <s v="Bad"/>
  </r>
  <r>
    <x v="27"/>
    <x v="1"/>
    <n v="71"/>
    <n v="23500"/>
    <x v="3"/>
    <x v="1"/>
    <s v="Bad"/>
    <s v="Good"/>
    <s v="Bad"/>
  </r>
  <r>
    <x v="28"/>
    <x v="1"/>
    <n v="69"/>
    <n v="234500"/>
    <x v="3"/>
    <x v="1"/>
    <s v="Bad"/>
    <s v="Bad"/>
    <s v="Bad"/>
  </r>
  <r>
    <x v="29"/>
    <x v="1"/>
    <n v="18"/>
    <n v="1500"/>
    <x v="0"/>
    <x v="0"/>
    <s v="Good"/>
    <s v="Good"/>
    <s v="Ba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5B9C93-F25D-4A1B-A50F-14F43AFF44BA}"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Q4:T12" firstHeaderRow="1" firstDataRow="2" firstDataCol="1"/>
  <pivotFields count="9">
    <pivotField dataField="1" showAll="0"/>
    <pivotField axis="axisRow" showAll="0">
      <items count="3">
        <item x="1"/>
        <item h="1" x="0"/>
        <item t="default"/>
      </items>
    </pivotField>
    <pivotField showAll="0"/>
    <pivotField showAll="0"/>
    <pivotField axis="axisRow" showAll="0">
      <items count="6">
        <item x="0"/>
        <item x="2"/>
        <item x="4"/>
        <item x="3"/>
        <item x="1"/>
        <item t="default"/>
      </items>
    </pivotField>
    <pivotField axis="axisCol" showAll="0">
      <items count="3">
        <item x="1"/>
        <item x="0"/>
        <item t="default"/>
      </items>
    </pivotField>
    <pivotField showAll="0"/>
    <pivotField showAll="0"/>
    <pivotField showAll="0"/>
  </pivotFields>
  <rowFields count="2">
    <field x="1"/>
    <field x="4"/>
  </rowFields>
  <rowItems count="7">
    <i>
      <x/>
    </i>
    <i r="1">
      <x/>
    </i>
    <i r="1">
      <x v="1"/>
    </i>
    <i r="1">
      <x v="2"/>
    </i>
    <i r="1">
      <x v="3"/>
    </i>
    <i r="1">
      <x v="4"/>
    </i>
    <i t="grand">
      <x/>
    </i>
  </rowItems>
  <colFields count="1">
    <field x="5"/>
  </colFields>
  <colItems count="3">
    <i>
      <x/>
    </i>
    <i>
      <x v="1"/>
    </i>
    <i t="grand">
      <x/>
    </i>
  </colItems>
  <dataFields count="1">
    <dataField name="Sum of Case" fld="0"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5" count="1" selected="0">
            <x v="1"/>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02189B-5CDA-4E8E-9E7C-05D9E0A69243}"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K4:O17" firstHeaderRow="1" firstDataRow="2" firstDataCol="2"/>
  <pivotFields count="9">
    <pivotField dataField="1" compact="0" outline="0" showAll="0"/>
    <pivotField axis="axisRow" compact="0" outline="0" showAll="0">
      <items count="3">
        <item x="1"/>
        <item x="0"/>
        <item t="default"/>
      </items>
    </pivotField>
    <pivotField compact="0" outline="0" showAll="0"/>
    <pivotField compact="0" outline="0" showAll="0"/>
    <pivotField axis="axisRow" compact="0" outline="0" showAll="0">
      <items count="6">
        <item x="0"/>
        <item x="2"/>
        <item x="4"/>
        <item x="3"/>
        <item x="1"/>
        <item t="default"/>
      </items>
    </pivotField>
    <pivotField axis="axisCol" compact="0" outline="0" showAll="0">
      <items count="3">
        <item x="1"/>
        <item x="0"/>
        <item t="default"/>
      </items>
    </pivotField>
    <pivotField compact="0" outline="0" showAll="0"/>
    <pivotField compact="0" outline="0" showAll="0"/>
    <pivotField compact="0" outline="0" showAll="0"/>
  </pivotFields>
  <rowFields count="2">
    <field x="1"/>
    <field x="4"/>
  </rowFields>
  <rowItems count="12">
    <i>
      <x/>
      <x/>
    </i>
    <i r="1">
      <x v="1"/>
    </i>
    <i r="1">
      <x v="2"/>
    </i>
    <i r="1">
      <x v="3"/>
    </i>
    <i r="1">
      <x v="4"/>
    </i>
    <i t="default">
      <x/>
    </i>
    <i>
      <x v="1"/>
      <x/>
    </i>
    <i r="1">
      <x v="1"/>
    </i>
    <i r="1">
      <x v="3"/>
    </i>
    <i r="1">
      <x v="4"/>
    </i>
    <i t="default">
      <x v="1"/>
    </i>
    <i t="grand">
      <x/>
    </i>
  </rowItems>
  <colFields count="1">
    <field x="5"/>
  </colFields>
  <colItems count="3">
    <i>
      <x/>
    </i>
    <i>
      <x v="1"/>
    </i>
    <i t="grand">
      <x/>
    </i>
  </colItems>
  <dataFields count="1">
    <dataField name="Sum of Case" fld="0"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E535CCD-3E6D-487C-923A-0ECB33BB8062}" sourceName="Gender">
  <pivotTables>
    <pivotTable tabId="14" name="PivotTable3"/>
  </pivotTables>
  <data>
    <tabular pivotCacheId="1620075253">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9F5A58C-7584-4E97-8EE1-3596CA3AB3F9}"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84D65C-A795-45B6-B1D0-16A54460E38C}" name="Table2" displayName="Table2" ref="B2:C8" totalsRowShown="0">
  <autoFilter ref="B2:C8" xr:uid="{19FF93F8-6A7D-4F69-90EA-0E0719CBDF1A}"/>
  <tableColumns count="2">
    <tableColumn id="1" xr3:uid="{3276AB77-0F92-43E8-A508-F340B3CED186}" name="name "/>
    <tableColumn id="2" xr3:uid="{5E5851E2-E374-4147-A952-5550074A3C15}" name="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7.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1.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2.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A1:Y27"/>
  <sheetViews>
    <sheetView topLeftCell="O1" workbookViewId="0">
      <selection activeCell="F25" sqref="A1:F25"/>
    </sheetView>
  </sheetViews>
  <sheetFormatPr defaultRowHeight="15" x14ac:dyDescent="0.25"/>
  <cols>
    <col min="8" max="8" width="18.140625" bestFit="1" customWidth="1"/>
    <col min="9" max="9" width="12.7109375" bestFit="1" customWidth="1"/>
    <col min="11" max="11" width="18.140625" bestFit="1" customWidth="1"/>
    <col min="12" max="12" width="12.7109375" bestFit="1" customWidth="1"/>
    <col min="20" max="20" width="5.7109375" customWidth="1"/>
  </cols>
  <sheetData>
    <row r="1" spans="1:25" ht="15.75" thickBot="1" x14ac:dyDescent="0.3">
      <c r="A1" t="s">
        <v>5</v>
      </c>
      <c r="B1" t="s">
        <v>6</v>
      </c>
      <c r="C1" t="s">
        <v>7</v>
      </c>
      <c r="D1" t="s">
        <v>8</v>
      </c>
      <c r="E1" t="s">
        <v>9</v>
      </c>
      <c r="F1" t="s">
        <v>10</v>
      </c>
      <c r="P1" t="s">
        <v>5</v>
      </c>
      <c r="Q1" t="s">
        <v>10</v>
      </c>
      <c r="U1" t="s">
        <v>37</v>
      </c>
      <c r="V1" t="s">
        <v>38</v>
      </c>
      <c r="W1" t="s">
        <v>39</v>
      </c>
      <c r="X1" t="s">
        <v>40</v>
      </c>
      <c r="Y1" t="s">
        <v>48</v>
      </c>
    </row>
    <row r="2" spans="1:25" x14ac:dyDescent="0.25">
      <c r="A2">
        <v>1</v>
      </c>
      <c r="B2">
        <v>98</v>
      </c>
      <c r="C2">
        <v>45</v>
      </c>
      <c r="D2">
        <v>64</v>
      </c>
      <c r="E2">
        <v>21</v>
      </c>
      <c r="F2">
        <v>23</v>
      </c>
      <c r="H2" s="4" t="s">
        <v>24</v>
      </c>
      <c r="I2" s="4"/>
      <c r="K2" s="4" t="s">
        <v>25</v>
      </c>
      <c r="L2" s="4"/>
      <c r="P2">
        <v>1</v>
      </c>
      <c r="Q2">
        <v>23</v>
      </c>
      <c r="T2" t="s">
        <v>41</v>
      </c>
      <c r="U2">
        <v>23</v>
      </c>
      <c r="V2">
        <v>14</v>
      </c>
      <c r="W2">
        <v>56</v>
      </c>
      <c r="X2">
        <v>78</v>
      </c>
      <c r="Y2">
        <f>SUM(U2:X2)</f>
        <v>171</v>
      </c>
    </row>
    <row r="3" spans="1:25" x14ac:dyDescent="0.25">
      <c r="A3">
        <v>2</v>
      </c>
      <c r="B3">
        <v>58</v>
      </c>
      <c r="C3">
        <v>21</v>
      </c>
      <c r="D3">
        <v>45</v>
      </c>
      <c r="E3">
        <v>23</v>
      </c>
      <c r="F3">
        <v>14</v>
      </c>
      <c r="H3" s="1"/>
      <c r="I3" s="1"/>
      <c r="K3" s="1"/>
      <c r="L3" s="1"/>
      <c r="P3">
        <v>1</v>
      </c>
      <c r="Q3">
        <v>27</v>
      </c>
      <c r="T3" t="s">
        <v>42</v>
      </c>
      <c r="U3">
        <v>27</v>
      </c>
      <c r="V3">
        <v>20</v>
      </c>
      <c r="W3">
        <v>67</v>
      </c>
      <c r="X3">
        <v>89</v>
      </c>
      <c r="Y3">
        <f t="shared" ref="Y3:Y7" si="0">SUM(U3:X3)</f>
        <v>203</v>
      </c>
    </row>
    <row r="4" spans="1:25" x14ac:dyDescent="0.25">
      <c r="A4">
        <v>3</v>
      </c>
      <c r="B4">
        <v>23</v>
      </c>
      <c r="C4">
        <v>36</v>
      </c>
      <c r="D4">
        <v>21</v>
      </c>
      <c r="E4">
        <v>31</v>
      </c>
      <c r="F4">
        <v>56</v>
      </c>
      <c r="H4" s="1" t="s">
        <v>11</v>
      </c>
      <c r="I4" s="1">
        <v>43.083333333333336</v>
      </c>
      <c r="K4" s="1" t="s">
        <v>11</v>
      </c>
      <c r="L4" s="1">
        <v>43.208333333333336</v>
      </c>
      <c r="P4">
        <v>1</v>
      </c>
      <c r="Q4">
        <v>34</v>
      </c>
      <c r="T4" t="s">
        <v>43</v>
      </c>
      <c r="U4">
        <v>34</v>
      </c>
      <c r="V4">
        <v>30</v>
      </c>
      <c r="W4">
        <v>73</v>
      </c>
      <c r="X4">
        <v>83</v>
      </c>
      <c r="Y4">
        <f t="shared" si="0"/>
        <v>220</v>
      </c>
    </row>
    <row r="5" spans="1:25" x14ac:dyDescent="0.25">
      <c r="A5">
        <v>4</v>
      </c>
      <c r="B5">
        <v>43</v>
      </c>
      <c r="C5">
        <v>21</v>
      </c>
      <c r="D5">
        <v>14</v>
      </c>
      <c r="E5">
        <v>30</v>
      </c>
      <c r="F5">
        <v>78</v>
      </c>
      <c r="H5" s="1" t="s">
        <v>12</v>
      </c>
      <c r="I5" s="1">
        <v>5.0335528793658249</v>
      </c>
      <c r="K5" s="1" t="s">
        <v>12</v>
      </c>
      <c r="L5" s="1">
        <v>3.393823869757711</v>
      </c>
      <c r="P5">
        <v>1</v>
      </c>
      <c r="Q5">
        <v>43</v>
      </c>
      <c r="T5" t="s">
        <v>44</v>
      </c>
      <c r="U5">
        <v>43</v>
      </c>
      <c r="V5">
        <v>32</v>
      </c>
      <c r="W5">
        <v>85</v>
      </c>
      <c r="X5">
        <v>98</v>
      </c>
      <c r="Y5">
        <f t="shared" si="0"/>
        <v>258</v>
      </c>
    </row>
    <row r="6" spans="1:25" x14ac:dyDescent="0.25">
      <c r="A6">
        <v>1</v>
      </c>
      <c r="B6">
        <v>89</v>
      </c>
      <c r="C6">
        <v>49</v>
      </c>
      <c r="D6">
        <v>27</v>
      </c>
      <c r="E6">
        <v>35</v>
      </c>
      <c r="F6">
        <v>27</v>
      </c>
      <c r="H6" s="1" t="s">
        <v>13</v>
      </c>
      <c r="I6" s="1">
        <v>34</v>
      </c>
      <c r="K6" s="1" t="s">
        <v>13</v>
      </c>
      <c r="L6" s="1">
        <v>42.5</v>
      </c>
      <c r="P6">
        <v>1</v>
      </c>
      <c r="Q6">
        <v>50</v>
      </c>
      <c r="T6" t="s">
        <v>45</v>
      </c>
      <c r="U6">
        <v>50</v>
      </c>
      <c r="V6">
        <v>36</v>
      </c>
      <c r="W6">
        <v>101</v>
      </c>
      <c r="X6">
        <v>123</v>
      </c>
      <c r="Y6">
        <f t="shared" si="0"/>
        <v>310</v>
      </c>
    </row>
    <row r="7" spans="1:25" x14ac:dyDescent="0.25">
      <c r="A7">
        <v>2</v>
      </c>
      <c r="B7">
        <v>52</v>
      </c>
      <c r="C7">
        <v>20</v>
      </c>
      <c r="D7">
        <v>40</v>
      </c>
      <c r="E7">
        <v>40</v>
      </c>
      <c r="F7">
        <v>20</v>
      </c>
      <c r="H7" s="1" t="s">
        <v>14</v>
      </c>
      <c r="I7" s="1">
        <v>24</v>
      </c>
      <c r="K7" s="1" t="s">
        <v>14</v>
      </c>
      <c r="L7" s="1">
        <v>21</v>
      </c>
      <c r="P7">
        <v>1</v>
      </c>
      <c r="Q7">
        <v>63</v>
      </c>
      <c r="T7" t="s">
        <v>46</v>
      </c>
      <c r="U7">
        <v>63</v>
      </c>
      <c r="V7">
        <v>46</v>
      </c>
      <c r="W7">
        <v>125</v>
      </c>
      <c r="X7">
        <v>146</v>
      </c>
      <c r="Y7">
        <f t="shared" si="0"/>
        <v>380</v>
      </c>
    </row>
    <row r="8" spans="1:25" x14ac:dyDescent="0.25">
      <c r="A8">
        <v>3</v>
      </c>
      <c r="B8">
        <v>24</v>
      </c>
      <c r="C8">
        <v>43</v>
      </c>
      <c r="D8">
        <v>58</v>
      </c>
      <c r="E8">
        <v>37</v>
      </c>
      <c r="F8">
        <v>67</v>
      </c>
      <c r="H8" s="1" t="s">
        <v>15</v>
      </c>
      <c r="I8" s="1">
        <v>24.659272295526637</v>
      </c>
      <c r="K8" s="1" t="s">
        <v>15</v>
      </c>
      <c r="L8" s="1">
        <v>16.62627351556845</v>
      </c>
      <c r="P8">
        <v>2</v>
      </c>
      <c r="Q8">
        <v>14</v>
      </c>
    </row>
    <row r="9" spans="1:25" ht="15.75" thickBot="1" x14ac:dyDescent="0.3">
      <c r="A9">
        <v>4</v>
      </c>
      <c r="B9">
        <v>34</v>
      </c>
      <c r="C9">
        <v>21</v>
      </c>
      <c r="D9">
        <v>76</v>
      </c>
      <c r="E9">
        <v>40</v>
      </c>
      <c r="F9">
        <v>89</v>
      </c>
      <c r="H9" s="1" t="s">
        <v>16</v>
      </c>
      <c r="I9" s="1">
        <v>608.07971014492762</v>
      </c>
      <c r="K9" s="1" t="s">
        <v>16</v>
      </c>
      <c r="L9" s="1">
        <v>276.43297101449286</v>
      </c>
      <c r="P9">
        <v>2</v>
      </c>
      <c r="Q9">
        <v>20</v>
      </c>
      <c r="U9" t="s">
        <v>47</v>
      </c>
    </row>
    <row r="10" spans="1:25" x14ac:dyDescent="0.25">
      <c r="A10">
        <v>1</v>
      </c>
      <c r="B10">
        <v>81</v>
      </c>
      <c r="C10">
        <v>53</v>
      </c>
      <c r="D10">
        <v>81</v>
      </c>
      <c r="E10">
        <v>42</v>
      </c>
      <c r="F10">
        <v>34</v>
      </c>
      <c r="H10" s="1" t="s">
        <v>17</v>
      </c>
      <c r="I10" s="1">
        <v>-0.428844293250076</v>
      </c>
      <c r="K10" s="1" t="s">
        <v>17</v>
      </c>
      <c r="L10" s="1">
        <v>-0.89598213345740874</v>
      </c>
      <c r="P10">
        <v>2</v>
      </c>
      <c r="Q10">
        <v>30</v>
      </c>
      <c r="U10">
        <v>5</v>
      </c>
      <c r="W10" s="3" t="s">
        <v>34</v>
      </c>
      <c r="X10" s="3" t="s">
        <v>36</v>
      </c>
    </row>
    <row r="11" spans="1:25" x14ac:dyDescent="0.25">
      <c r="A11">
        <v>2</v>
      </c>
      <c r="B11">
        <v>49</v>
      </c>
      <c r="C11">
        <v>27</v>
      </c>
      <c r="D11">
        <v>93</v>
      </c>
      <c r="E11">
        <v>39</v>
      </c>
      <c r="F11">
        <v>30</v>
      </c>
      <c r="H11" s="1" t="s">
        <v>18</v>
      </c>
      <c r="I11" s="1">
        <v>0.86620849194562277</v>
      </c>
      <c r="K11" s="1" t="s">
        <v>18</v>
      </c>
      <c r="L11" s="1">
        <v>0.28281777715705037</v>
      </c>
      <c r="P11">
        <v>2</v>
      </c>
      <c r="Q11">
        <v>32</v>
      </c>
      <c r="U11">
        <v>15</v>
      </c>
      <c r="W11" s="5">
        <v>5</v>
      </c>
      <c r="X11" s="1">
        <v>0</v>
      </c>
    </row>
    <row r="12" spans="1:25" x14ac:dyDescent="0.25">
      <c r="A12">
        <v>3</v>
      </c>
      <c r="B12">
        <v>16</v>
      </c>
      <c r="C12">
        <v>49</v>
      </c>
      <c r="D12">
        <v>84</v>
      </c>
      <c r="E12">
        <v>42</v>
      </c>
      <c r="F12">
        <v>73</v>
      </c>
      <c r="H12" s="1" t="s">
        <v>19</v>
      </c>
      <c r="I12" s="1">
        <v>82</v>
      </c>
      <c r="K12" s="1" t="s">
        <v>19</v>
      </c>
      <c r="L12" s="1">
        <v>53</v>
      </c>
      <c r="P12">
        <v>2</v>
      </c>
      <c r="Q12">
        <v>36</v>
      </c>
      <c r="U12">
        <v>25</v>
      </c>
      <c r="W12" s="5">
        <v>15</v>
      </c>
      <c r="X12" s="1">
        <v>1</v>
      </c>
    </row>
    <row r="13" spans="1:25" x14ac:dyDescent="0.25">
      <c r="A13">
        <v>4</v>
      </c>
      <c r="B13">
        <v>29</v>
      </c>
      <c r="C13">
        <v>30</v>
      </c>
      <c r="D13">
        <v>70</v>
      </c>
      <c r="E13">
        <v>46</v>
      </c>
      <c r="F13">
        <v>83</v>
      </c>
      <c r="H13" s="1" t="s">
        <v>20</v>
      </c>
      <c r="I13" s="1">
        <v>16</v>
      </c>
      <c r="K13" s="1" t="s">
        <v>20</v>
      </c>
      <c r="L13" s="1">
        <v>20</v>
      </c>
      <c r="P13">
        <v>2</v>
      </c>
      <c r="Q13">
        <v>46</v>
      </c>
      <c r="U13">
        <v>35</v>
      </c>
      <c r="W13" s="5">
        <v>25</v>
      </c>
      <c r="X13" s="1">
        <v>2</v>
      </c>
    </row>
    <row r="14" spans="1:25" x14ac:dyDescent="0.25">
      <c r="A14">
        <v>1</v>
      </c>
      <c r="B14">
        <v>74</v>
      </c>
      <c r="C14">
        <v>60</v>
      </c>
      <c r="D14">
        <v>57</v>
      </c>
      <c r="E14">
        <v>42</v>
      </c>
      <c r="F14">
        <v>43</v>
      </c>
      <c r="H14" s="1" t="s">
        <v>21</v>
      </c>
      <c r="I14" s="1">
        <v>98</v>
      </c>
      <c r="K14" s="1" t="s">
        <v>21</v>
      </c>
      <c r="L14" s="1">
        <v>73</v>
      </c>
      <c r="P14">
        <v>3</v>
      </c>
      <c r="Q14">
        <v>56</v>
      </c>
      <c r="U14">
        <v>45</v>
      </c>
      <c r="W14" s="5">
        <v>35</v>
      </c>
      <c r="X14" s="1">
        <v>4</v>
      </c>
    </row>
    <row r="15" spans="1:25" x14ac:dyDescent="0.25">
      <c r="A15">
        <v>2</v>
      </c>
      <c r="B15">
        <v>36</v>
      </c>
      <c r="C15">
        <v>28</v>
      </c>
      <c r="D15">
        <v>45</v>
      </c>
      <c r="E15">
        <v>34</v>
      </c>
      <c r="F15">
        <v>32</v>
      </c>
      <c r="H15" s="1" t="s">
        <v>22</v>
      </c>
      <c r="I15" s="1">
        <v>1034</v>
      </c>
      <c r="K15" s="1" t="s">
        <v>22</v>
      </c>
      <c r="L15" s="1">
        <v>1037</v>
      </c>
      <c r="P15">
        <v>3</v>
      </c>
      <c r="Q15">
        <v>67</v>
      </c>
      <c r="U15">
        <v>55</v>
      </c>
      <c r="W15" s="5">
        <v>45</v>
      </c>
      <c r="X15" s="1">
        <v>2</v>
      </c>
    </row>
    <row r="16" spans="1:25" ht="15.75" thickBot="1" x14ac:dyDescent="0.3">
      <c r="A16">
        <v>3</v>
      </c>
      <c r="B16">
        <v>17</v>
      </c>
      <c r="C16">
        <v>52</v>
      </c>
      <c r="D16">
        <v>43</v>
      </c>
      <c r="E16">
        <v>45</v>
      </c>
      <c r="F16">
        <v>85</v>
      </c>
      <c r="H16" s="2" t="s">
        <v>23</v>
      </c>
      <c r="I16" s="2">
        <v>24</v>
      </c>
      <c r="K16" s="2" t="s">
        <v>23</v>
      </c>
      <c r="L16" s="2">
        <v>24</v>
      </c>
      <c r="P16">
        <v>3</v>
      </c>
      <c r="Q16">
        <v>73</v>
      </c>
      <c r="U16">
        <v>65</v>
      </c>
      <c r="W16" s="5">
        <v>55</v>
      </c>
      <c r="X16" s="1">
        <v>2</v>
      </c>
    </row>
    <row r="17" spans="1:24" x14ac:dyDescent="0.25">
      <c r="A17">
        <v>4</v>
      </c>
      <c r="B17">
        <v>26</v>
      </c>
      <c r="C17">
        <v>34</v>
      </c>
      <c r="D17">
        <v>34</v>
      </c>
      <c r="E17">
        <v>54</v>
      </c>
      <c r="F17">
        <v>98</v>
      </c>
      <c r="P17">
        <v>3</v>
      </c>
      <c r="Q17">
        <v>85</v>
      </c>
      <c r="U17">
        <v>75</v>
      </c>
      <c r="W17" s="5">
        <v>65</v>
      </c>
      <c r="X17" s="1">
        <v>2</v>
      </c>
    </row>
    <row r="18" spans="1:24" x14ac:dyDescent="0.25">
      <c r="A18">
        <v>1</v>
      </c>
      <c r="B18">
        <v>67</v>
      </c>
      <c r="C18">
        <v>68</v>
      </c>
      <c r="D18">
        <v>29</v>
      </c>
      <c r="E18">
        <v>53</v>
      </c>
      <c r="F18">
        <v>50</v>
      </c>
      <c r="P18">
        <v>3</v>
      </c>
      <c r="Q18">
        <v>101</v>
      </c>
      <c r="U18">
        <v>85</v>
      </c>
      <c r="W18" s="5">
        <v>75</v>
      </c>
      <c r="X18" s="1">
        <v>2</v>
      </c>
    </row>
    <row r="19" spans="1:24" x14ac:dyDescent="0.25">
      <c r="A19">
        <v>2</v>
      </c>
      <c r="B19">
        <v>34</v>
      </c>
      <c r="C19">
        <v>34</v>
      </c>
      <c r="D19">
        <v>36</v>
      </c>
      <c r="E19">
        <v>37</v>
      </c>
      <c r="F19">
        <v>36</v>
      </c>
      <c r="P19">
        <v>3</v>
      </c>
      <c r="Q19">
        <v>125</v>
      </c>
      <c r="U19">
        <v>95</v>
      </c>
      <c r="W19" s="5">
        <v>85</v>
      </c>
      <c r="X19" s="1">
        <v>3</v>
      </c>
    </row>
    <row r="20" spans="1:24" x14ac:dyDescent="0.25">
      <c r="A20">
        <v>3</v>
      </c>
      <c r="B20">
        <v>18</v>
      </c>
      <c r="C20">
        <v>64</v>
      </c>
      <c r="D20">
        <v>51</v>
      </c>
      <c r="E20">
        <v>49</v>
      </c>
      <c r="F20">
        <v>101</v>
      </c>
      <c r="P20">
        <v>4</v>
      </c>
      <c r="Q20">
        <v>78</v>
      </c>
      <c r="U20">
        <v>105</v>
      </c>
      <c r="W20" s="5">
        <v>95</v>
      </c>
      <c r="X20" s="1">
        <v>1</v>
      </c>
    </row>
    <row r="21" spans="1:24" x14ac:dyDescent="0.25">
      <c r="A21">
        <v>4</v>
      </c>
      <c r="B21">
        <v>25</v>
      </c>
      <c r="C21">
        <v>41</v>
      </c>
      <c r="D21">
        <v>65</v>
      </c>
      <c r="E21">
        <v>60</v>
      </c>
      <c r="F21">
        <v>123</v>
      </c>
      <c r="P21">
        <v>4</v>
      </c>
      <c r="Q21">
        <v>89</v>
      </c>
      <c r="U21">
        <v>115</v>
      </c>
      <c r="W21" s="5">
        <v>105</v>
      </c>
      <c r="X21" s="1">
        <v>2</v>
      </c>
    </row>
    <row r="22" spans="1:24" x14ac:dyDescent="0.25">
      <c r="A22">
        <v>1</v>
      </c>
      <c r="B22">
        <v>68</v>
      </c>
      <c r="C22">
        <v>73</v>
      </c>
      <c r="D22">
        <v>72</v>
      </c>
      <c r="E22">
        <v>67</v>
      </c>
      <c r="F22">
        <v>63</v>
      </c>
      <c r="P22">
        <v>4</v>
      </c>
      <c r="Q22">
        <v>83</v>
      </c>
      <c r="U22">
        <v>125</v>
      </c>
      <c r="W22" s="5">
        <v>115</v>
      </c>
      <c r="X22" s="1">
        <v>0</v>
      </c>
    </row>
    <row r="23" spans="1:24" x14ac:dyDescent="0.25">
      <c r="A23">
        <v>2</v>
      </c>
      <c r="B23">
        <v>29</v>
      </c>
      <c r="C23">
        <v>42</v>
      </c>
      <c r="D23">
        <v>81</v>
      </c>
      <c r="E23">
        <v>40</v>
      </c>
      <c r="F23">
        <v>46</v>
      </c>
      <c r="P23">
        <v>4</v>
      </c>
      <c r="Q23">
        <v>98</v>
      </c>
      <c r="U23">
        <v>135</v>
      </c>
      <c r="W23" s="5">
        <v>125</v>
      </c>
      <c r="X23" s="1">
        <v>2</v>
      </c>
    </row>
    <row r="24" spans="1:24" x14ac:dyDescent="0.25">
      <c r="A24">
        <v>3</v>
      </c>
      <c r="B24">
        <v>20</v>
      </c>
      <c r="C24">
        <v>73</v>
      </c>
      <c r="D24">
        <v>93</v>
      </c>
      <c r="E24">
        <v>57</v>
      </c>
      <c r="F24">
        <v>125</v>
      </c>
      <c r="P24">
        <v>4</v>
      </c>
      <c r="Q24">
        <v>123</v>
      </c>
      <c r="U24">
        <v>145</v>
      </c>
      <c r="W24" s="5">
        <v>135</v>
      </c>
      <c r="X24" s="1">
        <v>0</v>
      </c>
    </row>
    <row r="25" spans="1:24" x14ac:dyDescent="0.25">
      <c r="A25">
        <v>4</v>
      </c>
      <c r="B25">
        <v>24</v>
      </c>
      <c r="C25">
        <v>53</v>
      </c>
      <c r="D25">
        <v>98</v>
      </c>
      <c r="E25">
        <v>74</v>
      </c>
      <c r="F25">
        <v>146</v>
      </c>
      <c r="P25">
        <v>4</v>
      </c>
      <c r="Q25">
        <v>146</v>
      </c>
      <c r="U25">
        <v>155</v>
      </c>
      <c r="W25" s="5">
        <v>145</v>
      </c>
      <c r="X25" s="1">
        <v>0</v>
      </c>
    </row>
    <row r="26" spans="1:24" x14ac:dyDescent="0.25">
      <c r="W26" s="5">
        <v>155</v>
      </c>
      <c r="X26" s="1">
        <v>1</v>
      </c>
    </row>
    <row r="27" spans="1:24" ht="15.75" thickBot="1" x14ac:dyDescent="0.3">
      <c r="W27" s="2" t="s">
        <v>35</v>
      </c>
      <c r="X27" s="2">
        <v>0</v>
      </c>
    </row>
  </sheetData>
  <sortState xmlns:xlrd2="http://schemas.microsoft.com/office/spreadsheetml/2017/richdata2" ref="W12:W26">
    <sortCondition ref="W11"/>
  </sortState>
  <phoneticPr fontId="19"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2AA8-D2A7-4D3C-925C-691FA62035F3}">
  <sheetPr codeName="Sheet2"/>
  <dimension ref="B1:L42"/>
  <sheetViews>
    <sheetView topLeftCell="A4" workbookViewId="0">
      <selection activeCell="L16" sqref="L16"/>
    </sheetView>
  </sheetViews>
  <sheetFormatPr defaultRowHeight="15" x14ac:dyDescent="0.25"/>
  <sheetData>
    <row r="1" spans="2:7" x14ac:dyDescent="0.25">
      <c r="B1" t="s">
        <v>49</v>
      </c>
      <c r="C1" t="s">
        <v>37</v>
      </c>
      <c r="D1" t="s">
        <v>38</v>
      </c>
      <c r="E1" t="s">
        <v>39</v>
      </c>
      <c r="F1" t="s">
        <v>40</v>
      </c>
      <c r="G1" t="s">
        <v>48</v>
      </c>
    </row>
    <row r="2" spans="2:7" x14ac:dyDescent="0.25">
      <c r="B2">
        <v>1</v>
      </c>
      <c r="C2">
        <v>23</v>
      </c>
      <c r="D2">
        <v>14</v>
      </c>
      <c r="E2">
        <v>56</v>
      </c>
      <c r="F2">
        <v>78</v>
      </c>
      <c r="G2">
        <v>171</v>
      </c>
    </row>
    <row r="3" spans="2:7" x14ac:dyDescent="0.25">
      <c r="B3">
        <v>2</v>
      </c>
      <c r="C3">
        <v>27</v>
      </c>
      <c r="D3">
        <v>20</v>
      </c>
      <c r="E3">
        <v>67</v>
      </c>
      <c r="F3">
        <v>89</v>
      </c>
      <c r="G3">
        <v>203</v>
      </c>
    </row>
    <row r="4" spans="2:7" x14ac:dyDescent="0.25">
      <c r="B4">
        <v>3</v>
      </c>
      <c r="C4">
        <v>34</v>
      </c>
      <c r="D4">
        <v>30</v>
      </c>
      <c r="E4">
        <v>73</v>
      </c>
      <c r="F4">
        <v>83</v>
      </c>
      <c r="G4">
        <v>220</v>
      </c>
    </row>
    <row r="5" spans="2:7" x14ac:dyDescent="0.25">
      <c r="B5">
        <v>4</v>
      </c>
      <c r="C5">
        <v>43</v>
      </c>
      <c r="D5">
        <v>32</v>
      </c>
      <c r="E5">
        <v>85</v>
      </c>
      <c r="F5">
        <v>98</v>
      </c>
      <c r="G5">
        <v>258</v>
      </c>
    </row>
    <row r="6" spans="2:7" x14ac:dyDescent="0.25">
      <c r="B6">
        <v>5</v>
      </c>
      <c r="C6">
        <v>50</v>
      </c>
      <c r="D6">
        <v>36</v>
      </c>
      <c r="E6">
        <v>101</v>
      </c>
      <c r="F6">
        <v>123</v>
      </c>
      <c r="G6">
        <v>310</v>
      </c>
    </row>
    <row r="7" spans="2:7" x14ac:dyDescent="0.25">
      <c r="B7">
        <v>6</v>
      </c>
      <c r="C7">
        <v>63</v>
      </c>
      <c r="D7">
        <v>46</v>
      </c>
      <c r="E7">
        <v>125</v>
      </c>
      <c r="F7">
        <v>146</v>
      </c>
      <c r="G7">
        <v>380</v>
      </c>
    </row>
    <row r="13" spans="2:7" x14ac:dyDescent="0.25">
      <c r="D13" t="s">
        <v>50</v>
      </c>
    </row>
    <row r="14" spans="2:7" ht="15.75" thickBot="1" x14ac:dyDescent="0.3"/>
    <row r="15" spans="2:7" x14ac:dyDescent="0.25">
      <c r="D15" s="4" t="s">
        <v>51</v>
      </c>
      <c r="E15" s="4"/>
    </row>
    <row r="16" spans="2:7" x14ac:dyDescent="0.25">
      <c r="D16" s="1" t="s">
        <v>52</v>
      </c>
      <c r="E16" s="1">
        <v>0.98758062821403325</v>
      </c>
    </row>
    <row r="17" spans="4:12" x14ac:dyDescent="0.25">
      <c r="D17" s="1" t="s">
        <v>53</v>
      </c>
      <c r="E17" s="1">
        <v>0.97531549722362454</v>
      </c>
    </row>
    <row r="18" spans="4:12" x14ac:dyDescent="0.25">
      <c r="D18" s="1" t="s">
        <v>54</v>
      </c>
      <c r="E18" s="1">
        <v>0.9691443715295307</v>
      </c>
    </row>
    <row r="19" spans="4:12" x14ac:dyDescent="0.25">
      <c r="D19" s="1" t="s">
        <v>12</v>
      </c>
      <c r="E19" s="1">
        <v>2.6430501859999356</v>
      </c>
    </row>
    <row r="20" spans="4:12" ht="15.75" thickBot="1" x14ac:dyDescent="0.3">
      <c r="D20" s="2" t="s">
        <v>55</v>
      </c>
      <c r="E20" s="2">
        <v>6</v>
      </c>
    </row>
    <row r="22" spans="4:12" ht="15.75" thickBot="1" x14ac:dyDescent="0.3">
      <c r="D22" t="s">
        <v>56</v>
      </c>
    </row>
    <row r="23" spans="4:12" x14ac:dyDescent="0.25">
      <c r="D23" s="3"/>
      <c r="E23" s="3" t="s">
        <v>61</v>
      </c>
      <c r="F23" s="3" t="s">
        <v>62</v>
      </c>
      <c r="G23" s="3" t="s">
        <v>63</v>
      </c>
      <c r="H23" s="3" t="s">
        <v>64</v>
      </c>
      <c r="I23" s="3" t="s">
        <v>65</v>
      </c>
    </row>
    <row r="24" spans="4:12" x14ac:dyDescent="0.25">
      <c r="D24" s="1" t="s">
        <v>57</v>
      </c>
      <c r="E24" s="1">
        <v>1</v>
      </c>
      <c r="F24" s="1">
        <v>1104.0571428571429</v>
      </c>
      <c r="G24" s="1">
        <v>1104.0571428571429</v>
      </c>
      <c r="H24" s="1">
        <v>158.04498977505094</v>
      </c>
      <c r="I24" s="1">
        <v>2.3040340644480401E-4</v>
      </c>
    </row>
    <row r="25" spans="4:12" x14ac:dyDescent="0.25">
      <c r="D25" s="1" t="s">
        <v>58</v>
      </c>
      <c r="E25" s="1">
        <v>4</v>
      </c>
      <c r="F25" s="1">
        <v>27.942857142857179</v>
      </c>
      <c r="G25" s="1">
        <v>6.9857142857142946</v>
      </c>
      <c r="H25" s="1"/>
      <c r="I25" s="1"/>
    </row>
    <row r="26" spans="4:12" ht="15.75" thickBot="1" x14ac:dyDescent="0.3">
      <c r="D26" s="2" t="s">
        <v>59</v>
      </c>
      <c r="E26" s="2">
        <v>5</v>
      </c>
      <c r="F26" s="2">
        <v>1132</v>
      </c>
      <c r="G26" s="2"/>
      <c r="H26" s="2"/>
      <c r="I26" s="2"/>
    </row>
    <row r="27" spans="4:12" ht="15.75" thickBot="1" x14ac:dyDescent="0.3"/>
    <row r="28" spans="4:12" x14ac:dyDescent="0.25">
      <c r="D28" s="3"/>
      <c r="E28" s="3" t="s">
        <v>66</v>
      </c>
      <c r="F28" s="3" t="s">
        <v>12</v>
      </c>
      <c r="G28" s="3" t="s">
        <v>67</v>
      </c>
      <c r="H28" s="3" t="s">
        <v>68</v>
      </c>
      <c r="I28" s="3" t="s">
        <v>69</v>
      </c>
      <c r="J28" s="3" t="s">
        <v>70</v>
      </c>
      <c r="K28" s="3" t="s">
        <v>71</v>
      </c>
      <c r="L28" s="3" t="s">
        <v>72</v>
      </c>
    </row>
    <row r="29" spans="4:12" x14ac:dyDescent="0.25">
      <c r="D29" s="1" t="s">
        <v>60</v>
      </c>
      <c r="E29" s="1">
        <v>12.200000000000003</v>
      </c>
      <c r="F29" s="1">
        <v>2.4605458163354164</v>
      </c>
      <c r="G29" s="1">
        <v>4.958249474163388</v>
      </c>
      <c r="H29" s="1">
        <v>7.7157193059205964E-3</v>
      </c>
      <c r="I29" s="1">
        <v>5.368429612120627</v>
      </c>
      <c r="J29" s="1">
        <v>19.031570387879377</v>
      </c>
      <c r="K29" s="1">
        <v>5.368429612120627</v>
      </c>
      <c r="L29" s="1">
        <v>19.031570387879377</v>
      </c>
    </row>
    <row r="30" spans="4:12" ht="15.75" thickBot="1" x14ac:dyDescent="0.3">
      <c r="D30" s="2" t="s">
        <v>73</v>
      </c>
      <c r="E30" s="2">
        <v>7.9428571428571422</v>
      </c>
      <c r="F30" s="2">
        <v>0.63180983964274273</v>
      </c>
      <c r="G30" s="2">
        <v>12.571594559762532</v>
      </c>
      <c r="H30" s="2">
        <v>2.3040340644480401E-4</v>
      </c>
      <c r="I30" s="2">
        <v>6.1886718061652459</v>
      </c>
      <c r="J30" s="2">
        <v>9.6970424795490384</v>
      </c>
      <c r="K30" s="2">
        <v>6.1886718061652459</v>
      </c>
      <c r="L30" s="2">
        <v>9.6970424795490384</v>
      </c>
    </row>
    <row r="34" spans="4:6" x14ac:dyDescent="0.25">
      <c r="D34" t="s">
        <v>74</v>
      </c>
    </row>
    <row r="35" spans="4:6" ht="15.75" thickBot="1" x14ac:dyDescent="0.3"/>
    <row r="36" spans="4:6" x14ac:dyDescent="0.25">
      <c r="D36" s="3" t="s">
        <v>75</v>
      </c>
      <c r="E36" s="3" t="s">
        <v>76</v>
      </c>
      <c r="F36" s="3" t="s">
        <v>77</v>
      </c>
    </row>
    <row r="37" spans="4:6" x14ac:dyDescent="0.25">
      <c r="D37" s="1">
        <v>1</v>
      </c>
      <c r="E37" s="1">
        <v>20.142857142857146</v>
      </c>
      <c r="F37" s="1">
        <v>2.8571428571428541</v>
      </c>
    </row>
    <row r="38" spans="4:6" x14ac:dyDescent="0.25">
      <c r="D38" s="1">
        <v>2</v>
      </c>
      <c r="E38" s="1">
        <v>28.085714285714289</v>
      </c>
      <c r="F38" s="1">
        <v>-1.085714285714289</v>
      </c>
    </row>
    <row r="39" spans="4:6" x14ac:dyDescent="0.25">
      <c r="D39" s="1">
        <v>3</v>
      </c>
      <c r="E39" s="1">
        <v>36.028571428571425</v>
      </c>
      <c r="F39" s="1">
        <v>-2.0285714285714249</v>
      </c>
    </row>
    <row r="40" spans="4:6" x14ac:dyDescent="0.25">
      <c r="D40" s="1">
        <v>4</v>
      </c>
      <c r="E40" s="1">
        <v>43.971428571428575</v>
      </c>
      <c r="F40" s="1">
        <v>-0.97142857142857508</v>
      </c>
    </row>
    <row r="41" spans="4:6" x14ac:dyDescent="0.25">
      <c r="D41" s="1">
        <v>5</v>
      </c>
      <c r="E41" s="1">
        <v>51.914285714285711</v>
      </c>
      <c r="F41" s="1">
        <v>-1.914285714285711</v>
      </c>
    </row>
    <row r="42" spans="4:6" ht="15.75" thickBot="1" x14ac:dyDescent="0.3">
      <c r="D42" s="2">
        <v>6</v>
      </c>
      <c r="E42" s="2">
        <v>59.857142857142854</v>
      </c>
      <c r="F42" s="2">
        <v>3.1428571428571459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2CCBC-F2F5-4AAA-A650-EB94566ABADF}">
  <sheetPr codeName="Sheet3"/>
  <dimension ref="B3:T55"/>
  <sheetViews>
    <sheetView topLeftCell="B21" workbookViewId="0">
      <selection activeCell="O53" sqref="O53"/>
    </sheetView>
  </sheetViews>
  <sheetFormatPr defaultRowHeight="15" x14ac:dyDescent="0.25"/>
  <cols>
    <col min="14" max="14" width="9.28515625" bestFit="1" customWidth="1"/>
    <col min="15" max="15" width="12.7109375" bestFit="1" customWidth="1"/>
    <col min="16" max="18" width="12" bestFit="1" customWidth="1"/>
    <col min="19" max="19" width="10" bestFit="1" customWidth="1"/>
  </cols>
  <sheetData>
    <row r="3" spans="2:20" ht="15.75" thickBot="1" x14ac:dyDescent="0.3">
      <c r="B3" t="s">
        <v>78</v>
      </c>
      <c r="C3" t="s">
        <v>5</v>
      </c>
      <c r="D3" t="s">
        <v>6</v>
      </c>
      <c r="E3" t="s">
        <v>7</v>
      </c>
      <c r="F3" t="s">
        <v>8</v>
      </c>
      <c r="G3" t="s">
        <v>9</v>
      </c>
      <c r="H3" t="s">
        <v>10</v>
      </c>
    </row>
    <row r="4" spans="2:20" x14ac:dyDescent="0.25">
      <c r="B4">
        <v>1</v>
      </c>
      <c r="C4">
        <v>1</v>
      </c>
      <c r="D4">
        <v>98</v>
      </c>
      <c r="E4">
        <v>45</v>
      </c>
      <c r="F4">
        <v>64</v>
      </c>
      <c r="G4">
        <v>21</v>
      </c>
      <c r="H4">
        <v>23</v>
      </c>
      <c r="N4" s="3"/>
      <c r="O4" s="3" t="s">
        <v>79</v>
      </c>
      <c r="P4" s="3" t="s">
        <v>80</v>
      </c>
      <c r="Q4" s="3" t="s">
        <v>81</v>
      </c>
      <c r="R4" s="3" t="s">
        <v>82</v>
      </c>
      <c r="S4" s="3" t="s">
        <v>83</v>
      </c>
    </row>
    <row r="5" spans="2:20" x14ac:dyDescent="0.25">
      <c r="C5">
        <v>2</v>
      </c>
      <c r="D5">
        <v>58</v>
      </c>
      <c r="E5">
        <v>21</v>
      </c>
      <c r="F5">
        <v>45</v>
      </c>
      <c r="G5">
        <v>23</v>
      </c>
      <c r="H5">
        <v>14</v>
      </c>
      <c r="N5" s="1" t="s">
        <v>79</v>
      </c>
      <c r="O5" s="1">
        <f>VARP(' &amp; correlation'!$D$4:$D$27)</f>
        <v>582.74305555555554</v>
      </c>
      <c r="P5" s="1"/>
      <c r="Q5" s="1"/>
      <c r="R5" s="1"/>
      <c r="S5" s="1"/>
    </row>
    <row r="6" spans="2:20" x14ac:dyDescent="0.25">
      <c r="C6">
        <v>3</v>
      </c>
      <c r="D6">
        <v>23</v>
      </c>
      <c r="E6">
        <v>36</v>
      </c>
      <c r="F6">
        <v>21</v>
      </c>
      <c r="G6">
        <v>31</v>
      </c>
      <c r="H6">
        <v>56</v>
      </c>
      <c r="N6" s="1" t="s">
        <v>80</v>
      </c>
      <c r="O6" s="1">
        <v>46.565972222222221</v>
      </c>
      <c r="P6" s="1">
        <f>VARP(' &amp; correlation'!$E$4:$E$27)</f>
        <v>264.91493055555554</v>
      </c>
      <c r="Q6" s="1"/>
      <c r="R6" s="1"/>
      <c r="S6" s="1"/>
    </row>
    <row r="7" spans="2:20" x14ac:dyDescent="0.25">
      <c r="C7">
        <v>4</v>
      </c>
      <c r="D7">
        <v>43</v>
      </c>
      <c r="E7">
        <v>21</v>
      </c>
      <c r="F7">
        <v>14</v>
      </c>
      <c r="G7">
        <v>30</v>
      </c>
      <c r="H7">
        <v>78</v>
      </c>
      <c r="N7" s="1" t="s">
        <v>81</v>
      </c>
      <c r="O7" s="1">
        <v>-74.489583333333329</v>
      </c>
      <c r="P7" s="1">
        <v>102.00520833333333</v>
      </c>
      <c r="Q7" s="1">
        <f>VARP(' &amp; correlation'!$F$4:$F$27)</f>
        <v>567.81770833333337</v>
      </c>
      <c r="R7" s="1"/>
      <c r="S7" s="1"/>
    </row>
    <row r="8" spans="2:20" x14ac:dyDescent="0.25">
      <c r="B8">
        <v>2</v>
      </c>
      <c r="C8">
        <v>1</v>
      </c>
      <c r="D8">
        <v>89</v>
      </c>
      <c r="E8">
        <v>49</v>
      </c>
      <c r="F8">
        <v>27</v>
      </c>
      <c r="G8">
        <v>35</v>
      </c>
      <c r="H8">
        <v>27</v>
      </c>
      <c r="N8" s="1" t="s">
        <v>82</v>
      </c>
      <c r="O8" s="1">
        <v>-93.312500000000014</v>
      </c>
      <c r="P8" s="1">
        <v>114.44791666666664</v>
      </c>
      <c r="Q8" s="1">
        <v>124.28125</v>
      </c>
      <c r="R8" s="1">
        <f>VARP(' &amp; correlation'!$G$4:$G$27)</f>
        <v>156.27083333333334</v>
      </c>
      <c r="S8" s="1"/>
    </row>
    <row r="9" spans="2:20" ht="15.75" thickBot="1" x14ac:dyDescent="0.3">
      <c r="C9">
        <v>2</v>
      </c>
      <c r="D9">
        <v>52</v>
      </c>
      <c r="E9">
        <v>20</v>
      </c>
      <c r="F9">
        <v>40</v>
      </c>
      <c r="G9">
        <v>40</v>
      </c>
      <c r="H9">
        <v>20</v>
      </c>
      <c r="N9" s="2" t="s">
        <v>83</v>
      </c>
      <c r="O9" s="2">
        <v>-559.77083333333337</v>
      </c>
      <c r="P9" s="2">
        <v>177.53125</v>
      </c>
      <c r="Q9" s="2">
        <v>271.98958333333331</v>
      </c>
      <c r="R9" s="2">
        <v>323.64583333333331</v>
      </c>
      <c r="S9" s="2">
        <f>VARP(' &amp; correlation'!$H$4:$H$27)</f>
        <v>1272.4375</v>
      </c>
    </row>
    <row r="10" spans="2:20" x14ac:dyDescent="0.25">
      <c r="C10">
        <v>3</v>
      </c>
      <c r="D10">
        <v>24</v>
      </c>
      <c r="E10">
        <v>43</v>
      </c>
      <c r="F10">
        <v>58</v>
      </c>
      <c r="G10">
        <v>37</v>
      </c>
      <c r="H10">
        <v>67</v>
      </c>
    </row>
    <row r="11" spans="2:20" x14ac:dyDescent="0.25">
      <c r="C11">
        <v>4</v>
      </c>
      <c r="D11">
        <v>34</v>
      </c>
      <c r="E11">
        <v>21</v>
      </c>
      <c r="F11">
        <v>76</v>
      </c>
      <c r="G11">
        <v>40</v>
      </c>
      <c r="H11">
        <v>89</v>
      </c>
    </row>
    <row r="12" spans="2:20" ht="15.75" thickBot="1" x14ac:dyDescent="0.3">
      <c r="B12">
        <v>3</v>
      </c>
      <c r="C12">
        <v>1</v>
      </c>
      <c r="D12">
        <v>81</v>
      </c>
      <c r="E12">
        <v>53</v>
      </c>
      <c r="F12">
        <v>81</v>
      </c>
      <c r="G12">
        <v>42</v>
      </c>
      <c r="H12">
        <v>34</v>
      </c>
    </row>
    <row r="13" spans="2:20" x14ac:dyDescent="0.25">
      <c r="C13">
        <v>2</v>
      </c>
      <c r="D13">
        <v>49</v>
      </c>
      <c r="E13">
        <v>27</v>
      </c>
      <c r="F13">
        <v>93</v>
      </c>
      <c r="G13">
        <v>39</v>
      </c>
      <c r="H13">
        <v>30</v>
      </c>
      <c r="N13" s="3"/>
      <c r="O13" s="3" t="s">
        <v>79</v>
      </c>
      <c r="P13" s="3" t="s">
        <v>80</v>
      </c>
      <c r="Q13" s="3" t="s">
        <v>81</v>
      </c>
      <c r="R13" s="3" t="s">
        <v>82</v>
      </c>
      <c r="S13" s="3" t="s">
        <v>83</v>
      </c>
      <c r="T13" s="3" t="s">
        <v>84</v>
      </c>
    </row>
    <row r="14" spans="2:20" x14ac:dyDescent="0.25">
      <c r="C14">
        <v>3</v>
      </c>
      <c r="D14">
        <v>16</v>
      </c>
      <c r="E14">
        <v>49</v>
      </c>
      <c r="F14">
        <v>84</v>
      </c>
      <c r="G14">
        <v>42</v>
      </c>
      <c r="H14">
        <v>73</v>
      </c>
      <c r="N14" s="1" t="s">
        <v>79</v>
      </c>
      <c r="O14" s="1">
        <v>1</v>
      </c>
      <c r="P14" s="1"/>
      <c r="Q14" s="1"/>
      <c r="R14" s="1"/>
      <c r="S14" s="1"/>
      <c r="T14" s="1"/>
    </row>
    <row r="15" spans="2:20" x14ac:dyDescent="0.25">
      <c r="C15">
        <v>4</v>
      </c>
      <c r="D15">
        <v>29</v>
      </c>
      <c r="E15">
        <v>30</v>
      </c>
      <c r="F15">
        <v>70</v>
      </c>
      <c r="G15">
        <v>46</v>
      </c>
      <c r="H15">
        <v>83</v>
      </c>
      <c r="N15" s="1" t="s">
        <v>80</v>
      </c>
      <c r="O15" s="1">
        <v>-0.79352080416260096</v>
      </c>
      <c r="P15" s="1">
        <v>1</v>
      </c>
      <c r="Q15" s="1"/>
      <c r="R15" s="1"/>
      <c r="S15" s="1"/>
      <c r="T15" s="1"/>
    </row>
    <row r="16" spans="2:20" x14ac:dyDescent="0.25">
      <c r="B16">
        <v>4</v>
      </c>
      <c r="C16">
        <v>1</v>
      </c>
      <c r="D16">
        <v>74</v>
      </c>
      <c r="E16">
        <v>60</v>
      </c>
      <c r="F16">
        <v>57</v>
      </c>
      <c r="G16">
        <v>42</v>
      </c>
      <c r="H16">
        <v>43</v>
      </c>
      <c r="N16" s="1" t="s">
        <v>81</v>
      </c>
      <c r="O16" s="1">
        <v>-0.34231168681194102</v>
      </c>
      <c r="P16" s="1">
        <v>0.11851597766890655</v>
      </c>
      <c r="Q16" s="1">
        <v>1</v>
      </c>
      <c r="R16" s="1"/>
      <c r="S16" s="1"/>
      <c r="T16" s="1"/>
    </row>
    <row r="17" spans="2:20" x14ac:dyDescent="0.25">
      <c r="C17">
        <v>2</v>
      </c>
      <c r="D17">
        <v>36</v>
      </c>
      <c r="E17">
        <v>28</v>
      </c>
      <c r="F17">
        <v>45</v>
      </c>
      <c r="G17">
        <v>34</v>
      </c>
      <c r="H17">
        <v>32</v>
      </c>
      <c r="N17" s="1" t="s">
        <v>82</v>
      </c>
      <c r="O17" s="1">
        <v>7.1160777110418141E-2</v>
      </c>
      <c r="P17" s="1">
        <v>-0.12949485846661518</v>
      </c>
      <c r="Q17" s="1">
        <v>0.26300539851148341</v>
      </c>
      <c r="R17" s="1">
        <v>1</v>
      </c>
      <c r="S17" s="1"/>
      <c r="T17" s="1"/>
    </row>
    <row r="18" spans="2:20" x14ac:dyDescent="0.25">
      <c r="C18">
        <v>3</v>
      </c>
      <c r="D18">
        <v>17</v>
      </c>
      <c r="E18">
        <v>52</v>
      </c>
      <c r="F18">
        <v>43</v>
      </c>
      <c r="G18">
        <v>45</v>
      </c>
      <c r="H18">
        <v>85</v>
      </c>
      <c r="N18" s="1" t="s">
        <v>83</v>
      </c>
      <c r="O18" s="1">
        <v>0.26831027054481038</v>
      </c>
      <c r="P18" s="1">
        <v>-0.30921624902740263</v>
      </c>
      <c r="Q18" s="1">
        <v>0.56249117037563878</v>
      </c>
      <c r="R18" s="1">
        <v>0.41721717904094197</v>
      </c>
      <c r="S18" s="1">
        <v>1</v>
      </c>
      <c r="T18" s="1"/>
    </row>
    <row r="19" spans="2:20" ht="15.75" thickBot="1" x14ac:dyDescent="0.3">
      <c r="C19">
        <v>4</v>
      </c>
      <c r="D19">
        <v>26</v>
      </c>
      <c r="E19">
        <v>34</v>
      </c>
      <c r="F19">
        <v>34</v>
      </c>
      <c r="G19">
        <v>54</v>
      </c>
      <c r="H19">
        <v>98</v>
      </c>
      <c r="N19" s="2" t="s">
        <v>84</v>
      </c>
      <c r="O19" s="2">
        <v>0.76267301790311748</v>
      </c>
      <c r="P19" s="2">
        <v>-0.65006005864027883</v>
      </c>
      <c r="Q19" s="2">
        <v>0.30577597752593999</v>
      </c>
      <c r="R19" s="2">
        <v>0.31998496705433743</v>
      </c>
      <c r="S19" s="2">
        <v>0.72579308529213971</v>
      </c>
      <c r="T19" s="2">
        <v>1</v>
      </c>
    </row>
    <row r="20" spans="2:20" x14ac:dyDescent="0.25">
      <c r="B20">
        <v>5</v>
      </c>
      <c r="C20">
        <v>1</v>
      </c>
      <c r="D20">
        <v>67</v>
      </c>
      <c r="E20">
        <v>68</v>
      </c>
      <c r="F20">
        <v>29</v>
      </c>
      <c r="G20">
        <v>53</v>
      </c>
      <c r="H20">
        <v>50</v>
      </c>
    </row>
    <row r="21" spans="2:20" x14ac:dyDescent="0.25">
      <c r="C21">
        <v>2</v>
      </c>
      <c r="D21">
        <v>34</v>
      </c>
      <c r="E21">
        <v>34</v>
      </c>
      <c r="F21">
        <v>36</v>
      </c>
      <c r="G21">
        <v>37</v>
      </c>
      <c r="H21">
        <v>36</v>
      </c>
    </row>
    <row r="22" spans="2:20" x14ac:dyDescent="0.25">
      <c r="C22">
        <v>3</v>
      </c>
      <c r="D22">
        <v>18</v>
      </c>
      <c r="E22">
        <v>64</v>
      </c>
      <c r="F22">
        <v>51</v>
      </c>
      <c r="G22">
        <v>49</v>
      </c>
      <c r="H22">
        <v>101</v>
      </c>
    </row>
    <row r="23" spans="2:20" x14ac:dyDescent="0.25">
      <c r="C23">
        <v>4</v>
      </c>
      <c r="D23">
        <v>25</v>
      </c>
      <c r="E23">
        <v>41</v>
      </c>
      <c r="F23">
        <v>65</v>
      </c>
      <c r="G23">
        <v>60</v>
      </c>
      <c r="H23">
        <v>123</v>
      </c>
    </row>
    <row r="24" spans="2:20" x14ac:dyDescent="0.25">
      <c r="B24">
        <v>6</v>
      </c>
      <c r="C24">
        <v>1</v>
      </c>
      <c r="D24">
        <v>68</v>
      </c>
      <c r="E24">
        <v>73</v>
      </c>
      <c r="F24">
        <v>72</v>
      </c>
      <c r="G24">
        <v>67</v>
      </c>
      <c r="H24">
        <v>63</v>
      </c>
    </row>
    <row r="25" spans="2:20" x14ac:dyDescent="0.25">
      <c r="C25">
        <v>2</v>
      </c>
      <c r="D25">
        <v>29</v>
      </c>
      <c r="E25">
        <v>42</v>
      </c>
      <c r="F25">
        <v>81</v>
      </c>
      <c r="G25">
        <v>40</v>
      </c>
      <c r="H25">
        <v>46</v>
      </c>
    </row>
    <row r="26" spans="2:20" x14ac:dyDescent="0.25">
      <c r="C26">
        <v>3</v>
      </c>
      <c r="D26">
        <v>20</v>
      </c>
      <c r="E26">
        <v>73</v>
      </c>
      <c r="F26">
        <v>93</v>
      </c>
      <c r="G26">
        <v>57</v>
      </c>
      <c r="H26">
        <v>125</v>
      </c>
    </row>
    <row r="27" spans="2:20" x14ac:dyDescent="0.25">
      <c r="C27">
        <v>4</v>
      </c>
      <c r="D27">
        <v>24</v>
      </c>
      <c r="E27">
        <v>53</v>
      </c>
      <c r="F27">
        <v>98</v>
      </c>
      <c r="G27">
        <v>74</v>
      </c>
      <c r="H27">
        <v>146</v>
      </c>
    </row>
    <row r="31" spans="2:20" x14ac:dyDescent="0.25">
      <c r="B31" t="s">
        <v>78</v>
      </c>
      <c r="C31" t="s">
        <v>5</v>
      </c>
      <c r="D31" t="s">
        <v>6</v>
      </c>
    </row>
    <row r="32" spans="2:20" x14ac:dyDescent="0.25">
      <c r="B32">
        <v>1</v>
      </c>
      <c r="C32">
        <v>1</v>
      </c>
      <c r="D32">
        <v>98</v>
      </c>
      <c r="F32" t="s">
        <v>86</v>
      </c>
      <c r="G32" t="s">
        <v>85</v>
      </c>
      <c r="I32" t="s">
        <v>87</v>
      </c>
      <c r="J32" t="s">
        <v>85</v>
      </c>
    </row>
    <row r="33" spans="2:10" x14ac:dyDescent="0.25">
      <c r="C33">
        <v>2</v>
      </c>
      <c r="D33">
        <v>58</v>
      </c>
      <c r="F33">
        <f>D32</f>
        <v>98</v>
      </c>
      <c r="G33">
        <f>D33-F33</f>
        <v>-40</v>
      </c>
      <c r="I33">
        <f>D32</f>
        <v>98</v>
      </c>
      <c r="J33">
        <f>D33-I33</f>
        <v>-40</v>
      </c>
    </row>
    <row r="34" spans="2:10" x14ac:dyDescent="0.25">
      <c r="C34">
        <v>3</v>
      </c>
      <c r="D34">
        <v>23</v>
      </c>
      <c r="F34">
        <f t="shared" ref="F34:F55" si="0">0.1*D33+0.9*F33</f>
        <v>94</v>
      </c>
      <c r="G34">
        <f t="shared" ref="G34:G55" si="1">D34-F34</f>
        <v>-71</v>
      </c>
      <c r="I34">
        <f t="shared" ref="I34:I55" si="2">0.5*D33+0.5*I33</f>
        <v>78</v>
      </c>
      <c r="J34">
        <f t="shared" ref="J34:J55" si="3">D34-I34</f>
        <v>-55</v>
      </c>
    </row>
    <row r="35" spans="2:10" x14ac:dyDescent="0.25">
      <c r="C35">
        <v>4</v>
      </c>
      <c r="D35">
        <v>43</v>
      </c>
      <c r="F35">
        <f t="shared" si="0"/>
        <v>86.9</v>
      </c>
      <c r="G35">
        <f t="shared" si="1"/>
        <v>-43.900000000000006</v>
      </c>
      <c r="I35">
        <f t="shared" si="2"/>
        <v>50.5</v>
      </c>
      <c r="J35">
        <f t="shared" si="3"/>
        <v>-7.5</v>
      </c>
    </row>
    <row r="36" spans="2:10" x14ac:dyDescent="0.25">
      <c r="B36">
        <v>2</v>
      </c>
      <c r="C36">
        <v>1</v>
      </c>
      <c r="D36">
        <v>89</v>
      </c>
      <c r="F36">
        <f t="shared" si="0"/>
        <v>82.51</v>
      </c>
      <c r="G36">
        <f t="shared" si="1"/>
        <v>6.4899999999999949</v>
      </c>
      <c r="I36">
        <f t="shared" si="2"/>
        <v>46.75</v>
      </c>
      <c r="J36">
        <f t="shared" si="3"/>
        <v>42.25</v>
      </c>
    </row>
    <row r="37" spans="2:10" x14ac:dyDescent="0.25">
      <c r="C37">
        <v>2</v>
      </c>
      <c r="D37">
        <v>52</v>
      </c>
      <c r="F37">
        <f t="shared" si="0"/>
        <v>83.159000000000006</v>
      </c>
      <c r="G37">
        <f t="shared" si="1"/>
        <v>-31.159000000000006</v>
      </c>
      <c r="I37">
        <f t="shared" si="2"/>
        <v>67.875</v>
      </c>
      <c r="J37">
        <f t="shared" si="3"/>
        <v>-15.875</v>
      </c>
    </row>
    <row r="38" spans="2:10" x14ac:dyDescent="0.25">
      <c r="C38">
        <v>3</v>
      </c>
      <c r="D38">
        <v>24</v>
      </c>
      <c r="F38">
        <f t="shared" si="0"/>
        <v>80.04310000000001</v>
      </c>
      <c r="G38">
        <f t="shared" si="1"/>
        <v>-56.04310000000001</v>
      </c>
      <c r="I38">
        <f t="shared" si="2"/>
        <v>59.9375</v>
      </c>
      <c r="J38">
        <f t="shared" si="3"/>
        <v>-35.9375</v>
      </c>
    </row>
    <row r="39" spans="2:10" x14ac:dyDescent="0.25">
      <c r="C39">
        <v>4</v>
      </c>
      <c r="D39">
        <v>34</v>
      </c>
      <c r="F39">
        <f t="shared" si="0"/>
        <v>74.438790000000012</v>
      </c>
      <c r="G39">
        <f t="shared" si="1"/>
        <v>-40.438790000000012</v>
      </c>
      <c r="I39">
        <f t="shared" si="2"/>
        <v>41.96875</v>
      </c>
      <c r="J39">
        <f t="shared" si="3"/>
        <v>-7.96875</v>
      </c>
    </row>
    <row r="40" spans="2:10" x14ac:dyDescent="0.25">
      <c r="B40">
        <v>3</v>
      </c>
      <c r="C40">
        <v>1</v>
      </c>
      <c r="D40">
        <v>81</v>
      </c>
      <c r="F40">
        <f t="shared" si="0"/>
        <v>70.394911000000022</v>
      </c>
      <c r="G40">
        <f t="shared" si="1"/>
        <v>10.605088999999978</v>
      </c>
      <c r="I40">
        <f t="shared" si="2"/>
        <v>37.984375</v>
      </c>
      <c r="J40">
        <f t="shared" si="3"/>
        <v>43.015625</v>
      </c>
    </row>
    <row r="41" spans="2:10" x14ac:dyDescent="0.25">
      <c r="C41">
        <v>2</v>
      </c>
      <c r="D41">
        <v>49</v>
      </c>
      <c r="F41">
        <f t="shared" si="0"/>
        <v>71.455419900000024</v>
      </c>
      <c r="G41">
        <f t="shared" si="1"/>
        <v>-22.455419900000024</v>
      </c>
      <c r="I41">
        <f t="shared" si="2"/>
        <v>59.4921875</v>
      </c>
      <c r="J41">
        <f t="shared" si="3"/>
        <v>-10.4921875</v>
      </c>
    </row>
    <row r="42" spans="2:10" x14ac:dyDescent="0.25">
      <c r="C42">
        <v>3</v>
      </c>
      <c r="D42">
        <v>16</v>
      </c>
      <c r="F42">
        <f t="shared" si="0"/>
        <v>69.209877910000031</v>
      </c>
      <c r="G42">
        <f t="shared" si="1"/>
        <v>-53.209877910000031</v>
      </c>
      <c r="I42">
        <f t="shared" si="2"/>
        <v>54.24609375</v>
      </c>
      <c r="J42">
        <f t="shared" si="3"/>
        <v>-38.24609375</v>
      </c>
    </row>
    <row r="43" spans="2:10" x14ac:dyDescent="0.25">
      <c r="C43">
        <v>4</v>
      </c>
      <c r="D43">
        <v>29</v>
      </c>
      <c r="F43">
        <f t="shared" si="0"/>
        <v>63.888890119000031</v>
      </c>
      <c r="G43">
        <f t="shared" si="1"/>
        <v>-34.888890119000031</v>
      </c>
      <c r="I43">
        <f t="shared" si="2"/>
        <v>35.123046875</v>
      </c>
      <c r="J43">
        <f t="shared" si="3"/>
        <v>-6.123046875</v>
      </c>
    </row>
    <row r="44" spans="2:10" x14ac:dyDescent="0.25">
      <c r="B44">
        <v>4</v>
      </c>
      <c r="C44">
        <v>1</v>
      </c>
      <c r="D44">
        <v>74</v>
      </c>
      <c r="F44">
        <f t="shared" si="0"/>
        <v>60.400001107100024</v>
      </c>
      <c r="G44">
        <f t="shared" si="1"/>
        <v>13.599998892899976</v>
      </c>
      <c r="I44">
        <f t="shared" si="2"/>
        <v>32.0615234375</v>
      </c>
      <c r="J44">
        <f t="shared" si="3"/>
        <v>41.9384765625</v>
      </c>
    </row>
    <row r="45" spans="2:10" x14ac:dyDescent="0.25">
      <c r="C45">
        <v>2</v>
      </c>
      <c r="D45">
        <v>36</v>
      </c>
      <c r="F45">
        <f t="shared" si="0"/>
        <v>61.760000996390019</v>
      </c>
      <c r="G45">
        <f t="shared" si="1"/>
        <v>-25.760000996390019</v>
      </c>
      <c r="I45">
        <f t="shared" si="2"/>
        <v>53.03076171875</v>
      </c>
      <c r="J45">
        <f t="shared" si="3"/>
        <v>-17.03076171875</v>
      </c>
    </row>
    <row r="46" spans="2:10" x14ac:dyDescent="0.25">
      <c r="C46">
        <v>3</v>
      </c>
      <c r="D46">
        <v>17</v>
      </c>
      <c r="F46">
        <f t="shared" si="0"/>
        <v>59.184000896751023</v>
      </c>
      <c r="G46">
        <f t="shared" si="1"/>
        <v>-42.184000896751023</v>
      </c>
      <c r="I46">
        <f t="shared" si="2"/>
        <v>44.515380859375</v>
      </c>
      <c r="J46">
        <f t="shared" si="3"/>
        <v>-27.515380859375</v>
      </c>
    </row>
    <row r="47" spans="2:10" x14ac:dyDescent="0.25">
      <c r="C47">
        <v>4</v>
      </c>
      <c r="D47">
        <v>26</v>
      </c>
      <c r="F47">
        <f t="shared" si="0"/>
        <v>54.965600807075923</v>
      </c>
      <c r="G47">
        <f t="shared" si="1"/>
        <v>-28.965600807075923</v>
      </c>
      <c r="I47">
        <f t="shared" si="2"/>
        <v>30.7576904296875</v>
      </c>
      <c r="J47">
        <f t="shared" si="3"/>
        <v>-4.7576904296875</v>
      </c>
    </row>
    <row r="48" spans="2:10" x14ac:dyDescent="0.25">
      <c r="B48">
        <v>5</v>
      </c>
      <c r="C48">
        <v>1</v>
      </c>
      <c r="D48">
        <v>67</v>
      </c>
      <c r="F48">
        <f t="shared" si="0"/>
        <v>52.069040726368335</v>
      </c>
      <c r="G48">
        <f t="shared" si="1"/>
        <v>14.930959273631665</v>
      </c>
      <c r="I48">
        <f t="shared" si="2"/>
        <v>28.37884521484375</v>
      </c>
      <c r="J48">
        <f t="shared" si="3"/>
        <v>38.62115478515625</v>
      </c>
    </row>
    <row r="49" spans="2:10" x14ac:dyDescent="0.25">
      <c r="C49">
        <v>2</v>
      </c>
      <c r="D49">
        <v>34</v>
      </c>
      <c r="F49">
        <f t="shared" si="0"/>
        <v>53.562136653731507</v>
      </c>
      <c r="G49">
        <f t="shared" si="1"/>
        <v>-19.562136653731507</v>
      </c>
      <c r="I49">
        <f t="shared" si="2"/>
        <v>47.689422607421875</v>
      </c>
      <c r="J49">
        <f t="shared" si="3"/>
        <v>-13.689422607421875</v>
      </c>
    </row>
    <row r="50" spans="2:10" x14ac:dyDescent="0.25">
      <c r="C50">
        <v>3</v>
      </c>
      <c r="D50">
        <v>18</v>
      </c>
      <c r="F50">
        <f t="shared" si="0"/>
        <v>51.605922988358358</v>
      </c>
      <c r="G50">
        <f t="shared" si="1"/>
        <v>-33.605922988358358</v>
      </c>
      <c r="I50">
        <f t="shared" si="2"/>
        <v>40.844711303710938</v>
      </c>
      <c r="J50">
        <f t="shared" si="3"/>
        <v>-22.844711303710938</v>
      </c>
    </row>
    <row r="51" spans="2:10" x14ac:dyDescent="0.25">
      <c r="C51">
        <v>4</v>
      </c>
      <c r="D51">
        <v>25</v>
      </c>
      <c r="F51">
        <f t="shared" si="0"/>
        <v>48.245330689522518</v>
      </c>
      <c r="G51">
        <f t="shared" si="1"/>
        <v>-23.245330689522518</v>
      </c>
      <c r="I51">
        <f t="shared" si="2"/>
        <v>29.422355651855469</v>
      </c>
      <c r="J51">
        <f t="shared" si="3"/>
        <v>-4.4223556518554688</v>
      </c>
    </row>
    <row r="52" spans="2:10" x14ac:dyDescent="0.25">
      <c r="B52">
        <v>6</v>
      </c>
      <c r="C52">
        <v>1</v>
      </c>
      <c r="D52">
        <v>68</v>
      </c>
      <c r="F52">
        <f t="shared" si="0"/>
        <v>45.920797620570269</v>
      </c>
      <c r="G52">
        <f t="shared" si="1"/>
        <v>22.079202379429731</v>
      </c>
      <c r="I52">
        <f t="shared" si="2"/>
        <v>27.211177825927734</v>
      </c>
      <c r="J52">
        <f t="shared" si="3"/>
        <v>40.788822174072266</v>
      </c>
    </row>
    <row r="53" spans="2:10" x14ac:dyDescent="0.25">
      <c r="C53">
        <v>2</v>
      </c>
      <c r="D53">
        <v>29</v>
      </c>
      <c r="F53">
        <f t="shared" si="0"/>
        <v>48.128717858513241</v>
      </c>
      <c r="G53">
        <f t="shared" si="1"/>
        <v>-19.128717858513241</v>
      </c>
      <c r="I53">
        <f t="shared" si="2"/>
        <v>47.605588912963867</v>
      </c>
      <c r="J53">
        <f t="shared" si="3"/>
        <v>-18.605588912963867</v>
      </c>
    </row>
    <row r="54" spans="2:10" x14ac:dyDescent="0.25">
      <c r="C54">
        <v>3</v>
      </c>
      <c r="D54">
        <v>20</v>
      </c>
      <c r="F54">
        <f t="shared" si="0"/>
        <v>46.215846072661918</v>
      </c>
      <c r="G54">
        <f t="shared" si="1"/>
        <v>-26.215846072661918</v>
      </c>
      <c r="I54">
        <f t="shared" si="2"/>
        <v>38.302794456481934</v>
      </c>
      <c r="J54">
        <f t="shared" si="3"/>
        <v>-18.302794456481934</v>
      </c>
    </row>
    <row r="55" spans="2:10" x14ac:dyDescent="0.25">
      <c r="C55">
        <v>4</v>
      </c>
      <c r="D55">
        <v>24</v>
      </c>
      <c r="F55">
        <f t="shared" si="0"/>
        <v>43.594261465395725</v>
      </c>
      <c r="G55">
        <f t="shared" si="1"/>
        <v>-19.594261465395725</v>
      </c>
      <c r="I55">
        <f t="shared" si="2"/>
        <v>29.151397228240967</v>
      </c>
      <c r="J55">
        <f t="shared" si="3"/>
        <v>-5.1513972282409668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F119"/>
  <sheetViews>
    <sheetView topLeftCell="F1" workbookViewId="0">
      <selection activeCell="X24" sqref="X24"/>
    </sheetView>
  </sheetViews>
  <sheetFormatPr defaultRowHeight="15" x14ac:dyDescent="0.25"/>
  <cols>
    <col min="17" max="17" width="18.42578125" bestFit="1" customWidth="1"/>
    <col min="22" max="22" width="11.42578125" bestFit="1" customWidth="1"/>
    <col min="24" max="24" width="18.140625" bestFit="1" customWidth="1"/>
    <col min="27" max="27" width="12.42578125" bestFit="1" customWidth="1"/>
    <col min="29" max="29" width="18.140625" bestFit="1" customWidth="1"/>
    <col min="30" max="30" width="12.7109375" bestFit="1" customWidth="1"/>
  </cols>
  <sheetData>
    <row r="1" spans="1:30" ht="15.75" thickBot="1" x14ac:dyDescent="0.3">
      <c r="A1" t="s">
        <v>1</v>
      </c>
      <c r="V1" t="s">
        <v>26</v>
      </c>
      <c r="AA1" t="s">
        <v>28</v>
      </c>
    </row>
    <row r="2" spans="1:30" x14ac:dyDescent="0.25">
      <c r="A2">
        <v>5</v>
      </c>
      <c r="B2">
        <v>6</v>
      </c>
      <c r="C2">
        <v>2</v>
      </c>
      <c r="D2">
        <v>4</v>
      </c>
      <c r="E2">
        <v>11</v>
      </c>
      <c r="F2">
        <v>4</v>
      </c>
      <c r="G2">
        <v>8</v>
      </c>
      <c r="H2">
        <v>12</v>
      </c>
      <c r="I2">
        <v>10</v>
      </c>
      <c r="J2">
        <v>4</v>
      </c>
      <c r="K2">
        <v>6</v>
      </c>
      <c r="L2">
        <v>15</v>
      </c>
      <c r="M2">
        <v>8</v>
      </c>
      <c r="N2">
        <v>7</v>
      </c>
      <c r="O2">
        <v>5</v>
      </c>
      <c r="P2">
        <v>2</v>
      </c>
      <c r="Q2">
        <v>3</v>
      </c>
      <c r="R2">
        <v>9</v>
      </c>
      <c r="S2">
        <v>5</v>
      </c>
      <c r="T2">
        <v>6</v>
      </c>
      <c r="V2">
        <v>5</v>
      </c>
      <c r="X2" s="4" t="s">
        <v>27</v>
      </c>
      <c r="Y2" s="4"/>
      <c r="AA2">
        <v>14</v>
      </c>
      <c r="AC2" s="4" t="s">
        <v>29</v>
      </c>
      <c r="AD2" s="4"/>
    </row>
    <row r="3" spans="1:30" x14ac:dyDescent="0.25">
      <c r="A3">
        <v>4</v>
      </c>
      <c r="B3">
        <v>7</v>
      </c>
      <c r="C3">
        <v>11</v>
      </c>
      <c r="D3">
        <v>7</v>
      </c>
      <c r="E3">
        <v>6</v>
      </c>
      <c r="F3">
        <v>5</v>
      </c>
      <c r="G3">
        <v>9</v>
      </c>
      <c r="H3">
        <v>10</v>
      </c>
      <c r="I3">
        <v>6</v>
      </c>
      <c r="J3">
        <v>8</v>
      </c>
      <c r="K3">
        <v>10</v>
      </c>
      <c r="L3">
        <v>6</v>
      </c>
      <c r="M3">
        <v>4</v>
      </c>
      <c r="N3">
        <v>11</v>
      </c>
      <c r="O3">
        <v>8</v>
      </c>
      <c r="P3">
        <v>8</v>
      </c>
      <c r="Q3">
        <v>15</v>
      </c>
      <c r="R3">
        <v>8</v>
      </c>
      <c r="S3">
        <v>4</v>
      </c>
      <c r="T3">
        <v>11</v>
      </c>
      <c r="V3">
        <v>6</v>
      </c>
      <c r="X3" s="1"/>
      <c r="Y3" s="1"/>
      <c r="AA3">
        <v>5</v>
      </c>
      <c r="AC3" s="1"/>
      <c r="AD3" s="1"/>
    </row>
    <row r="4" spans="1:30" x14ac:dyDescent="0.25">
      <c r="A4">
        <v>7</v>
      </c>
      <c r="B4">
        <v>6</v>
      </c>
      <c r="C4">
        <v>12</v>
      </c>
      <c r="D4">
        <v>8</v>
      </c>
      <c r="E4">
        <v>1</v>
      </c>
      <c r="F4">
        <v>5</v>
      </c>
      <c r="G4">
        <v>6</v>
      </c>
      <c r="H4">
        <v>10</v>
      </c>
      <c r="I4">
        <v>14</v>
      </c>
      <c r="J4">
        <v>11</v>
      </c>
      <c r="K4">
        <v>4</v>
      </c>
      <c r="L4">
        <v>6</v>
      </c>
      <c r="M4">
        <v>11</v>
      </c>
      <c r="N4">
        <v>6</v>
      </c>
      <c r="O4">
        <v>8</v>
      </c>
      <c r="P4">
        <v>6</v>
      </c>
      <c r="Q4">
        <v>11</v>
      </c>
      <c r="R4">
        <v>8</v>
      </c>
      <c r="S4">
        <v>6</v>
      </c>
      <c r="T4">
        <v>6</v>
      </c>
      <c r="V4">
        <v>2</v>
      </c>
      <c r="X4" s="1" t="s">
        <v>11</v>
      </c>
      <c r="Y4" s="1">
        <v>7.54</v>
      </c>
      <c r="AA4">
        <v>18</v>
      </c>
      <c r="AC4" s="1" t="s">
        <v>11</v>
      </c>
      <c r="AD4" s="1">
        <v>11.83</v>
      </c>
    </row>
    <row r="5" spans="1:30" x14ac:dyDescent="0.25">
      <c r="A5">
        <v>5</v>
      </c>
      <c r="B5">
        <v>12</v>
      </c>
      <c r="C5">
        <v>5</v>
      </c>
      <c r="D5">
        <v>5</v>
      </c>
      <c r="E5">
        <v>7</v>
      </c>
      <c r="F5">
        <v>7</v>
      </c>
      <c r="G5">
        <v>2</v>
      </c>
      <c r="H5">
        <v>5</v>
      </c>
      <c r="I5">
        <v>10</v>
      </c>
      <c r="J5">
        <v>6</v>
      </c>
      <c r="K5">
        <v>7</v>
      </c>
      <c r="L5">
        <v>5</v>
      </c>
      <c r="M5">
        <v>12</v>
      </c>
      <c r="N5">
        <v>8</v>
      </c>
      <c r="O5">
        <v>9</v>
      </c>
      <c r="P5">
        <v>7</v>
      </c>
      <c r="Q5">
        <v>5</v>
      </c>
      <c r="R5">
        <v>8</v>
      </c>
      <c r="S5">
        <v>6</v>
      </c>
      <c r="T5">
        <v>6</v>
      </c>
      <c r="V5">
        <v>4</v>
      </c>
      <c r="X5" s="1" t="s">
        <v>12</v>
      </c>
      <c r="Y5" s="1">
        <v>0.29828465829428336</v>
      </c>
      <c r="AA5">
        <v>19</v>
      </c>
      <c r="AC5" s="1" t="s">
        <v>12</v>
      </c>
      <c r="AD5" s="1">
        <v>0.37713834773638888</v>
      </c>
    </row>
    <row r="6" spans="1:30" x14ac:dyDescent="0.25">
      <c r="A6">
        <v>7</v>
      </c>
      <c r="B6">
        <v>7</v>
      </c>
      <c r="C6">
        <v>10</v>
      </c>
      <c r="D6">
        <v>10</v>
      </c>
      <c r="E6">
        <v>6</v>
      </c>
      <c r="F6">
        <v>10</v>
      </c>
      <c r="G6">
        <v>6</v>
      </c>
      <c r="H6">
        <v>10</v>
      </c>
      <c r="I6">
        <v>8</v>
      </c>
      <c r="J6">
        <v>9</v>
      </c>
      <c r="K6">
        <v>14</v>
      </c>
      <c r="L6">
        <v>6</v>
      </c>
      <c r="M6">
        <v>13</v>
      </c>
      <c r="N6">
        <v>11</v>
      </c>
      <c r="O6">
        <v>12</v>
      </c>
      <c r="P6">
        <v>9</v>
      </c>
      <c r="Q6">
        <v>7</v>
      </c>
      <c r="R6">
        <v>4</v>
      </c>
      <c r="S6">
        <v>11</v>
      </c>
      <c r="T6">
        <v>5</v>
      </c>
      <c r="V6">
        <v>11</v>
      </c>
      <c r="X6" s="1" t="s">
        <v>13</v>
      </c>
      <c r="Y6" s="1">
        <v>7</v>
      </c>
      <c r="AA6">
        <v>10</v>
      </c>
      <c r="AC6" s="1" t="s">
        <v>13</v>
      </c>
      <c r="AD6" s="1">
        <v>11</v>
      </c>
    </row>
    <row r="7" spans="1:30" x14ac:dyDescent="0.25">
      <c r="V7">
        <v>4</v>
      </c>
      <c r="X7" s="1" t="s">
        <v>14</v>
      </c>
      <c r="Y7" s="1">
        <v>6</v>
      </c>
      <c r="AA7">
        <v>11</v>
      </c>
      <c r="AC7" s="1" t="s">
        <v>14</v>
      </c>
      <c r="AD7" s="1">
        <v>12</v>
      </c>
    </row>
    <row r="8" spans="1:30" x14ac:dyDescent="0.25">
      <c r="V8">
        <v>8</v>
      </c>
      <c r="X8" s="1" t="s">
        <v>15</v>
      </c>
      <c r="Y8" s="1">
        <v>2.9828465829428334</v>
      </c>
      <c r="AA8">
        <v>11</v>
      </c>
      <c r="AC8" s="1" t="s">
        <v>15</v>
      </c>
      <c r="AD8" s="1">
        <v>3.771383477363889</v>
      </c>
    </row>
    <row r="9" spans="1:30" x14ac:dyDescent="0.25">
      <c r="V9">
        <v>12</v>
      </c>
      <c r="X9" s="1" t="s">
        <v>16</v>
      </c>
      <c r="Y9" s="1">
        <v>8.8973737373737389</v>
      </c>
      <c r="AA9">
        <v>12</v>
      </c>
      <c r="AC9" s="1" t="s">
        <v>16</v>
      </c>
      <c r="AD9" s="1">
        <v>14.22333333333334</v>
      </c>
    </row>
    <row r="10" spans="1:30" x14ac:dyDescent="0.25">
      <c r="V10">
        <v>10</v>
      </c>
      <c r="X10" s="1" t="s">
        <v>17</v>
      </c>
      <c r="Y10" s="1">
        <v>-0.22838018422033501</v>
      </c>
      <c r="AA10">
        <v>15</v>
      </c>
      <c r="AC10" s="1" t="s">
        <v>17</v>
      </c>
      <c r="AD10" s="1">
        <v>-0.1839069788245693</v>
      </c>
    </row>
    <row r="11" spans="1:30" x14ac:dyDescent="0.25">
      <c r="A11" t="s">
        <v>0</v>
      </c>
      <c r="V11">
        <v>4</v>
      </c>
      <c r="X11" s="1" t="s">
        <v>18</v>
      </c>
      <c r="Y11" s="1">
        <v>0.38576539493250656</v>
      </c>
      <c r="AA11">
        <v>10</v>
      </c>
      <c r="AC11" s="1" t="s">
        <v>18</v>
      </c>
      <c r="AD11" s="1">
        <v>0.40574570953306321</v>
      </c>
    </row>
    <row r="12" spans="1:30" x14ac:dyDescent="0.25">
      <c r="V12">
        <v>6</v>
      </c>
      <c r="X12" s="1" t="s">
        <v>19</v>
      </c>
      <c r="Y12" s="1">
        <v>14</v>
      </c>
      <c r="AA12">
        <v>9</v>
      </c>
      <c r="AC12" s="1" t="s">
        <v>19</v>
      </c>
      <c r="AD12" s="1">
        <v>16</v>
      </c>
    </row>
    <row r="13" spans="1:30" x14ac:dyDescent="0.25">
      <c r="A13">
        <v>14</v>
      </c>
      <c r="B13">
        <v>5</v>
      </c>
      <c r="C13">
        <v>18</v>
      </c>
      <c r="D13">
        <v>19</v>
      </c>
      <c r="E13">
        <v>10</v>
      </c>
      <c r="F13">
        <v>11</v>
      </c>
      <c r="G13">
        <v>11</v>
      </c>
      <c r="H13">
        <v>12</v>
      </c>
      <c r="I13">
        <v>15</v>
      </c>
      <c r="J13">
        <v>10</v>
      </c>
      <c r="K13">
        <v>9</v>
      </c>
      <c r="L13">
        <v>9</v>
      </c>
      <c r="M13">
        <v>11</v>
      </c>
      <c r="N13">
        <v>9</v>
      </c>
      <c r="O13">
        <v>10</v>
      </c>
      <c r="P13">
        <v>11</v>
      </c>
      <c r="Q13">
        <v>8</v>
      </c>
      <c r="R13">
        <v>5</v>
      </c>
      <c r="S13">
        <v>21</v>
      </c>
      <c r="T13">
        <v>8</v>
      </c>
      <c r="V13">
        <v>15</v>
      </c>
      <c r="X13" s="1" t="s">
        <v>20</v>
      </c>
      <c r="Y13" s="1">
        <v>1</v>
      </c>
      <c r="AA13">
        <v>9</v>
      </c>
      <c r="AC13" s="1" t="s">
        <v>20</v>
      </c>
      <c r="AD13" s="1">
        <v>5</v>
      </c>
    </row>
    <row r="14" spans="1:30" x14ac:dyDescent="0.25">
      <c r="A14">
        <v>10</v>
      </c>
      <c r="B14">
        <v>10</v>
      </c>
      <c r="C14">
        <v>16</v>
      </c>
      <c r="D14">
        <v>10</v>
      </c>
      <c r="E14">
        <v>14</v>
      </c>
      <c r="F14">
        <v>15</v>
      </c>
      <c r="G14">
        <v>9</v>
      </c>
      <c r="H14">
        <v>12</v>
      </c>
      <c r="I14">
        <v>16</v>
      </c>
      <c r="J14">
        <v>14</v>
      </c>
      <c r="K14">
        <v>20</v>
      </c>
      <c r="L14">
        <v>5</v>
      </c>
      <c r="M14">
        <v>10</v>
      </c>
      <c r="N14">
        <v>12</v>
      </c>
      <c r="O14">
        <v>21</v>
      </c>
      <c r="P14">
        <v>12</v>
      </c>
      <c r="Q14">
        <v>16</v>
      </c>
      <c r="R14">
        <v>14</v>
      </c>
      <c r="S14">
        <v>17</v>
      </c>
      <c r="T14">
        <v>15</v>
      </c>
      <c r="V14">
        <v>8</v>
      </c>
      <c r="X14" s="1" t="s">
        <v>21</v>
      </c>
      <c r="Y14" s="1">
        <v>15</v>
      </c>
      <c r="AA14">
        <v>11</v>
      </c>
      <c r="AC14" s="1" t="s">
        <v>21</v>
      </c>
      <c r="AD14" s="1">
        <v>21</v>
      </c>
    </row>
    <row r="15" spans="1:30" x14ac:dyDescent="0.25">
      <c r="A15">
        <v>12</v>
      </c>
      <c r="B15">
        <v>12</v>
      </c>
      <c r="C15">
        <v>17</v>
      </c>
      <c r="D15">
        <v>7</v>
      </c>
      <c r="E15">
        <v>9</v>
      </c>
      <c r="F15">
        <v>8</v>
      </c>
      <c r="G15">
        <v>11</v>
      </c>
      <c r="H15">
        <v>12</v>
      </c>
      <c r="I15">
        <v>12</v>
      </c>
      <c r="J15">
        <v>12</v>
      </c>
      <c r="K15">
        <v>8</v>
      </c>
      <c r="L15">
        <v>12</v>
      </c>
      <c r="M15">
        <v>11</v>
      </c>
      <c r="N15">
        <v>14</v>
      </c>
      <c r="O15">
        <v>10</v>
      </c>
      <c r="P15">
        <v>16</v>
      </c>
      <c r="Q15">
        <v>8</v>
      </c>
      <c r="R15">
        <v>5</v>
      </c>
      <c r="S15">
        <v>6</v>
      </c>
      <c r="T15">
        <v>10</v>
      </c>
      <c r="V15">
        <v>7</v>
      </c>
      <c r="X15" s="1" t="s">
        <v>22</v>
      </c>
      <c r="Y15" s="1">
        <v>754</v>
      </c>
      <c r="AA15">
        <v>9</v>
      </c>
      <c r="AC15" s="1" t="s">
        <v>22</v>
      </c>
      <c r="AD15" s="1">
        <v>1183</v>
      </c>
    </row>
    <row r="16" spans="1:30" ht="15.75" thickBot="1" x14ac:dyDescent="0.3">
      <c r="A16">
        <v>5</v>
      </c>
      <c r="B16">
        <v>16</v>
      </c>
      <c r="C16">
        <v>9</v>
      </c>
      <c r="D16">
        <v>9</v>
      </c>
      <c r="E16">
        <v>14</v>
      </c>
      <c r="F16">
        <v>9</v>
      </c>
      <c r="G16">
        <v>12</v>
      </c>
      <c r="H16">
        <v>11</v>
      </c>
      <c r="I16">
        <v>13</v>
      </c>
      <c r="J16">
        <v>6</v>
      </c>
      <c r="K16">
        <v>15</v>
      </c>
      <c r="L16">
        <v>11</v>
      </c>
      <c r="M16">
        <v>14</v>
      </c>
      <c r="N16">
        <v>14</v>
      </c>
      <c r="O16">
        <v>16</v>
      </c>
      <c r="P16">
        <v>9</v>
      </c>
      <c r="Q16">
        <v>7</v>
      </c>
      <c r="R16">
        <v>17</v>
      </c>
      <c r="S16">
        <v>10</v>
      </c>
      <c r="T16">
        <v>15</v>
      </c>
      <c r="V16">
        <v>5</v>
      </c>
      <c r="X16" s="2" t="s">
        <v>23</v>
      </c>
      <c r="Y16" s="2">
        <v>100</v>
      </c>
      <c r="AA16">
        <v>10</v>
      </c>
      <c r="AC16" s="2" t="s">
        <v>23</v>
      </c>
      <c r="AD16" s="2">
        <v>100</v>
      </c>
    </row>
    <row r="17" spans="1:32" x14ac:dyDescent="0.25">
      <c r="A17">
        <v>9</v>
      </c>
      <c r="B17">
        <v>13</v>
      </c>
      <c r="C17">
        <v>20</v>
      </c>
      <c r="D17">
        <v>12</v>
      </c>
      <c r="E17">
        <v>11</v>
      </c>
      <c r="F17">
        <v>10</v>
      </c>
      <c r="G17">
        <v>18</v>
      </c>
      <c r="H17">
        <v>9</v>
      </c>
      <c r="I17">
        <v>13</v>
      </c>
      <c r="J17">
        <v>12</v>
      </c>
      <c r="K17">
        <v>19</v>
      </c>
      <c r="L17">
        <v>6</v>
      </c>
      <c r="M17">
        <v>9</v>
      </c>
      <c r="N17">
        <v>11</v>
      </c>
      <c r="O17">
        <v>14</v>
      </c>
      <c r="P17">
        <v>10</v>
      </c>
      <c r="Q17">
        <v>18</v>
      </c>
      <c r="R17">
        <v>9</v>
      </c>
      <c r="S17">
        <v>11</v>
      </c>
      <c r="T17">
        <v>11</v>
      </c>
      <c r="V17">
        <v>2</v>
      </c>
      <c r="AA17">
        <v>11</v>
      </c>
    </row>
    <row r="18" spans="1:32" ht="15.75" thickBot="1" x14ac:dyDescent="0.3">
      <c r="V18">
        <v>3</v>
      </c>
      <c r="AA18">
        <v>8</v>
      </c>
    </row>
    <row r="19" spans="1:32" x14ac:dyDescent="0.25">
      <c r="P19" s="3" t="s">
        <v>30</v>
      </c>
      <c r="Q19" s="3" t="s">
        <v>27</v>
      </c>
      <c r="R19" s="3" t="s">
        <v>31</v>
      </c>
      <c r="S19" s="3" t="s">
        <v>32</v>
      </c>
      <c r="V19">
        <v>9</v>
      </c>
      <c r="AA19">
        <v>5</v>
      </c>
      <c r="AC19" s="3" t="s">
        <v>30</v>
      </c>
      <c r="AD19" s="3" t="s">
        <v>33</v>
      </c>
      <c r="AE19" s="3" t="s">
        <v>31</v>
      </c>
      <c r="AF19" s="3" t="s">
        <v>32</v>
      </c>
    </row>
    <row r="20" spans="1:32" x14ac:dyDescent="0.25">
      <c r="P20" s="1">
        <v>12</v>
      </c>
      <c r="Q20" s="5">
        <v>15</v>
      </c>
      <c r="R20" s="1">
        <v>1</v>
      </c>
      <c r="S20" s="6">
        <v>0.98899999999999999</v>
      </c>
      <c r="V20">
        <v>5</v>
      </c>
      <c r="AA20">
        <v>21</v>
      </c>
      <c r="AC20" s="1">
        <v>19</v>
      </c>
      <c r="AD20" s="5">
        <v>21</v>
      </c>
      <c r="AE20" s="1">
        <v>1</v>
      </c>
      <c r="AF20" s="6">
        <v>0.98899999999999999</v>
      </c>
    </row>
    <row r="21" spans="1:32" x14ac:dyDescent="0.25">
      <c r="P21" s="1">
        <v>37</v>
      </c>
      <c r="Q21" s="5">
        <v>15</v>
      </c>
      <c r="R21" s="1">
        <v>1</v>
      </c>
      <c r="S21" s="6">
        <v>0.98899999999999999</v>
      </c>
      <c r="V21">
        <v>6</v>
      </c>
      <c r="AA21">
        <v>8</v>
      </c>
      <c r="AC21" s="1">
        <v>35</v>
      </c>
      <c r="AD21" s="5">
        <v>21</v>
      </c>
      <c r="AE21" s="1">
        <v>1</v>
      </c>
      <c r="AF21" s="6">
        <v>0.98899999999999999</v>
      </c>
    </row>
    <row r="22" spans="1:32" x14ac:dyDescent="0.25">
      <c r="P22" s="1">
        <v>49</v>
      </c>
      <c r="Q22" s="5">
        <v>14</v>
      </c>
      <c r="R22" s="1">
        <v>3</v>
      </c>
      <c r="S22" s="6">
        <v>0.96899999999999997</v>
      </c>
      <c r="V22">
        <v>4</v>
      </c>
      <c r="AA22">
        <v>10</v>
      </c>
      <c r="AC22" s="1">
        <v>31</v>
      </c>
      <c r="AD22" s="5">
        <v>20</v>
      </c>
      <c r="AE22" s="1">
        <v>3</v>
      </c>
      <c r="AF22" s="6">
        <v>0.96899999999999997</v>
      </c>
    </row>
    <row r="23" spans="1:32" x14ac:dyDescent="0.25">
      <c r="P23" s="1">
        <v>91</v>
      </c>
      <c r="Q23" s="5">
        <v>14</v>
      </c>
      <c r="R23" s="1">
        <v>3</v>
      </c>
      <c r="S23" s="6">
        <v>0.96899999999999997</v>
      </c>
      <c r="V23">
        <v>7</v>
      </c>
      <c r="AA23">
        <v>10</v>
      </c>
      <c r="AC23" s="1">
        <v>83</v>
      </c>
      <c r="AD23" s="5">
        <v>20</v>
      </c>
      <c r="AE23" s="1">
        <v>3</v>
      </c>
      <c r="AF23" s="6">
        <v>0.96899999999999997</v>
      </c>
    </row>
    <row r="24" spans="1:32" x14ac:dyDescent="0.25">
      <c r="P24" s="1">
        <v>93</v>
      </c>
      <c r="Q24" s="5">
        <v>13</v>
      </c>
      <c r="R24" s="1">
        <v>5</v>
      </c>
      <c r="S24" s="6">
        <v>0.95899999999999996</v>
      </c>
      <c r="V24">
        <v>11</v>
      </c>
      <c r="AA24">
        <v>16</v>
      </c>
      <c r="AC24" s="1">
        <v>4</v>
      </c>
      <c r="AD24" s="5">
        <v>19</v>
      </c>
      <c r="AE24" s="1">
        <v>5</v>
      </c>
      <c r="AF24" s="6">
        <v>0.94899999999999995</v>
      </c>
    </row>
    <row r="25" spans="1:32" x14ac:dyDescent="0.25">
      <c r="P25" s="1">
        <v>8</v>
      </c>
      <c r="Q25" s="5">
        <v>12</v>
      </c>
      <c r="R25" s="1">
        <v>6</v>
      </c>
      <c r="S25" s="6">
        <v>0.90900000000000003</v>
      </c>
      <c r="V25">
        <v>7</v>
      </c>
      <c r="AA25">
        <v>10</v>
      </c>
      <c r="AC25" s="1">
        <v>91</v>
      </c>
      <c r="AD25" s="5">
        <v>19</v>
      </c>
      <c r="AE25" s="1">
        <v>5</v>
      </c>
      <c r="AF25" s="6">
        <v>0.94899999999999995</v>
      </c>
    </row>
    <row r="26" spans="1:32" x14ac:dyDescent="0.25">
      <c r="P26" s="1">
        <v>43</v>
      </c>
      <c r="Q26" s="5">
        <v>12</v>
      </c>
      <c r="R26" s="1">
        <v>6</v>
      </c>
      <c r="S26" s="6">
        <v>0.90900000000000003</v>
      </c>
      <c r="V26">
        <v>6</v>
      </c>
      <c r="AA26">
        <v>14</v>
      </c>
      <c r="AC26" s="1">
        <v>3</v>
      </c>
      <c r="AD26" s="5">
        <v>18</v>
      </c>
      <c r="AE26" s="1">
        <v>7</v>
      </c>
      <c r="AF26" s="6">
        <v>0.91900000000000004</v>
      </c>
    </row>
    <row r="27" spans="1:32" x14ac:dyDescent="0.25">
      <c r="P27" s="1">
        <v>62</v>
      </c>
      <c r="Q27" s="5">
        <v>12</v>
      </c>
      <c r="R27" s="1">
        <v>6</v>
      </c>
      <c r="S27" s="6">
        <v>0.90900000000000003</v>
      </c>
      <c r="V27">
        <v>5</v>
      </c>
      <c r="AA27">
        <v>15</v>
      </c>
      <c r="AC27" s="1">
        <v>87</v>
      </c>
      <c r="AD27" s="5">
        <v>18</v>
      </c>
      <c r="AE27" s="1">
        <v>7</v>
      </c>
      <c r="AF27" s="6">
        <v>0.91900000000000004</v>
      </c>
    </row>
    <row r="28" spans="1:32" x14ac:dyDescent="0.25">
      <c r="P28" s="1">
        <v>73</v>
      </c>
      <c r="Q28" s="5">
        <v>12</v>
      </c>
      <c r="R28" s="1">
        <v>6</v>
      </c>
      <c r="S28" s="6">
        <v>0.90900000000000003</v>
      </c>
      <c r="V28">
        <v>9</v>
      </c>
      <c r="AA28">
        <v>9</v>
      </c>
      <c r="AC28" s="1">
        <v>97</v>
      </c>
      <c r="AD28" s="5">
        <v>18</v>
      </c>
      <c r="AE28" s="1">
        <v>7</v>
      </c>
      <c r="AF28" s="6">
        <v>0.91900000000000004</v>
      </c>
    </row>
    <row r="29" spans="1:32" x14ac:dyDescent="0.25">
      <c r="P29" s="1">
        <v>95</v>
      </c>
      <c r="Q29" s="5">
        <v>12</v>
      </c>
      <c r="R29" s="1">
        <v>6</v>
      </c>
      <c r="S29" s="6">
        <v>0.90900000000000003</v>
      </c>
      <c r="V29">
        <v>10</v>
      </c>
      <c r="AA29">
        <v>12</v>
      </c>
      <c r="AC29" s="1">
        <v>39</v>
      </c>
      <c r="AD29" s="5">
        <v>17</v>
      </c>
      <c r="AE29" s="1">
        <v>10</v>
      </c>
      <c r="AF29" s="6">
        <v>0.88800000000000001</v>
      </c>
    </row>
    <row r="30" spans="1:32" x14ac:dyDescent="0.25">
      <c r="P30" s="1">
        <v>5</v>
      </c>
      <c r="Q30" s="5">
        <v>11</v>
      </c>
      <c r="R30" s="1">
        <v>11</v>
      </c>
      <c r="S30" s="6">
        <v>0.81799999999999995</v>
      </c>
      <c r="V30">
        <v>6</v>
      </c>
      <c r="AA30">
        <v>16</v>
      </c>
      <c r="AC30" s="1">
        <v>43</v>
      </c>
      <c r="AD30" s="5">
        <v>17</v>
      </c>
      <c r="AE30" s="1">
        <v>10</v>
      </c>
      <c r="AF30" s="6">
        <v>0.88800000000000001</v>
      </c>
    </row>
    <row r="31" spans="1:32" x14ac:dyDescent="0.25">
      <c r="P31" s="1">
        <v>23</v>
      </c>
      <c r="Q31" s="5">
        <v>11</v>
      </c>
      <c r="R31" s="1">
        <v>11</v>
      </c>
      <c r="S31" s="6">
        <v>0.81799999999999995</v>
      </c>
      <c r="V31">
        <v>8</v>
      </c>
      <c r="AA31">
        <v>14</v>
      </c>
      <c r="AC31" s="1">
        <v>78</v>
      </c>
      <c r="AD31" s="5">
        <v>17</v>
      </c>
      <c r="AE31" s="1">
        <v>10</v>
      </c>
      <c r="AF31" s="6">
        <v>0.88800000000000001</v>
      </c>
    </row>
    <row r="32" spans="1:32" x14ac:dyDescent="0.25">
      <c r="P32" s="1">
        <v>34</v>
      </c>
      <c r="Q32" s="5">
        <v>11</v>
      </c>
      <c r="R32" s="1">
        <v>11</v>
      </c>
      <c r="S32" s="6">
        <v>0.81799999999999995</v>
      </c>
      <c r="V32">
        <v>10</v>
      </c>
      <c r="AA32">
        <v>20</v>
      </c>
      <c r="AC32" s="1">
        <v>23</v>
      </c>
      <c r="AD32" s="5">
        <v>16</v>
      </c>
      <c r="AE32" s="1">
        <v>13</v>
      </c>
      <c r="AF32" s="6">
        <v>0.82799999999999996</v>
      </c>
    </row>
    <row r="33" spans="16:32" x14ac:dyDescent="0.25">
      <c r="P33" s="1">
        <v>40</v>
      </c>
      <c r="Q33" s="5">
        <v>11</v>
      </c>
      <c r="R33" s="1">
        <v>11</v>
      </c>
      <c r="S33" s="6">
        <v>0.81799999999999995</v>
      </c>
      <c r="V33">
        <v>6</v>
      </c>
      <c r="AA33">
        <v>5</v>
      </c>
      <c r="AC33" s="1">
        <v>29</v>
      </c>
      <c r="AD33" s="5">
        <v>16</v>
      </c>
      <c r="AE33" s="1">
        <v>13</v>
      </c>
      <c r="AF33" s="6">
        <v>0.82799999999999996</v>
      </c>
    </row>
    <row r="34" spans="16:32" x14ac:dyDescent="0.25">
      <c r="P34" s="1">
        <v>50</v>
      </c>
      <c r="Q34" s="5">
        <v>11</v>
      </c>
      <c r="R34" s="1">
        <v>11</v>
      </c>
      <c r="S34" s="6">
        <v>0.81799999999999995</v>
      </c>
      <c r="V34">
        <v>4</v>
      </c>
      <c r="AA34">
        <v>10</v>
      </c>
      <c r="AC34" s="1">
        <v>37</v>
      </c>
      <c r="AD34" s="5">
        <v>16</v>
      </c>
      <c r="AE34" s="1">
        <v>13</v>
      </c>
      <c r="AF34" s="6">
        <v>0.82799999999999996</v>
      </c>
    </row>
    <row r="35" spans="16:32" x14ac:dyDescent="0.25">
      <c r="P35" s="1">
        <v>53</v>
      </c>
      <c r="Q35" s="5">
        <v>11</v>
      </c>
      <c r="R35" s="1">
        <v>11</v>
      </c>
      <c r="S35" s="6">
        <v>0.81799999999999995</v>
      </c>
      <c r="V35">
        <v>11</v>
      </c>
      <c r="AA35">
        <v>12</v>
      </c>
      <c r="AC35" s="1">
        <v>56</v>
      </c>
      <c r="AD35" s="5">
        <v>16</v>
      </c>
      <c r="AE35" s="1">
        <v>13</v>
      </c>
      <c r="AF35" s="6">
        <v>0.82799999999999996</v>
      </c>
    </row>
    <row r="36" spans="16:32" x14ac:dyDescent="0.25">
      <c r="P36" s="1">
        <v>57</v>
      </c>
      <c r="Q36" s="5">
        <v>11</v>
      </c>
      <c r="R36" s="1">
        <v>11</v>
      </c>
      <c r="S36" s="6">
        <v>0.81799999999999995</v>
      </c>
      <c r="V36">
        <v>8</v>
      </c>
      <c r="AA36">
        <v>21</v>
      </c>
      <c r="AC36" s="1">
        <v>62</v>
      </c>
      <c r="AD36" s="5">
        <v>16</v>
      </c>
      <c r="AE36" s="1">
        <v>13</v>
      </c>
      <c r="AF36" s="6">
        <v>0.82799999999999996</v>
      </c>
    </row>
    <row r="37" spans="16:32" x14ac:dyDescent="0.25">
      <c r="P37" s="1">
        <v>94</v>
      </c>
      <c r="Q37" s="5">
        <v>11</v>
      </c>
      <c r="R37" s="1">
        <v>11</v>
      </c>
      <c r="S37" s="6">
        <v>0.81799999999999995</v>
      </c>
      <c r="V37">
        <v>8</v>
      </c>
      <c r="AA37">
        <v>12</v>
      </c>
      <c r="AC37" s="1">
        <v>75</v>
      </c>
      <c r="AD37" s="5">
        <v>16</v>
      </c>
      <c r="AE37" s="1">
        <v>13</v>
      </c>
      <c r="AF37" s="6">
        <v>0.82799999999999996</v>
      </c>
    </row>
    <row r="38" spans="16:32" x14ac:dyDescent="0.25">
      <c r="P38" s="1">
        <v>99</v>
      </c>
      <c r="Q38" s="5">
        <v>11</v>
      </c>
      <c r="R38" s="1">
        <v>11</v>
      </c>
      <c r="S38" s="6">
        <v>0.81799999999999995</v>
      </c>
      <c r="V38">
        <v>15</v>
      </c>
      <c r="AA38">
        <v>16</v>
      </c>
      <c r="AC38" s="1">
        <v>9</v>
      </c>
      <c r="AD38" s="5">
        <v>15</v>
      </c>
      <c r="AE38" s="1">
        <v>19</v>
      </c>
      <c r="AF38" s="6">
        <v>0.77700000000000002</v>
      </c>
    </row>
    <row r="39" spans="16:32" x14ac:dyDescent="0.25">
      <c r="P39" s="1">
        <v>9</v>
      </c>
      <c r="Q39" s="5">
        <v>10</v>
      </c>
      <c r="R39" s="1">
        <v>20</v>
      </c>
      <c r="S39" s="6">
        <v>0.72699999999999998</v>
      </c>
      <c r="V39">
        <v>8</v>
      </c>
      <c r="AA39">
        <v>14</v>
      </c>
      <c r="AC39" s="1">
        <v>26</v>
      </c>
      <c r="AD39" s="5">
        <v>15</v>
      </c>
      <c r="AE39" s="1">
        <v>19</v>
      </c>
      <c r="AF39" s="6">
        <v>0.77700000000000002</v>
      </c>
    </row>
    <row r="40" spans="16:32" x14ac:dyDescent="0.25">
      <c r="P40" s="1">
        <v>28</v>
      </c>
      <c r="Q40" s="5">
        <v>10</v>
      </c>
      <c r="R40" s="1">
        <v>20</v>
      </c>
      <c r="S40" s="6">
        <v>0.72699999999999998</v>
      </c>
      <c r="V40">
        <v>4</v>
      </c>
      <c r="AA40">
        <v>17</v>
      </c>
      <c r="AC40" s="1">
        <v>40</v>
      </c>
      <c r="AD40" s="5">
        <v>15</v>
      </c>
      <c r="AE40" s="1">
        <v>19</v>
      </c>
      <c r="AF40" s="6">
        <v>0.77700000000000002</v>
      </c>
    </row>
    <row r="41" spans="16:32" x14ac:dyDescent="0.25">
      <c r="P41" s="1">
        <v>31</v>
      </c>
      <c r="Q41" s="5">
        <v>10</v>
      </c>
      <c r="R41" s="1">
        <v>20</v>
      </c>
      <c r="S41" s="6">
        <v>0.72699999999999998</v>
      </c>
      <c r="V41">
        <v>11</v>
      </c>
      <c r="AA41">
        <v>15</v>
      </c>
      <c r="AC41" s="1">
        <v>71</v>
      </c>
      <c r="AD41" s="5">
        <v>15</v>
      </c>
      <c r="AE41" s="1">
        <v>19</v>
      </c>
      <c r="AF41" s="6">
        <v>0.77700000000000002</v>
      </c>
    </row>
    <row r="42" spans="16:32" x14ac:dyDescent="0.25">
      <c r="P42" s="1">
        <v>48</v>
      </c>
      <c r="Q42" s="5">
        <v>10</v>
      </c>
      <c r="R42" s="1">
        <v>20</v>
      </c>
      <c r="S42" s="6">
        <v>0.72699999999999998</v>
      </c>
      <c r="V42">
        <v>7</v>
      </c>
      <c r="AA42">
        <v>12</v>
      </c>
      <c r="AC42" s="1">
        <v>80</v>
      </c>
      <c r="AD42" s="5">
        <v>15</v>
      </c>
      <c r="AE42" s="1">
        <v>19</v>
      </c>
      <c r="AF42" s="6">
        <v>0.77700000000000002</v>
      </c>
    </row>
    <row r="43" spans="16:32" x14ac:dyDescent="0.25">
      <c r="P43" s="1">
        <v>69</v>
      </c>
      <c r="Q43" s="5">
        <v>10</v>
      </c>
      <c r="R43" s="1">
        <v>20</v>
      </c>
      <c r="S43" s="6">
        <v>0.72699999999999998</v>
      </c>
      <c r="V43">
        <v>6</v>
      </c>
      <c r="AA43">
        <v>12</v>
      </c>
      <c r="AC43" s="1">
        <v>1</v>
      </c>
      <c r="AD43" s="5">
        <v>14</v>
      </c>
      <c r="AE43" s="1">
        <v>24</v>
      </c>
      <c r="AF43" s="6">
        <v>0.68600000000000005</v>
      </c>
    </row>
    <row r="44" spans="16:32" x14ac:dyDescent="0.25">
      <c r="P44" s="1">
        <v>83</v>
      </c>
      <c r="Q44" s="5">
        <v>10</v>
      </c>
      <c r="R44" s="1">
        <v>20</v>
      </c>
      <c r="S44" s="6">
        <v>0.72699999999999998</v>
      </c>
      <c r="V44">
        <v>12</v>
      </c>
      <c r="AA44">
        <v>17</v>
      </c>
      <c r="AC44" s="1">
        <v>25</v>
      </c>
      <c r="AD44" s="5">
        <v>14</v>
      </c>
      <c r="AE44" s="1">
        <v>24</v>
      </c>
      <c r="AF44" s="6">
        <v>0.68600000000000005</v>
      </c>
    </row>
    <row r="45" spans="16:32" x14ac:dyDescent="0.25">
      <c r="P45" s="1">
        <v>84</v>
      </c>
      <c r="Q45" s="5">
        <v>10</v>
      </c>
      <c r="R45" s="1">
        <v>20</v>
      </c>
      <c r="S45" s="6">
        <v>0.72699999999999998</v>
      </c>
      <c r="V45">
        <v>8</v>
      </c>
      <c r="AA45">
        <v>7</v>
      </c>
      <c r="AC45" s="1">
        <v>30</v>
      </c>
      <c r="AD45" s="5">
        <v>14</v>
      </c>
      <c r="AE45" s="1">
        <v>24</v>
      </c>
      <c r="AF45" s="6">
        <v>0.68600000000000005</v>
      </c>
    </row>
    <row r="46" spans="16:32" x14ac:dyDescent="0.25">
      <c r="P46" s="1">
        <v>86</v>
      </c>
      <c r="Q46" s="5">
        <v>10</v>
      </c>
      <c r="R46" s="1">
        <v>20</v>
      </c>
      <c r="S46" s="6">
        <v>0.72699999999999998</v>
      </c>
      <c r="V46">
        <v>1</v>
      </c>
      <c r="AA46">
        <v>9</v>
      </c>
      <c r="AC46" s="1">
        <v>38</v>
      </c>
      <c r="AD46" s="5">
        <v>14</v>
      </c>
      <c r="AE46" s="1">
        <v>24</v>
      </c>
      <c r="AF46" s="6">
        <v>0.68600000000000005</v>
      </c>
    </row>
    <row r="47" spans="16:32" x14ac:dyDescent="0.25">
      <c r="P47" s="1">
        <v>88</v>
      </c>
      <c r="Q47" s="5">
        <v>10</v>
      </c>
      <c r="R47" s="1">
        <v>20</v>
      </c>
      <c r="S47" s="6">
        <v>0.72699999999999998</v>
      </c>
      <c r="V47">
        <v>5</v>
      </c>
      <c r="AA47">
        <v>8</v>
      </c>
      <c r="AC47" s="1">
        <v>54</v>
      </c>
      <c r="AD47" s="5">
        <v>14</v>
      </c>
      <c r="AE47" s="1">
        <v>24</v>
      </c>
      <c r="AF47" s="6">
        <v>0.68600000000000005</v>
      </c>
    </row>
    <row r="48" spans="16:32" x14ac:dyDescent="0.25">
      <c r="P48" s="1">
        <v>18</v>
      </c>
      <c r="Q48" s="5">
        <v>9</v>
      </c>
      <c r="R48" s="1">
        <v>29</v>
      </c>
      <c r="S48" s="6">
        <v>0.67600000000000005</v>
      </c>
      <c r="V48">
        <v>6</v>
      </c>
      <c r="AA48">
        <v>11</v>
      </c>
      <c r="AC48" s="1">
        <v>65</v>
      </c>
      <c r="AD48" s="5">
        <v>14</v>
      </c>
      <c r="AE48" s="1">
        <v>24</v>
      </c>
      <c r="AF48" s="6">
        <v>0.68600000000000005</v>
      </c>
    </row>
    <row r="49" spans="16:32" x14ac:dyDescent="0.25">
      <c r="P49" s="1">
        <v>27</v>
      </c>
      <c r="Q49" s="5">
        <v>9</v>
      </c>
      <c r="R49" s="1">
        <v>29</v>
      </c>
      <c r="S49" s="6">
        <v>0.67600000000000005</v>
      </c>
      <c r="V49">
        <v>10</v>
      </c>
      <c r="AA49">
        <v>12</v>
      </c>
      <c r="AC49" s="1">
        <v>73</v>
      </c>
      <c r="AD49" s="5">
        <v>14</v>
      </c>
      <c r="AE49" s="1">
        <v>24</v>
      </c>
      <c r="AF49" s="6">
        <v>0.68600000000000005</v>
      </c>
    </row>
    <row r="50" spans="16:32" x14ac:dyDescent="0.25">
      <c r="P50" s="1">
        <v>75</v>
      </c>
      <c r="Q50" s="5">
        <v>9</v>
      </c>
      <c r="R50" s="1">
        <v>29</v>
      </c>
      <c r="S50" s="6">
        <v>0.67600000000000005</v>
      </c>
      <c r="V50">
        <v>14</v>
      </c>
      <c r="AA50">
        <v>12</v>
      </c>
      <c r="AC50" s="1">
        <v>74</v>
      </c>
      <c r="AD50" s="5">
        <v>14</v>
      </c>
      <c r="AE50" s="1">
        <v>24</v>
      </c>
      <c r="AF50" s="6">
        <v>0.68600000000000005</v>
      </c>
    </row>
    <row r="51" spans="16:32" x14ac:dyDescent="0.25">
      <c r="P51" s="1">
        <v>90</v>
      </c>
      <c r="Q51" s="5">
        <v>9</v>
      </c>
      <c r="R51" s="1">
        <v>29</v>
      </c>
      <c r="S51" s="6">
        <v>0.67600000000000005</v>
      </c>
      <c r="V51">
        <v>11</v>
      </c>
      <c r="AA51">
        <v>12</v>
      </c>
      <c r="AC51" s="1">
        <v>95</v>
      </c>
      <c r="AD51" s="5">
        <v>14</v>
      </c>
      <c r="AE51" s="1">
        <v>24</v>
      </c>
      <c r="AF51" s="6">
        <v>0.68600000000000005</v>
      </c>
    </row>
    <row r="52" spans="16:32" x14ac:dyDescent="0.25">
      <c r="P52" s="1">
        <v>96</v>
      </c>
      <c r="Q52" s="5">
        <v>9</v>
      </c>
      <c r="R52" s="1">
        <v>29</v>
      </c>
      <c r="S52" s="6">
        <v>0.67600000000000005</v>
      </c>
      <c r="V52">
        <v>4</v>
      </c>
      <c r="AA52">
        <v>8</v>
      </c>
      <c r="AC52" s="1">
        <v>69</v>
      </c>
      <c r="AD52" s="5">
        <v>13</v>
      </c>
      <c r="AE52" s="1">
        <v>33</v>
      </c>
      <c r="AF52" s="6">
        <v>0.65600000000000003</v>
      </c>
    </row>
    <row r="53" spans="16:32" x14ac:dyDescent="0.25">
      <c r="P53" s="1">
        <v>7</v>
      </c>
      <c r="Q53" s="5">
        <v>8</v>
      </c>
      <c r="R53" s="1">
        <v>34</v>
      </c>
      <c r="S53" s="6">
        <v>0.55500000000000005</v>
      </c>
      <c r="V53">
        <v>6</v>
      </c>
      <c r="AA53">
        <v>12</v>
      </c>
      <c r="AC53" s="1">
        <v>82</v>
      </c>
      <c r="AD53" s="5">
        <v>13</v>
      </c>
      <c r="AE53" s="1">
        <v>33</v>
      </c>
      <c r="AF53" s="6">
        <v>0.65600000000000003</v>
      </c>
    </row>
    <row r="54" spans="16:32" x14ac:dyDescent="0.25">
      <c r="P54" s="1">
        <v>13</v>
      </c>
      <c r="Q54" s="5">
        <v>8</v>
      </c>
      <c r="R54" s="1">
        <v>34</v>
      </c>
      <c r="S54" s="6">
        <v>0.55500000000000005</v>
      </c>
      <c r="V54">
        <v>11</v>
      </c>
      <c r="AA54">
        <v>11</v>
      </c>
      <c r="AC54" s="1">
        <v>89</v>
      </c>
      <c r="AD54" s="5">
        <v>13</v>
      </c>
      <c r="AE54" s="1">
        <v>33</v>
      </c>
      <c r="AF54" s="6">
        <v>0.65600000000000003</v>
      </c>
    </row>
    <row r="55" spans="16:32" x14ac:dyDescent="0.25">
      <c r="P55" s="1">
        <v>30</v>
      </c>
      <c r="Q55" s="5">
        <v>8</v>
      </c>
      <c r="R55" s="1">
        <v>34</v>
      </c>
      <c r="S55" s="6">
        <v>0.55500000000000005</v>
      </c>
      <c r="V55">
        <v>6</v>
      </c>
      <c r="AA55">
        <v>14</v>
      </c>
      <c r="AC55" s="1">
        <v>8</v>
      </c>
      <c r="AD55" s="5">
        <v>12</v>
      </c>
      <c r="AE55" s="1">
        <v>36</v>
      </c>
      <c r="AF55" s="6">
        <v>0.52500000000000002</v>
      </c>
    </row>
    <row r="56" spans="16:32" x14ac:dyDescent="0.25">
      <c r="P56" s="1">
        <v>35</v>
      </c>
      <c r="Q56" s="5">
        <v>8</v>
      </c>
      <c r="R56" s="1">
        <v>34</v>
      </c>
      <c r="S56" s="6">
        <v>0.55500000000000005</v>
      </c>
      <c r="V56">
        <v>8</v>
      </c>
      <c r="AA56">
        <v>10</v>
      </c>
      <c r="AC56" s="1">
        <v>28</v>
      </c>
      <c r="AD56" s="5">
        <v>12</v>
      </c>
      <c r="AE56" s="1">
        <v>36</v>
      </c>
      <c r="AF56" s="6">
        <v>0.52500000000000002</v>
      </c>
    </row>
    <row r="57" spans="16:32" x14ac:dyDescent="0.25">
      <c r="P57" s="1">
        <v>36</v>
      </c>
      <c r="Q57" s="5">
        <v>8</v>
      </c>
      <c r="R57" s="1">
        <v>34</v>
      </c>
      <c r="S57" s="6">
        <v>0.55500000000000005</v>
      </c>
      <c r="V57">
        <v>6</v>
      </c>
      <c r="AA57">
        <v>16</v>
      </c>
      <c r="AC57" s="1">
        <v>34</v>
      </c>
      <c r="AD57" s="5">
        <v>12</v>
      </c>
      <c r="AE57" s="1">
        <v>36</v>
      </c>
      <c r="AF57" s="6">
        <v>0.52500000000000002</v>
      </c>
    </row>
    <row r="58" spans="16:32" x14ac:dyDescent="0.25">
      <c r="P58" s="1">
        <v>38</v>
      </c>
      <c r="Q58" s="5">
        <v>8</v>
      </c>
      <c r="R58" s="1">
        <v>34</v>
      </c>
      <c r="S58" s="6">
        <v>0.55500000000000005</v>
      </c>
      <c r="V58">
        <v>11</v>
      </c>
      <c r="AA58">
        <v>8</v>
      </c>
      <c r="AC58" s="1">
        <v>36</v>
      </c>
      <c r="AD58" s="5">
        <v>12</v>
      </c>
      <c r="AE58" s="1">
        <v>36</v>
      </c>
      <c r="AF58" s="6">
        <v>0.52500000000000002</v>
      </c>
    </row>
    <row r="59" spans="16:32" x14ac:dyDescent="0.25">
      <c r="P59" s="1">
        <v>44</v>
      </c>
      <c r="Q59" s="5">
        <v>8</v>
      </c>
      <c r="R59" s="1">
        <v>34</v>
      </c>
      <c r="S59" s="6">
        <v>0.55500000000000005</v>
      </c>
      <c r="V59">
        <v>8</v>
      </c>
      <c r="AA59">
        <v>5</v>
      </c>
      <c r="AC59" s="1">
        <v>41</v>
      </c>
      <c r="AD59" s="5">
        <v>12</v>
      </c>
      <c r="AE59" s="1">
        <v>36</v>
      </c>
      <c r="AF59" s="6">
        <v>0.52500000000000002</v>
      </c>
    </row>
    <row r="60" spans="16:32" x14ac:dyDescent="0.25">
      <c r="P60" s="1">
        <v>55</v>
      </c>
      <c r="Q60" s="5">
        <v>8</v>
      </c>
      <c r="R60" s="1">
        <v>34</v>
      </c>
      <c r="S60" s="6">
        <v>0.55500000000000005</v>
      </c>
      <c r="V60">
        <v>6</v>
      </c>
      <c r="AA60">
        <v>6</v>
      </c>
      <c r="AC60" s="1">
        <v>42</v>
      </c>
      <c r="AD60" s="5">
        <v>12</v>
      </c>
      <c r="AE60" s="1">
        <v>36</v>
      </c>
      <c r="AF60" s="6">
        <v>0.52500000000000002</v>
      </c>
    </row>
    <row r="61" spans="16:32" x14ac:dyDescent="0.25">
      <c r="P61" s="1">
        <v>58</v>
      </c>
      <c r="Q61" s="5">
        <v>8</v>
      </c>
      <c r="R61" s="1">
        <v>34</v>
      </c>
      <c r="S61" s="6">
        <v>0.55500000000000005</v>
      </c>
      <c r="V61">
        <v>6</v>
      </c>
      <c r="AA61">
        <v>10</v>
      </c>
      <c r="AC61" s="1">
        <v>48</v>
      </c>
      <c r="AD61" s="5">
        <v>12</v>
      </c>
      <c r="AE61" s="1">
        <v>36</v>
      </c>
      <c r="AF61" s="6">
        <v>0.52500000000000002</v>
      </c>
    </row>
    <row r="62" spans="16:32" x14ac:dyDescent="0.25">
      <c r="P62" s="1">
        <v>74</v>
      </c>
      <c r="Q62" s="5">
        <v>8</v>
      </c>
      <c r="R62" s="1">
        <v>34</v>
      </c>
      <c r="S62" s="6">
        <v>0.55500000000000005</v>
      </c>
      <c r="V62">
        <v>5</v>
      </c>
      <c r="AA62">
        <v>5</v>
      </c>
      <c r="AC62" s="1">
        <v>49</v>
      </c>
      <c r="AD62" s="5">
        <v>12</v>
      </c>
      <c r="AE62" s="1">
        <v>36</v>
      </c>
      <c r="AF62" s="6">
        <v>0.52500000000000002</v>
      </c>
    </row>
    <row r="63" spans="16:32" x14ac:dyDescent="0.25">
      <c r="P63" s="1">
        <v>78</v>
      </c>
      <c r="Q63" s="5">
        <v>8</v>
      </c>
      <c r="R63" s="1">
        <v>34</v>
      </c>
      <c r="S63" s="6">
        <v>0.55500000000000005</v>
      </c>
      <c r="V63">
        <v>12</v>
      </c>
      <c r="AA63">
        <v>16</v>
      </c>
      <c r="AC63" s="1">
        <v>50</v>
      </c>
      <c r="AD63" s="5">
        <v>12</v>
      </c>
      <c r="AE63" s="1">
        <v>36</v>
      </c>
      <c r="AF63" s="6">
        <v>0.52500000000000002</v>
      </c>
    </row>
    <row r="64" spans="16:32" x14ac:dyDescent="0.25">
      <c r="P64" s="1">
        <v>89</v>
      </c>
      <c r="Q64" s="5">
        <v>8</v>
      </c>
      <c r="R64" s="1">
        <v>34</v>
      </c>
      <c r="S64" s="6">
        <v>0.55500000000000005</v>
      </c>
      <c r="V64">
        <v>5</v>
      </c>
      <c r="AA64">
        <v>9</v>
      </c>
      <c r="AC64" s="1">
        <v>52</v>
      </c>
      <c r="AD64" s="5">
        <v>12</v>
      </c>
      <c r="AE64" s="1">
        <v>36</v>
      </c>
      <c r="AF64" s="6">
        <v>0.52500000000000002</v>
      </c>
    </row>
    <row r="65" spans="16:32" x14ac:dyDescent="0.25">
      <c r="P65" s="1">
        <v>14</v>
      </c>
      <c r="Q65" s="5">
        <v>7</v>
      </c>
      <c r="R65" s="1">
        <v>46</v>
      </c>
      <c r="S65" s="6">
        <v>0.44400000000000001</v>
      </c>
      <c r="V65">
        <v>5</v>
      </c>
      <c r="AA65">
        <v>9</v>
      </c>
      <c r="AC65" s="1">
        <v>67</v>
      </c>
      <c r="AD65" s="5">
        <v>12</v>
      </c>
      <c r="AE65" s="1">
        <v>36</v>
      </c>
      <c r="AF65" s="6">
        <v>0.52500000000000002</v>
      </c>
    </row>
    <row r="66" spans="16:32" x14ac:dyDescent="0.25">
      <c r="P66" s="1">
        <v>22</v>
      </c>
      <c r="Q66" s="5">
        <v>7</v>
      </c>
      <c r="R66" s="1">
        <v>46</v>
      </c>
      <c r="S66" s="6">
        <v>0.44400000000000001</v>
      </c>
      <c r="V66">
        <v>7</v>
      </c>
      <c r="AA66">
        <v>14</v>
      </c>
      <c r="AC66" s="1">
        <v>84</v>
      </c>
      <c r="AD66" s="5">
        <v>12</v>
      </c>
      <c r="AE66" s="1">
        <v>36</v>
      </c>
      <c r="AF66" s="6">
        <v>0.52500000000000002</v>
      </c>
    </row>
    <row r="67" spans="16:32" x14ac:dyDescent="0.25">
      <c r="P67" s="1">
        <v>24</v>
      </c>
      <c r="Q67" s="5">
        <v>7</v>
      </c>
      <c r="R67" s="1">
        <v>46</v>
      </c>
      <c r="S67" s="6">
        <v>0.44400000000000001</v>
      </c>
      <c r="V67">
        <v>7</v>
      </c>
      <c r="AA67">
        <v>9</v>
      </c>
      <c r="AC67" s="1">
        <v>90</v>
      </c>
      <c r="AD67" s="5">
        <v>12</v>
      </c>
      <c r="AE67" s="1">
        <v>36</v>
      </c>
      <c r="AF67" s="6">
        <v>0.52500000000000002</v>
      </c>
    </row>
    <row r="68" spans="16:32" x14ac:dyDescent="0.25">
      <c r="P68" s="1">
        <v>41</v>
      </c>
      <c r="Q68" s="5">
        <v>7</v>
      </c>
      <c r="R68" s="1">
        <v>46</v>
      </c>
      <c r="S68" s="6">
        <v>0.44400000000000001</v>
      </c>
      <c r="V68">
        <v>2</v>
      </c>
      <c r="AA68">
        <v>12</v>
      </c>
      <c r="AC68" s="1">
        <v>6</v>
      </c>
      <c r="AD68" s="5">
        <v>11</v>
      </c>
      <c r="AE68" s="1">
        <v>49</v>
      </c>
      <c r="AF68" s="6">
        <v>0.40400000000000003</v>
      </c>
    </row>
    <row r="69" spans="16:32" x14ac:dyDescent="0.25">
      <c r="P69" s="1">
        <v>65</v>
      </c>
      <c r="Q69" s="5">
        <v>7</v>
      </c>
      <c r="R69" s="1">
        <v>46</v>
      </c>
      <c r="S69" s="6">
        <v>0.44400000000000001</v>
      </c>
      <c r="V69">
        <v>5</v>
      </c>
      <c r="AA69">
        <v>11</v>
      </c>
      <c r="AC69" s="1">
        <v>7</v>
      </c>
      <c r="AD69" s="5">
        <v>11</v>
      </c>
      <c r="AE69" s="1">
        <v>49</v>
      </c>
      <c r="AF69" s="6">
        <v>0.40400000000000003</v>
      </c>
    </row>
    <row r="70" spans="16:32" x14ac:dyDescent="0.25">
      <c r="P70" s="1">
        <v>66</v>
      </c>
      <c r="Q70" s="5">
        <v>7</v>
      </c>
      <c r="R70" s="1">
        <v>46</v>
      </c>
      <c r="S70" s="6">
        <v>0.44400000000000001</v>
      </c>
      <c r="V70">
        <v>10</v>
      </c>
      <c r="AA70">
        <v>13</v>
      </c>
      <c r="AC70" s="1">
        <v>13</v>
      </c>
      <c r="AD70" s="5">
        <v>11</v>
      </c>
      <c r="AE70" s="1">
        <v>49</v>
      </c>
      <c r="AF70" s="6">
        <v>0.40400000000000003</v>
      </c>
    </row>
    <row r="71" spans="16:32" x14ac:dyDescent="0.25">
      <c r="P71" s="1">
        <v>71</v>
      </c>
      <c r="Q71" s="5">
        <v>7</v>
      </c>
      <c r="R71" s="1">
        <v>46</v>
      </c>
      <c r="S71" s="6">
        <v>0.44400000000000001</v>
      </c>
      <c r="V71">
        <v>6</v>
      </c>
      <c r="AA71">
        <v>6</v>
      </c>
      <c r="AC71" s="1">
        <v>16</v>
      </c>
      <c r="AD71" s="5">
        <v>11</v>
      </c>
      <c r="AE71" s="1">
        <v>49</v>
      </c>
      <c r="AF71" s="6">
        <v>0.40400000000000003</v>
      </c>
    </row>
    <row r="72" spans="16:32" x14ac:dyDescent="0.25">
      <c r="P72" s="1">
        <v>76</v>
      </c>
      <c r="Q72" s="5">
        <v>7</v>
      </c>
      <c r="R72" s="1">
        <v>46</v>
      </c>
      <c r="S72" s="6">
        <v>0.44400000000000001</v>
      </c>
      <c r="V72">
        <v>7</v>
      </c>
      <c r="AA72">
        <v>15</v>
      </c>
      <c r="AC72" s="1">
        <v>47</v>
      </c>
      <c r="AD72" s="5">
        <v>11</v>
      </c>
      <c r="AE72" s="1">
        <v>49</v>
      </c>
      <c r="AF72" s="6">
        <v>0.40400000000000003</v>
      </c>
    </row>
    <row r="73" spans="16:32" x14ac:dyDescent="0.25">
      <c r="P73" s="1">
        <v>81</v>
      </c>
      <c r="Q73" s="5">
        <v>7</v>
      </c>
      <c r="R73" s="1">
        <v>46</v>
      </c>
      <c r="S73" s="6">
        <v>0.44400000000000001</v>
      </c>
      <c r="V73">
        <v>5</v>
      </c>
      <c r="AA73">
        <v>11</v>
      </c>
      <c r="AC73" s="1">
        <v>53</v>
      </c>
      <c r="AD73" s="5">
        <v>11</v>
      </c>
      <c r="AE73" s="1">
        <v>49</v>
      </c>
      <c r="AF73" s="6">
        <v>0.40400000000000003</v>
      </c>
    </row>
    <row r="74" spans="16:32" x14ac:dyDescent="0.25">
      <c r="P74" s="1">
        <v>82</v>
      </c>
      <c r="Q74" s="5">
        <v>7</v>
      </c>
      <c r="R74" s="1">
        <v>46</v>
      </c>
      <c r="S74" s="6">
        <v>0.44400000000000001</v>
      </c>
      <c r="V74">
        <v>12</v>
      </c>
      <c r="AA74">
        <v>14</v>
      </c>
      <c r="AC74" s="1">
        <v>68</v>
      </c>
      <c r="AD74" s="5">
        <v>11</v>
      </c>
      <c r="AE74" s="1">
        <v>49</v>
      </c>
      <c r="AF74" s="6">
        <v>0.40400000000000003</v>
      </c>
    </row>
    <row r="75" spans="16:32" x14ac:dyDescent="0.25">
      <c r="P75" s="1">
        <v>97</v>
      </c>
      <c r="Q75" s="5">
        <v>7</v>
      </c>
      <c r="R75" s="1">
        <v>46</v>
      </c>
      <c r="S75" s="6">
        <v>0.44400000000000001</v>
      </c>
      <c r="V75">
        <v>8</v>
      </c>
      <c r="AA75">
        <v>14</v>
      </c>
      <c r="AC75" s="1">
        <v>72</v>
      </c>
      <c r="AD75" s="5">
        <v>11</v>
      </c>
      <c r="AE75" s="1">
        <v>49</v>
      </c>
      <c r="AF75" s="6">
        <v>0.40400000000000003</v>
      </c>
    </row>
    <row r="76" spans="16:32" x14ac:dyDescent="0.25">
      <c r="P76" s="1">
        <v>2</v>
      </c>
      <c r="Q76" s="5">
        <v>6</v>
      </c>
      <c r="R76" s="1">
        <v>57</v>
      </c>
      <c r="S76" s="6">
        <v>0.252</v>
      </c>
      <c r="V76">
        <v>9</v>
      </c>
      <c r="AA76">
        <v>16</v>
      </c>
      <c r="AC76" s="1">
        <v>85</v>
      </c>
      <c r="AD76" s="5">
        <v>11</v>
      </c>
      <c r="AE76" s="1">
        <v>49</v>
      </c>
      <c r="AF76" s="6">
        <v>0.40400000000000003</v>
      </c>
    </row>
    <row r="77" spans="16:32" x14ac:dyDescent="0.25">
      <c r="P77" s="1">
        <v>11</v>
      </c>
      <c r="Q77" s="5">
        <v>6</v>
      </c>
      <c r="R77" s="1">
        <v>57</v>
      </c>
      <c r="S77" s="6">
        <v>0.252</v>
      </c>
      <c r="V77">
        <v>7</v>
      </c>
      <c r="AA77">
        <v>9</v>
      </c>
      <c r="AC77" s="1">
        <v>94</v>
      </c>
      <c r="AD77" s="5">
        <v>11</v>
      </c>
      <c r="AE77" s="1">
        <v>49</v>
      </c>
      <c r="AF77" s="6">
        <v>0.40400000000000003</v>
      </c>
    </row>
    <row r="78" spans="16:32" x14ac:dyDescent="0.25">
      <c r="P78" s="1">
        <v>20</v>
      </c>
      <c r="Q78" s="5">
        <v>6</v>
      </c>
      <c r="R78" s="1">
        <v>57</v>
      </c>
      <c r="S78" s="6">
        <v>0.252</v>
      </c>
      <c r="V78">
        <v>5</v>
      </c>
      <c r="AA78">
        <v>7</v>
      </c>
      <c r="AC78" s="1">
        <v>99</v>
      </c>
      <c r="AD78" s="5">
        <v>11</v>
      </c>
      <c r="AE78" s="1">
        <v>49</v>
      </c>
      <c r="AF78" s="6">
        <v>0.40400000000000003</v>
      </c>
    </row>
    <row r="79" spans="16:32" x14ac:dyDescent="0.25">
      <c r="P79" s="1">
        <v>25</v>
      </c>
      <c r="Q79" s="5">
        <v>6</v>
      </c>
      <c r="R79" s="1">
        <v>57</v>
      </c>
      <c r="S79" s="6">
        <v>0.252</v>
      </c>
      <c r="V79">
        <v>8</v>
      </c>
      <c r="AA79">
        <v>17</v>
      </c>
      <c r="AC79" s="1">
        <v>100</v>
      </c>
      <c r="AD79" s="5">
        <v>11</v>
      </c>
      <c r="AE79" s="1">
        <v>49</v>
      </c>
      <c r="AF79" s="6">
        <v>0.40400000000000003</v>
      </c>
    </row>
    <row r="80" spans="16:32" x14ac:dyDescent="0.25">
      <c r="P80" s="1">
        <v>29</v>
      </c>
      <c r="Q80" s="5">
        <v>6</v>
      </c>
      <c r="R80" s="1">
        <v>57</v>
      </c>
      <c r="S80" s="6">
        <v>0.252</v>
      </c>
      <c r="V80">
        <v>6</v>
      </c>
      <c r="AA80">
        <v>10</v>
      </c>
      <c r="AC80" s="1">
        <v>5</v>
      </c>
      <c r="AD80" s="5">
        <v>10</v>
      </c>
      <c r="AE80" s="1">
        <v>61</v>
      </c>
      <c r="AF80" s="6">
        <v>0.28199999999999997</v>
      </c>
    </row>
    <row r="81" spans="16:32" x14ac:dyDescent="0.25">
      <c r="P81" s="1">
        <v>32</v>
      </c>
      <c r="Q81" s="5">
        <v>6</v>
      </c>
      <c r="R81" s="1">
        <v>57</v>
      </c>
      <c r="S81" s="6">
        <v>0.252</v>
      </c>
      <c r="V81">
        <v>6</v>
      </c>
      <c r="AA81">
        <v>15</v>
      </c>
      <c r="AC81" s="1">
        <v>10</v>
      </c>
      <c r="AD81" s="5">
        <v>10</v>
      </c>
      <c r="AE81" s="1">
        <v>61</v>
      </c>
      <c r="AF81" s="6">
        <v>0.28199999999999997</v>
      </c>
    </row>
    <row r="82" spans="16:32" x14ac:dyDescent="0.25">
      <c r="P82" s="1">
        <v>42</v>
      </c>
      <c r="Q82" s="5">
        <v>6</v>
      </c>
      <c r="R82" s="1">
        <v>57</v>
      </c>
      <c r="S82" s="6">
        <v>0.252</v>
      </c>
      <c r="V82">
        <v>7</v>
      </c>
      <c r="AA82">
        <v>9</v>
      </c>
      <c r="AC82" s="1">
        <v>15</v>
      </c>
      <c r="AD82" s="5">
        <v>10</v>
      </c>
      <c r="AE82" s="1">
        <v>61</v>
      </c>
      <c r="AF82" s="6">
        <v>0.28199999999999997</v>
      </c>
    </row>
    <row r="83" spans="16:32" x14ac:dyDescent="0.25">
      <c r="P83" s="1">
        <v>47</v>
      </c>
      <c r="Q83" s="5">
        <v>6</v>
      </c>
      <c r="R83" s="1">
        <v>57</v>
      </c>
      <c r="S83" s="6">
        <v>0.252</v>
      </c>
      <c r="V83">
        <v>7</v>
      </c>
      <c r="AA83">
        <v>13</v>
      </c>
      <c r="AC83" s="1">
        <v>21</v>
      </c>
      <c r="AD83" s="5">
        <v>10</v>
      </c>
      <c r="AE83" s="1">
        <v>61</v>
      </c>
      <c r="AF83" s="6">
        <v>0.28199999999999997</v>
      </c>
    </row>
    <row r="84" spans="16:32" x14ac:dyDescent="0.25">
      <c r="P84" s="1">
        <v>52</v>
      </c>
      <c r="Q84" s="5">
        <v>6</v>
      </c>
      <c r="R84" s="1">
        <v>57</v>
      </c>
      <c r="S84" s="6">
        <v>0.252</v>
      </c>
      <c r="V84">
        <v>10</v>
      </c>
      <c r="AA84">
        <v>20</v>
      </c>
      <c r="AC84" s="1">
        <v>22</v>
      </c>
      <c r="AD84" s="5">
        <v>10</v>
      </c>
      <c r="AE84" s="1">
        <v>61</v>
      </c>
      <c r="AF84" s="6">
        <v>0.28199999999999997</v>
      </c>
    </row>
    <row r="85" spans="16:32" x14ac:dyDescent="0.25">
      <c r="P85" s="1">
        <v>54</v>
      </c>
      <c r="Q85" s="5">
        <v>6</v>
      </c>
      <c r="R85" s="1">
        <v>57</v>
      </c>
      <c r="S85" s="6">
        <v>0.252</v>
      </c>
      <c r="V85">
        <v>10</v>
      </c>
      <c r="AA85">
        <v>12</v>
      </c>
      <c r="AC85" s="1">
        <v>24</v>
      </c>
      <c r="AD85" s="5">
        <v>10</v>
      </c>
      <c r="AE85" s="1">
        <v>61</v>
      </c>
      <c r="AF85" s="6">
        <v>0.28199999999999997</v>
      </c>
    </row>
    <row r="86" spans="16:32" x14ac:dyDescent="0.25">
      <c r="P86" s="1">
        <v>56</v>
      </c>
      <c r="Q86" s="5">
        <v>6</v>
      </c>
      <c r="R86" s="1">
        <v>57</v>
      </c>
      <c r="S86" s="6">
        <v>0.252</v>
      </c>
      <c r="V86">
        <v>6</v>
      </c>
      <c r="AA86">
        <v>11</v>
      </c>
      <c r="AC86" s="1">
        <v>33</v>
      </c>
      <c r="AD86" s="5">
        <v>10</v>
      </c>
      <c r="AE86" s="1">
        <v>61</v>
      </c>
      <c r="AF86" s="6">
        <v>0.28199999999999997</v>
      </c>
    </row>
    <row r="87" spans="16:32" x14ac:dyDescent="0.25">
      <c r="P87" s="1">
        <v>59</v>
      </c>
      <c r="Q87" s="5">
        <v>6</v>
      </c>
      <c r="R87" s="1">
        <v>57</v>
      </c>
      <c r="S87" s="6">
        <v>0.252</v>
      </c>
      <c r="V87">
        <v>10</v>
      </c>
      <c r="AA87">
        <v>10</v>
      </c>
      <c r="AC87" s="1">
        <v>55</v>
      </c>
      <c r="AD87" s="5">
        <v>10</v>
      </c>
      <c r="AE87" s="1">
        <v>61</v>
      </c>
      <c r="AF87" s="6">
        <v>0.28199999999999997</v>
      </c>
    </row>
    <row r="88" spans="16:32" x14ac:dyDescent="0.25">
      <c r="P88" s="1">
        <v>60</v>
      </c>
      <c r="Q88" s="5">
        <v>6</v>
      </c>
      <c r="R88" s="1">
        <v>57</v>
      </c>
      <c r="S88" s="6">
        <v>0.252</v>
      </c>
      <c r="V88">
        <v>6</v>
      </c>
      <c r="AA88">
        <v>18</v>
      </c>
      <c r="AC88" s="1">
        <v>60</v>
      </c>
      <c r="AD88" s="5">
        <v>10</v>
      </c>
      <c r="AE88" s="1">
        <v>61</v>
      </c>
      <c r="AF88" s="6">
        <v>0.28199999999999997</v>
      </c>
    </row>
    <row r="89" spans="16:32" x14ac:dyDescent="0.25">
      <c r="P89" s="1">
        <v>70</v>
      </c>
      <c r="Q89" s="5">
        <v>6</v>
      </c>
      <c r="R89" s="1">
        <v>57</v>
      </c>
      <c r="S89" s="6">
        <v>0.252</v>
      </c>
      <c r="V89">
        <v>10</v>
      </c>
      <c r="AA89">
        <v>9</v>
      </c>
      <c r="AC89" s="1">
        <v>79</v>
      </c>
      <c r="AD89" s="5">
        <v>10</v>
      </c>
      <c r="AE89" s="1">
        <v>61</v>
      </c>
      <c r="AF89" s="6">
        <v>0.28199999999999997</v>
      </c>
    </row>
    <row r="90" spans="16:32" x14ac:dyDescent="0.25">
      <c r="P90" s="1">
        <v>79</v>
      </c>
      <c r="Q90" s="5">
        <v>6</v>
      </c>
      <c r="R90" s="1">
        <v>57</v>
      </c>
      <c r="S90" s="6">
        <v>0.252</v>
      </c>
      <c r="V90">
        <v>8</v>
      </c>
      <c r="AA90">
        <v>13</v>
      </c>
      <c r="AC90" s="1">
        <v>86</v>
      </c>
      <c r="AD90" s="5">
        <v>10</v>
      </c>
      <c r="AE90" s="1">
        <v>61</v>
      </c>
      <c r="AF90" s="6">
        <v>0.28199999999999997</v>
      </c>
    </row>
    <row r="91" spans="16:32" x14ac:dyDescent="0.25">
      <c r="P91" s="1">
        <v>80</v>
      </c>
      <c r="Q91" s="5">
        <v>6</v>
      </c>
      <c r="R91" s="1">
        <v>57</v>
      </c>
      <c r="S91" s="6">
        <v>0.252</v>
      </c>
      <c r="V91">
        <v>9</v>
      </c>
      <c r="AA91">
        <v>12</v>
      </c>
      <c r="AC91" s="1">
        <v>96</v>
      </c>
      <c r="AD91" s="5">
        <v>10</v>
      </c>
      <c r="AE91" s="1">
        <v>61</v>
      </c>
      <c r="AF91" s="6">
        <v>0.28199999999999997</v>
      </c>
    </row>
    <row r="92" spans="16:32" x14ac:dyDescent="0.25">
      <c r="P92" s="1">
        <v>85</v>
      </c>
      <c r="Q92" s="5">
        <v>6</v>
      </c>
      <c r="R92" s="1">
        <v>57</v>
      </c>
      <c r="S92" s="6">
        <v>0.252</v>
      </c>
      <c r="V92">
        <v>14</v>
      </c>
      <c r="AA92">
        <v>19</v>
      </c>
      <c r="AC92" s="1">
        <v>11</v>
      </c>
      <c r="AD92" s="5">
        <v>9</v>
      </c>
      <c r="AE92" s="1">
        <v>73</v>
      </c>
      <c r="AF92" s="6">
        <v>0.151</v>
      </c>
    </row>
    <row r="93" spans="16:32" x14ac:dyDescent="0.25">
      <c r="P93" s="1">
        <v>87</v>
      </c>
      <c r="Q93" s="5">
        <v>6</v>
      </c>
      <c r="R93" s="1">
        <v>57</v>
      </c>
      <c r="S93" s="6">
        <v>0.252</v>
      </c>
      <c r="V93">
        <v>6</v>
      </c>
      <c r="AA93">
        <v>6</v>
      </c>
      <c r="AC93" s="1">
        <v>12</v>
      </c>
      <c r="AD93" s="5">
        <v>9</v>
      </c>
      <c r="AE93" s="1">
        <v>73</v>
      </c>
      <c r="AF93" s="6">
        <v>0.151</v>
      </c>
    </row>
    <row r="94" spans="16:32" x14ac:dyDescent="0.25">
      <c r="P94" s="1">
        <v>92</v>
      </c>
      <c r="Q94" s="5">
        <v>6</v>
      </c>
      <c r="R94" s="1">
        <v>57</v>
      </c>
      <c r="S94" s="6">
        <v>0.252</v>
      </c>
      <c r="V94">
        <v>13</v>
      </c>
      <c r="AA94">
        <v>9</v>
      </c>
      <c r="AC94" s="1">
        <v>14</v>
      </c>
      <c r="AD94" s="5">
        <v>9</v>
      </c>
      <c r="AE94" s="1">
        <v>73</v>
      </c>
      <c r="AF94" s="6">
        <v>0.151</v>
      </c>
    </row>
    <row r="95" spans="16:32" x14ac:dyDescent="0.25">
      <c r="P95" s="1">
        <v>1</v>
      </c>
      <c r="Q95" s="5">
        <v>5</v>
      </c>
      <c r="R95" s="1">
        <v>76</v>
      </c>
      <c r="S95" s="6">
        <v>0.13100000000000001</v>
      </c>
      <c r="V95">
        <v>11</v>
      </c>
      <c r="AA95">
        <v>11</v>
      </c>
      <c r="AC95" s="1">
        <v>27</v>
      </c>
      <c r="AD95" s="5">
        <v>9</v>
      </c>
      <c r="AE95" s="1">
        <v>73</v>
      </c>
      <c r="AF95" s="6">
        <v>0.151</v>
      </c>
    </row>
    <row r="96" spans="16:32" x14ac:dyDescent="0.25">
      <c r="P96" s="1">
        <v>15</v>
      </c>
      <c r="Q96" s="5">
        <v>5</v>
      </c>
      <c r="R96" s="1">
        <v>76</v>
      </c>
      <c r="S96" s="6">
        <v>0.13100000000000001</v>
      </c>
      <c r="V96">
        <v>12</v>
      </c>
      <c r="AA96">
        <v>14</v>
      </c>
      <c r="AC96" s="1">
        <v>45</v>
      </c>
      <c r="AD96" s="5">
        <v>9</v>
      </c>
      <c r="AE96" s="1">
        <v>73</v>
      </c>
      <c r="AF96" s="6">
        <v>0.151</v>
      </c>
    </row>
    <row r="97" spans="16:32" x14ac:dyDescent="0.25">
      <c r="P97" s="1">
        <v>19</v>
      </c>
      <c r="Q97" s="5">
        <v>5</v>
      </c>
      <c r="R97" s="1">
        <v>76</v>
      </c>
      <c r="S97" s="6">
        <v>0.13100000000000001</v>
      </c>
      <c r="V97">
        <v>9</v>
      </c>
      <c r="AA97">
        <v>10</v>
      </c>
      <c r="AC97" s="1">
        <v>63</v>
      </c>
      <c r="AD97" s="5">
        <v>9</v>
      </c>
      <c r="AE97" s="1">
        <v>73</v>
      </c>
      <c r="AF97" s="6">
        <v>0.151</v>
      </c>
    </row>
    <row r="98" spans="16:32" x14ac:dyDescent="0.25">
      <c r="P98" s="1">
        <v>26</v>
      </c>
      <c r="Q98" s="5">
        <v>5</v>
      </c>
      <c r="R98" s="1">
        <v>76</v>
      </c>
      <c r="S98" s="6">
        <v>0.13100000000000001</v>
      </c>
      <c r="V98">
        <v>7</v>
      </c>
      <c r="AA98">
        <v>18</v>
      </c>
      <c r="AC98" s="1">
        <v>64</v>
      </c>
      <c r="AD98" s="5">
        <v>9</v>
      </c>
      <c r="AE98" s="1">
        <v>73</v>
      </c>
      <c r="AF98" s="6">
        <v>0.151</v>
      </c>
    </row>
    <row r="99" spans="16:32" x14ac:dyDescent="0.25">
      <c r="P99" s="1">
        <v>46</v>
      </c>
      <c r="Q99" s="5">
        <v>5</v>
      </c>
      <c r="R99" s="1">
        <v>76</v>
      </c>
      <c r="S99" s="6">
        <v>0.13100000000000001</v>
      </c>
      <c r="V99">
        <v>4</v>
      </c>
      <c r="AA99">
        <v>9</v>
      </c>
      <c r="AC99" s="1">
        <v>66</v>
      </c>
      <c r="AD99" s="5">
        <v>9</v>
      </c>
      <c r="AE99" s="1">
        <v>73</v>
      </c>
      <c r="AF99" s="6">
        <v>0.151</v>
      </c>
    </row>
    <row r="100" spans="16:32" x14ac:dyDescent="0.25">
      <c r="P100" s="1">
        <v>61</v>
      </c>
      <c r="Q100" s="5">
        <v>5</v>
      </c>
      <c r="R100" s="1">
        <v>76</v>
      </c>
      <c r="S100" s="6">
        <v>0.13100000000000001</v>
      </c>
      <c r="V100">
        <v>11</v>
      </c>
      <c r="AA100">
        <v>11</v>
      </c>
      <c r="AC100" s="1">
        <v>76</v>
      </c>
      <c r="AD100" s="5">
        <v>9</v>
      </c>
      <c r="AE100" s="1">
        <v>73</v>
      </c>
      <c r="AF100" s="6">
        <v>0.151</v>
      </c>
    </row>
    <row r="101" spans="16:32" x14ac:dyDescent="0.25">
      <c r="P101" s="1">
        <v>63</v>
      </c>
      <c r="Q101" s="5">
        <v>5</v>
      </c>
      <c r="R101" s="1">
        <v>76</v>
      </c>
      <c r="S101" s="6">
        <v>0.13100000000000001</v>
      </c>
      <c r="V101">
        <v>5</v>
      </c>
      <c r="AA101">
        <v>11</v>
      </c>
      <c r="AC101" s="1">
        <v>81</v>
      </c>
      <c r="AD101" s="5">
        <v>9</v>
      </c>
      <c r="AE101" s="1">
        <v>73</v>
      </c>
      <c r="AF101" s="6">
        <v>0.151</v>
      </c>
    </row>
    <row r="102" spans="16:32" x14ac:dyDescent="0.25">
      <c r="P102" s="1">
        <v>64</v>
      </c>
      <c r="Q102" s="5">
        <v>5</v>
      </c>
      <c r="R102" s="1">
        <v>76</v>
      </c>
      <c r="S102" s="6">
        <v>0.13100000000000001</v>
      </c>
      <c r="AC102" s="1">
        <v>88</v>
      </c>
      <c r="AD102" s="5">
        <v>9</v>
      </c>
      <c r="AE102" s="1">
        <v>73</v>
      </c>
      <c r="AF102" s="6">
        <v>0.151</v>
      </c>
    </row>
    <row r="103" spans="16:32" x14ac:dyDescent="0.25">
      <c r="P103" s="1">
        <v>68</v>
      </c>
      <c r="Q103" s="5">
        <v>5</v>
      </c>
      <c r="R103" s="1">
        <v>76</v>
      </c>
      <c r="S103" s="6">
        <v>0.13100000000000001</v>
      </c>
      <c r="AC103" s="1">
        <v>93</v>
      </c>
      <c r="AD103" s="5">
        <v>9</v>
      </c>
      <c r="AE103" s="1">
        <v>73</v>
      </c>
      <c r="AF103" s="6">
        <v>0.151</v>
      </c>
    </row>
    <row r="104" spans="16:32" x14ac:dyDescent="0.25">
      <c r="P104" s="1">
        <v>72</v>
      </c>
      <c r="Q104" s="5">
        <v>5</v>
      </c>
      <c r="R104" s="1">
        <v>76</v>
      </c>
      <c r="S104" s="6">
        <v>0.13100000000000001</v>
      </c>
      <c r="AC104" s="1">
        <v>98</v>
      </c>
      <c r="AD104" s="5">
        <v>9</v>
      </c>
      <c r="AE104" s="1">
        <v>73</v>
      </c>
      <c r="AF104" s="6">
        <v>0.151</v>
      </c>
    </row>
    <row r="105" spans="16:32" x14ac:dyDescent="0.25">
      <c r="P105" s="1">
        <v>77</v>
      </c>
      <c r="Q105" s="5">
        <v>5</v>
      </c>
      <c r="R105" s="1">
        <v>76</v>
      </c>
      <c r="S105" s="6">
        <v>0.13100000000000001</v>
      </c>
      <c r="AC105" s="1">
        <v>17</v>
      </c>
      <c r="AD105" s="5">
        <v>8</v>
      </c>
      <c r="AE105" s="1">
        <v>86</v>
      </c>
      <c r="AF105" s="6">
        <v>0.10100000000000001</v>
      </c>
    </row>
    <row r="106" spans="16:32" x14ac:dyDescent="0.25">
      <c r="P106" s="1">
        <v>100</v>
      </c>
      <c r="Q106" s="5">
        <v>5</v>
      </c>
      <c r="R106" s="1">
        <v>76</v>
      </c>
      <c r="S106" s="6">
        <v>0.13100000000000001</v>
      </c>
      <c r="AC106" s="1">
        <v>20</v>
      </c>
      <c r="AD106" s="5">
        <v>8</v>
      </c>
      <c r="AE106" s="1">
        <v>86</v>
      </c>
      <c r="AF106" s="6">
        <v>0.10100000000000001</v>
      </c>
    </row>
    <row r="107" spans="16:32" x14ac:dyDescent="0.25">
      <c r="P107" s="1">
        <v>4</v>
      </c>
      <c r="Q107" s="5">
        <v>4</v>
      </c>
      <c r="R107" s="1">
        <v>88</v>
      </c>
      <c r="S107" s="6">
        <v>0.05</v>
      </c>
      <c r="AC107" s="1">
        <v>46</v>
      </c>
      <c r="AD107" s="5">
        <v>8</v>
      </c>
      <c r="AE107" s="1">
        <v>86</v>
      </c>
      <c r="AF107" s="6">
        <v>0.10100000000000001</v>
      </c>
    </row>
    <row r="108" spans="16:32" x14ac:dyDescent="0.25">
      <c r="P108" s="1">
        <v>6</v>
      </c>
      <c r="Q108" s="5">
        <v>4</v>
      </c>
      <c r="R108" s="1">
        <v>88</v>
      </c>
      <c r="S108" s="6">
        <v>0.05</v>
      </c>
      <c r="AC108" s="1">
        <v>51</v>
      </c>
      <c r="AD108" s="5">
        <v>8</v>
      </c>
      <c r="AE108" s="1">
        <v>86</v>
      </c>
      <c r="AF108" s="6">
        <v>0.10100000000000001</v>
      </c>
    </row>
    <row r="109" spans="16:32" x14ac:dyDescent="0.25">
      <c r="P109" s="1">
        <v>10</v>
      </c>
      <c r="Q109" s="5">
        <v>4</v>
      </c>
      <c r="R109" s="1">
        <v>88</v>
      </c>
      <c r="S109" s="6">
        <v>0.05</v>
      </c>
      <c r="AC109" s="1">
        <v>57</v>
      </c>
      <c r="AD109" s="5">
        <v>8</v>
      </c>
      <c r="AE109" s="1">
        <v>86</v>
      </c>
      <c r="AF109" s="6">
        <v>0.10100000000000001</v>
      </c>
    </row>
    <row r="110" spans="16:32" x14ac:dyDescent="0.25">
      <c r="P110" s="1">
        <v>21</v>
      </c>
      <c r="Q110" s="5">
        <v>4</v>
      </c>
      <c r="R110" s="1">
        <v>88</v>
      </c>
      <c r="S110" s="6">
        <v>0.05</v>
      </c>
      <c r="AC110" s="1">
        <v>44</v>
      </c>
      <c r="AD110" s="5">
        <v>7</v>
      </c>
      <c r="AE110" s="1">
        <v>91</v>
      </c>
      <c r="AF110" s="6">
        <v>0.08</v>
      </c>
    </row>
    <row r="111" spans="16:32" x14ac:dyDescent="0.25">
      <c r="P111" s="1">
        <v>33</v>
      </c>
      <c r="Q111" s="5">
        <v>4</v>
      </c>
      <c r="R111" s="1">
        <v>88</v>
      </c>
      <c r="S111" s="6">
        <v>0.05</v>
      </c>
      <c r="AC111" s="1">
        <v>77</v>
      </c>
      <c r="AD111" s="5">
        <v>7</v>
      </c>
      <c r="AE111" s="1">
        <v>91</v>
      </c>
      <c r="AF111" s="6">
        <v>0.08</v>
      </c>
    </row>
    <row r="112" spans="16:32" x14ac:dyDescent="0.25">
      <c r="P112" s="1">
        <v>39</v>
      </c>
      <c r="Q112" s="5">
        <v>4</v>
      </c>
      <c r="R112" s="1">
        <v>88</v>
      </c>
      <c r="S112" s="6">
        <v>0.05</v>
      </c>
      <c r="AC112" s="1">
        <v>59</v>
      </c>
      <c r="AD112" s="5">
        <v>6</v>
      </c>
      <c r="AE112" s="1">
        <v>93</v>
      </c>
      <c r="AF112" s="6">
        <v>0.05</v>
      </c>
    </row>
    <row r="113" spans="16:32" x14ac:dyDescent="0.25">
      <c r="P113" s="1">
        <v>51</v>
      </c>
      <c r="Q113" s="5">
        <v>4</v>
      </c>
      <c r="R113" s="1">
        <v>88</v>
      </c>
      <c r="S113" s="6">
        <v>0.05</v>
      </c>
      <c r="AC113" s="1">
        <v>70</v>
      </c>
      <c r="AD113" s="5">
        <v>6</v>
      </c>
      <c r="AE113" s="1">
        <v>93</v>
      </c>
      <c r="AF113" s="6">
        <v>0.05</v>
      </c>
    </row>
    <row r="114" spans="16:32" x14ac:dyDescent="0.25">
      <c r="P114" s="1">
        <v>98</v>
      </c>
      <c r="Q114" s="5">
        <v>4</v>
      </c>
      <c r="R114" s="1">
        <v>88</v>
      </c>
      <c r="S114" s="6">
        <v>0.05</v>
      </c>
      <c r="AC114" s="1">
        <v>92</v>
      </c>
      <c r="AD114" s="5">
        <v>6</v>
      </c>
      <c r="AE114" s="1">
        <v>93</v>
      </c>
      <c r="AF114" s="6">
        <v>0.05</v>
      </c>
    </row>
    <row r="115" spans="16:32" x14ac:dyDescent="0.25">
      <c r="P115" s="1">
        <v>17</v>
      </c>
      <c r="Q115" s="5">
        <v>3</v>
      </c>
      <c r="R115" s="1">
        <v>96</v>
      </c>
      <c r="S115" s="6">
        <v>0.04</v>
      </c>
      <c r="AC115" s="1">
        <v>2</v>
      </c>
      <c r="AD115" s="5">
        <v>5</v>
      </c>
      <c r="AE115" s="1">
        <v>96</v>
      </c>
      <c r="AF115" s="6">
        <v>0</v>
      </c>
    </row>
    <row r="116" spans="16:32" x14ac:dyDescent="0.25">
      <c r="P116" s="1">
        <v>3</v>
      </c>
      <c r="Q116" s="5">
        <v>2</v>
      </c>
      <c r="R116" s="1">
        <v>97</v>
      </c>
      <c r="S116" s="6">
        <v>0.01</v>
      </c>
      <c r="AC116" s="1">
        <v>18</v>
      </c>
      <c r="AD116" s="5">
        <v>5</v>
      </c>
      <c r="AE116" s="1">
        <v>96</v>
      </c>
      <c r="AF116" s="6">
        <v>0</v>
      </c>
    </row>
    <row r="117" spans="16:32" x14ac:dyDescent="0.25">
      <c r="P117" s="1">
        <v>16</v>
      </c>
      <c r="Q117" s="5">
        <v>2</v>
      </c>
      <c r="R117" s="1">
        <v>97</v>
      </c>
      <c r="S117" s="6">
        <v>0.01</v>
      </c>
      <c r="AC117" s="1">
        <v>32</v>
      </c>
      <c r="AD117" s="5">
        <v>5</v>
      </c>
      <c r="AE117" s="1">
        <v>96</v>
      </c>
      <c r="AF117" s="6">
        <v>0</v>
      </c>
    </row>
    <row r="118" spans="16:32" x14ac:dyDescent="0.25">
      <c r="P118" s="1">
        <v>67</v>
      </c>
      <c r="Q118" s="5">
        <v>2</v>
      </c>
      <c r="R118" s="1">
        <v>97</v>
      </c>
      <c r="S118" s="6">
        <v>0.01</v>
      </c>
      <c r="AC118" s="1">
        <v>58</v>
      </c>
      <c r="AD118" s="5">
        <v>5</v>
      </c>
      <c r="AE118" s="1">
        <v>96</v>
      </c>
      <c r="AF118" s="6">
        <v>0</v>
      </c>
    </row>
    <row r="119" spans="16:32" ht="15.75" thickBot="1" x14ac:dyDescent="0.3">
      <c r="P119" s="2">
        <v>45</v>
      </c>
      <c r="Q119" s="7">
        <v>1</v>
      </c>
      <c r="R119" s="2">
        <v>100</v>
      </c>
      <c r="S119" s="8">
        <v>0</v>
      </c>
      <c r="AC119" s="2">
        <v>61</v>
      </c>
      <c r="AD119" s="7">
        <v>5</v>
      </c>
      <c r="AE119" s="2">
        <v>96</v>
      </c>
      <c r="AF119" s="8">
        <v>0</v>
      </c>
    </row>
  </sheetData>
  <sortState xmlns:xlrd2="http://schemas.microsoft.com/office/spreadsheetml/2017/richdata2" ref="AC20:AF119">
    <sortCondition ref="AE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O102"/>
  <sheetViews>
    <sheetView topLeftCell="B1" workbookViewId="0">
      <selection activeCell="C32" sqref="C32"/>
    </sheetView>
  </sheetViews>
  <sheetFormatPr defaultRowHeight="15" x14ac:dyDescent="0.25"/>
  <cols>
    <col min="1" max="1" width="10.42578125" bestFit="1" customWidth="1"/>
    <col min="5" max="5" width="5.7109375" bestFit="1" customWidth="1"/>
    <col min="6" max="6" width="10.5703125" bestFit="1" customWidth="1"/>
  </cols>
  <sheetData>
    <row r="2" spans="1:15" ht="15.75" thickBot="1" x14ac:dyDescent="0.3">
      <c r="A2" t="s">
        <v>2</v>
      </c>
      <c r="B2" t="s">
        <v>3</v>
      </c>
      <c r="C2" t="s">
        <v>4</v>
      </c>
    </row>
    <row r="3" spans="1:15" x14ac:dyDescent="0.25">
      <c r="A3">
        <v>14</v>
      </c>
      <c r="E3" s="3" t="s">
        <v>34</v>
      </c>
      <c r="F3" s="3" t="s">
        <v>36</v>
      </c>
      <c r="M3">
        <v>1</v>
      </c>
      <c r="N3">
        <v>1</v>
      </c>
      <c r="O3">
        <v>0</v>
      </c>
    </row>
    <row r="4" spans="1:15" x14ac:dyDescent="0.25">
      <c r="A4">
        <v>5</v>
      </c>
      <c r="B4">
        <v>1</v>
      </c>
      <c r="C4">
        <f t="array" ref="C4:C25">FREQUENCY(A3:A102,B4:B25)</f>
        <v>0</v>
      </c>
      <c r="E4" s="5">
        <v>1</v>
      </c>
      <c r="F4" s="1">
        <v>0</v>
      </c>
      <c r="M4">
        <v>2</v>
      </c>
      <c r="N4">
        <v>3</v>
      </c>
      <c r="O4">
        <v>0</v>
      </c>
    </row>
    <row r="5" spans="1:15" x14ac:dyDescent="0.25">
      <c r="A5">
        <v>18</v>
      </c>
      <c r="B5">
        <v>2</v>
      </c>
      <c r="C5">
        <v>0</v>
      </c>
      <c r="E5" s="5">
        <v>2</v>
      </c>
      <c r="F5" s="1">
        <v>0</v>
      </c>
      <c r="M5">
        <v>3</v>
      </c>
      <c r="N5">
        <v>1</v>
      </c>
      <c r="O5">
        <v>0</v>
      </c>
    </row>
    <row r="6" spans="1:15" x14ac:dyDescent="0.25">
      <c r="A6">
        <v>19</v>
      </c>
      <c r="B6">
        <v>3</v>
      </c>
      <c r="C6">
        <v>0</v>
      </c>
      <c r="E6" s="5">
        <v>3</v>
      </c>
      <c r="F6" s="1">
        <v>0</v>
      </c>
      <c r="M6">
        <v>4</v>
      </c>
      <c r="N6">
        <v>8</v>
      </c>
      <c r="O6">
        <v>0</v>
      </c>
    </row>
    <row r="7" spans="1:15" x14ac:dyDescent="0.25">
      <c r="A7">
        <v>10</v>
      </c>
      <c r="B7">
        <v>4</v>
      </c>
      <c r="C7">
        <v>0</v>
      </c>
      <c r="E7" s="5">
        <v>4</v>
      </c>
      <c r="F7" s="1">
        <v>0</v>
      </c>
      <c r="M7">
        <v>5</v>
      </c>
      <c r="N7">
        <v>12</v>
      </c>
      <c r="O7">
        <v>5</v>
      </c>
    </row>
    <row r="8" spans="1:15" x14ac:dyDescent="0.25">
      <c r="A8">
        <v>11</v>
      </c>
      <c r="B8">
        <v>5</v>
      </c>
      <c r="C8">
        <v>5</v>
      </c>
      <c r="E8" s="5">
        <v>5</v>
      </c>
      <c r="F8" s="1">
        <v>5</v>
      </c>
      <c r="M8">
        <v>6</v>
      </c>
      <c r="N8">
        <v>19</v>
      </c>
      <c r="O8">
        <v>3</v>
      </c>
    </row>
    <row r="9" spans="1:15" x14ac:dyDescent="0.25">
      <c r="A9">
        <v>11</v>
      </c>
      <c r="B9">
        <v>6</v>
      </c>
      <c r="C9">
        <v>3</v>
      </c>
      <c r="E9" s="5">
        <v>6</v>
      </c>
      <c r="F9" s="1">
        <v>3</v>
      </c>
      <c r="M9">
        <v>7</v>
      </c>
      <c r="N9">
        <v>11</v>
      </c>
      <c r="O9">
        <v>2</v>
      </c>
    </row>
    <row r="10" spans="1:15" x14ac:dyDescent="0.25">
      <c r="A10">
        <v>12</v>
      </c>
      <c r="B10">
        <v>7</v>
      </c>
      <c r="C10">
        <v>2</v>
      </c>
      <c r="E10" s="5">
        <v>7</v>
      </c>
      <c r="F10" s="1">
        <v>2</v>
      </c>
      <c r="M10">
        <v>8</v>
      </c>
      <c r="N10">
        <v>12</v>
      </c>
      <c r="O10">
        <v>5</v>
      </c>
    </row>
    <row r="11" spans="1:15" x14ac:dyDescent="0.25">
      <c r="A11">
        <v>15</v>
      </c>
      <c r="B11">
        <v>8</v>
      </c>
      <c r="C11">
        <v>5</v>
      </c>
      <c r="E11" s="5">
        <v>8</v>
      </c>
      <c r="F11" s="1">
        <v>5</v>
      </c>
      <c r="M11">
        <v>9</v>
      </c>
      <c r="N11">
        <v>5</v>
      </c>
      <c r="O11">
        <v>13</v>
      </c>
    </row>
    <row r="12" spans="1:15" x14ac:dyDescent="0.25">
      <c r="A12">
        <v>10</v>
      </c>
      <c r="B12">
        <v>9</v>
      </c>
      <c r="C12">
        <v>13</v>
      </c>
      <c r="E12" s="5">
        <v>9</v>
      </c>
      <c r="F12" s="1">
        <v>13</v>
      </c>
      <c r="M12">
        <v>10</v>
      </c>
      <c r="N12">
        <v>9</v>
      </c>
      <c r="O12">
        <v>12</v>
      </c>
    </row>
    <row r="13" spans="1:15" x14ac:dyDescent="0.25">
      <c r="A13">
        <v>9</v>
      </c>
      <c r="B13">
        <v>10</v>
      </c>
      <c r="C13">
        <v>12</v>
      </c>
      <c r="E13" s="5">
        <v>10</v>
      </c>
      <c r="F13" s="1">
        <v>12</v>
      </c>
      <c r="M13">
        <v>11</v>
      </c>
      <c r="N13">
        <v>9</v>
      </c>
      <c r="O13">
        <v>12</v>
      </c>
    </row>
    <row r="14" spans="1:15" x14ac:dyDescent="0.25">
      <c r="A14">
        <v>9</v>
      </c>
      <c r="B14">
        <v>11</v>
      </c>
      <c r="C14">
        <v>12</v>
      </c>
      <c r="E14" s="5">
        <v>11</v>
      </c>
      <c r="F14" s="1">
        <v>12</v>
      </c>
      <c r="M14">
        <v>12</v>
      </c>
      <c r="N14">
        <v>5</v>
      </c>
      <c r="O14">
        <v>13</v>
      </c>
    </row>
    <row r="15" spans="1:15" x14ac:dyDescent="0.25">
      <c r="A15">
        <v>11</v>
      </c>
      <c r="B15">
        <v>12</v>
      </c>
      <c r="C15">
        <v>13</v>
      </c>
      <c r="E15" s="5">
        <v>12</v>
      </c>
      <c r="F15" s="1">
        <v>13</v>
      </c>
      <c r="M15">
        <v>13</v>
      </c>
      <c r="N15">
        <v>1</v>
      </c>
      <c r="O15">
        <v>3</v>
      </c>
    </row>
    <row r="16" spans="1:15" x14ac:dyDescent="0.25">
      <c r="A16">
        <v>9</v>
      </c>
      <c r="B16">
        <v>13</v>
      </c>
      <c r="C16">
        <v>3</v>
      </c>
      <c r="E16" s="5">
        <v>13</v>
      </c>
      <c r="F16" s="1">
        <v>3</v>
      </c>
      <c r="M16">
        <v>14</v>
      </c>
      <c r="N16">
        <v>2</v>
      </c>
      <c r="O16">
        <v>9</v>
      </c>
    </row>
    <row r="17" spans="1:15" x14ac:dyDescent="0.25">
      <c r="A17">
        <v>10</v>
      </c>
      <c r="B17">
        <v>14</v>
      </c>
      <c r="C17">
        <v>9</v>
      </c>
      <c r="E17" s="5">
        <v>14</v>
      </c>
      <c r="F17" s="1">
        <v>9</v>
      </c>
      <c r="M17">
        <v>15</v>
      </c>
      <c r="N17">
        <v>2</v>
      </c>
      <c r="O17">
        <v>5</v>
      </c>
    </row>
    <row r="18" spans="1:15" x14ac:dyDescent="0.25">
      <c r="A18">
        <v>11</v>
      </c>
      <c r="B18">
        <v>15</v>
      </c>
      <c r="C18">
        <v>5</v>
      </c>
      <c r="E18" s="5">
        <v>15</v>
      </c>
      <c r="F18" s="1">
        <v>5</v>
      </c>
      <c r="M18">
        <v>16</v>
      </c>
      <c r="N18">
        <v>0</v>
      </c>
      <c r="O18">
        <v>6</v>
      </c>
    </row>
    <row r="19" spans="1:15" x14ac:dyDescent="0.25">
      <c r="A19">
        <v>8</v>
      </c>
      <c r="B19">
        <v>16</v>
      </c>
      <c r="C19">
        <v>6</v>
      </c>
      <c r="E19" s="5">
        <v>16</v>
      </c>
      <c r="F19" s="1">
        <v>6</v>
      </c>
      <c r="M19">
        <v>17</v>
      </c>
      <c r="N19">
        <v>0</v>
      </c>
      <c r="O19">
        <v>3</v>
      </c>
    </row>
    <row r="20" spans="1:15" x14ac:dyDescent="0.25">
      <c r="A20">
        <v>5</v>
      </c>
      <c r="B20">
        <v>17</v>
      </c>
      <c r="C20">
        <v>3</v>
      </c>
      <c r="E20" s="5">
        <v>17</v>
      </c>
      <c r="F20" s="1">
        <v>3</v>
      </c>
      <c r="M20">
        <v>18</v>
      </c>
      <c r="N20">
        <v>0</v>
      </c>
      <c r="O20">
        <v>3</v>
      </c>
    </row>
    <row r="21" spans="1:15" x14ac:dyDescent="0.25">
      <c r="A21">
        <v>21</v>
      </c>
      <c r="B21">
        <v>18</v>
      </c>
      <c r="C21">
        <v>3</v>
      </c>
      <c r="E21" s="5">
        <v>18</v>
      </c>
      <c r="F21" s="1">
        <v>3</v>
      </c>
      <c r="M21">
        <v>19</v>
      </c>
      <c r="N21">
        <v>0</v>
      </c>
      <c r="O21">
        <v>2</v>
      </c>
    </row>
    <row r="22" spans="1:15" x14ac:dyDescent="0.25">
      <c r="A22">
        <v>8</v>
      </c>
      <c r="B22">
        <v>19</v>
      </c>
      <c r="C22">
        <v>2</v>
      </c>
      <c r="E22" s="5">
        <v>19</v>
      </c>
      <c r="F22" s="1">
        <v>2</v>
      </c>
      <c r="M22">
        <v>20</v>
      </c>
      <c r="N22">
        <v>0</v>
      </c>
      <c r="O22">
        <v>2</v>
      </c>
    </row>
    <row r="23" spans="1:15" x14ac:dyDescent="0.25">
      <c r="A23">
        <v>10</v>
      </c>
      <c r="B23">
        <v>20</v>
      </c>
      <c r="C23">
        <v>2</v>
      </c>
      <c r="E23" s="5">
        <v>20</v>
      </c>
      <c r="F23" s="1">
        <v>2</v>
      </c>
      <c r="M23">
        <v>21</v>
      </c>
      <c r="N23">
        <v>0</v>
      </c>
      <c r="O23">
        <v>2</v>
      </c>
    </row>
    <row r="24" spans="1:15" x14ac:dyDescent="0.25">
      <c r="A24">
        <v>10</v>
      </c>
      <c r="B24">
        <v>21</v>
      </c>
      <c r="C24">
        <v>2</v>
      </c>
      <c r="E24" s="5">
        <v>21</v>
      </c>
      <c r="F24" s="1">
        <v>2</v>
      </c>
      <c r="M24">
        <v>22</v>
      </c>
      <c r="N24">
        <v>0</v>
      </c>
      <c r="O24">
        <v>0</v>
      </c>
    </row>
    <row r="25" spans="1:15" x14ac:dyDescent="0.25">
      <c r="A25">
        <v>16</v>
      </c>
      <c r="B25">
        <v>22</v>
      </c>
      <c r="C25">
        <v>0</v>
      </c>
      <c r="E25" s="5">
        <v>22</v>
      </c>
      <c r="F25" s="1">
        <v>0</v>
      </c>
    </row>
    <row r="26" spans="1:15" ht="15.75" thickBot="1" x14ac:dyDescent="0.3">
      <c r="A26">
        <v>10</v>
      </c>
      <c r="E26" s="2" t="s">
        <v>35</v>
      </c>
      <c r="F26" s="2">
        <v>0</v>
      </c>
    </row>
    <row r="27" spans="1:15" x14ac:dyDescent="0.25">
      <c r="A27">
        <v>14</v>
      </c>
    </row>
    <row r="28" spans="1:15" x14ac:dyDescent="0.25">
      <c r="A28">
        <v>15</v>
      </c>
    </row>
    <row r="29" spans="1:15" x14ac:dyDescent="0.25">
      <c r="A29">
        <v>9</v>
      </c>
    </row>
    <row r="30" spans="1:15" ht="15.75" thickBot="1" x14ac:dyDescent="0.3">
      <c r="A30">
        <v>12</v>
      </c>
    </row>
    <row r="31" spans="1:15" x14ac:dyDescent="0.25">
      <c r="A31">
        <v>16</v>
      </c>
      <c r="F31" s="3" t="s">
        <v>34</v>
      </c>
      <c r="G31" s="3" t="s">
        <v>36</v>
      </c>
    </row>
    <row r="32" spans="1:15" x14ac:dyDescent="0.25">
      <c r="A32">
        <v>14</v>
      </c>
      <c r="F32" s="5">
        <v>1</v>
      </c>
      <c r="G32" s="1">
        <v>0</v>
      </c>
    </row>
    <row r="33" spans="1:7" x14ac:dyDescent="0.25">
      <c r="A33">
        <v>20</v>
      </c>
      <c r="F33" s="5">
        <v>2</v>
      </c>
      <c r="G33" s="1">
        <v>0</v>
      </c>
    </row>
    <row r="34" spans="1:7" x14ac:dyDescent="0.25">
      <c r="A34">
        <v>5</v>
      </c>
      <c r="F34" s="5">
        <v>3</v>
      </c>
      <c r="G34" s="1">
        <v>0</v>
      </c>
    </row>
    <row r="35" spans="1:7" x14ac:dyDescent="0.25">
      <c r="A35">
        <v>10</v>
      </c>
      <c r="F35" s="5">
        <v>4</v>
      </c>
      <c r="G35" s="1">
        <v>0</v>
      </c>
    </row>
    <row r="36" spans="1:7" x14ac:dyDescent="0.25">
      <c r="A36">
        <v>12</v>
      </c>
      <c r="F36" s="5">
        <v>5</v>
      </c>
      <c r="G36" s="1">
        <v>5</v>
      </c>
    </row>
    <row r="37" spans="1:7" x14ac:dyDescent="0.25">
      <c r="A37">
        <v>21</v>
      </c>
      <c r="F37" s="5">
        <v>6</v>
      </c>
      <c r="G37" s="1">
        <v>3</v>
      </c>
    </row>
    <row r="38" spans="1:7" x14ac:dyDescent="0.25">
      <c r="A38">
        <v>12</v>
      </c>
      <c r="F38" s="5">
        <v>7</v>
      </c>
      <c r="G38" s="1">
        <v>2</v>
      </c>
    </row>
    <row r="39" spans="1:7" x14ac:dyDescent="0.25">
      <c r="A39">
        <v>16</v>
      </c>
      <c r="F39" s="5">
        <v>8</v>
      </c>
      <c r="G39" s="1">
        <v>5</v>
      </c>
    </row>
    <row r="40" spans="1:7" x14ac:dyDescent="0.25">
      <c r="A40">
        <v>14</v>
      </c>
      <c r="F40" s="5">
        <v>9</v>
      </c>
      <c r="G40" s="1">
        <v>13</v>
      </c>
    </row>
    <row r="41" spans="1:7" x14ac:dyDescent="0.25">
      <c r="A41">
        <v>17</v>
      </c>
      <c r="F41" s="5">
        <v>10</v>
      </c>
      <c r="G41" s="1">
        <v>12</v>
      </c>
    </row>
    <row r="42" spans="1:7" x14ac:dyDescent="0.25">
      <c r="A42">
        <v>15</v>
      </c>
      <c r="F42" s="5">
        <v>11</v>
      </c>
      <c r="G42" s="1">
        <v>12</v>
      </c>
    </row>
    <row r="43" spans="1:7" x14ac:dyDescent="0.25">
      <c r="A43">
        <v>12</v>
      </c>
      <c r="F43" s="5">
        <v>12</v>
      </c>
      <c r="G43" s="1">
        <v>13</v>
      </c>
    </row>
    <row r="44" spans="1:7" x14ac:dyDescent="0.25">
      <c r="A44">
        <v>12</v>
      </c>
      <c r="F44" s="5">
        <v>13</v>
      </c>
      <c r="G44" s="1">
        <v>3</v>
      </c>
    </row>
    <row r="45" spans="1:7" x14ac:dyDescent="0.25">
      <c r="A45">
        <v>17</v>
      </c>
      <c r="F45" s="5">
        <v>14</v>
      </c>
      <c r="G45" s="1">
        <v>9</v>
      </c>
    </row>
    <row r="46" spans="1:7" x14ac:dyDescent="0.25">
      <c r="A46">
        <v>7</v>
      </c>
      <c r="F46" s="5">
        <v>15</v>
      </c>
      <c r="G46" s="1">
        <v>5</v>
      </c>
    </row>
    <row r="47" spans="1:7" x14ac:dyDescent="0.25">
      <c r="A47">
        <v>9</v>
      </c>
      <c r="F47" s="5">
        <v>16</v>
      </c>
      <c r="G47" s="1">
        <v>6</v>
      </c>
    </row>
    <row r="48" spans="1:7" x14ac:dyDescent="0.25">
      <c r="A48">
        <v>8</v>
      </c>
      <c r="F48" s="5">
        <v>17</v>
      </c>
      <c r="G48" s="1">
        <v>3</v>
      </c>
    </row>
    <row r="49" spans="1:7" x14ac:dyDescent="0.25">
      <c r="A49">
        <v>11</v>
      </c>
      <c r="F49" s="5">
        <v>18</v>
      </c>
      <c r="G49" s="1">
        <v>3</v>
      </c>
    </row>
    <row r="50" spans="1:7" x14ac:dyDescent="0.25">
      <c r="A50">
        <v>12</v>
      </c>
      <c r="F50" s="5">
        <v>19</v>
      </c>
      <c r="G50" s="1">
        <v>2</v>
      </c>
    </row>
    <row r="51" spans="1:7" x14ac:dyDescent="0.25">
      <c r="A51">
        <v>12</v>
      </c>
      <c r="F51" s="5">
        <v>20</v>
      </c>
      <c r="G51" s="1">
        <v>2</v>
      </c>
    </row>
    <row r="52" spans="1:7" x14ac:dyDescent="0.25">
      <c r="A52">
        <v>12</v>
      </c>
      <c r="F52" s="5">
        <v>21</v>
      </c>
      <c r="G52" s="1">
        <v>2</v>
      </c>
    </row>
    <row r="53" spans="1:7" x14ac:dyDescent="0.25">
      <c r="A53">
        <v>8</v>
      </c>
      <c r="F53" s="5">
        <v>22</v>
      </c>
      <c r="G53" s="1">
        <v>0</v>
      </c>
    </row>
    <row r="54" spans="1:7" ht="15.75" thickBot="1" x14ac:dyDescent="0.3">
      <c r="A54">
        <v>12</v>
      </c>
      <c r="F54" s="2" t="s">
        <v>35</v>
      </c>
      <c r="G54" s="2">
        <v>0</v>
      </c>
    </row>
    <row r="55" spans="1:7" x14ac:dyDescent="0.25">
      <c r="A55">
        <v>11</v>
      </c>
    </row>
    <row r="56" spans="1:7" x14ac:dyDescent="0.25">
      <c r="A56">
        <v>14</v>
      </c>
    </row>
    <row r="57" spans="1:7" x14ac:dyDescent="0.25">
      <c r="A57">
        <v>10</v>
      </c>
    </row>
    <row r="58" spans="1:7" x14ac:dyDescent="0.25">
      <c r="A58">
        <v>16</v>
      </c>
    </row>
    <row r="59" spans="1:7" x14ac:dyDescent="0.25">
      <c r="A59">
        <v>8</v>
      </c>
    </row>
    <row r="60" spans="1:7" x14ac:dyDescent="0.25">
      <c r="A60">
        <v>5</v>
      </c>
    </row>
    <row r="61" spans="1:7" x14ac:dyDescent="0.25">
      <c r="A61">
        <v>6</v>
      </c>
    </row>
    <row r="62" spans="1:7" x14ac:dyDescent="0.25">
      <c r="A62">
        <v>10</v>
      </c>
    </row>
    <row r="63" spans="1:7" x14ac:dyDescent="0.25">
      <c r="A63">
        <v>5</v>
      </c>
    </row>
    <row r="64" spans="1:7" x14ac:dyDescent="0.25">
      <c r="A64">
        <v>16</v>
      </c>
    </row>
    <row r="65" spans="1:1" x14ac:dyDescent="0.25">
      <c r="A65">
        <v>9</v>
      </c>
    </row>
    <row r="66" spans="1:1" x14ac:dyDescent="0.25">
      <c r="A66">
        <v>9</v>
      </c>
    </row>
    <row r="67" spans="1:1" x14ac:dyDescent="0.25">
      <c r="A67">
        <v>14</v>
      </c>
    </row>
    <row r="68" spans="1:1" x14ac:dyDescent="0.25">
      <c r="A68">
        <v>9</v>
      </c>
    </row>
    <row r="69" spans="1:1" x14ac:dyDescent="0.25">
      <c r="A69">
        <v>12</v>
      </c>
    </row>
    <row r="70" spans="1:1" x14ac:dyDescent="0.25">
      <c r="A70">
        <v>11</v>
      </c>
    </row>
    <row r="71" spans="1:1" x14ac:dyDescent="0.25">
      <c r="A71">
        <v>13</v>
      </c>
    </row>
    <row r="72" spans="1:1" x14ac:dyDescent="0.25">
      <c r="A72">
        <v>6</v>
      </c>
    </row>
    <row r="73" spans="1:1" x14ac:dyDescent="0.25">
      <c r="A73">
        <v>15</v>
      </c>
    </row>
    <row r="74" spans="1:1" x14ac:dyDescent="0.25">
      <c r="A74">
        <v>11</v>
      </c>
    </row>
    <row r="75" spans="1:1" x14ac:dyDescent="0.25">
      <c r="A75">
        <v>14</v>
      </c>
    </row>
    <row r="76" spans="1:1" x14ac:dyDescent="0.25">
      <c r="A76">
        <v>14</v>
      </c>
    </row>
    <row r="77" spans="1:1" x14ac:dyDescent="0.25">
      <c r="A77">
        <v>16</v>
      </c>
    </row>
    <row r="78" spans="1:1" x14ac:dyDescent="0.25">
      <c r="A78">
        <v>9</v>
      </c>
    </row>
    <row r="79" spans="1:1" x14ac:dyDescent="0.25">
      <c r="A79">
        <v>7</v>
      </c>
    </row>
    <row r="80" spans="1:1" x14ac:dyDescent="0.25">
      <c r="A80">
        <v>17</v>
      </c>
    </row>
    <row r="81" spans="1:1" x14ac:dyDescent="0.25">
      <c r="A81">
        <v>10</v>
      </c>
    </row>
    <row r="82" spans="1:1" x14ac:dyDescent="0.25">
      <c r="A82">
        <v>15</v>
      </c>
    </row>
    <row r="83" spans="1:1" x14ac:dyDescent="0.25">
      <c r="A83">
        <v>9</v>
      </c>
    </row>
    <row r="84" spans="1:1" x14ac:dyDescent="0.25">
      <c r="A84">
        <v>13</v>
      </c>
    </row>
    <row r="85" spans="1:1" x14ac:dyDescent="0.25">
      <c r="A85">
        <v>20</v>
      </c>
    </row>
    <row r="86" spans="1:1" x14ac:dyDescent="0.25">
      <c r="A86">
        <v>12</v>
      </c>
    </row>
    <row r="87" spans="1:1" x14ac:dyDescent="0.25">
      <c r="A87">
        <v>11</v>
      </c>
    </row>
    <row r="88" spans="1:1" x14ac:dyDescent="0.25">
      <c r="A88">
        <v>10</v>
      </c>
    </row>
    <row r="89" spans="1:1" x14ac:dyDescent="0.25">
      <c r="A89">
        <v>18</v>
      </c>
    </row>
    <row r="90" spans="1:1" x14ac:dyDescent="0.25">
      <c r="A90">
        <v>9</v>
      </c>
    </row>
    <row r="91" spans="1:1" x14ac:dyDescent="0.25">
      <c r="A91">
        <v>13</v>
      </c>
    </row>
    <row r="92" spans="1:1" x14ac:dyDescent="0.25">
      <c r="A92">
        <v>12</v>
      </c>
    </row>
    <row r="93" spans="1:1" x14ac:dyDescent="0.25">
      <c r="A93">
        <v>19</v>
      </c>
    </row>
    <row r="94" spans="1:1" x14ac:dyDescent="0.25">
      <c r="A94">
        <v>6</v>
      </c>
    </row>
    <row r="95" spans="1:1" x14ac:dyDescent="0.25">
      <c r="A95">
        <v>9</v>
      </c>
    </row>
    <row r="96" spans="1:1" x14ac:dyDescent="0.25">
      <c r="A96">
        <v>11</v>
      </c>
    </row>
    <row r="97" spans="1:1" x14ac:dyDescent="0.25">
      <c r="A97">
        <v>14</v>
      </c>
    </row>
    <row r="98" spans="1:1" x14ac:dyDescent="0.25">
      <c r="A98">
        <v>10</v>
      </c>
    </row>
    <row r="99" spans="1:1" x14ac:dyDescent="0.25">
      <c r="A99">
        <v>18</v>
      </c>
    </row>
    <row r="100" spans="1:1" x14ac:dyDescent="0.25">
      <c r="A100">
        <v>9</v>
      </c>
    </row>
    <row r="101" spans="1:1" x14ac:dyDescent="0.25">
      <c r="A101">
        <v>11</v>
      </c>
    </row>
    <row r="102" spans="1:1" x14ac:dyDescent="0.25">
      <c r="A102">
        <v>11</v>
      </c>
    </row>
  </sheetData>
  <sortState xmlns:xlrd2="http://schemas.microsoft.com/office/spreadsheetml/2017/richdata2" ref="F32:F53">
    <sortCondition ref="F32"/>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DBE0D-07F4-4378-95E9-01DA0DD3C744}">
  <sheetPr codeName="Sheet6"/>
  <dimension ref="A1:U101"/>
  <sheetViews>
    <sheetView workbookViewId="0">
      <selection activeCell="O48" sqref="O48"/>
    </sheetView>
  </sheetViews>
  <sheetFormatPr defaultRowHeight="15" x14ac:dyDescent="0.25"/>
  <cols>
    <col min="2" max="2" width="11.42578125" bestFit="1" customWidth="1"/>
    <col min="3" max="3" width="12.42578125" bestFit="1" customWidth="1"/>
    <col min="13" max="13" width="31.85546875" bestFit="1" customWidth="1"/>
    <col min="17" max="17" width="23.28515625" bestFit="1" customWidth="1"/>
    <col min="18" max="18" width="12.7109375" bestFit="1" customWidth="1"/>
    <col min="20" max="20" width="23.28515625" bestFit="1" customWidth="1"/>
    <col min="21" max="21" width="12.7109375" bestFit="1" customWidth="1"/>
  </cols>
  <sheetData>
    <row r="1" spans="1:21" x14ac:dyDescent="0.25">
      <c r="A1" t="s">
        <v>88</v>
      </c>
      <c r="B1" t="s">
        <v>26</v>
      </c>
      <c r="C1" t="s">
        <v>28</v>
      </c>
      <c r="D1" t="s">
        <v>89</v>
      </c>
      <c r="F1" t="s">
        <v>96</v>
      </c>
    </row>
    <row r="2" spans="1:21" ht="15.75" thickBot="1" x14ac:dyDescent="0.3">
      <c r="A2">
        <v>1</v>
      </c>
      <c r="B2">
        <v>5</v>
      </c>
      <c r="C2">
        <v>14</v>
      </c>
      <c r="D2">
        <f>C2-B2</f>
        <v>9</v>
      </c>
      <c r="F2">
        <v>-6</v>
      </c>
    </row>
    <row r="3" spans="1:21" x14ac:dyDescent="0.25">
      <c r="A3">
        <v>2</v>
      </c>
      <c r="B3">
        <v>6</v>
      </c>
      <c r="C3">
        <v>5</v>
      </c>
      <c r="D3">
        <f t="shared" ref="D3:D66" si="0">C3-B3</f>
        <v>-1</v>
      </c>
      <c r="F3">
        <v>-5</v>
      </c>
      <c r="M3" t="s">
        <v>90</v>
      </c>
      <c r="N3" t="s">
        <v>91</v>
      </c>
      <c r="O3">
        <f>COUNTIF(D2:D101,"&gt;0")</f>
        <v>79</v>
      </c>
      <c r="Q3" s="4" t="s">
        <v>94</v>
      </c>
      <c r="R3" s="4"/>
      <c r="T3" s="4" t="s">
        <v>95</v>
      </c>
      <c r="U3" s="4"/>
    </row>
    <row r="4" spans="1:21" x14ac:dyDescent="0.25">
      <c r="A4">
        <v>3</v>
      </c>
      <c r="B4">
        <v>2</v>
      </c>
      <c r="C4">
        <v>18</v>
      </c>
      <c r="D4">
        <f t="shared" si="0"/>
        <v>16</v>
      </c>
      <c r="F4">
        <v>-4</v>
      </c>
      <c r="M4" t="s">
        <v>92</v>
      </c>
      <c r="N4" t="s">
        <v>91</v>
      </c>
      <c r="O4">
        <f>100-O3</f>
        <v>21</v>
      </c>
      <c r="Q4" s="1"/>
      <c r="R4" s="1"/>
      <c r="T4" s="1"/>
      <c r="U4" s="1"/>
    </row>
    <row r="5" spans="1:21" x14ac:dyDescent="0.25">
      <c r="A5">
        <v>4</v>
      </c>
      <c r="B5">
        <v>4</v>
      </c>
      <c r="C5">
        <v>19</v>
      </c>
      <c r="D5">
        <f t="shared" si="0"/>
        <v>15</v>
      </c>
      <c r="F5">
        <v>-3</v>
      </c>
      <c r="Q5" s="1" t="s">
        <v>11</v>
      </c>
      <c r="R5" s="1">
        <v>7.54</v>
      </c>
      <c r="T5" s="1" t="s">
        <v>11</v>
      </c>
      <c r="U5" s="1">
        <v>11.83</v>
      </c>
    </row>
    <row r="6" spans="1:21" ht="15.75" thickBot="1" x14ac:dyDescent="0.3">
      <c r="A6">
        <v>5</v>
      </c>
      <c r="B6">
        <v>11</v>
      </c>
      <c r="C6">
        <v>10</v>
      </c>
      <c r="D6">
        <f t="shared" si="0"/>
        <v>-1</v>
      </c>
      <c r="F6">
        <v>-2</v>
      </c>
      <c r="Q6" s="1" t="s">
        <v>12</v>
      </c>
      <c r="R6" s="1">
        <v>0.29828465829428336</v>
      </c>
      <c r="T6" s="1" t="s">
        <v>12</v>
      </c>
      <c r="U6" s="1">
        <v>0.37713834773638888</v>
      </c>
    </row>
    <row r="7" spans="1:21" x14ac:dyDescent="0.25">
      <c r="A7">
        <v>6</v>
      </c>
      <c r="B7">
        <v>4</v>
      </c>
      <c r="C7">
        <v>11</v>
      </c>
      <c r="D7">
        <f t="shared" si="0"/>
        <v>7</v>
      </c>
      <c r="F7">
        <v>-1</v>
      </c>
      <c r="H7" s="3" t="s">
        <v>34</v>
      </c>
      <c r="I7" s="3" t="s">
        <v>36</v>
      </c>
      <c r="K7" t="s">
        <v>97</v>
      </c>
      <c r="Q7" s="1" t="s">
        <v>13</v>
      </c>
      <c r="R7" s="1">
        <v>7</v>
      </c>
      <c r="T7" s="1" t="s">
        <v>13</v>
      </c>
      <c r="U7" s="1">
        <v>11</v>
      </c>
    </row>
    <row r="8" spans="1:21" ht="15.75" thickBot="1" x14ac:dyDescent="0.3">
      <c r="A8">
        <v>7</v>
      </c>
      <c r="B8">
        <v>8</v>
      </c>
      <c r="C8">
        <v>11</v>
      </c>
      <c r="D8">
        <f t="shared" si="0"/>
        <v>3</v>
      </c>
      <c r="F8">
        <v>0</v>
      </c>
      <c r="H8" s="5">
        <v>-6</v>
      </c>
      <c r="I8" s="1">
        <v>1</v>
      </c>
      <c r="Q8" s="1" t="s">
        <v>14</v>
      </c>
      <c r="R8" s="1">
        <v>6</v>
      </c>
      <c r="T8" s="1" t="s">
        <v>14</v>
      </c>
      <c r="U8" s="1">
        <v>12</v>
      </c>
    </row>
    <row r="9" spans="1:21" x14ac:dyDescent="0.25">
      <c r="A9">
        <v>8</v>
      </c>
      <c r="B9">
        <v>12</v>
      </c>
      <c r="C9">
        <v>12</v>
      </c>
      <c r="D9">
        <f t="shared" si="0"/>
        <v>0</v>
      </c>
      <c r="F9">
        <v>1</v>
      </c>
      <c r="H9" s="5">
        <v>-5</v>
      </c>
      <c r="I9" s="1">
        <v>0</v>
      </c>
      <c r="K9" s="3"/>
      <c r="L9" s="3">
        <v>5</v>
      </c>
      <c r="M9" s="3">
        <v>14</v>
      </c>
      <c r="Q9" s="1" t="s">
        <v>15</v>
      </c>
      <c r="R9" s="1">
        <v>2.9828465829428334</v>
      </c>
      <c r="T9" s="1" t="s">
        <v>15</v>
      </c>
      <c r="U9" s="1">
        <v>3.771383477363889</v>
      </c>
    </row>
    <row r="10" spans="1:21" x14ac:dyDescent="0.25">
      <c r="A10">
        <v>9</v>
      </c>
      <c r="B10">
        <v>10</v>
      </c>
      <c r="C10">
        <v>15</v>
      </c>
      <c r="D10">
        <f t="shared" si="0"/>
        <v>5</v>
      </c>
      <c r="F10">
        <v>2</v>
      </c>
      <c r="H10" s="5">
        <v>-4</v>
      </c>
      <c r="I10" s="1">
        <v>2</v>
      </c>
      <c r="K10" s="1" t="s">
        <v>11</v>
      </c>
      <c r="L10" s="1">
        <v>7.5656565656565657</v>
      </c>
      <c r="M10" s="1">
        <v>11.808080808080808</v>
      </c>
      <c r="Q10" s="1" t="s">
        <v>16</v>
      </c>
      <c r="R10" s="1">
        <v>8.8973737373737389</v>
      </c>
      <c r="T10" s="1" t="s">
        <v>16</v>
      </c>
      <c r="U10" s="1">
        <v>14.22333333333334</v>
      </c>
    </row>
    <row r="11" spans="1:21" x14ac:dyDescent="0.25">
      <c r="A11">
        <v>10</v>
      </c>
      <c r="B11">
        <v>4</v>
      </c>
      <c r="C11">
        <v>10</v>
      </c>
      <c r="D11">
        <f t="shared" si="0"/>
        <v>6</v>
      </c>
      <c r="F11">
        <v>3</v>
      </c>
      <c r="H11" s="5">
        <v>-3</v>
      </c>
      <c r="I11" s="1">
        <v>2</v>
      </c>
      <c r="K11" s="1" t="s">
        <v>98</v>
      </c>
      <c r="L11" s="1">
        <v>8.9216656359513511</v>
      </c>
      <c r="M11" s="1">
        <v>14.319934034219749</v>
      </c>
      <c r="Q11" s="1" t="s">
        <v>17</v>
      </c>
      <c r="R11" s="1">
        <v>-0.22838018422033501</v>
      </c>
      <c r="T11" s="1" t="s">
        <v>17</v>
      </c>
      <c r="U11" s="1">
        <v>-0.1839069788245693</v>
      </c>
    </row>
    <row r="12" spans="1:21" x14ac:dyDescent="0.25">
      <c r="A12">
        <v>11</v>
      </c>
      <c r="B12">
        <v>6</v>
      </c>
      <c r="C12">
        <v>9</v>
      </c>
      <c r="D12">
        <f t="shared" si="0"/>
        <v>3</v>
      </c>
      <c r="F12">
        <v>4</v>
      </c>
      <c r="H12" s="5">
        <v>-2</v>
      </c>
      <c r="I12" s="1">
        <v>1</v>
      </c>
      <c r="K12" s="1" t="s">
        <v>55</v>
      </c>
      <c r="L12" s="1">
        <v>99</v>
      </c>
      <c r="M12" s="1">
        <v>99</v>
      </c>
      <c r="Q12" s="1" t="s">
        <v>18</v>
      </c>
      <c r="R12" s="1">
        <v>0.38576539493250656</v>
      </c>
      <c r="T12" s="1" t="s">
        <v>18</v>
      </c>
      <c r="U12" s="1">
        <v>0.40574570953306321</v>
      </c>
    </row>
    <row r="13" spans="1:21" x14ac:dyDescent="0.25">
      <c r="A13">
        <v>12</v>
      </c>
      <c r="B13">
        <v>15</v>
      </c>
      <c r="C13">
        <v>9</v>
      </c>
      <c r="D13">
        <f t="shared" si="0"/>
        <v>-6</v>
      </c>
      <c r="F13">
        <v>5</v>
      </c>
      <c r="H13" s="5">
        <v>-1</v>
      </c>
      <c r="I13" s="1">
        <v>5</v>
      </c>
      <c r="K13" s="1" t="s">
        <v>99</v>
      </c>
      <c r="L13" s="1">
        <v>0.18935517776770483</v>
      </c>
      <c r="M13" s="1"/>
      <c r="Q13" s="1" t="s">
        <v>19</v>
      </c>
      <c r="R13" s="1">
        <v>14</v>
      </c>
      <c r="T13" s="1" t="s">
        <v>19</v>
      </c>
      <c r="U13" s="1">
        <v>16</v>
      </c>
    </row>
    <row r="14" spans="1:21" x14ac:dyDescent="0.25">
      <c r="A14">
        <v>13</v>
      </c>
      <c r="B14">
        <v>8</v>
      </c>
      <c r="C14">
        <v>11</v>
      </c>
      <c r="D14">
        <f t="shared" si="0"/>
        <v>3</v>
      </c>
      <c r="F14">
        <v>6</v>
      </c>
      <c r="H14" s="5">
        <v>0</v>
      </c>
      <c r="I14" s="1">
        <v>10</v>
      </c>
      <c r="K14" s="1" t="s">
        <v>100</v>
      </c>
      <c r="L14" s="1">
        <v>0</v>
      </c>
      <c r="M14" s="1"/>
      <c r="Q14" s="1" t="s">
        <v>20</v>
      </c>
      <c r="R14" s="1">
        <v>1</v>
      </c>
      <c r="T14" s="1" t="s">
        <v>20</v>
      </c>
      <c r="U14" s="1">
        <v>5</v>
      </c>
    </row>
    <row r="15" spans="1:21" x14ac:dyDescent="0.25">
      <c r="A15">
        <v>14</v>
      </c>
      <c r="B15">
        <v>7</v>
      </c>
      <c r="C15">
        <v>9</v>
      </c>
      <c r="D15">
        <f t="shared" si="0"/>
        <v>2</v>
      </c>
      <c r="F15">
        <v>7</v>
      </c>
      <c r="H15" s="5">
        <v>1</v>
      </c>
      <c r="I15" s="1">
        <v>4</v>
      </c>
      <c r="K15" s="1" t="s">
        <v>61</v>
      </c>
      <c r="L15" s="1">
        <v>98</v>
      </c>
      <c r="M15" s="1"/>
      <c r="Q15" s="1" t="s">
        <v>21</v>
      </c>
      <c r="R15" s="1">
        <v>15</v>
      </c>
      <c r="T15" s="1" t="s">
        <v>21</v>
      </c>
      <c r="U15" s="1">
        <v>21</v>
      </c>
    </row>
    <row r="16" spans="1:21" x14ac:dyDescent="0.25">
      <c r="A16">
        <v>15</v>
      </c>
      <c r="B16">
        <v>5</v>
      </c>
      <c r="C16">
        <v>10</v>
      </c>
      <c r="D16">
        <f t="shared" si="0"/>
        <v>5</v>
      </c>
      <c r="F16">
        <v>8</v>
      </c>
      <c r="H16" s="5">
        <v>2</v>
      </c>
      <c r="I16" s="1">
        <v>12</v>
      </c>
      <c r="K16" s="1" t="s">
        <v>67</v>
      </c>
      <c r="L16" s="1">
        <v>-9.6939467060494007</v>
      </c>
      <c r="M16" s="1"/>
      <c r="Q16" s="1" t="s">
        <v>22</v>
      </c>
      <c r="R16" s="1">
        <v>754</v>
      </c>
      <c r="T16" s="1" t="s">
        <v>22</v>
      </c>
      <c r="U16" s="1">
        <v>1183</v>
      </c>
    </row>
    <row r="17" spans="1:21" x14ac:dyDescent="0.25">
      <c r="A17">
        <v>16</v>
      </c>
      <c r="B17">
        <v>2</v>
      </c>
      <c r="C17">
        <v>11</v>
      </c>
      <c r="D17">
        <f t="shared" si="0"/>
        <v>9</v>
      </c>
      <c r="F17">
        <v>9</v>
      </c>
      <c r="H17" s="5">
        <v>3</v>
      </c>
      <c r="I17" s="1">
        <v>8</v>
      </c>
      <c r="K17" s="1" t="s">
        <v>101</v>
      </c>
      <c r="L17" s="1">
        <v>2.7941092174542197E-16</v>
      </c>
      <c r="M17" s="1"/>
      <c r="Q17" s="1" t="s">
        <v>23</v>
      </c>
      <c r="R17" s="1">
        <v>100</v>
      </c>
      <c r="T17" s="1" t="s">
        <v>23</v>
      </c>
      <c r="U17" s="1">
        <v>100</v>
      </c>
    </row>
    <row r="18" spans="1:21" ht="15.75" thickBot="1" x14ac:dyDescent="0.3">
      <c r="A18">
        <v>17</v>
      </c>
      <c r="B18">
        <v>3</v>
      </c>
      <c r="C18">
        <v>8</v>
      </c>
      <c r="D18">
        <f t="shared" si="0"/>
        <v>5</v>
      </c>
      <c r="F18">
        <v>10</v>
      </c>
      <c r="H18" s="5">
        <v>4</v>
      </c>
      <c r="I18" s="1">
        <v>8</v>
      </c>
      <c r="K18" s="1" t="s">
        <v>102</v>
      </c>
      <c r="L18" s="1">
        <v>1.6605512170657302</v>
      </c>
      <c r="M18" s="1"/>
      <c r="Q18" s="2" t="s">
        <v>93</v>
      </c>
      <c r="R18" s="2">
        <v>0.59186147538567879</v>
      </c>
      <c r="T18" s="2" t="s">
        <v>93</v>
      </c>
      <c r="U18" s="2">
        <v>0.74832430267183547</v>
      </c>
    </row>
    <row r="19" spans="1:21" x14ac:dyDescent="0.25">
      <c r="A19">
        <v>18</v>
      </c>
      <c r="B19">
        <v>9</v>
      </c>
      <c r="C19">
        <v>5</v>
      </c>
      <c r="D19">
        <f t="shared" si="0"/>
        <v>-4</v>
      </c>
      <c r="F19">
        <v>11</v>
      </c>
      <c r="H19" s="5">
        <v>5</v>
      </c>
      <c r="I19" s="1">
        <v>11</v>
      </c>
      <c r="K19" s="1" t="s">
        <v>103</v>
      </c>
      <c r="L19" s="1">
        <v>5.5882184349084395E-16</v>
      </c>
      <c r="M19" s="1"/>
    </row>
    <row r="20" spans="1:21" ht="15.75" thickBot="1" x14ac:dyDescent="0.3">
      <c r="A20">
        <v>19</v>
      </c>
      <c r="B20">
        <v>5</v>
      </c>
      <c r="C20">
        <v>21</v>
      </c>
      <c r="D20">
        <f t="shared" si="0"/>
        <v>16</v>
      </c>
      <c r="F20">
        <v>12</v>
      </c>
      <c r="H20" s="5">
        <v>6</v>
      </c>
      <c r="I20" s="1">
        <v>12</v>
      </c>
      <c r="K20" s="2" t="s">
        <v>104</v>
      </c>
      <c r="L20" s="2">
        <v>1.9844674545084788</v>
      </c>
      <c r="M20" s="2"/>
    </row>
    <row r="21" spans="1:21" x14ac:dyDescent="0.25">
      <c r="A21">
        <v>20</v>
      </c>
      <c r="B21">
        <v>6</v>
      </c>
      <c r="C21">
        <v>8</v>
      </c>
      <c r="D21">
        <f t="shared" si="0"/>
        <v>2</v>
      </c>
      <c r="F21">
        <v>13</v>
      </c>
      <c r="H21" s="5">
        <v>7</v>
      </c>
      <c r="I21" s="1">
        <v>3</v>
      </c>
    </row>
    <row r="22" spans="1:21" x14ac:dyDescent="0.25">
      <c r="A22">
        <v>21</v>
      </c>
      <c r="B22">
        <v>4</v>
      </c>
      <c r="C22">
        <v>10</v>
      </c>
      <c r="D22">
        <f t="shared" si="0"/>
        <v>6</v>
      </c>
      <c r="F22">
        <v>14</v>
      </c>
      <c r="H22" s="5">
        <v>8</v>
      </c>
      <c r="I22" s="1">
        <v>4</v>
      </c>
    </row>
    <row r="23" spans="1:21" x14ac:dyDescent="0.25">
      <c r="A23">
        <v>22</v>
      </c>
      <c r="B23">
        <v>7</v>
      </c>
      <c r="C23">
        <v>10</v>
      </c>
      <c r="D23">
        <f t="shared" si="0"/>
        <v>3</v>
      </c>
      <c r="F23">
        <v>15</v>
      </c>
      <c r="H23" s="5">
        <v>9</v>
      </c>
      <c r="I23" s="1">
        <v>4</v>
      </c>
      <c r="K23" t="s">
        <v>97</v>
      </c>
    </row>
    <row r="24" spans="1:21" ht="15.75" thickBot="1" x14ac:dyDescent="0.3">
      <c r="A24">
        <v>23</v>
      </c>
      <c r="B24">
        <v>11</v>
      </c>
      <c r="C24">
        <v>16</v>
      </c>
      <c r="D24">
        <f t="shared" si="0"/>
        <v>5</v>
      </c>
      <c r="F24">
        <v>16</v>
      </c>
      <c r="H24" s="5">
        <v>10</v>
      </c>
      <c r="I24" s="1">
        <v>6</v>
      </c>
    </row>
    <row r="25" spans="1:21" x14ac:dyDescent="0.25">
      <c r="A25">
        <v>24</v>
      </c>
      <c r="B25">
        <v>7</v>
      </c>
      <c r="C25">
        <v>10</v>
      </c>
      <c r="D25">
        <f t="shared" si="0"/>
        <v>3</v>
      </c>
      <c r="F25">
        <v>17</v>
      </c>
      <c r="H25" s="5">
        <v>11</v>
      </c>
      <c r="I25" s="1">
        <v>1</v>
      </c>
      <c r="K25" s="3"/>
      <c r="L25" s="3">
        <v>5</v>
      </c>
      <c r="M25" s="3">
        <v>14</v>
      </c>
    </row>
    <row r="26" spans="1:21" x14ac:dyDescent="0.25">
      <c r="A26">
        <v>25</v>
      </c>
      <c r="B26">
        <v>6</v>
      </c>
      <c r="C26">
        <v>14</v>
      </c>
      <c r="D26">
        <f t="shared" si="0"/>
        <v>8</v>
      </c>
      <c r="F26">
        <v>18</v>
      </c>
      <c r="H26" s="5">
        <v>12</v>
      </c>
      <c r="I26" s="1">
        <v>1</v>
      </c>
      <c r="K26" s="1" t="s">
        <v>11</v>
      </c>
      <c r="L26" s="1">
        <v>7.5656565656565657</v>
      </c>
      <c r="M26" s="1">
        <v>11.808080808080808</v>
      </c>
    </row>
    <row r="27" spans="1:21" x14ac:dyDescent="0.25">
      <c r="A27">
        <v>26</v>
      </c>
      <c r="B27">
        <v>5</v>
      </c>
      <c r="C27">
        <v>15</v>
      </c>
      <c r="D27">
        <f t="shared" si="0"/>
        <v>10</v>
      </c>
      <c r="H27" s="5">
        <v>13</v>
      </c>
      <c r="I27" s="1">
        <v>2</v>
      </c>
      <c r="K27" s="1" t="s">
        <v>98</v>
      </c>
      <c r="L27" s="1">
        <v>8.9216656359513511</v>
      </c>
      <c r="M27" s="1">
        <v>14.319934034219749</v>
      </c>
    </row>
    <row r="28" spans="1:21" x14ac:dyDescent="0.25">
      <c r="A28">
        <v>27</v>
      </c>
      <c r="B28">
        <v>9</v>
      </c>
      <c r="C28">
        <v>9</v>
      </c>
      <c r="D28">
        <f t="shared" si="0"/>
        <v>0</v>
      </c>
      <c r="H28" s="5">
        <v>14</v>
      </c>
      <c r="I28" s="1">
        <v>0</v>
      </c>
      <c r="K28" s="1" t="s">
        <v>55</v>
      </c>
      <c r="L28" s="1">
        <v>99</v>
      </c>
      <c r="M28" s="1">
        <v>99</v>
      </c>
    </row>
    <row r="29" spans="1:21" x14ac:dyDescent="0.25">
      <c r="A29">
        <v>28</v>
      </c>
      <c r="B29">
        <v>10</v>
      </c>
      <c r="C29">
        <v>12</v>
      </c>
      <c r="D29">
        <f t="shared" si="0"/>
        <v>2</v>
      </c>
      <c r="H29" s="5">
        <v>15</v>
      </c>
      <c r="I29" s="1">
        <v>1</v>
      </c>
      <c r="K29" s="1" t="s">
        <v>99</v>
      </c>
      <c r="L29" s="1">
        <v>0.18935517776770483</v>
      </c>
      <c r="M29" s="1"/>
    </row>
    <row r="30" spans="1:21" x14ac:dyDescent="0.25">
      <c r="A30">
        <v>29</v>
      </c>
      <c r="B30">
        <v>6</v>
      </c>
      <c r="C30">
        <v>16</v>
      </c>
      <c r="D30">
        <f t="shared" si="0"/>
        <v>10</v>
      </c>
      <c r="H30" s="5">
        <v>16</v>
      </c>
      <c r="I30" s="1">
        <v>2</v>
      </c>
      <c r="K30" s="1" t="s">
        <v>100</v>
      </c>
      <c r="L30" s="1">
        <v>0</v>
      </c>
      <c r="M30" s="1"/>
    </row>
    <row r="31" spans="1:21" x14ac:dyDescent="0.25">
      <c r="A31">
        <v>30</v>
      </c>
      <c r="B31">
        <v>8</v>
      </c>
      <c r="C31">
        <v>14</v>
      </c>
      <c r="D31">
        <f t="shared" si="0"/>
        <v>6</v>
      </c>
      <c r="H31" s="5">
        <v>17</v>
      </c>
      <c r="I31" s="1">
        <v>0</v>
      </c>
      <c r="K31" s="1" t="s">
        <v>61</v>
      </c>
      <c r="L31" s="1">
        <v>98</v>
      </c>
      <c r="M31" s="1"/>
    </row>
    <row r="32" spans="1:21" x14ac:dyDescent="0.25">
      <c r="A32">
        <v>31</v>
      </c>
      <c r="B32">
        <v>10</v>
      </c>
      <c r="C32">
        <v>20</v>
      </c>
      <c r="D32">
        <f t="shared" si="0"/>
        <v>10</v>
      </c>
      <c r="H32" s="5">
        <v>18</v>
      </c>
      <c r="I32" s="1">
        <v>0</v>
      </c>
      <c r="K32" s="1" t="s">
        <v>67</v>
      </c>
      <c r="L32" s="1">
        <v>-9.6939467060494007</v>
      </c>
      <c r="M32" s="1"/>
    </row>
    <row r="33" spans="1:13" ht="15.75" thickBot="1" x14ac:dyDescent="0.3">
      <c r="A33">
        <v>32</v>
      </c>
      <c r="B33">
        <v>6</v>
      </c>
      <c r="C33">
        <v>5</v>
      </c>
      <c r="D33">
        <f t="shared" si="0"/>
        <v>-1</v>
      </c>
      <c r="H33" s="2" t="s">
        <v>35</v>
      </c>
      <c r="I33" s="2">
        <v>0</v>
      </c>
      <c r="K33" s="1" t="s">
        <v>101</v>
      </c>
      <c r="L33" s="1">
        <v>2.7941092174542197E-16</v>
      </c>
      <c r="M33" s="1"/>
    </row>
    <row r="34" spans="1:13" x14ac:dyDescent="0.25">
      <c r="A34">
        <v>33</v>
      </c>
      <c r="B34">
        <v>4</v>
      </c>
      <c r="C34">
        <v>10</v>
      </c>
      <c r="D34">
        <f t="shared" si="0"/>
        <v>6</v>
      </c>
      <c r="K34" s="1" t="s">
        <v>102</v>
      </c>
      <c r="L34" s="1">
        <v>1.2902499038902864</v>
      </c>
      <c r="M34" s="1"/>
    </row>
    <row r="35" spans="1:13" x14ac:dyDescent="0.25">
      <c r="A35">
        <v>34</v>
      </c>
      <c r="B35">
        <v>11</v>
      </c>
      <c r="C35">
        <v>12</v>
      </c>
      <c r="D35">
        <f t="shared" si="0"/>
        <v>1</v>
      </c>
      <c r="K35" s="1" t="s">
        <v>103</v>
      </c>
      <c r="L35" s="1">
        <v>5.5882184349084395E-16</v>
      </c>
      <c r="M35" s="1"/>
    </row>
    <row r="36" spans="1:13" ht="15.75" thickBot="1" x14ac:dyDescent="0.3">
      <c r="A36">
        <v>35</v>
      </c>
      <c r="B36">
        <v>8</v>
      </c>
      <c r="C36">
        <v>21</v>
      </c>
      <c r="D36">
        <f t="shared" si="0"/>
        <v>13</v>
      </c>
      <c r="K36" s="2" t="s">
        <v>104</v>
      </c>
      <c r="L36" s="2">
        <v>1.6605512170657302</v>
      </c>
      <c r="M36" s="2"/>
    </row>
    <row r="37" spans="1:13" x14ac:dyDescent="0.25">
      <c r="A37">
        <v>36</v>
      </c>
      <c r="B37">
        <v>8</v>
      </c>
      <c r="C37">
        <v>12</v>
      </c>
      <c r="D37">
        <f t="shared" si="0"/>
        <v>4</v>
      </c>
    </row>
    <row r="38" spans="1:13" x14ac:dyDescent="0.25">
      <c r="A38">
        <v>37</v>
      </c>
      <c r="B38">
        <v>15</v>
      </c>
      <c r="C38">
        <v>16</v>
      </c>
      <c r="D38">
        <f t="shared" si="0"/>
        <v>1</v>
      </c>
    </row>
    <row r="39" spans="1:13" x14ac:dyDescent="0.25">
      <c r="A39">
        <v>38</v>
      </c>
      <c r="B39">
        <v>8</v>
      </c>
      <c r="C39">
        <v>14</v>
      </c>
      <c r="D39">
        <f t="shared" si="0"/>
        <v>6</v>
      </c>
    </row>
    <row r="40" spans="1:13" x14ac:dyDescent="0.25">
      <c r="A40">
        <v>39</v>
      </c>
      <c r="B40">
        <v>4</v>
      </c>
      <c r="C40">
        <v>17</v>
      </c>
      <c r="D40">
        <f t="shared" si="0"/>
        <v>13</v>
      </c>
    </row>
    <row r="41" spans="1:13" ht="15.75" thickBot="1" x14ac:dyDescent="0.3">
      <c r="A41">
        <v>40</v>
      </c>
      <c r="B41">
        <v>11</v>
      </c>
      <c r="C41">
        <v>15</v>
      </c>
      <c r="D41">
        <f t="shared" si="0"/>
        <v>4</v>
      </c>
    </row>
    <row r="42" spans="1:13" x14ac:dyDescent="0.25">
      <c r="A42">
        <v>41</v>
      </c>
      <c r="B42">
        <v>7</v>
      </c>
      <c r="C42">
        <v>12</v>
      </c>
      <c r="D42">
        <f t="shared" si="0"/>
        <v>5</v>
      </c>
      <c r="I42" s="3"/>
      <c r="J42" s="3" t="s">
        <v>79</v>
      </c>
      <c r="K42" s="3" t="s">
        <v>80</v>
      </c>
    </row>
    <row r="43" spans="1:13" x14ac:dyDescent="0.25">
      <c r="A43">
        <v>42</v>
      </c>
      <c r="B43">
        <v>6</v>
      </c>
      <c r="C43">
        <v>12</v>
      </c>
      <c r="D43">
        <f t="shared" si="0"/>
        <v>6</v>
      </c>
      <c r="I43" s="1" t="s">
        <v>79</v>
      </c>
      <c r="J43" s="1">
        <v>1</v>
      </c>
      <c r="K43" s="1"/>
    </row>
    <row r="44" spans="1:13" ht="15.75" thickBot="1" x14ac:dyDescent="0.3">
      <c r="A44">
        <v>43</v>
      </c>
      <c r="B44">
        <v>12</v>
      </c>
      <c r="C44">
        <v>17</v>
      </c>
      <c r="D44">
        <f t="shared" si="0"/>
        <v>5</v>
      </c>
      <c r="I44" s="2" t="s">
        <v>80</v>
      </c>
      <c r="J44" s="2">
        <v>0.18333542683089449</v>
      </c>
      <c r="K44" s="2">
        <v>1</v>
      </c>
    </row>
    <row r="45" spans="1:13" x14ac:dyDescent="0.25">
      <c r="A45">
        <v>44</v>
      </c>
      <c r="B45">
        <v>8</v>
      </c>
      <c r="C45">
        <v>7</v>
      </c>
      <c r="D45">
        <f t="shared" si="0"/>
        <v>-1</v>
      </c>
    </row>
    <row r="46" spans="1:13" x14ac:dyDescent="0.25">
      <c r="A46">
        <v>45</v>
      </c>
      <c r="B46">
        <v>1</v>
      </c>
      <c r="C46">
        <v>9</v>
      </c>
      <c r="D46">
        <f t="shared" si="0"/>
        <v>8</v>
      </c>
    </row>
    <row r="47" spans="1:13" x14ac:dyDescent="0.25">
      <c r="A47">
        <v>46</v>
      </c>
      <c r="B47">
        <v>5</v>
      </c>
      <c r="C47">
        <v>8</v>
      </c>
      <c r="D47">
        <f t="shared" si="0"/>
        <v>3</v>
      </c>
    </row>
    <row r="48" spans="1:13" x14ac:dyDescent="0.25">
      <c r="A48">
        <v>47</v>
      </c>
      <c r="B48">
        <v>6</v>
      </c>
      <c r="C48">
        <v>11</v>
      </c>
      <c r="D48">
        <f t="shared" si="0"/>
        <v>5</v>
      </c>
    </row>
    <row r="49" spans="1:4" x14ac:dyDescent="0.25">
      <c r="A49">
        <v>48</v>
      </c>
      <c r="B49">
        <v>10</v>
      </c>
      <c r="C49">
        <v>12</v>
      </c>
      <c r="D49">
        <f t="shared" si="0"/>
        <v>2</v>
      </c>
    </row>
    <row r="50" spans="1:4" x14ac:dyDescent="0.25">
      <c r="A50">
        <v>49</v>
      </c>
      <c r="B50">
        <v>14</v>
      </c>
      <c r="C50">
        <v>12</v>
      </c>
      <c r="D50">
        <f t="shared" si="0"/>
        <v>-2</v>
      </c>
    </row>
    <row r="51" spans="1:4" x14ac:dyDescent="0.25">
      <c r="A51">
        <v>50</v>
      </c>
      <c r="B51">
        <v>11</v>
      </c>
      <c r="C51">
        <v>12</v>
      </c>
      <c r="D51">
        <f t="shared" si="0"/>
        <v>1</v>
      </c>
    </row>
    <row r="52" spans="1:4" x14ac:dyDescent="0.25">
      <c r="A52">
        <v>51</v>
      </c>
      <c r="B52">
        <v>4</v>
      </c>
      <c r="C52">
        <v>8</v>
      </c>
      <c r="D52">
        <f t="shared" si="0"/>
        <v>4</v>
      </c>
    </row>
    <row r="53" spans="1:4" x14ac:dyDescent="0.25">
      <c r="A53">
        <v>52</v>
      </c>
      <c r="B53">
        <v>6</v>
      </c>
      <c r="C53">
        <v>12</v>
      </c>
      <c r="D53">
        <f t="shared" si="0"/>
        <v>6</v>
      </c>
    </row>
    <row r="54" spans="1:4" x14ac:dyDescent="0.25">
      <c r="A54">
        <v>53</v>
      </c>
      <c r="B54">
        <v>11</v>
      </c>
      <c r="C54">
        <v>11</v>
      </c>
      <c r="D54">
        <f t="shared" si="0"/>
        <v>0</v>
      </c>
    </row>
    <row r="55" spans="1:4" x14ac:dyDescent="0.25">
      <c r="A55">
        <v>54</v>
      </c>
      <c r="B55">
        <v>6</v>
      </c>
      <c r="C55">
        <v>14</v>
      </c>
      <c r="D55">
        <f t="shared" si="0"/>
        <v>8</v>
      </c>
    </row>
    <row r="56" spans="1:4" x14ac:dyDescent="0.25">
      <c r="A56">
        <v>55</v>
      </c>
      <c r="B56">
        <v>8</v>
      </c>
      <c r="C56">
        <v>10</v>
      </c>
      <c r="D56">
        <f t="shared" si="0"/>
        <v>2</v>
      </c>
    </row>
    <row r="57" spans="1:4" x14ac:dyDescent="0.25">
      <c r="A57">
        <v>56</v>
      </c>
      <c r="B57">
        <v>6</v>
      </c>
      <c r="C57">
        <v>16</v>
      </c>
      <c r="D57">
        <f t="shared" si="0"/>
        <v>10</v>
      </c>
    </row>
    <row r="58" spans="1:4" x14ac:dyDescent="0.25">
      <c r="A58">
        <v>57</v>
      </c>
      <c r="B58">
        <v>11</v>
      </c>
      <c r="C58">
        <v>8</v>
      </c>
      <c r="D58">
        <f t="shared" si="0"/>
        <v>-3</v>
      </c>
    </row>
    <row r="59" spans="1:4" x14ac:dyDescent="0.25">
      <c r="A59">
        <v>58</v>
      </c>
      <c r="B59">
        <v>8</v>
      </c>
      <c r="C59">
        <v>5</v>
      </c>
      <c r="D59">
        <f t="shared" si="0"/>
        <v>-3</v>
      </c>
    </row>
    <row r="60" spans="1:4" x14ac:dyDescent="0.25">
      <c r="A60">
        <v>59</v>
      </c>
      <c r="B60">
        <v>6</v>
      </c>
      <c r="C60">
        <v>6</v>
      </c>
      <c r="D60">
        <f t="shared" si="0"/>
        <v>0</v>
      </c>
    </row>
    <row r="61" spans="1:4" x14ac:dyDescent="0.25">
      <c r="A61">
        <v>60</v>
      </c>
      <c r="B61">
        <v>6</v>
      </c>
      <c r="C61">
        <v>10</v>
      </c>
      <c r="D61">
        <f t="shared" si="0"/>
        <v>4</v>
      </c>
    </row>
    <row r="62" spans="1:4" x14ac:dyDescent="0.25">
      <c r="A62">
        <v>61</v>
      </c>
      <c r="B62">
        <v>5</v>
      </c>
      <c r="C62">
        <v>5</v>
      </c>
      <c r="D62">
        <f t="shared" si="0"/>
        <v>0</v>
      </c>
    </row>
    <row r="63" spans="1:4" x14ac:dyDescent="0.25">
      <c r="A63">
        <v>62</v>
      </c>
      <c r="B63">
        <v>12</v>
      </c>
      <c r="C63">
        <v>16</v>
      </c>
      <c r="D63">
        <f t="shared" si="0"/>
        <v>4</v>
      </c>
    </row>
    <row r="64" spans="1:4" x14ac:dyDescent="0.25">
      <c r="A64">
        <v>63</v>
      </c>
      <c r="B64">
        <v>5</v>
      </c>
      <c r="C64">
        <v>9</v>
      </c>
      <c r="D64">
        <f t="shared" si="0"/>
        <v>4</v>
      </c>
    </row>
    <row r="65" spans="1:4" x14ac:dyDescent="0.25">
      <c r="A65">
        <v>64</v>
      </c>
      <c r="B65">
        <v>5</v>
      </c>
      <c r="C65">
        <v>9</v>
      </c>
      <c r="D65">
        <f t="shared" si="0"/>
        <v>4</v>
      </c>
    </row>
    <row r="66" spans="1:4" x14ac:dyDescent="0.25">
      <c r="A66">
        <v>65</v>
      </c>
      <c r="B66">
        <v>7</v>
      </c>
      <c r="C66">
        <v>14</v>
      </c>
      <c r="D66">
        <f t="shared" si="0"/>
        <v>7</v>
      </c>
    </row>
    <row r="67" spans="1:4" x14ac:dyDescent="0.25">
      <c r="A67">
        <v>66</v>
      </c>
      <c r="B67">
        <v>7</v>
      </c>
      <c r="C67">
        <v>9</v>
      </c>
      <c r="D67">
        <f t="shared" ref="D67:D101" si="1">C67-B67</f>
        <v>2</v>
      </c>
    </row>
    <row r="68" spans="1:4" x14ac:dyDescent="0.25">
      <c r="A68">
        <v>67</v>
      </c>
      <c r="B68">
        <v>2</v>
      </c>
      <c r="C68">
        <v>12</v>
      </c>
      <c r="D68">
        <f t="shared" si="1"/>
        <v>10</v>
      </c>
    </row>
    <row r="69" spans="1:4" x14ac:dyDescent="0.25">
      <c r="A69">
        <v>68</v>
      </c>
      <c r="B69">
        <v>5</v>
      </c>
      <c r="C69">
        <v>11</v>
      </c>
      <c r="D69">
        <f t="shared" si="1"/>
        <v>6</v>
      </c>
    </row>
    <row r="70" spans="1:4" x14ac:dyDescent="0.25">
      <c r="A70">
        <v>69</v>
      </c>
      <c r="B70">
        <v>10</v>
      </c>
      <c r="C70">
        <v>13</v>
      </c>
      <c r="D70">
        <f t="shared" si="1"/>
        <v>3</v>
      </c>
    </row>
    <row r="71" spans="1:4" x14ac:dyDescent="0.25">
      <c r="A71">
        <v>70</v>
      </c>
      <c r="B71">
        <v>6</v>
      </c>
      <c r="C71">
        <v>6</v>
      </c>
      <c r="D71">
        <f t="shared" si="1"/>
        <v>0</v>
      </c>
    </row>
    <row r="72" spans="1:4" x14ac:dyDescent="0.25">
      <c r="A72">
        <v>71</v>
      </c>
      <c r="B72">
        <v>7</v>
      </c>
      <c r="C72">
        <v>15</v>
      </c>
      <c r="D72">
        <f t="shared" si="1"/>
        <v>8</v>
      </c>
    </row>
    <row r="73" spans="1:4" x14ac:dyDescent="0.25">
      <c r="A73">
        <v>72</v>
      </c>
      <c r="B73">
        <v>5</v>
      </c>
      <c r="C73">
        <v>11</v>
      </c>
      <c r="D73">
        <f t="shared" si="1"/>
        <v>6</v>
      </c>
    </row>
    <row r="74" spans="1:4" x14ac:dyDescent="0.25">
      <c r="A74">
        <v>73</v>
      </c>
      <c r="B74">
        <v>12</v>
      </c>
      <c r="C74">
        <v>14</v>
      </c>
      <c r="D74">
        <f t="shared" si="1"/>
        <v>2</v>
      </c>
    </row>
    <row r="75" spans="1:4" x14ac:dyDescent="0.25">
      <c r="A75">
        <v>74</v>
      </c>
      <c r="B75">
        <v>8</v>
      </c>
      <c r="C75">
        <v>14</v>
      </c>
      <c r="D75">
        <f t="shared" si="1"/>
        <v>6</v>
      </c>
    </row>
    <row r="76" spans="1:4" x14ac:dyDescent="0.25">
      <c r="A76">
        <v>75</v>
      </c>
      <c r="B76">
        <v>9</v>
      </c>
      <c r="C76">
        <v>16</v>
      </c>
      <c r="D76">
        <f t="shared" si="1"/>
        <v>7</v>
      </c>
    </row>
    <row r="77" spans="1:4" x14ac:dyDescent="0.25">
      <c r="A77">
        <v>76</v>
      </c>
      <c r="B77">
        <v>7</v>
      </c>
      <c r="C77">
        <v>9</v>
      </c>
      <c r="D77">
        <f t="shared" si="1"/>
        <v>2</v>
      </c>
    </row>
    <row r="78" spans="1:4" x14ac:dyDescent="0.25">
      <c r="A78">
        <v>77</v>
      </c>
      <c r="B78">
        <v>5</v>
      </c>
      <c r="C78">
        <v>7</v>
      </c>
      <c r="D78">
        <f t="shared" si="1"/>
        <v>2</v>
      </c>
    </row>
    <row r="79" spans="1:4" x14ac:dyDescent="0.25">
      <c r="A79">
        <v>78</v>
      </c>
      <c r="B79">
        <v>8</v>
      </c>
      <c r="C79">
        <v>17</v>
      </c>
      <c r="D79">
        <f t="shared" si="1"/>
        <v>9</v>
      </c>
    </row>
    <row r="80" spans="1:4" x14ac:dyDescent="0.25">
      <c r="A80">
        <v>79</v>
      </c>
      <c r="B80">
        <v>6</v>
      </c>
      <c r="C80">
        <v>10</v>
      </c>
      <c r="D80">
        <f t="shared" si="1"/>
        <v>4</v>
      </c>
    </row>
    <row r="81" spans="1:4" x14ac:dyDescent="0.25">
      <c r="A81">
        <v>80</v>
      </c>
      <c r="B81">
        <v>6</v>
      </c>
      <c r="C81">
        <v>15</v>
      </c>
      <c r="D81">
        <f t="shared" si="1"/>
        <v>9</v>
      </c>
    </row>
    <row r="82" spans="1:4" x14ac:dyDescent="0.25">
      <c r="A82">
        <v>81</v>
      </c>
      <c r="B82">
        <v>7</v>
      </c>
      <c r="C82">
        <v>9</v>
      </c>
      <c r="D82">
        <f t="shared" si="1"/>
        <v>2</v>
      </c>
    </row>
    <row r="83" spans="1:4" x14ac:dyDescent="0.25">
      <c r="A83">
        <v>82</v>
      </c>
      <c r="B83">
        <v>7</v>
      </c>
      <c r="C83">
        <v>13</v>
      </c>
      <c r="D83">
        <f t="shared" si="1"/>
        <v>6</v>
      </c>
    </row>
    <row r="84" spans="1:4" x14ac:dyDescent="0.25">
      <c r="A84">
        <v>83</v>
      </c>
      <c r="B84">
        <v>10</v>
      </c>
      <c r="C84">
        <v>20</v>
      </c>
      <c r="D84">
        <f t="shared" si="1"/>
        <v>10</v>
      </c>
    </row>
    <row r="85" spans="1:4" x14ac:dyDescent="0.25">
      <c r="A85">
        <v>84</v>
      </c>
      <c r="B85">
        <v>10</v>
      </c>
      <c r="C85">
        <v>12</v>
      </c>
      <c r="D85">
        <f t="shared" si="1"/>
        <v>2</v>
      </c>
    </row>
    <row r="86" spans="1:4" x14ac:dyDescent="0.25">
      <c r="A86">
        <v>85</v>
      </c>
      <c r="B86">
        <v>6</v>
      </c>
      <c r="C86">
        <v>11</v>
      </c>
      <c r="D86">
        <f t="shared" si="1"/>
        <v>5</v>
      </c>
    </row>
    <row r="87" spans="1:4" x14ac:dyDescent="0.25">
      <c r="A87">
        <v>86</v>
      </c>
      <c r="B87">
        <v>10</v>
      </c>
      <c r="C87">
        <v>10</v>
      </c>
      <c r="D87">
        <f t="shared" si="1"/>
        <v>0</v>
      </c>
    </row>
    <row r="88" spans="1:4" x14ac:dyDescent="0.25">
      <c r="A88">
        <v>87</v>
      </c>
      <c r="B88">
        <v>6</v>
      </c>
      <c r="C88">
        <v>18</v>
      </c>
      <c r="D88">
        <f t="shared" si="1"/>
        <v>12</v>
      </c>
    </row>
    <row r="89" spans="1:4" x14ac:dyDescent="0.25">
      <c r="A89">
        <v>88</v>
      </c>
      <c r="B89">
        <v>10</v>
      </c>
      <c r="C89">
        <v>9</v>
      </c>
      <c r="D89">
        <f t="shared" si="1"/>
        <v>-1</v>
      </c>
    </row>
    <row r="90" spans="1:4" x14ac:dyDescent="0.25">
      <c r="A90">
        <v>89</v>
      </c>
      <c r="B90">
        <v>8</v>
      </c>
      <c r="C90">
        <v>13</v>
      </c>
      <c r="D90">
        <f t="shared" si="1"/>
        <v>5</v>
      </c>
    </row>
    <row r="91" spans="1:4" x14ac:dyDescent="0.25">
      <c r="A91">
        <v>90</v>
      </c>
      <c r="B91">
        <v>9</v>
      </c>
      <c r="C91">
        <v>12</v>
      </c>
      <c r="D91">
        <f t="shared" si="1"/>
        <v>3</v>
      </c>
    </row>
    <row r="92" spans="1:4" x14ac:dyDescent="0.25">
      <c r="A92">
        <v>91</v>
      </c>
      <c r="B92">
        <v>14</v>
      </c>
      <c r="C92">
        <v>19</v>
      </c>
      <c r="D92">
        <f t="shared" si="1"/>
        <v>5</v>
      </c>
    </row>
    <row r="93" spans="1:4" x14ac:dyDescent="0.25">
      <c r="A93">
        <v>92</v>
      </c>
      <c r="B93">
        <v>6</v>
      </c>
      <c r="C93">
        <v>6</v>
      </c>
      <c r="D93">
        <f t="shared" si="1"/>
        <v>0</v>
      </c>
    </row>
    <row r="94" spans="1:4" x14ac:dyDescent="0.25">
      <c r="A94">
        <v>93</v>
      </c>
      <c r="B94">
        <v>13</v>
      </c>
      <c r="C94">
        <v>9</v>
      </c>
      <c r="D94">
        <f t="shared" si="1"/>
        <v>-4</v>
      </c>
    </row>
    <row r="95" spans="1:4" x14ac:dyDescent="0.25">
      <c r="A95">
        <v>94</v>
      </c>
      <c r="B95">
        <v>11</v>
      </c>
      <c r="C95">
        <v>11</v>
      </c>
      <c r="D95">
        <f t="shared" si="1"/>
        <v>0</v>
      </c>
    </row>
    <row r="96" spans="1:4" x14ac:dyDescent="0.25">
      <c r="A96">
        <v>95</v>
      </c>
      <c r="B96">
        <v>12</v>
      </c>
      <c r="C96">
        <v>14</v>
      </c>
      <c r="D96">
        <f t="shared" si="1"/>
        <v>2</v>
      </c>
    </row>
    <row r="97" spans="1:4" x14ac:dyDescent="0.25">
      <c r="A97">
        <v>96</v>
      </c>
      <c r="B97">
        <v>9</v>
      </c>
      <c r="C97">
        <v>10</v>
      </c>
      <c r="D97">
        <f t="shared" si="1"/>
        <v>1</v>
      </c>
    </row>
    <row r="98" spans="1:4" x14ac:dyDescent="0.25">
      <c r="A98">
        <v>97</v>
      </c>
      <c r="B98">
        <v>7</v>
      </c>
      <c r="C98">
        <v>18</v>
      </c>
      <c r="D98">
        <f t="shared" si="1"/>
        <v>11</v>
      </c>
    </row>
    <row r="99" spans="1:4" x14ac:dyDescent="0.25">
      <c r="A99">
        <v>98</v>
      </c>
      <c r="B99">
        <v>4</v>
      </c>
      <c r="C99">
        <v>9</v>
      </c>
      <c r="D99">
        <f t="shared" si="1"/>
        <v>5</v>
      </c>
    </row>
    <row r="100" spans="1:4" x14ac:dyDescent="0.25">
      <c r="A100">
        <v>99</v>
      </c>
      <c r="B100">
        <v>11</v>
      </c>
      <c r="C100">
        <v>11</v>
      </c>
      <c r="D100">
        <f t="shared" si="1"/>
        <v>0</v>
      </c>
    </row>
    <row r="101" spans="1:4" x14ac:dyDescent="0.25">
      <c r="A101">
        <v>100</v>
      </c>
      <c r="B101">
        <v>5</v>
      </c>
      <c r="C101">
        <v>11</v>
      </c>
      <c r="D101">
        <f t="shared" si="1"/>
        <v>6</v>
      </c>
    </row>
  </sheetData>
  <sortState xmlns:xlrd2="http://schemas.microsoft.com/office/spreadsheetml/2017/richdata2" ref="H8:H32">
    <sortCondition ref="H8"/>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B782-7C43-422E-AE16-C5DE20604C3C}">
  <sheetPr codeName="Sheet7"/>
  <dimension ref="A2:V41"/>
  <sheetViews>
    <sheetView workbookViewId="0">
      <selection activeCell="O1" sqref="O1:V1048576"/>
    </sheetView>
  </sheetViews>
  <sheetFormatPr defaultRowHeight="15" x14ac:dyDescent="0.25"/>
  <cols>
    <col min="2" max="2" width="11" customWidth="1"/>
    <col min="3" max="3" width="11.85546875" bestFit="1" customWidth="1"/>
    <col min="6" max="6" width="7.140625" bestFit="1" customWidth="1"/>
    <col min="7" max="8" width="5.5703125" bestFit="1" customWidth="1"/>
    <col min="15" max="15" width="5.140625" customWidth="1"/>
    <col min="16" max="16" width="15.5703125" bestFit="1" customWidth="1"/>
    <col min="17" max="17" width="9.85546875" bestFit="1" customWidth="1"/>
    <col min="18" max="18" width="9.7109375" bestFit="1" customWidth="1"/>
    <col min="19" max="19" width="8.28515625" bestFit="1" customWidth="1"/>
    <col min="20" max="20" width="11.28515625" bestFit="1" customWidth="1"/>
    <col min="21" max="21" width="14.85546875" bestFit="1" customWidth="1"/>
    <col min="22" max="22" width="17" bestFit="1" customWidth="1"/>
  </cols>
  <sheetData>
    <row r="2" spans="1:22" x14ac:dyDescent="0.25">
      <c r="A2" t="s">
        <v>106</v>
      </c>
      <c r="B2" t="s">
        <v>107</v>
      </c>
      <c r="C2" t="s">
        <v>105</v>
      </c>
      <c r="F2" s="9" t="s">
        <v>106</v>
      </c>
      <c r="G2" s="9">
        <v>1</v>
      </c>
      <c r="H2" s="9">
        <v>2</v>
      </c>
      <c r="I2" s="9">
        <v>3</v>
      </c>
      <c r="J2" s="9">
        <v>4</v>
      </c>
      <c r="K2" s="9">
        <v>5</v>
      </c>
      <c r="L2" s="9">
        <v>6</v>
      </c>
      <c r="O2" t="s">
        <v>114</v>
      </c>
      <c r="P2" t="s">
        <v>115</v>
      </c>
      <c r="Q2" t="s">
        <v>124</v>
      </c>
      <c r="R2" t="s">
        <v>125</v>
      </c>
      <c r="S2" t="s">
        <v>126</v>
      </c>
      <c r="T2" t="s">
        <v>127</v>
      </c>
      <c r="U2" t="s">
        <v>128</v>
      </c>
      <c r="V2" t="s">
        <v>129</v>
      </c>
    </row>
    <row r="3" spans="1:22" x14ac:dyDescent="0.25">
      <c r="A3">
        <v>1</v>
      </c>
      <c r="B3" t="s">
        <v>108</v>
      </c>
      <c r="C3">
        <v>26</v>
      </c>
      <c r="F3" s="9" t="s">
        <v>107</v>
      </c>
      <c r="G3" s="9" t="s">
        <v>108</v>
      </c>
      <c r="H3" s="9" t="s">
        <v>109</v>
      </c>
      <c r="I3" s="9" t="s">
        <v>110</v>
      </c>
      <c r="J3" s="9" t="s">
        <v>111</v>
      </c>
      <c r="K3" s="9" t="s">
        <v>112</v>
      </c>
      <c r="L3" s="9" t="s">
        <v>113</v>
      </c>
      <c r="O3">
        <v>1</v>
      </c>
      <c r="P3" t="s">
        <v>130</v>
      </c>
      <c r="Q3" s="10">
        <v>123.45</v>
      </c>
      <c r="R3" s="11">
        <v>37988</v>
      </c>
      <c r="S3" s="10">
        <v>10</v>
      </c>
      <c r="T3">
        <v>0</v>
      </c>
      <c r="U3" t="s">
        <v>131</v>
      </c>
      <c r="V3" t="str">
        <f>IF(Q3&lt;=250,"A",IF(Q3&lt;=1000,"B",IF(Q3&lt;=2000,"C",IF(Q3&lt;=5000,"D","E"))))</f>
        <v>A</v>
      </c>
    </row>
    <row r="4" spans="1:22" x14ac:dyDescent="0.25">
      <c r="A4">
        <v>2</v>
      </c>
      <c r="B4" t="s">
        <v>109</v>
      </c>
      <c r="C4">
        <v>32</v>
      </c>
      <c r="F4" s="9" t="s">
        <v>105</v>
      </c>
      <c r="G4" s="9">
        <v>26</v>
      </c>
      <c r="H4" s="9">
        <v>32</v>
      </c>
      <c r="I4" s="9">
        <v>43</v>
      </c>
      <c r="J4" s="9">
        <v>43</v>
      </c>
      <c r="K4" s="9">
        <v>24</v>
      </c>
      <c r="L4" s="9">
        <v>37</v>
      </c>
      <c r="O4">
        <v>2</v>
      </c>
      <c r="P4" t="s">
        <v>130</v>
      </c>
      <c r="Q4" s="10">
        <v>54.4</v>
      </c>
      <c r="R4" s="11">
        <v>37991</v>
      </c>
      <c r="S4" s="10">
        <v>0</v>
      </c>
      <c r="T4">
        <v>0</v>
      </c>
      <c r="U4" t="s">
        <v>132</v>
      </c>
      <c r="V4" t="str">
        <f t="shared" ref="V4:V41" si="0">IF(Q4&lt;=250,"A",IF(Q4&lt;=1000,"B",IF(Q4&lt;=2000,"C",IF(Q4&lt;=5000,"D","E"))))</f>
        <v>A</v>
      </c>
    </row>
    <row r="5" spans="1:22" x14ac:dyDescent="0.25">
      <c r="A5">
        <v>3</v>
      </c>
      <c r="B5" t="s">
        <v>110</v>
      </c>
      <c r="C5">
        <v>43</v>
      </c>
      <c r="O5">
        <v>3</v>
      </c>
      <c r="P5" t="s">
        <v>117</v>
      </c>
      <c r="Q5" s="10">
        <v>2543.21</v>
      </c>
      <c r="R5" s="11">
        <v>37991</v>
      </c>
      <c r="S5" s="10">
        <v>350</v>
      </c>
      <c r="T5">
        <v>45</v>
      </c>
      <c r="U5" t="s">
        <v>133</v>
      </c>
      <c r="V5" t="str">
        <f t="shared" si="0"/>
        <v>D</v>
      </c>
    </row>
    <row r="6" spans="1:22" x14ac:dyDescent="0.25">
      <c r="A6">
        <v>4</v>
      </c>
      <c r="B6" t="s">
        <v>111</v>
      </c>
      <c r="C6">
        <v>43</v>
      </c>
      <c r="O6">
        <v>4</v>
      </c>
      <c r="P6" t="s">
        <v>134</v>
      </c>
      <c r="Q6" s="10">
        <v>78.83</v>
      </c>
      <c r="R6" s="11">
        <v>37994</v>
      </c>
      <c r="S6" s="10">
        <v>0</v>
      </c>
      <c r="T6">
        <v>15</v>
      </c>
      <c r="U6" t="s">
        <v>118</v>
      </c>
      <c r="V6" t="str">
        <f t="shared" si="0"/>
        <v>A</v>
      </c>
    </row>
    <row r="7" spans="1:22" x14ac:dyDescent="0.25">
      <c r="A7">
        <v>5</v>
      </c>
      <c r="B7" t="s">
        <v>112</v>
      </c>
      <c r="C7">
        <v>24</v>
      </c>
      <c r="O7">
        <v>5</v>
      </c>
      <c r="P7" t="s">
        <v>135</v>
      </c>
      <c r="Q7" s="10">
        <v>56.92</v>
      </c>
      <c r="R7" s="11">
        <v>37995</v>
      </c>
      <c r="S7" s="10">
        <v>0</v>
      </c>
      <c r="T7">
        <v>15</v>
      </c>
      <c r="U7" t="s">
        <v>118</v>
      </c>
      <c r="V7" t="str">
        <f t="shared" si="0"/>
        <v>A</v>
      </c>
    </row>
    <row r="8" spans="1:22" x14ac:dyDescent="0.25">
      <c r="A8">
        <v>6</v>
      </c>
      <c r="B8" t="s">
        <v>113</v>
      </c>
      <c r="C8">
        <v>37</v>
      </c>
      <c r="O8">
        <v>6</v>
      </c>
      <c r="P8" t="s">
        <v>130</v>
      </c>
      <c r="Q8" s="10">
        <v>914.22</v>
      </c>
      <c r="R8" s="11">
        <v>37998</v>
      </c>
      <c r="S8" s="10">
        <v>100</v>
      </c>
      <c r="T8">
        <v>30</v>
      </c>
      <c r="U8" t="s">
        <v>136</v>
      </c>
      <c r="V8" t="str">
        <f t="shared" si="0"/>
        <v>B</v>
      </c>
    </row>
    <row r="9" spans="1:22" x14ac:dyDescent="0.25">
      <c r="O9">
        <v>7</v>
      </c>
      <c r="P9" t="s">
        <v>117</v>
      </c>
      <c r="Q9" s="10">
        <v>755</v>
      </c>
      <c r="R9" s="11">
        <v>37999</v>
      </c>
      <c r="S9" s="10">
        <v>50</v>
      </c>
      <c r="T9">
        <v>30</v>
      </c>
      <c r="U9" t="s">
        <v>137</v>
      </c>
      <c r="V9" t="str">
        <f t="shared" si="0"/>
        <v>B</v>
      </c>
    </row>
    <row r="10" spans="1:22" x14ac:dyDescent="0.25">
      <c r="O10">
        <v>8</v>
      </c>
      <c r="P10" t="s">
        <v>130</v>
      </c>
      <c r="Q10" s="10">
        <v>478.88</v>
      </c>
      <c r="R10" s="11">
        <v>38002</v>
      </c>
      <c r="S10" s="10">
        <v>50</v>
      </c>
      <c r="T10">
        <v>30</v>
      </c>
      <c r="U10" t="s">
        <v>119</v>
      </c>
      <c r="V10" t="str">
        <f t="shared" si="0"/>
        <v>B</v>
      </c>
    </row>
    <row r="11" spans="1:22" x14ac:dyDescent="0.25">
      <c r="O11">
        <v>9</v>
      </c>
      <c r="P11" t="s">
        <v>138</v>
      </c>
      <c r="Q11" s="10">
        <v>1632</v>
      </c>
      <c r="R11" s="11">
        <v>38005</v>
      </c>
      <c r="S11" s="10">
        <v>0</v>
      </c>
      <c r="T11">
        <v>15</v>
      </c>
      <c r="U11" t="s">
        <v>118</v>
      </c>
      <c r="V11" t="str">
        <f t="shared" si="0"/>
        <v>C</v>
      </c>
    </row>
    <row r="12" spans="1:22" x14ac:dyDescent="0.25">
      <c r="O12">
        <v>10</v>
      </c>
      <c r="P12" t="s">
        <v>139</v>
      </c>
      <c r="Q12" s="10">
        <v>1254.73</v>
      </c>
      <c r="R12" s="11">
        <v>38008</v>
      </c>
      <c r="S12" s="10">
        <v>0</v>
      </c>
      <c r="T12">
        <v>60</v>
      </c>
      <c r="U12" t="s">
        <v>120</v>
      </c>
      <c r="V12" t="str">
        <f t="shared" si="0"/>
        <v>C</v>
      </c>
    </row>
    <row r="13" spans="1:22" x14ac:dyDescent="0.25">
      <c r="O13">
        <v>11</v>
      </c>
      <c r="P13" t="s">
        <v>134</v>
      </c>
      <c r="Q13" s="10">
        <v>135.63999999999999</v>
      </c>
      <c r="R13" s="11">
        <v>38008</v>
      </c>
      <c r="S13" s="10">
        <v>0</v>
      </c>
      <c r="T13">
        <v>15</v>
      </c>
      <c r="U13" t="s">
        <v>140</v>
      </c>
      <c r="V13" t="str">
        <f t="shared" si="0"/>
        <v>A</v>
      </c>
    </row>
    <row r="14" spans="1:22" x14ac:dyDescent="0.25">
      <c r="O14">
        <v>12</v>
      </c>
      <c r="P14" t="s">
        <v>141</v>
      </c>
      <c r="Q14" s="10">
        <v>300</v>
      </c>
      <c r="R14" s="11">
        <v>38013</v>
      </c>
      <c r="S14" s="10">
        <v>0</v>
      </c>
      <c r="T14">
        <v>0</v>
      </c>
      <c r="U14" t="s">
        <v>121</v>
      </c>
      <c r="V14" t="str">
        <f t="shared" si="0"/>
        <v>B</v>
      </c>
    </row>
    <row r="15" spans="1:22" x14ac:dyDescent="0.25">
      <c r="O15">
        <v>13</v>
      </c>
      <c r="P15" t="s">
        <v>130</v>
      </c>
      <c r="Q15" s="10">
        <v>343.78</v>
      </c>
      <c r="R15" s="11">
        <v>38016</v>
      </c>
      <c r="S15" s="10">
        <v>100</v>
      </c>
      <c r="T15">
        <v>15</v>
      </c>
      <c r="U15" t="s">
        <v>142</v>
      </c>
      <c r="V15" t="str">
        <f t="shared" si="0"/>
        <v>B</v>
      </c>
    </row>
    <row r="16" spans="1:22" x14ac:dyDescent="0.25">
      <c r="O16">
        <v>14</v>
      </c>
      <c r="P16" t="s">
        <v>117</v>
      </c>
      <c r="Q16" s="10">
        <v>2211.8200000000002</v>
      </c>
      <c r="R16" s="11">
        <v>38021</v>
      </c>
      <c r="S16" s="10">
        <v>350</v>
      </c>
      <c r="T16">
        <v>45</v>
      </c>
      <c r="U16" t="s">
        <v>143</v>
      </c>
      <c r="V16" t="str">
        <f t="shared" si="0"/>
        <v>D</v>
      </c>
    </row>
    <row r="17" spans="15:22" x14ac:dyDescent="0.25">
      <c r="O17">
        <v>15</v>
      </c>
      <c r="P17" t="s">
        <v>135</v>
      </c>
      <c r="Q17" s="10">
        <v>56.92</v>
      </c>
      <c r="R17" s="11">
        <v>38022</v>
      </c>
      <c r="S17" s="10">
        <v>0</v>
      </c>
      <c r="T17">
        <v>15</v>
      </c>
      <c r="U17" t="s">
        <v>118</v>
      </c>
      <c r="V17" t="str">
        <f t="shared" si="0"/>
        <v>A</v>
      </c>
    </row>
    <row r="18" spans="15:22" x14ac:dyDescent="0.25">
      <c r="O18">
        <v>16</v>
      </c>
      <c r="P18" t="s">
        <v>134</v>
      </c>
      <c r="Q18" s="10">
        <v>78.83</v>
      </c>
      <c r="R18" s="11">
        <v>38027</v>
      </c>
      <c r="S18" s="10">
        <v>0</v>
      </c>
      <c r="T18">
        <v>15</v>
      </c>
      <c r="U18" t="s">
        <v>118</v>
      </c>
      <c r="V18" t="str">
        <f t="shared" si="0"/>
        <v>A</v>
      </c>
    </row>
    <row r="19" spans="15:22" x14ac:dyDescent="0.25">
      <c r="O19">
        <v>17</v>
      </c>
      <c r="P19" t="s">
        <v>117</v>
      </c>
      <c r="Q19" s="10">
        <v>254.17</v>
      </c>
      <c r="R19" s="11">
        <v>38029</v>
      </c>
      <c r="S19" s="10">
        <v>50</v>
      </c>
      <c r="T19">
        <v>15</v>
      </c>
      <c r="U19" t="s">
        <v>137</v>
      </c>
      <c r="V19" t="str">
        <f t="shared" si="0"/>
        <v>B</v>
      </c>
    </row>
    <row r="20" spans="15:22" x14ac:dyDescent="0.25">
      <c r="O20">
        <v>18</v>
      </c>
      <c r="P20" t="s">
        <v>130</v>
      </c>
      <c r="Q20" s="10">
        <v>412.19</v>
      </c>
      <c r="R20" s="11">
        <v>38029</v>
      </c>
      <c r="S20" s="10">
        <v>50</v>
      </c>
      <c r="T20">
        <v>30</v>
      </c>
      <c r="U20" t="s">
        <v>144</v>
      </c>
      <c r="V20" t="str">
        <f t="shared" si="0"/>
        <v>B</v>
      </c>
    </row>
    <row r="21" spans="15:22" x14ac:dyDescent="0.25">
      <c r="O21">
        <v>19</v>
      </c>
      <c r="P21" t="s">
        <v>130</v>
      </c>
      <c r="Q21" s="10">
        <v>1467.44</v>
      </c>
      <c r="R21" s="11">
        <v>38030</v>
      </c>
      <c r="S21" s="10">
        <v>150</v>
      </c>
      <c r="T21">
        <v>30</v>
      </c>
      <c r="U21" t="s">
        <v>145</v>
      </c>
      <c r="V21" t="str">
        <f t="shared" si="0"/>
        <v>C</v>
      </c>
    </row>
    <row r="22" spans="15:22" x14ac:dyDescent="0.25">
      <c r="O22">
        <v>20</v>
      </c>
      <c r="P22" t="s">
        <v>130</v>
      </c>
      <c r="Q22" s="10">
        <v>221.52</v>
      </c>
      <c r="R22" s="11">
        <v>38033</v>
      </c>
      <c r="S22" s="10">
        <v>50</v>
      </c>
      <c r="T22">
        <v>15</v>
      </c>
      <c r="U22" t="s">
        <v>136</v>
      </c>
      <c r="V22" t="str">
        <f t="shared" si="0"/>
        <v>A</v>
      </c>
    </row>
    <row r="23" spans="15:22" x14ac:dyDescent="0.25">
      <c r="O23">
        <v>21</v>
      </c>
      <c r="P23" t="s">
        <v>138</v>
      </c>
      <c r="Q23" s="10">
        <v>1632</v>
      </c>
      <c r="R23" s="11">
        <v>38035</v>
      </c>
      <c r="S23" s="10">
        <v>0</v>
      </c>
      <c r="T23">
        <v>15</v>
      </c>
      <c r="U23" t="s">
        <v>118</v>
      </c>
      <c r="V23" t="str">
        <f t="shared" si="0"/>
        <v>C</v>
      </c>
    </row>
    <row r="24" spans="15:22" x14ac:dyDescent="0.25">
      <c r="O24">
        <v>22</v>
      </c>
      <c r="P24" t="s">
        <v>146</v>
      </c>
      <c r="Q24" s="10">
        <v>250</v>
      </c>
      <c r="R24" s="11">
        <v>38036</v>
      </c>
      <c r="S24" s="10">
        <v>0</v>
      </c>
      <c r="T24">
        <v>15</v>
      </c>
      <c r="U24" t="s">
        <v>121</v>
      </c>
      <c r="V24" t="str">
        <f t="shared" si="0"/>
        <v>A</v>
      </c>
    </row>
    <row r="25" spans="15:22" x14ac:dyDescent="0.25">
      <c r="O25">
        <v>23</v>
      </c>
      <c r="P25" t="s">
        <v>117</v>
      </c>
      <c r="Q25" s="10">
        <v>87.34</v>
      </c>
      <c r="R25" s="11">
        <v>38040</v>
      </c>
      <c r="S25" s="10">
        <v>25</v>
      </c>
      <c r="T25">
        <v>0</v>
      </c>
      <c r="U25" t="s">
        <v>122</v>
      </c>
      <c r="V25" t="str">
        <f t="shared" si="0"/>
        <v>A</v>
      </c>
    </row>
    <row r="26" spans="15:22" x14ac:dyDescent="0.25">
      <c r="O26">
        <v>24</v>
      </c>
      <c r="P26" t="s">
        <v>117</v>
      </c>
      <c r="Q26" s="10">
        <v>94.12</v>
      </c>
      <c r="R26" s="11">
        <v>38040</v>
      </c>
      <c r="S26" s="10">
        <v>25</v>
      </c>
      <c r="T26">
        <v>0</v>
      </c>
      <c r="U26" t="s">
        <v>122</v>
      </c>
      <c r="V26" t="str">
        <f t="shared" si="0"/>
        <v>A</v>
      </c>
    </row>
    <row r="27" spans="15:22" x14ac:dyDescent="0.25">
      <c r="O27">
        <v>25</v>
      </c>
      <c r="P27" t="s">
        <v>123</v>
      </c>
      <c r="Q27" s="10">
        <v>298.32</v>
      </c>
      <c r="R27" s="11">
        <v>38043</v>
      </c>
      <c r="S27" s="10">
        <v>0</v>
      </c>
      <c r="T27">
        <v>0</v>
      </c>
      <c r="U27" t="s">
        <v>144</v>
      </c>
      <c r="V27" t="str">
        <f t="shared" si="0"/>
        <v>B</v>
      </c>
    </row>
    <row r="28" spans="15:22" x14ac:dyDescent="0.25">
      <c r="O28">
        <v>26</v>
      </c>
      <c r="P28" t="s">
        <v>141</v>
      </c>
      <c r="Q28" s="10">
        <v>300</v>
      </c>
      <c r="R28" s="11">
        <v>38044</v>
      </c>
      <c r="S28" s="10">
        <v>0</v>
      </c>
      <c r="T28">
        <v>0</v>
      </c>
      <c r="U28" t="s">
        <v>121</v>
      </c>
      <c r="V28" t="str">
        <f t="shared" si="0"/>
        <v>B</v>
      </c>
    </row>
    <row r="29" spans="15:22" x14ac:dyDescent="0.25">
      <c r="O29">
        <v>27</v>
      </c>
      <c r="P29" t="s">
        <v>130</v>
      </c>
      <c r="Q29" s="10">
        <v>1669.76</v>
      </c>
      <c r="R29" s="11">
        <v>38047</v>
      </c>
      <c r="S29" s="10">
        <v>150</v>
      </c>
      <c r="T29">
        <v>45</v>
      </c>
      <c r="U29" t="s">
        <v>147</v>
      </c>
      <c r="V29" t="str">
        <f t="shared" si="0"/>
        <v>C</v>
      </c>
    </row>
    <row r="30" spans="15:22" x14ac:dyDescent="0.25">
      <c r="O30">
        <v>28</v>
      </c>
      <c r="P30" t="s">
        <v>130</v>
      </c>
      <c r="Q30" s="10">
        <v>1111.02</v>
      </c>
      <c r="R30" s="11">
        <v>38048</v>
      </c>
      <c r="S30" s="10">
        <v>150</v>
      </c>
      <c r="T30">
        <v>30</v>
      </c>
      <c r="U30" t="s">
        <v>145</v>
      </c>
      <c r="V30" t="str">
        <f t="shared" si="0"/>
        <v>C</v>
      </c>
    </row>
    <row r="31" spans="15:22" x14ac:dyDescent="0.25">
      <c r="O31">
        <v>29</v>
      </c>
      <c r="P31" t="s">
        <v>130</v>
      </c>
      <c r="Q31" s="10">
        <v>76.209999999999994</v>
      </c>
      <c r="R31" s="11">
        <v>38050</v>
      </c>
      <c r="S31" s="10">
        <v>25</v>
      </c>
      <c r="T31">
        <v>0</v>
      </c>
      <c r="U31" t="s">
        <v>145</v>
      </c>
      <c r="V31" t="str">
        <f t="shared" si="0"/>
        <v>A</v>
      </c>
    </row>
    <row r="32" spans="15:22" x14ac:dyDescent="0.25">
      <c r="O32">
        <v>30</v>
      </c>
      <c r="P32" t="s">
        <v>135</v>
      </c>
      <c r="Q32" s="10">
        <v>56.92</v>
      </c>
      <c r="R32" s="11">
        <v>38051</v>
      </c>
      <c r="S32" s="10">
        <v>0</v>
      </c>
      <c r="T32">
        <v>15</v>
      </c>
      <c r="U32" t="s">
        <v>118</v>
      </c>
      <c r="V32" t="str">
        <f t="shared" si="0"/>
        <v>A</v>
      </c>
    </row>
    <row r="33" spans="15:22" x14ac:dyDescent="0.25">
      <c r="O33">
        <v>31</v>
      </c>
      <c r="P33" t="s">
        <v>130</v>
      </c>
      <c r="Q33" s="10">
        <v>914.22</v>
      </c>
      <c r="R33" s="11">
        <v>38054</v>
      </c>
      <c r="S33" s="10">
        <v>100</v>
      </c>
      <c r="T33">
        <v>30</v>
      </c>
      <c r="U33" t="s">
        <v>116</v>
      </c>
      <c r="V33" t="str">
        <f t="shared" si="0"/>
        <v>B</v>
      </c>
    </row>
    <row r="34" spans="15:22" x14ac:dyDescent="0.25">
      <c r="O34">
        <v>32</v>
      </c>
      <c r="P34" t="s">
        <v>134</v>
      </c>
      <c r="Q34" s="10">
        <v>78.83</v>
      </c>
      <c r="R34" s="11">
        <v>38055</v>
      </c>
      <c r="S34" s="10">
        <v>0</v>
      </c>
      <c r="T34">
        <v>15</v>
      </c>
      <c r="U34" t="s">
        <v>118</v>
      </c>
      <c r="V34" t="str">
        <f t="shared" si="0"/>
        <v>A</v>
      </c>
    </row>
    <row r="35" spans="15:22" x14ac:dyDescent="0.25">
      <c r="O35">
        <v>33</v>
      </c>
      <c r="P35" t="s">
        <v>117</v>
      </c>
      <c r="Q35" s="10">
        <v>455.1</v>
      </c>
      <c r="R35" s="11">
        <v>38058</v>
      </c>
      <c r="S35" s="10">
        <v>100</v>
      </c>
      <c r="T35">
        <v>15</v>
      </c>
      <c r="U35" t="s">
        <v>137</v>
      </c>
      <c r="V35" t="str">
        <f t="shared" si="0"/>
        <v>B</v>
      </c>
    </row>
    <row r="36" spans="15:22" x14ac:dyDescent="0.25">
      <c r="O36">
        <v>34</v>
      </c>
      <c r="P36" t="s">
        <v>130</v>
      </c>
      <c r="Q36" s="10">
        <v>1572.31</v>
      </c>
      <c r="R36" s="11">
        <v>38061</v>
      </c>
      <c r="S36" s="10">
        <v>150</v>
      </c>
      <c r="T36">
        <v>45</v>
      </c>
      <c r="U36" t="s">
        <v>116</v>
      </c>
      <c r="V36" t="str">
        <f t="shared" si="0"/>
        <v>C</v>
      </c>
    </row>
    <row r="37" spans="15:22" x14ac:dyDescent="0.25">
      <c r="O37">
        <v>35</v>
      </c>
      <c r="P37" t="s">
        <v>138</v>
      </c>
      <c r="Q37" s="10">
        <v>1632</v>
      </c>
      <c r="R37" s="11">
        <v>38063</v>
      </c>
      <c r="S37" s="10">
        <v>0</v>
      </c>
      <c r="T37">
        <v>15</v>
      </c>
      <c r="U37" t="s">
        <v>118</v>
      </c>
      <c r="V37" t="str">
        <f t="shared" si="0"/>
        <v>C</v>
      </c>
    </row>
    <row r="38" spans="15:22" x14ac:dyDescent="0.25">
      <c r="O38">
        <v>36</v>
      </c>
      <c r="P38" t="s">
        <v>146</v>
      </c>
      <c r="Q38" s="10">
        <v>250</v>
      </c>
      <c r="R38" s="11">
        <v>38069</v>
      </c>
      <c r="S38" s="10">
        <v>0</v>
      </c>
      <c r="T38">
        <v>15</v>
      </c>
      <c r="U38" t="s">
        <v>121</v>
      </c>
      <c r="V38" t="str">
        <f t="shared" si="0"/>
        <v>A</v>
      </c>
    </row>
    <row r="39" spans="15:22" x14ac:dyDescent="0.25">
      <c r="O39">
        <v>37</v>
      </c>
      <c r="P39" t="s">
        <v>130</v>
      </c>
      <c r="Q39" s="10">
        <v>642.11</v>
      </c>
      <c r="R39" s="11">
        <v>38072</v>
      </c>
      <c r="S39" s="10">
        <v>100</v>
      </c>
      <c r="T39">
        <v>30</v>
      </c>
      <c r="U39" t="s">
        <v>145</v>
      </c>
      <c r="V39" t="str">
        <f t="shared" si="0"/>
        <v>B</v>
      </c>
    </row>
    <row r="40" spans="15:22" x14ac:dyDescent="0.25">
      <c r="O40">
        <v>38</v>
      </c>
      <c r="P40" t="s">
        <v>130</v>
      </c>
      <c r="Q40" s="10">
        <v>712.16</v>
      </c>
      <c r="R40" s="11">
        <v>38075</v>
      </c>
      <c r="S40" s="10">
        <v>100</v>
      </c>
      <c r="T40">
        <v>30</v>
      </c>
      <c r="U40" t="s">
        <v>147</v>
      </c>
      <c r="V40" t="str">
        <f t="shared" si="0"/>
        <v>B</v>
      </c>
    </row>
    <row r="41" spans="15:22" x14ac:dyDescent="0.25">
      <c r="O41">
        <v>39</v>
      </c>
      <c r="P41" t="s">
        <v>141</v>
      </c>
      <c r="Q41" s="10">
        <v>300</v>
      </c>
      <c r="R41" s="11">
        <v>38075</v>
      </c>
      <c r="S41" s="10">
        <v>0</v>
      </c>
      <c r="T41">
        <v>0</v>
      </c>
      <c r="U41" t="s">
        <v>121</v>
      </c>
      <c r="V41" t="str">
        <f t="shared" si="0"/>
        <v>B</v>
      </c>
    </row>
  </sheetData>
  <dataValidations count="3">
    <dataValidation type="textLength" allowBlank="1" showInputMessage="1" showErrorMessage="1" sqref="B2 F3" xr:uid="{A798B3C6-4229-45BD-9407-56E1E6E21FFD}">
      <formula1>5</formula1>
      <formula2>10</formula2>
    </dataValidation>
    <dataValidation type="textLength" allowBlank="1" showInputMessage="1" showErrorMessage="1" sqref="I8" xr:uid="{38146D87-A09F-4C26-9C7F-49FFE82876CE}">
      <formula1>4</formula1>
      <formula2>10</formula2>
    </dataValidation>
    <dataValidation type="textLength" errorStyle="warning" allowBlank="1" showInputMessage="1" showErrorMessage="1" sqref="B3:B8 G3:L3" xr:uid="{BC66DC20-A475-48D8-B924-686495EED3EF}">
      <formula1>5</formula1>
      <formula2>10</formula2>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C3CE-D910-48B7-B9CF-A7E6D5A8417D}">
  <sheetPr codeName="Sheet8"/>
  <dimension ref="B3:S42"/>
  <sheetViews>
    <sheetView workbookViewId="0">
      <selection activeCell="J13" sqref="J13"/>
    </sheetView>
  </sheetViews>
  <sheetFormatPr defaultRowHeight="15" x14ac:dyDescent="0.25"/>
  <cols>
    <col min="2" max="2" width="5.140625" bestFit="1" customWidth="1"/>
    <col min="3" max="3" width="15.5703125" bestFit="1" customWidth="1"/>
    <col min="4" max="4" width="9.85546875" bestFit="1" customWidth="1"/>
    <col min="5" max="5" width="9.7109375" bestFit="1" customWidth="1"/>
    <col min="6" max="6" width="8.28515625" bestFit="1" customWidth="1"/>
    <col min="7" max="7" width="11.28515625" bestFit="1" customWidth="1"/>
    <col min="8" max="8" width="14.85546875" bestFit="1" customWidth="1"/>
    <col min="9" max="9" width="17" bestFit="1" customWidth="1"/>
    <col min="14" max="14" width="9.85546875" bestFit="1" customWidth="1"/>
    <col min="15" max="15" width="9.7109375" bestFit="1" customWidth="1"/>
    <col min="16" max="16" width="8.28515625" bestFit="1" customWidth="1"/>
    <col min="17" max="17" width="11.28515625" bestFit="1" customWidth="1"/>
    <col min="18" max="18" width="14.85546875" bestFit="1" customWidth="1"/>
    <col min="19" max="19" width="17" bestFit="1" customWidth="1"/>
  </cols>
  <sheetData>
    <row r="3" spans="2:19" x14ac:dyDescent="0.25">
      <c r="B3" t="s">
        <v>114</v>
      </c>
      <c r="C3" t="s">
        <v>115</v>
      </c>
      <c r="D3" t="s">
        <v>124</v>
      </c>
      <c r="E3" t="s">
        <v>125</v>
      </c>
      <c r="F3" t="s">
        <v>126</v>
      </c>
      <c r="G3" t="s">
        <v>127</v>
      </c>
      <c r="H3" t="s">
        <v>128</v>
      </c>
      <c r="I3" t="s">
        <v>129</v>
      </c>
      <c r="L3" t="s">
        <v>114</v>
      </c>
      <c r="M3" t="s">
        <v>115</v>
      </c>
      <c r="N3" t="s">
        <v>124</v>
      </c>
      <c r="O3" t="s">
        <v>125</v>
      </c>
      <c r="P3" t="s">
        <v>126</v>
      </c>
      <c r="Q3" t="s">
        <v>127</v>
      </c>
      <c r="R3" t="s">
        <v>128</v>
      </c>
      <c r="S3" t="s">
        <v>129</v>
      </c>
    </row>
    <row r="4" spans="2:19" x14ac:dyDescent="0.25">
      <c r="B4">
        <v>4</v>
      </c>
      <c r="C4" t="s">
        <v>134</v>
      </c>
      <c r="D4" s="10">
        <v>78.83</v>
      </c>
      <c r="E4" s="11">
        <v>37994</v>
      </c>
      <c r="F4" s="10">
        <v>0</v>
      </c>
      <c r="G4">
        <v>15</v>
      </c>
      <c r="H4" t="s">
        <v>118</v>
      </c>
      <c r="I4" t="str">
        <f t="shared" ref="I4:I42" si="0">IF(D4&lt;=250,"A",IF(D4&lt;=1000,"B",IF(D4&lt;=2000,"C",IF(D4&lt;=5000,"D","E"))))</f>
        <v>A</v>
      </c>
      <c r="L4">
        <v>4</v>
      </c>
      <c r="M4" t="s">
        <v>134</v>
      </c>
      <c r="N4" s="10">
        <v>78.83</v>
      </c>
      <c r="O4" s="11">
        <v>37994</v>
      </c>
      <c r="P4" s="10">
        <v>0</v>
      </c>
      <c r="Q4">
        <v>15</v>
      </c>
      <c r="R4" t="s">
        <v>118</v>
      </c>
      <c r="S4" t="str">
        <f t="shared" ref="S4:S42" si="1">IF(N4&lt;=250,"A",IF(N4&lt;=1000,"B",IF(N4&lt;=2000,"C",IF(N4&lt;=5000,"D","E"))))</f>
        <v>A</v>
      </c>
    </row>
    <row r="5" spans="2:19" x14ac:dyDescent="0.25">
      <c r="B5">
        <v>16</v>
      </c>
      <c r="C5" t="s">
        <v>134</v>
      </c>
      <c r="D5" s="10">
        <v>78.83</v>
      </c>
      <c r="E5" s="11">
        <v>38027</v>
      </c>
      <c r="F5" s="10">
        <v>0</v>
      </c>
      <c r="G5">
        <v>15</v>
      </c>
      <c r="H5" t="s">
        <v>118</v>
      </c>
      <c r="I5" t="str">
        <f t="shared" si="0"/>
        <v>A</v>
      </c>
      <c r="L5">
        <v>16</v>
      </c>
      <c r="M5" t="s">
        <v>134</v>
      </c>
      <c r="N5" s="10">
        <v>78.83</v>
      </c>
      <c r="O5" s="11">
        <v>38027</v>
      </c>
      <c r="P5" s="10">
        <v>0</v>
      </c>
      <c r="Q5">
        <v>15</v>
      </c>
      <c r="R5" t="s">
        <v>118</v>
      </c>
      <c r="S5" t="str">
        <f t="shared" si="1"/>
        <v>A</v>
      </c>
    </row>
    <row r="6" spans="2:19" x14ac:dyDescent="0.25">
      <c r="B6">
        <v>32</v>
      </c>
      <c r="C6" t="s">
        <v>134</v>
      </c>
      <c r="D6" s="10">
        <v>78.83</v>
      </c>
      <c r="E6" s="11">
        <v>38055</v>
      </c>
      <c r="F6" s="10">
        <v>0</v>
      </c>
      <c r="G6">
        <v>15</v>
      </c>
      <c r="H6" t="s">
        <v>118</v>
      </c>
      <c r="I6" t="str">
        <f t="shared" si="0"/>
        <v>A</v>
      </c>
      <c r="L6">
        <v>32</v>
      </c>
      <c r="M6" t="s">
        <v>134</v>
      </c>
      <c r="N6" s="10">
        <v>78.83</v>
      </c>
      <c r="O6" s="11">
        <v>38055</v>
      </c>
      <c r="P6" s="10">
        <v>0</v>
      </c>
      <c r="Q6">
        <v>15</v>
      </c>
      <c r="R6" t="s">
        <v>118</v>
      </c>
      <c r="S6" t="str">
        <f t="shared" si="1"/>
        <v>A</v>
      </c>
    </row>
    <row r="7" spans="2:19" x14ac:dyDescent="0.25">
      <c r="B7">
        <v>11</v>
      </c>
      <c r="C7" t="s">
        <v>134</v>
      </c>
      <c r="D7" s="10">
        <v>135.63999999999999</v>
      </c>
      <c r="E7" s="11">
        <v>38008</v>
      </c>
      <c r="F7" s="10">
        <v>0</v>
      </c>
      <c r="G7">
        <v>15</v>
      </c>
      <c r="H7" t="s">
        <v>140</v>
      </c>
      <c r="I7" t="str">
        <f t="shared" si="0"/>
        <v>A</v>
      </c>
      <c r="L7">
        <v>11</v>
      </c>
      <c r="M7" t="s">
        <v>134</v>
      </c>
      <c r="N7" s="10">
        <v>135.63999999999999</v>
      </c>
      <c r="O7" s="11">
        <v>38008</v>
      </c>
      <c r="P7" s="10">
        <v>0</v>
      </c>
      <c r="Q7">
        <v>15</v>
      </c>
      <c r="R7" t="s">
        <v>140</v>
      </c>
      <c r="S7" t="str">
        <f t="shared" si="1"/>
        <v>A</v>
      </c>
    </row>
    <row r="8" spans="2:19" x14ac:dyDescent="0.25">
      <c r="B8">
        <v>5</v>
      </c>
      <c r="C8" t="s">
        <v>135</v>
      </c>
      <c r="D8" s="10">
        <v>56.92</v>
      </c>
      <c r="E8" s="11">
        <v>37995</v>
      </c>
      <c r="F8" s="10">
        <v>0</v>
      </c>
      <c r="G8">
        <v>15</v>
      </c>
      <c r="H8" t="s">
        <v>118</v>
      </c>
      <c r="I8" t="str">
        <f t="shared" si="0"/>
        <v>A</v>
      </c>
      <c r="L8">
        <v>5</v>
      </c>
      <c r="M8" t="s">
        <v>135</v>
      </c>
      <c r="N8" s="10">
        <v>56.92</v>
      </c>
      <c r="O8" s="11">
        <v>37995</v>
      </c>
      <c r="P8" s="10">
        <v>0</v>
      </c>
      <c r="Q8">
        <v>15</v>
      </c>
      <c r="R8" t="s">
        <v>118</v>
      </c>
      <c r="S8" t="str">
        <f t="shared" si="1"/>
        <v>A</v>
      </c>
    </row>
    <row r="9" spans="2:19" x14ac:dyDescent="0.25">
      <c r="B9">
        <v>15</v>
      </c>
      <c r="C9" t="s">
        <v>135</v>
      </c>
      <c r="D9" s="10">
        <v>56.92</v>
      </c>
      <c r="E9" s="11">
        <v>38022</v>
      </c>
      <c r="F9" s="10">
        <v>0</v>
      </c>
      <c r="G9">
        <v>15</v>
      </c>
      <c r="H9" t="s">
        <v>118</v>
      </c>
      <c r="I9" t="str">
        <f t="shared" si="0"/>
        <v>A</v>
      </c>
      <c r="L9">
        <v>15</v>
      </c>
      <c r="M9" t="s">
        <v>135</v>
      </c>
      <c r="N9" s="10">
        <v>56.92</v>
      </c>
      <c r="O9" s="11">
        <v>38022</v>
      </c>
      <c r="P9" s="10">
        <v>0</v>
      </c>
      <c r="Q9">
        <v>15</v>
      </c>
      <c r="R9" t="s">
        <v>118</v>
      </c>
      <c r="S9" t="str">
        <f t="shared" si="1"/>
        <v>A</v>
      </c>
    </row>
    <row r="10" spans="2:19" x14ac:dyDescent="0.25">
      <c r="B10">
        <v>30</v>
      </c>
      <c r="C10" t="s">
        <v>135</v>
      </c>
      <c r="D10" s="10">
        <v>56.92</v>
      </c>
      <c r="E10" s="11">
        <v>38051</v>
      </c>
      <c r="F10" s="10">
        <v>0</v>
      </c>
      <c r="G10">
        <v>15</v>
      </c>
      <c r="H10" t="s">
        <v>118</v>
      </c>
      <c r="I10" t="str">
        <f t="shared" si="0"/>
        <v>A</v>
      </c>
      <c r="L10">
        <v>30</v>
      </c>
      <c r="M10" t="s">
        <v>135</v>
      </c>
      <c r="N10" s="10">
        <v>56.92</v>
      </c>
      <c r="O10" s="11">
        <v>38051</v>
      </c>
      <c r="P10" s="10">
        <v>0</v>
      </c>
      <c r="Q10">
        <v>15</v>
      </c>
      <c r="R10" t="s">
        <v>118</v>
      </c>
      <c r="S10" t="str">
        <f t="shared" si="1"/>
        <v>A</v>
      </c>
    </row>
    <row r="11" spans="2:19" x14ac:dyDescent="0.25">
      <c r="B11">
        <v>25</v>
      </c>
      <c r="C11" t="s">
        <v>123</v>
      </c>
      <c r="D11" s="10">
        <v>298.32</v>
      </c>
      <c r="E11" s="11">
        <v>38043</v>
      </c>
      <c r="F11" s="10">
        <v>0</v>
      </c>
      <c r="G11">
        <v>0</v>
      </c>
      <c r="H11" t="s">
        <v>144</v>
      </c>
      <c r="I11" t="str">
        <f t="shared" si="0"/>
        <v>B</v>
      </c>
      <c r="L11">
        <v>25</v>
      </c>
      <c r="M11" t="s">
        <v>123</v>
      </c>
      <c r="N11" s="10">
        <v>298.32</v>
      </c>
      <c r="O11" s="11">
        <v>38043</v>
      </c>
      <c r="P11" s="10">
        <v>0</v>
      </c>
      <c r="Q11">
        <v>0</v>
      </c>
      <c r="R11" t="s">
        <v>144</v>
      </c>
      <c r="S11" t="str">
        <f t="shared" si="1"/>
        <v>B</v>
      </c>
    </row>
    <row r="12" spans="2:19" x14ac:dyDescent="0.25">
      <c r="B12">
        <v>10</v>
      </c>
      <c r="C12" t="s">
        <v>139</v>
      </c>
      <c r="D12" s="10">
        <v>1254.73</v>
      </c>
      <c r="E12" s="11">
        <v>38008</v>
      </c>
      <c r="F12" s="10">
        <v>0</v>
      </c>
      <c r="G12">
        <v>60</v>
      </c>
      <c r="H12" t="s">
        <v>120</v>
      </c>
      <c r="I12" t="str">
        <f t="shared" si="0"/>
        <v>C</v>
      </c>
      <c r="L12">
        <v>10</v>
      </c>
      <c r="M12" t="s">
        <v>139</v>
      </c>
      <c r="N12" s="10">
        <v>1254.73</v>
      </c>
      <c r="O12" s="11">
        <v>38008</v>
      </c>
      <c r="P12" s="10">
        <v>0</v>
      </c>
      <c r="Q12">
        <v>60</v>
      </c>
      <c r="R12" t="s">
        <v>120</v>
      </c>
      <c r="S12" t="str">
        <f t="shared" si="1"/>
        <v>C</v>
      </c>
    </row>
    <row r="13" spans="2:19" x14ac:dyDescent="0.25">
      <c r="B13">
        <v>9</v>
      </c>
      <c r="C13" t="s">
        <v>138</v>
      </c>
      <c r="D13" s="10">
        <v>1632</v>
      </c>
      <c r="E13" s="11">
        <v>38005</v>
      </c>
      <c r="F13" s="10">
        <v>0</v>
      </c>
      <c r="G13">
        <v>15</v>
      </c>
      <c r="H13" t="s">
        <v>118</v>
      </c>
      <c r="I13" t="str">
        <f t="shared" si="0"/>
        <v>C</v>
      </c>
      <c r="L13">
        <v>9</v>
      </c>
      <c r="M13" t="s">
        <v>138</v>
      </c>
      <c r="N13" s="10">
        <v>1632</v>
      </c>
      <c r="O13" s="11">
        <v>38005</v>
      </c>
      <c r="P13" s="10">
        <v>0</v>
      </c>
      <c r="Q13">
        <v>15</v>
      </c>
      <c r="R13" t="s">
        <v>118</v>
      </c>
      <c r="S13" t="str">
        <f t="shared" si="1"/>
        <v>C</v>
      </c>
    </row>
    <row r="14" spans="2:19" x14ac:dyDescent="0.25">
      <c r="B14">
        <v>21</v>
      </c>
      <c r="C14" t="s">
        <v>138</v>
      </c>
      <c r="D14" s="10">
        <v>1632</v>
      </c>
      <c r="E14" s="11">
        <v>38035</v>
      </c>
      <c r="F14" s="10">
        <v>0</v>
      </c>
      <c r="G14">
        <v>15</v>
      </c>
      <c r="H14" t="s">
        <v>118</v>
      </c>
      <c r="I14" t="str">
        <f t="shared" si="0"/>
        <v>C</v>
      </c>
      <c r="L14">
        <v>21</v>
      </c>
      <c r="M14" t="s">
        <v>138</v>
      </c>
      <c r="N14" s="10">
        <v>1632</v>
      </c>
      <c r="O14" s="11">
        <v>38035</v>
      </c>
      <c r="P14" s="10">
        <v>0</v>
      </c>
      <c r="Q14">
        <v>15</v>
      </c>
      <c r="R14" t="s">
        <v>118</v>
      </c>
      <c r="S14" t="str">
        <f t="shared" si="1"/>
        <v>C</v>
      </c>
    </row>
    <row r="15" spans="2:19" x14ac:dyDescent="0.25">
      <c r="B15">
        <v>35</v>
      </c>
      <c r="C15" t="s">
        <v>138</v>
      </c>
      <c r="D15" s="10">
        <v>1632</v>
      </c>
      <c r="E15" s="11">
        <v>38063</v>
      </c>
      <c r="F15" s="10">
        <v>0</v>
      </c>
      <c r="G15">
        <v>15</v>
      </c>
      <c r="H15" t="s">
        <v>118</v>
      </c>
      <c r="I15" t="str">
        <f t="shared" si="0"/>
        <v>C</v>
      </c>
      <c r="L15">
        <v>35</v>
      </c>
      <c r="M15" t="s">
        <v>138</v>
      </c>
      <c r="N15" s="10">
        <v>1632</v>
      </c>
      <c r="O15" s="11">
        <v>38063</v>
      </c>
      <c r="P15" s="10">
        <v>0</v>
      </c>
      <c r="Q15">
        <v>15</v>
      </c>
      <c r="R15" t="s">
        <v>118</v>
      </c>
      <c r="S15" t="str">
        <f t="shared" si="1"/>
        <v>C</v>
      </c>
    </row>
    <row r="16" spans="2:19" x14ac:dyDescent="0.25">
      <c r="B16">
        <v>2</v>
      </c>
      <c r="C16" t="s">
        <v>130</v>
      </c>
      <c r="D16" s="10">
        <v>54.4</v>
      </c>
      <c r="E16" s="11">
        <v>37991</v>
      </c>
      <c r="F16" s="10">
        <v>0</v>
      </c>
      <c r="G16">
        <v>0</v>
      </c>
      <c r="H16" t="s">
        <v>132</v>
      </c>
      <c r="I16" t="str">
        <f t="shared" si="0"/>
        <v>A</v>
      </c>
      <c r="L16">
        <v>2</v>
      </c>
      <c r="M16" t="s">
        <v>130</v>
      </c>
      <c r="N16" s="10">
        <v>54.4</v>
      </c>
      <c r="O16" s="11">
        <v>37991</v>
      </c>
      <c r="P16" s="10">
        <v>0</v>
      </c>
      <c r="Q16">
        <v>0</v>
      </c>
      <c r="R16" t="s">
        <v>132</v>
      </c>
      <c r="S16" t="str">
        <f t="shared" si="1"/>
        <v>A</v>
      </c>
    </row>
    <row r="17" spans="2:19" x14ac:dyDescent="0.25">
      <c r="B17">
        <v>29</v>
      </c>
      <c r="C17" t="s">
        <v>130</v>
      </c>
      <c r="D17" s="10">
        <v>76.209999999999994</v>
      </c>
      <c r="E17" s="11">
        <v>38050</v>
      </c>
      <c r="F17" s="10">
        <v>25</v>
      </c>
      <c r="G17">
        <v>0</v>
      </c>
      <c r="H17" t="s">
        <v>145</v>
      </c>
      <c r="I17" t="str">
        <f t="shared" si="0"/>
        <v>A</v>
      </c>
      <c r="L17">
        <v>29</v>
      </c>
      <c r="M17" t="s">
        <v>130</v>
      </c>
      <c r="N17" s="10">
        <v>76.209999999999994</v>
      </c>
      <c r="O17" s="11">
        <v>38050</v>
      </c>
      <c r="P17" s="10">
        <v>25</v>
      </c>
      <c r="Q17">
        <v>0</v>
      </c>
      <c r="R17" t="s">
        <v>145</v>
      </c>
      <c r="S17" t="str">
        <f t="shared" si="1"/>
        <v>A</v>
      </c>
    </row>
    <row r="18" spans="2:19" x14ac:dyDescent="0.25">
      <c r="B18">
        <v>1</v>
      </c>
      <c r="C18" t="s">
        <v>130</v>
      </c>
      <c r="D18" s="10">
        <v>123.45</v>
      </c>
      <c r="E18" s="11">
        <v>37988</v>
      </c>
      <c r="F18" s="10">
        <v>10</v>
      </c>
      <c r="G18">
        <v>0</v>
      </c>
      <c r="H18" t="s">
        <v>131</v>
      </c>
      <c r="I18" t="str">
        <f t="shared" si="0"/>
        <v>A</v>
      </c>
      <c r="L18">
        <v>1</v>
      </c>
      <c r="M18" t="s">
        <v>130</v>
      </c>
      <c r="N18" s="10">
        <v>123.45</v>
      </c>
      <c r="O18" s="11">
        <v>37988</v>
      </c>
      <c r="P18" s="10">
        <v>10</v>
      </c>
      <c r="Q18">
        <v>0</v>
      </c>
      <c r="R18" t="s">
        <v>131</v>
      </c>
      <c r="S18" t="str">
        <f t="shared" si="1"/>
        <v>A</v>
      </c>
    </row>
    <row r="19" spans="2:19" x14ac:dyDescent="0.25">
      <c r="B19">
        <v>20</v>
      </c>
      <c r="C19" t="s">
        <v>130</v>
      </c>
      <c r="D19" s="10">
        <v>221.52</v>
      </c>
      <c r="E19" s="11">
        <v>38033</v>
      </c>
      <c r="F19" s="10">
        <v>50</v>
      </c>
      <c r="G19">
        <v>15</v>
      </c>
      <c r="H19" t="s">
        <v>136</v>
      </c>
      <c r="I19" t="str">
        <f t="shared" si="0"/>
        <v>A</v>
      </c>
      <c r="L19">
        <v>20</v>
      </c>
      <c r="M19" t="s">
        <v>130</v>
      </c>
      <c r="N19" s="10">
        <v>221.52</v>
      </c>
      <c r="O19" s="11">
        <v>38033</v>
      </c>
      <c r="P19" s="10">
        <v>50</v>
      </c>
      <c r="Q19">
        <v>15</v>
      </c>
      <c r="R19" t="s">
        <v>136</v>
      </c>
      <c r="S19" t="str">
        <f t="shared" si="1"/>
        <v>A</v>
      </c>
    </row>
    <row r="20" spans="2:19" x14ac:dyDescent="0.25">
      <c r="B20">
        <v>13</v>
      </c>
      <c r="C20" t="s">
        <v>130</v>
      </c>
      <c r="D20" s="10">
        <v>343.78</v>
      </c>
      <c r="E20" s="11">
        <v>38016</v>
      </c>
      <c r="F20" s="10">
        <v>100</v>
      </c>
      <c r="G20">
        <v>15</v>
      </c>
      <c r="H20" t="s">
        <v>142</v>
      </c>
      <c r="I20" t="str">
        <f t="shared" si="0"/>
        <v>B</v>
      </c>
      <c r="L20">
        <v>13</v>
      </c>
      <c r="M20" t="s">
        <v>130</v>
      </c>
      <c r="N20" s="10">
        <v>343.78</v>
      </c>
      <c r="O20" s="11">
        <v>38016</v>
      </c>
      <c r="P20" s="10">
        <v>100</v>
      </c>
      <c r="Q20">
        <v>15</v>
      </c>
      <c r="R20" t="s">
        <v>142</v>
      </c>
      <c r="S20" t="str">
        <f t="shared" si="1"/>
        <v>B</v>
      </c>
    </row>
    <row r="21" spans="2:19" x14ac:dyDescent="0.25">
      <c r="B21">
        <v>18</v>
      </c>
      <c r="C21" t="s">
        <v>130</v>
      </c>
      <c r="D21" s="10">
        <v>412.19</v>
      </c>
      <c r="E21" s="11">
        <v>38029</v>
      </c>
      <c r="F21" s="10">
        <v>50</v>
      </c>
      <c r="G21">
        <v>30</v>
      </c>
      <c r="H21" t="s">
        <v>144</v>
      </c>
      <c r="I21" t="str">
        <f t="shared" si="0"/>
        <v>B</v>
      </c>
      <c r="L21">
        <v>18</v>
      </c>
      <c r="M21" t="s">
        <v>130</v>
      </c>
      <c r="N21" s="10">
        <v>412.19</v>
      </c>
      <c r="O21" s="11">
        <v>38029</v>
      </c>
      <c r="P21" s="10">
        <v>50</v>
      </c>
      <c r="Q21">
        <v>30</v>
      </c>
      <c r="R21" t="s">
        <v>144</v>
      </c>
      <c r="S21" t="str">
        <f t="shared" si="1"/>
        <v>B</v>
      </c>
    </row>
    <row r="22" spans="2:19" x14ac:dyDescent="0.25">
      <c r="B22">
        <v>8</v>
      </c>
      <c r="C22" t="s">
        <v>130</v>
      </c>
      <c r="D22" s="10">
        <v>478.88</v>
      </c>
      <c r="E22" s="11">
        <v>38002</v>
      </c>
      <c r="F22" s="10">
        <v>50</v>
      </c>
      <c r="G22">
        <v>30</v>
      </c>
      <c r="H22" t="s">
        <v>119</v>
      </c>
      <c r="I22" t="str">
        <f t="shared" si="0"/>
        <v>B</v>
      </c>
      <c r="L22">
        <v>8</v>
      </c>
      <c r="M22" t="s">
        <v>130</v>
      </c>
      <c r="N22" s="10">
        <v>478.88</v>
      </c>
      <c r="O22" s="11">
        <v>38002</v>
      </c>
      <c r="P22" s="10">
        <v>50</v>
      </c>
      <c r="Q22">
        <v>30</v>
      </c>
      <c r="R22" t="s">
        <v>119</v>
      </c>
      <c r="S22" t="str">
        <f t="shared" si="1"/>
        <v>B</v>
      </c>
    </row>
    <row r="23" spans="2:19" x14ac:dyDescent="0.25">
      <c r="B23">
        <v>37</v>
      </c>
      <c r="C23" t="s">
        <v>130</v>
      </c>
      <c r="D23" s="10">
        <v>642.11</v>
      </c>
      <c r="E23" s="11">
        <v>38072</v>
      </c>
      <c r="F23" s="10">
        <v>100</v>
      </c>
      <c r="G23">
        <v>30</v>
      </c>
      <c r="H23" t="s">
        <v>145</v>
      </c>
      <c r="I23" t="str">
        <f t="shared" si="0"/>
        <v>B</v>
      </c>
      <c r="L23">
        <v>37</v>
      </c>
      <c r="M23" t="s">
        <v>130</v>
      </c>
      <c r="N23" s="10">
        <v>642.11</v>
      </c>
      <c r="O23" s="11">
        <v>38072</v>
      </c>
      <c r="P23" s="10">
        <v>100</v>
      </c>
      <c r="Q23">
        <v>30</v>
      </c>
      <c r="R23" t="s">
        <v>145</v>
      </c>
      <c r="S23" t="str">
        <f t="shared" si="1"/>
        <v>B</v>
      </c>
    </row>
    <row r="24" spans="2:19" x14ac:dyDescent="0.25">
      <c r="B24">
        <v>38</v>
      </c>
      <c r="C24" t="s">
        <v>130</v>
      </c>
      <c r="D24" s="10">
        <v>712.16</v>
      </c>
      <c r="E24" s="11">
        <v>38075</v>
      </c>
      <c r="F24" s="10">
        <v>100</v>
      </c>
      <c r="G24">
        <v>30</v>
      </c>
      <c r="H24" t="s">
        <v>147</v>
      </c>
      <c r="I24" t="str">
        <f t="shared" si="0"/>
        <v>B</v>
      </c>
      <c r="L24">
        <v>38</v>
      </c>
      <c r="M24" t="s">
        <v>130</v>
      </c>
      <c r="N24" s="10">
        <v>712.16</v>
      </c>
      <c r="O24" s="11">
        <v>38075</v>
      </c>
      <c r="P24" s="10">
        <v>100</v>
      </c>
      <c r="Q24">
        <v>30</v>
      </c>
      <c r="R24" t="s">
        <v>147</v>
      </c>
      <c r="S24" t="str">
        <f t="shared" si="1"/>
        <v>B</v>
      </c>
    </row>
    <row r="25" spans="2:19" x14ac:dyDescent="0.25">
      <c r="B25">
        <v>6</v>
      </c>
      <c r="C25" t="s">
        <v>130</v>
      </c>
      <c r="D25" s="10">
        <v>914.22</v>
      </c>
      <c r="E25" s="11">
        <v>37998</v>
      </c>
      <c r="F25" s="10">
        <v>100</v>
      </c>
      <c r="G25">
        <v>30</v>
      </c>
      <c r="H25" t="s">
        <v>136</v>
      </c>
      <c r="I25" t="str">
        <f t="shared" si="0"/>
        <v>B</v>
      </c>
      <c r="L25">
        <v>6</v>
      </c>
      <c r="M25" t="s">
        <v>130</v>
      </c>
      <c r="N25" s="10">
        <v>914.22</v>
      </c>
      <c r="O25" s="11">
        <v>37998</v>
      </c>
      <c r="P25" s="10">
        <v>100</v>
      </c>
      <c r="Q25">
        <v>30</v>
      </c>
      <c r="R25" t="s">
        <v>136</v>
      </c>
      <c r="S25" t="str">
        <f t="shared" si="1"/>
        <v>B</v>
      </c>
    </row>
    <row r="26" spans="2:19" x14ac:dyDescent="0.25">
      <c r="B26">
        <v>31</v>
      </c>
      <c r="C26" t="s">
        <v>130</v>
      </c>
      <c r="D26" s="10">
        <v>914.22</v>
      </c>
      <c r="E26" s="11">
        <v>38054</v>
      </c>
      <c r="F26" s="10">
        <v>100</v>
      </c>
      <c r="G26">
        <v>30</v>
      </c>
      <c r="H26" t="s">
        <v>116</v>
      </c>
      <c r="I26" t="str">
        <f t="shared" si="0"/>
        <v>B</v>
      </c>
      <c r="L26">
        <v>31</v>
      </c>
      <c r="M26" t="s">
        <v>130</v>
      </c>
      <c r="N26" s="10">
        <v>914.22</v>
      </c>
      <c r="O26" s="11">
        <v>38054</v>
      </c>
      <c r="P26" s="10">
        <v>100</v>
      </c>
      <c r="Q26">
        <v>30</v>
      </c>
      <c r="R26" t="s">
        <v>116</v>
      </c>
      <c r="S26" t="str">
        <f t="shared" si="1"/>
        <v>B</v>
      </c>
    </row>
    <row r="27" spans="2:19" x14ac:dyDescent="0.25">
      <c r="B27">
        <v>28</v>
      </c>
      <c r="C27" t="s">
        <v>130</v>
      </c>
      <c r="D27" s="10">
        <v>1111.02</v>
      </c>
      <c r="E27" s="11">
        <v>38048</v>
      </c>
      <c r="F27" s="10">
        <v>150</v>
      </c>
      <c r="G27">
        <v>30</v>
      </c>
      <c r="H27" t="s">
        <v>145</v>
      </c>
      <c r="I27" t="str">
        <f t="shared" si="0"/>
        <v>C</v>
      </c>
      <c r="L27">
        <v>28</v>
      </c>
      <c r="M27" t="s">
        <v>130</v>
      </c>
      <c r="N27" s="10">
        <v>1111.02</v>
      </c>
      <c r="O27" s="11">
        <v>38048</v>
      </c>
      <c r="P27" s="10">
        <v>150</v>
      </c>
      <c r="Q27">
        <v>30</v>
      </c>
      <c r="R27" t="s">
        <v>145</v>
      </c>
      <c r="S27" t="str">
        <f t="shared" si="1"/>
        <v>C</v>
      </c>
    </row>
    <row r="28" spans="2:19" x14ac:dyDescent="0.25">
      <c r="B28">
        <v>19</v>
      </c>
      <c r="C28" t="s">
        <v>130</v>
      </c>
      <c r="D28" s="10">
        <v>1467.44</v>
      </c>
      <c r="E28" s="11">
        <v>38030</v>
      </c>
      <c r="F28" s="10">
        <v>150</v>
      </c>
      <c r="G28">
        <v>30</v>
      </c>
      <c r="H28" t="s">
        <v>145</v>
      </c>
      <c r="I28" t="str">
        <f t="shared" si="0"/>
        <v>C</v>
      </c>
      <c r="L28">
        <v>19</v>
      </c>
      <c r="M28" t="s">
        <v>130</v>
      </c>
      <c r="N28" s="10">
        <v>1467.44</v>
      </c>
      <c r="O28" s="11">
        <v>38030</v>
      </c>
      <c r="P28" s="10">
        <v>150</v>
      </c>
      <c r="Q28">
        <v>30</v>
      </c>
      <c r="R28" t="s">
        <v>145</v>
      </c>
      <c r="S28" t="str">
        <f t="shared" si="1"/>
        <v>C</v>
      </c>
    </row>
    <row r="29" spans="2:19" x14ac:dyDescent="0.25">
      <c r="B29">
        <v>34</v>
      </c>
      <c r="C29" t="s">
        <v>130</v>
      </c>
      <c r="D29" s="10">
        <v>1572.31</v>
      </c>
      <c r="E29" s="11">
        <v>38061</v>
      </c>
      <c r="F29" s="10">
        <v>150</v>
      </c>
      <c r="G29">
        <v>45</v>
      </c>
      <c r="H29" t="s">
        <v>116</v>
      </c>
      <c r="I29" t="str">
        <f t="shared" si="0"/>
        <v>C</v>
      </c>
      <c r="L29">
        <v>34</v>
      </c>
      <c r="M29" t="s">
        <v>130</v>
      </c>
      <c r="N29" s="10">
        <v>1572.31</v>
      </c>
      <c r="O29" s="11">
        <v>38061</v>
      </c>
      <c r="P29" s="10">
        <v>150</v>
      </c>
      <c r="Q29">
        <v>45</v>
      </c>
      <c r="R29" t="s">
        <v>116</v>
      </c>
      <c r="S29" t="str">
        <f t="shared" si="1"/>
        <v>C</v>
      </c>
    </row>
    <row r="30" spans="2:19" x14ac:dyDescent="0.25">
      <c r="B30">
        <v>27</v>
      </c>
      <c r="C30" t="s">
        <v>130</v>
      </c>
      <c r="D30" s="10">
        <v>1669.76</v>
      </c>
      <c r="E30" s="11">
        <v>38047</v>
      </c>
      <c r="F30" s="10">
        <v>150</v>
      </c>
      <c r="G30">
        <v>45</v>
      </c>
      <c r="H30" t="s">
        <v>147</v>
      </c>
      <c r="I30" t="str">
        <f t="shared" si="0"/>
        <v>C</v>
      </c>
      <c r="L30">
        <v>27</v>
      </c>
      <c r="M30" t="s">
        <v>130</v>
      </c>
      <c r="N30" s="10">
        <v>1669.76</v>
      </c>
      <c r="O30" s="11">
        <v>38047</v>
      </c>
      <c r="P30" s="10">
        <v>150</v>
      </c>
      <c r="Q30">
        <v>45</v>
      </c>
      <c r="R30" t="s">
        <v>147</v>
      </c>
      <c r="S30" t="str">
        <f t="shared" si="1"/>
        <v>C</v>
      </c>
    </row>
    <row r="31" spans="2:19" x14ac:dyDescent="0.25">
      <c r="B31">
        <v>12</v>
      </c>
      <c r="C31" t="s">
        <v>141</v>
      </c>
      <c r="D31" s="10">
        <v>300</v>
      </c>
      <c r="E31" s="11">
        <v>38013</v>
      </c>
      <c r="F31" s="10">
        <v>0</v>
      </c>
      <c r="G31">
        <v>0</v>
      </c>
      <c r="H31" t="s">
        <v>121</v>
      </c>
      <c r="I31" t="str">
        <f t="shared" si="0"/>
        <v>B</v>
      </c>
      <c r="L31">
        <v>12</v>
      </c>
      <c r="M31" t="s">
        <v>141</v>
      </c>
      <c r="N31" s="10">
        <v>300</v>
      </c>
      <c r="O31" s="11">
        <v>38013</v>
      </c>
      <c r="P31" s="10">
        <v>0</v>
      </c>
      <c r="Q31">
        <v>0</v>
      </c>
      <c r="R31" t="s">
        <v>121</v>
      </c>
      <c r="S31" t="str">
        <f t="shared" si="1"/>
        <v>B</v>
      </c>
    </row>
    <row r="32" spans="2:19" x14ac:dyDescent="0.25">
      <c r="B32">
        <v>26</v>
      </c>
      <c r="C32" t="s">
        <v>141</v>
      </c>
      <c r="D32" s="10">
        <v>300</v>
      </c>
      <c r="E32" s="11">
        <v>38044</v>
      </c>
      <c r="F32" s="10">
        <v>0</v>
      </c>
      <c r="G32">
        <v>0</v>
      </c>
      <c r="H32" t="s">
        <v>121</v>
      </c>
      <c r="I32" t="str">
        <f t="shared" si="0"/>
        <v>B</v>
      </c>
      <c r="L32">
        <v>26</v>
      </c>
      <c r="M32" t="s">
        <v>141</v>
      </c>
      <c r="N32" s="10">
        <v>300</v>
      </c>
      <c r="O32" s="11">
        <v>38044</v>
      </c>
      <c r="P32" s="10">
        <v>0</v>
      </c>
      <c r="Q32">
        <v>0</v>
      </c>
      <c r="R32" t="s">
        <v>121</v>
      </c>
      <c r="S32" t="str">
        <f t="shared" si="1"/>
        <v>B</v>
      </c>
    </row>
    <row r="33" spans="2:19" x14ac:dyDescent="0.25">
      <c r="B33">
        <v>39</v>
      </c>
      <c r="C33" t="s">
        <v>141</v>
      </c>
      <c r="D33" s="10">
        <v>300</v>
      </c>
      <c r="E33" s="11">
        <v>38075</v>
      </c>
      <c r="F33" s="10">
        <v>0</v>
      </c>
      <c r="G33">
        <v>0</v>
      </c>
      <c r="H33" t="s">
        <v>121</v>
      </c>
      <c r="I33" t="str">
        <f t="shared" si="0"/>
        <v>B</v>
      </c>
      <c r="L33">
        <v>39</v>
      </c>
      <c r="M33" t="s">
        <v>141</v>
      </c>
      <c r="N33" s="10">
        <v>300</v>
      </c>
      <c r="O33" s="11">
        <v>38075</v>
      </c>
      <c r="P33" s="10">
        <v>0</v>
      </c>
      <c r="Q33">
        <v>0</v>
      </c>
      <c r="R33" t="s">
        <v>121</v>
      </c>
      <c r="S33" t="str">
        <f t="shared" si="1"/>
        <v>B</v>
      </c>
    </row>
    <row r="34" spans="2:19" x14ac:dyDescent="0.25">
      <c r="B34">
        <v>22</v>
      </c>
      <c r="C34" t="s">
        <v>146</v>
      </c>
      <c r="D34" s="10">
        <v>250</v>
      </c>
      <c r="E34" s="11">
        <v>38036</v>
      </c>
      <c r="F34" s="10">
        <v>0</v>
      </c>
      <c r="G34">
        <v>15</v>
      </c>
      <c r="H34" t="s">
        <v>121</v>
      </c>
      <c r="I34" t="str">
        <f t="shared" si="0"/>
        <v>A</v>
      </c>
      <c r="L34">
        <v>22</v>
      </c>
      <c r="M34" t="s">
        <v>146</v>
      </c>
      <c r="N34" s="10">
        <v>250</v>
      </c>
      <c r="O34" s="11">
        <v>38036</v>
      </c>
      <c r="P34" s="10">
        <v>0</v>
      </c>
      <c r="Q34">
        <v>15</v>
      </c>
      <c r="R34" t="s">
        <v>121</v>
      </c>
      <c r="S34" t="str">
        <f t="shared" si="1"/>
        <v>A</v>
      </c>
    </row>
    <row r="35" spans="2:19" x14ac:dyDescent="0.25">
      <c r="B35">
        <v>36</v>
      </c>
      <c r="C35" t="s">
        <v>146</v>
      </c>
      <c r="D35" s="10">
        <v>250</v>
      </c>
      <c r="E35" s="11">
        <v>38069</v>
      </c>
      <c r="F35" s="10">
        <v>0</v>
      </c>
      <c r="G35">
        <v>15</v>
      </c>
      <c r="H35" t="s">
        <v>121</v>
      </c>
      <c r="I35" t="str">
        <f t="shared" si="0"/>
        <v>A</v>
      </c>
      <c r="L35">
        <v>36</v>
      </c>
      <c r="M35" t="s">
        <v>146</v>
      </c>
      <c r="N35" s="10">
        <v>250</v>
      </c>
      <c r="O35" s="11">
        <v>38069</v>
      </c>
      <c r="P35" s="10">
        <v>0</v>
      </c>
      <c r="Q35">
        <v>15</v>
      </c>
      <c r="R35" t="s">
        <v>121</v>
      </c>
      <c r="S35" t="str">
        <f t="shared" si="1"/>
        <v>A</v>
      </c>
    </row>
    <row r="36" spans="2:19" x14ac:dyDescent="0.25">
      <c r="B36">
        <v>23</v>
      </c>
      <c r="C36" t="s">
        <v>117</v>
      </c>
      <c r="D36" s="10">
        <v>87.34</v>
      </c>
      <c r="E36" s="11">
        <v>38040</v>
      </c>
      <c r="F36" s="10">
        <v>25</v>
      </c>
      <c r="G36">
        <v>0</v>
      </c>
      <c r="H36" t="s">
        <v>122</v>
      </c>
      <c r="I36" t="str">
        <f t="shared" si="0"/>
        <v>A</v>
      </c>
      <c r="L36">
        <v>23</v>
      </c>
      <c r="M36" t="s">
        <v>117</v>
      </c>
      <c r="N36" s="10">
        <v>87.34</v>
      </c>
      <c r="O36" s="11">
        <v>38040</v>
      </c>
      <c r="P36" s="10">
        <v>25</v>
      </c>
      <c r="Q36">
        <v>0</v>
      </c>
      <c r="R36" t="s">
        <v>122</v>
      </c>
      <c r="S36" t="str">
        <f t="shared" si="1"/>
        <v>A</v>
      </c>
    </row>
    <row r="37" spans="2:19" x14ac:dyDescent="0.25">
      <c r="B37">
        <v>24</v>
      </c>
      <c r="C37" t="s">
        <v>117</v>
      </c>
      <c r="D37" s="10">
        <v>94.12</v>
      </c>
      <c r="E37" s="11">
        <v>38040</v>
      </c>
      <c r="F37" s="10">
        <v>25</v>
      </c>
      <c r="G37">
        <v>0</v>
      </c>
      <c r="H37" t="s">
        <v>122</v>
      </c>
      <c r="I37" t="str">
        <f t="shared" si="0"/>
        <v>A</v>
      </c>
      <c r="L37">
        <v>24</v>
      </c>
      <c r="M37" t="s">
        <v>117</v>
      </c>
      <c r="N37" s="10">
        <v>94.12</v>
      </c>
      <c r="O37" s="11">
        <v>38040</v>
      </c>
      <c r="P37" s="10">
        <v>25</v>
      </c>
      <c r="Q37">
        <v>0</v>
      </c>
      <c r="R37" t="s">
        <v>122</v>
      </c>
      <c r="S37" t="str">
        <f t="shared" si="1"/>
        <v>A</v>
      </c>
    </row>
    <row r="38" spans="2:19" x14ac:dyDescent="0.25">
      <c r="B38">
        <v>17</v>
      </c>
      <c r="C38" t="s">
        <v>117</v>
      </c>
      <c r="D38" s="10">
        <v>254.17</v>
      </c>
      <c r="E38" s="11">
        <v>38029</v>
      </c>
      <c r="F38" s="10">
        <v>50</v>
      </c>
      <c r="G38">
        <v>15</v>
      </c>
      <c r="H38" t="s">
        <v>137</v>
      </c>
      <c r="I38" t="str">
        <f t="shared" si="0"/>
        <v>B</v>
      </c>
      <c r="L38">
        <v>17</v>
      </c>
      <c r="M38" t="s">
        <v>117</v>
      </c>
      <c r="N38" s="10">
        <v>254.17</v>
      </c>
      <c r="O38" s="11">
        <v>38029</v>
      </c>
      <c r="P38" s="10">
        <v>50</v>
      </c>
      <c r="Q38">
        <v>15</v>
      </c>
      <c r="R38" t="s">
        <v>137</v>
      </c>
      <c r="S38" t="str">
        <f t="shared" si="1"/>
        <v>B</v>
      </c>
    </row>
    <row r="39" spans="2:19" x14ac:dyDescent="0.25">
      <c r="B39">
        <v>33</v>
      </c>
      <c r="C39" t="s">
        <v>117</v>
      </c>
      <c r="D39" s="10">
        <v>455.1</v>
      </c>
      <c r="E39" s="11">
        <v>38058</v>
      </c>
      <c r="F39" s="10">
        <v>100</v>
      </c>
      <c r="G39">
        <v>15</v>
      </c>
      <c r="H39" t="s">
        <v>137</v>
      </c>
      <c r="I39" t="str">
        <f t="shared" si="0"/>
        <v>B</v>
      </c>
      <c r="L39">
        <v>33</v>
      </c>
      <c r="M39" t="s">
        <v>117</v>
      </c>
      <c r="N39" s="10">
        <v>455.1</v>
      </c>
      <c r="O39" s="11">
        <v>38058</v>
      </c>
      <c r="P39" s="10">
        <v>100</v>
      </c>
      <c r="Q39">
        <v>15</v>
      </c>
      <c r="R39" t="s">
        <v>137</v>
      </c>
      <c r="S39" t="str">
        <f t="shared" si="1"/>
        <v>B</v>
      </c>
    </row>
    <row r="40" spans="2:19" x14ac:dyDescent="0.25">
      <c r="B40">
        <v>7</v>
      </c>
      <c r="C40" t="s">
        <v>117</v>
      </c>
      <c r="D40" s="10">
        <v>755</v>
      </c>
      <c r="E40" s="11">
        <v>37999</v>
      </c>
      <c r="F40" s="10">
        <v>50</v>
      </c>
      <c r="G40">
        <v>30</v>
      </c>
      <c r="H40" t="s">
        <v>137</v>
      </c>
      <c r="I40" t="str">
        <f t="shared" si="0"/>
        <v>B</v>
      </c>
      <c r="L40">
        <v>7</v>
      </c>
      <c r="M40" t="s">
        <v>117</v>
      </c>
      <c r="N40" s="10">
        <v>755</v>
      </c>
      <c r="O40" s="11">
        <v>37999</v>
      </c>
      <c r="P40" s="10">
        <v>50</v>
      </c>
      <c r="Q40">
        <v>30</v>
      </c>
      <c r="R40" t="s">
        <v>137</v>
      </c>
      <c r="S40" t="str">
        <f t="shared" si="1"/>
        <v>B</v>
      </c>
    </row>
    <row r="41" spans="2:19" x14ac:dyDescent="0.25">
      <c r="B41">
        <v>14</v>
      </c>
      <c r="C41" t="s">
        <v>117</v>
      </c>
      <c r="D41" s="10">
        <v>2211.8200000000002</v>
      </c>
      <c r="E41" s="11">
        <v>38021</v>
      </c>
      <c r="F41" s="10">
        <v>350</v>
      </c>
      <c r="G41">
        <v>45</v>
      </c>
      <c r="H41" t="s">
        <v>143</v>
      </c>
      <c r="I41" t="str">
        <f t="shared" si="0"/>
        <v>D</v>
      </c>
      <c r="L41">
        <v>14</v>
      </c>
      <c r="M41" t="s">
        <v>117</v>
      </c>
      <c r="N41" s="10">
        <v>2211.8200000000002</v>
      </c>
      <c r="O41" s="11">
        <v>38021</v>
      </c>
      <c r="P41" s="10">
        <v>350</v>
      </c>
      <c r="Q41">
        <v>45</v>
      </c>
      <c r="R41" t="s">
        <v>143</v>
      </c>
      <c r="S41" t="str">
        <f t="shared" si="1"/>
        <v>D</v>
      </c>
    </row>
    <row r="42" spans="2:19" x14ac:dyDescent="0.25">
      <c r="B42">
        <v>3</v>
      </c>
      <c r="C42" t="s">
        <v>117</v>
      </c>
      <c r="D42" s="10">
        <v>2543.21</v>
      </c>
      <c r="E42" s="11">
        <v>37991</v>
      </c>
      <c r="F42" s="10">
        <v>350</v>
      </c>
      <c r="G42">
        <v>45</v>
      </c>
      <c r="H42" t="s">
        <v>133</v>
      </c>
      <c r="I42" t="str">
        <f t="shared" si="0"/>
        <v>D</v>
      </c>
      <c r="L42">
        <v>3</v>
      </c>
      <c r="M42" t="s">
        <v>117</v>
      </c>
      <c r="N42" s="10">
        <v>2543.21</v>
      </c>
      <c r="O42" s="11">
        <v>37991</v>
      </c>
      <c r="P42" s="10">
        <v>350</v>
      </c>
      <c r="Q42">
        <v>45</v>
      </c>
      <c r="R42" t="s">
        <v>133</v>
      </c>
      <c r="S42" t="str">
        <f t="shared" si="1"/>
        <v>D</v>
      </c>
    </row>
  </sheetData>
  <sortState xmlns:xlrd2="http://schemas.microsoft.com/office/spreadsheetml/2017/richdata2" ref="B4:I42">
    <sortCondition ref="C4:C42"/>
    <sortCondition ref="D4:D4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8E66-CC0E-4DBC-89C7-51DB17B0C70E}">
  <sheetPr codeName="Sheet9"/>
  <dimension ref="A1:H35"/>
  <sheetViews>
    <sheetView workbookViewId="0">
      <selection activeCell="L19" sqref="L19"/>
    </sheetView>
  </sheetViews>
  <sheetFormatPr defaultRowHeight="15" x14ac:dyDescent="0.25"/>
  <cols>
    <col min="1" max="1" width="7.7109375" bestFit="1" customWidth="1"/>
    <col min="2" max="2" width="7.28515625" bestFit="1" customWidth="1"/>
    <col min="3" max="3" width="11.7109375" bestFit="1" customWidth="1"/>
    <col min="4" max="4" width="7" bestFit="1" customWidth="1"/>
    <col min="5" max="5" width="6.7109375" bestFit="1" customWidth="1"/>
    <col min="6" max="6" width="9" bestFit="1" customWidth="1"/>
    <col min="7" max="7" width="7.7109375" bestFit="1" customWidth="1"/>
    <col min="8" max="9" width="9.5703125" bestFit="1" customWidth="1"/>
  </cols>
  <sheetData>
    <row r="1" spans="1:8" x14ac:dyDescent="0.25">
      <c r="A1" t="s">
        <v>165</v>
      </c>
      <c r="B1" t="s">
        <v>148</v>
      </c>
      <c r="C1" t="s">
        <v>166</v>
      </c>
      <c r="D1" t="s">
        <v>149</v>
      </c>
      <c r="E1" t="s">
        <v>150</v>
      </c>
      <c r="F1" t="s">
        <v>167</v>
      </c>
      <c r="G1" t="s">
        <v>168</v>
      </c>
      <c r="H1" t="s">
        <v>169</v>
      </c>
    </row>
    <row r="2" spans="1:8" x14ac:dyDescent="0.25">
      <c r="A2">
        <v>1</v>
      </c>
      <c r="B2" t="s">
        <v>151</v>
      </c>
      <c r="C2" s="11">
        <v>38354</v>
      </c>
      <c r="D2" t="s">
        <v>152</v>
      </c>
      <c r="E2" t="s">
        <v>153</v>
      </c>
      <c r="F2" s="12">
        <v>24000</v>
      </c>
      <c r="G2">
        <v>2500</v>
      </c>
      <c r="H2">
        <v>2150</v>
      </c>
    </row>
    <row r="3" spans="1:8" x14ac:dyDescent="0.25">
      <c r="A3">
        <v>2</v>
      </c>
      <c r="B3" t="s">
        <v>154</v>
      </c>
      <c r="C3" s="11">
        <v>38354</v>
      </c>
      <c r="D3" t="s">
        <v>155</v>
      </c>
      <c r="E3" t="s">
        <v>156</v>
      </c>
      <c r="F3" s="12">
        <v>26500</v>
      </c>
      <c r="G3">
        <v>1000</v>
      </c>
      <c r="H3">
        <v>2550</v>
      </c>
    </row>
    <row r="4" spans="1:8" x14ac:dyDescent="0.25">
      <c r="A4">
        <v>3</v>
      </c>
      <c r="B4" t="s">
        <v>157</v>
      </c>
      <c r="C4" s="11">
        <v>38355</v>
      </c>
      <c r="D4" t="s">
        <v>158</v>
      </c>
      <c r="E4" t="s">
        <v>156</v>
      </c>
      <c r="F4" s="12">
        <v>34000</v>
      </c>
      <c r="G4">
        <v>0</v>
      </c>
      <c r="H4">
        <v>3400</v>
      </c>
    </row>
    <row r="5" spans="1:8" x14ac:dyDescent="0.25">
      <c r="A5">
        <v>4</v>
      </c>
      <c r="B5" t="s">
        <v>159</v>
      </c>
      <c r="C5" s="11">
        <v>38358</v>
      </c>
      <c r="D5" t="s">
        <v>158</v>
      </c>
      <c r="E5" t="s">
        <v>160</v>
      </c>
      <c r="F5" s="12">
        <v>37000</v>
      </c>
      <c r="G5">
        <v>0</v>
      </c>
      <c r="H5">
        <v>5550</v>
      </c>
    </row>
    <row r="6" spans="1:8" x14ac:dyDescent="0.25">
      <c r="A6">
        <v>5</v>
      </c>
      <c r="B6" t="s">
        <v>159</v>
      </c>
      <c r="C6" s="11">
        <v>38358</v>
      </c>
      <c r="D6" t="s">
        <v>152</v>
      </c>
      <c r="E6" t="s">
        <v>156</v>
      </c>
      <c r="F6" s="12">
        <v>17500</v>
      </c>
      <c r="G6">
        <v>2000</v>
      </c>
      <c r="H6">
        <v>2325</v>
      </c>
    </row>
    <row r="7" spans="1:8" x14ac:dyDescent="0.25">
      <c r="A7">
        <v>6</v>
      </c>
      <c r="B7" t="s">
        <v>154</v>
      </c>
      <c r="C7" s="11">
        <v>38360</v>
      </c>
      <c r="D7" t="s">
        <v>155</v>
      </c>
      <c r="E7" t="s">
        <v>161</v>
      </c>
      <c r="F7" s="12">
        <v>24500</v>
      </c>
      <c r="G7">
        <v>1500</v>
      </c>
      <c r="H7">
        <v>2300</v>
      </c>
    </row>
    <row r="8" spans="1:8" x14ac:dyDescent="0.25">
      <c r="A8">
        <v>7</v>
      </c>
      <c r="B8" t="s">
        <v>162</v>
      </c>
      <c r="C8" s="11">
        <v>38362</v>
      </c>
      <c r="D8" t="s">
        <v>152</v>
      </c>
      <c r="E8" t="s">
        <v>153</v>
      </c>
      <c r="F8" s="12">
        <v>23000</v>
      </c>
      <c r="G8">
        <v>2500</v>
      </c>
      <c r="H8">
        <v>2050</v>
      </c>
    </row>
    <row r="9" spans="1:8" x14ac:dyDescent="0.25">
      <c r="A9">
        <v>8</v>
      </c>
      <c r="B9" t="s">
        <v>163</v>
      </c>
      <c r="C9" s="11">
        <v>38364</v>
      </c>
      <c r="D9" t="s">
        <v>152</v>
      </c>
      <c r="E9" t="s">
        <v>156</v>
      </c>
      <c r="F9" s="12">
        <v>14500</v>
      </c>
      <c r="G9">
        <v>500</v>
      </c>
      <c r="H9">
        <v>1400</v>
      </c>
    </row>
    <row r="10" spans="1:8" x14ac:dyDescent="0.25">
      <c r="A10">
        <v>9</v>
      </c>
      <c r="B10" t="s">
        <v>164</v>
      </c>
      <c r="C10" s="11">
        <v>38365</v>
      </c>
      <c r="D10" t="s">
        <v>155</v>
      </c>
      <c r="E10" t="s">
        <v>161</v>
      </c>
      <c r="F10" s="12">
        <v>27000</v>
      </c>
      <c r="G10">
        <v>1200</v>
      </c>
      <c r="H10">
        <v>2580</v>
      </c>
    </row>
    <row r="11" spans="1:8" x14ac:dyDescent="0.25">
      <c r="A11">
        <v>10</v>
      </c>
      <c r="B11" t="s">
        <v>159</v>
      </c>
      <c r="C11" s="11">
        <v>38366</v>
      </c>
      <c r="D11" t="s">
        <v>158</v>
      </c>
      <c r="E11" t="s">
        <v>160</v>
      </c>
      <c r="F11" s="12">
        <v>38000</v>
      </c>
      <c r="G11">
        <v>0</v>
      </c>
      <c r="H11">
        <v>5700</v>
      </c>
    </row>
    <row r="12" spans="1:8" x14ac:dyDescent="0.25">
      <c r="A12">
        <v>11</v>
      </c>
      <c r="B12" t="s">
        <v>164</v>
      </c>
      <c r="C12" s="11">
        <v>38368</v>
      </c>
      <c r="D12" t="s">
        <v>155</v>
      </c>
      <c r="E12" t="s">
        <v>161</v>
      </c>
      <c r="F12" s="12">
        <v>28500</v>
      </c>
      <c r="G12">
        <v>1500</v>
      </c>
      <c r="H12">
        <v>2700</v>
      </c>
    </row>
    <row r="13" spans="1:8" x14ac:dyDescent="0.25">
      <c r="A13">
        <v>12</v>
      </c>
      <c r="B13" t="s">
        <v>151</v>
      </c>
      <c r="C13" s="11">
        <v>38368</v>
      </c>
      <c r="D13" t="s">
        <v>155</v>
      </c>
      <c r="E13" t="s">
        <v>156</v>
      </c>
      <c r="F13" s="12">
        <v>23000</v>
      </c>
      <c r="G13">
        <v>2000</v>
      </c>
      <c r="H13">
        <v>2100</v>
      </c>
    </row>
    <row r="14" spans="1:8" x14ac:dyDescent="0.25">
      <c r="A14">
        <v>13</v>
      </c>
      <c r="B14" t="s">
        <v>164</v>
      </c>
      <c r="C14" s="11">
        <v>38370</v>
      </c>
      <c r="D14" t="s">
        <v>152</v>
      </c>
      <c r="E14" t="s">
        <v>153</v>
      </c>
      <c r="F14" s="12">
        <v>21500</v>
      </c>
      <c r="G14">
        <v>1500</v>
      </c>
      <c r="H14">
        <v>2000</v>
      </c>
    </row>
    <row r="15" spans="1:8" x14ac:dyDescent="0.25">
      <c r="A15">
        <v>14</v>
      </c>
      <c r="B15" t="s">
        <v>159</v>
      </c>
      <c r="C15" s="11">
        <v>38371</v>
      </c>
      <c r="D15" t="s">
        <v>158</v>
      </c>
      <c r="E15" t="s">
        <v>156</v>
      </c>
      <c r="F15" s="12">
        <v>38000</v>
      </c>
      <c r="G15">
        <v>0</v>
      </c>
      <c r="H15">
        <v>5700</v>
      </c>
    </row>
    <row r="16" spans="1:8" x14ac:dyDescent="0.25">
      <c r="A16">
        <v>15</v>
      </c>
      <c r="B16" t="s">
        <v>151</v>
      </c>
      <c r="C16" s="11">
        <v>38371</v>
      </c>
      <c r="D16" t="s">
        <v>152</v>
      </c>
      <c r="E16" t="s">
        <v>153</v>
      </c>
      <c r="F16" s="12">
        <v>23000</v>
      </c>
      <c r="G16">
        <v>1000</v>
      </c>
      <c r="H16">
        <v>2200</v>
      </c>
    </row>
    <row r="17" spans="1:8" x14ac:dyDescent="0.25">
      <c r="A17">
        <v>16</v>
      </c>
      <c r="B17" t="s">
        <v>164</v>
      </c>
      <c r="C17" s="11">
        <v>38373</v>
      </c>
      <c r="D17" t="s">
        <v>155</v>
      </c>
      <c r="E17" t="s">
        <v>161</v>
      </c>
      <c r="F17" s="12">
        <v>26500</v>
      </c>
      <c r="G17">
        <v>1500</v>
      </c>
      <c r="H17">
        <v>2500</v>
      </c>
    </row>
    <row r="18" spans="1:8" x14ac:dyDescent="0.25">
      <c r="A18">
        <v>17</v>
      </c>
      <c r="B18" t="s">
        <v>162</v>
      </c>
      <c r="C18" s="11">
        <v>38376</v>
      </c>
      <c r="D18" t="s">
        <v>152</v>
      </c>
      <c r="E18" t="s">
        <v>156</v>
      </c>
      <c r="F18" s="12">
        <v>13500</v>
      </c>
      <c r="G18">
        <v>500</v>
      </c>
      <c r="H18">
        <v>1300</v>
      </c>
    </row>
    <row r="19" spans="1:8" x14ac:dyDescent="0.25">
      <c r="A19">
        <v>18</v>
      </c>
      <c r="B19" t="s">
        <v>163</v>
      </c>
      <c r="C19" s="11">
        <v>38377</v>
      </c>
      <c r="D19" t="s">
        <v>152</v>
      </c>
      <c r="E19" t="s">
        <v>156</v>
      </c>
      <c r="F19" s="12">
        <v>12500</v>
      </c>
      <c r="G19">
        <v>500</v>
      </c>
      <c r="H19">
        <v>1200</v>
      </c>
    </row>
    <row r="20" spans="1:8" x14ac:dyDescent="0.25">
      <c r="A20">
        <v>19</v>
      </c>
      <c r="B20" t="s">
        <v>151</v>
      </c>
      <c r="C20" s="11">
        <v>38378</v>
      </c>
      <c r="D20" t="s">
        <v>155</v>
      </c>
      <c r="E20" t="s">
        <v>161</v>
      </c>
      <c r="F20" s="12">
        <v>22000</v>
      </c>
      <c r="G20">
        <v>1000</v>
      </c>
      <c r="H20">
        <v>2100</v>
      </c>
    </row>
    <row r="21" spans="1:8" x14ac:dyDescent="0.25">
      <c r="A21">
        <v>20</v>
      </c>
      <c r="B21" t="s">
        <v>159</v>
      </c>
      <c r="C21" s="11">
        <v>38381</v>
      </c>
      <c r="D21" t="s">
        <v>158</v>
      </c>
      <c r="E21" t="s">
        <v>160</v>
      </c>
      <c r="F21" s="12">
        <v>36500</v>
      </c>
      <c r="G21">
        <v>0</v>
      </c>
      <c r="H21">
        <v>5475</v>
      </c>
    </row>
    <row r="22" spans="1:8" x14ac:dyDescent="0.25">
      <c r="A22">
        <v>21</v>
      </c>
      <c r="B22" t="s">
        <v>151</v>
      </c>
      <c r="C22" s="11">
        <v>38383</v>
      </c>
      <c r="D22" t="s">
        <v>152</v>
      </c>
      <c r="E22" t="s">
        <v>156</v>
      </c>
      <c r="F22" s="12">
        <v>12500</v>
      </c>
      <c r="G22">
        <v>500</v>
      </c>
      <c r="H22">
        <v>1200</v>
      </c>
    </row>
    <row r="23" spans="1:8" x14ac:dyDescent="0.25">
      <c r="A23">
        <v>22</v>
      </c>
      <c r="B23" t="s">
        <v>163</v>
      </c>
      <c r="C23" s="11">
        <v>38383</v>
      </c>
      <c r="D23" t="s">
        <v>152</v>
      </c>
      <c r="E23" t="s">
        <v>156</v>
      </c>
      <c r="F23" s="12">
        <v>13000</v>
      </c>
      <c r="G23">
        <v>500</v>
      </c>
      <c r="H23">
        <v>1250</v>
      </c>
    </row>
    <row r="25" spans="1:8" x14ac:dyDescent="0.25">
      <c r="A25" t="s">
        <v>165</v>
      </c>
      <c r="B25" t="s">
        <v>148</v>
      </c>
      <c r="C25" t="s">
        <v>166</v>
      </c>
      <c r="D25" t="s">
        <v>149</v>
      </c>
      <c r="E25" t="s">
        <v>150</v>
      </c>
      <c r="F25" t="s">
        <v>167</v>
      </c>
      <c r="G25" t="s">
        <v>168</v>
      </c>
      <c r="H25" t="s">
        <v>169</v>
      </c>
    </row>
    <row r="26" spans="1:8" x14ac:dyDescent="0.25">
      <c r="C26" t="s">
        <v>170</v>
      </c>
      <c r="D26" t="s">
        <v>158</v>
      </c>
    </row>
    <row r="28" spans="1:8" x14ac:dyDescent="0.25">
      <c r="A28" t="s">
        <v>165</v>
      </c>
      <c r="B28" t="s">
        <v>148</v>
      </c>
      <c r="C28" t="s">
        <v>166</v>
      </c>
      <c r="D28" t="s">
        <v>149</v>
      </c>
      <c r="E28" t="s">
        <v>150</v>
      </c>
      <c r="F28" t="s">
        <v>167</v>
      </c>
      <c r="G28" t="s">
        <v>168</v>
      </c>
      <c r="H28" t="s">
        <v>169</v>
      </c>
    </row>
    <row r="29" spans="1:8" x14ac:dyDescent="0.25">
      <c r="B29" t="s">
        <v>151</v>
      </c>
      <c r="D29" t="s">
        <v>155</v>
      </c>
      <c r="F29" t="s">
        <v>171</v>
      </c>
    </row>
    <row r="30" spans="1:8" x14ac:dyDescent="0.25">
      <c r="B30" t="s">
        <v>164</v>
      </c>
      <c r="D30" t="s">
        <v>152</v>
      </c>
      <c r="F30" t="s">
        <v>172</v>
      </c>
    </row>
    <row r="31" spans="1:8" x14ac:dyDescent="0.25">
      <c r="E31" t="s">
        <v>173</v>
      </c>
    </row>
    <row r="33" spans="3:7" x14ac:dyDescent="0.25">
      <c r="C33" t="s">
        <v>166</v>
      </c>
      <c r="G33" t="s">
        <v>166</v>
      </c>
    </row>
    <row r="34" spans="3:7" x14ac:dyDescent="0.25">
      <c r="C34" t="s">
        <v>174</v>
      </c>
      <c r="G34" t="s">
        <v>175</v>
      </c>
    </row>
    <row r="35" spans="3:7" x14ac:dyDescent="0.25">
      <c r="G35" t="s">
        <v>176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956F1-F002-4E7D-B5B9-390ED72B1F26}">
  <sheetPr codeName="Sheet10"/>
  <dimension ref="A2:R53"/>
  <sheetViews>
    <sheetView workbookViewId="0">
      <selection activeCell="H18" sqref="H18"/>
    </sheetView>
  </sheetViews>
  <sheetFormatPr defaultRowHeight="15" x14ac:dyDescent="0.25"/>
  <cols>
    <col min="1" max="1" width="5.140625" customWidth="1"/>
    <col min="2" max="2" width="15.5703125" bestFit="1" customWidth="1"/>
    <col min="3" max="3" width="9.85546875" bestFit="1" customWidth="1"/>
    <col min="4" max="4" width="12" bestFit="1" customWidth="1"/>
    <col min="5" max="5" width="10.28515625" bestFit="1" customWidth="1"/>
    <col min="6" max="6" width="11.28515625" bestFit="1" customWidth="1"/>
    <col min="7" max="7" width="14.85546875" bestFit="1" customWidth="1"/>
    <col min="8" max="8" width="17" bestFit="1" customWidth="1"/>
    <col min="11" max="11" width="5.140625" customWidth="1"/>
    <col min="12" max="12" width="15.5703125" bestFit="1" customWidth="1"/>
    <col min="13" max="13" width="9.85546875" bestFit="1" customWidth="1"/>
    <col min="14" max="14" width="9.7109375" bestFit="1" customWidth="1"/>
    <col min="15" max="15" width="8.28515625" bestFit="1" customWidth="1"/>
    <col min="16" max="16" width="11.28515625" bestFit="1" customWidth="1"/>
    <col min="17" max="17" width="14.85546875" bestFit="1" customWidth="1"/>
    <col min="18" max="18" width="17" bestFit="1" customWidth="1"/>
  </cols>
  <sheetData>
    <row r="2" spans="1:18" x14ac:dyDescent="0.25">
      <c r="A2" t="s">
        <v>114</v>
      </c>
      <c r="B2" t="s">
        <v>115</v>
      </c>
      <c r="C2" t="s">
        <v>124</v>
      </c>
      <c r="D2" t="s">
        <v>125</v>
      </c>
      <c r="E2" t="s">
        <v>126</v>
      </c>
      <c r="F2" t="s">
        <v>127</v>
      </c>
      <c r="G2" t="s">
        <v>128</v>
      </c>
      <c r="H2" t="s">
        <v>129</v>
      </c>
      <c r="K2" t="s">
        <v>114</v>
      </c>
      <c r="L2" t="s">
        <v>115</v>
      </c>
      <c r="M2" t="s">
        <v>124</v>
      </c>
      <c r="N2" t="s">
        <v>125</v>
      </c>
      <c r="O2" t="s">
        <v>126</v>
      </c>
      <c r="P2" t="s">
        <v>127</v>
      </c>
      <c r="Q2" t="s">
        <v>128</v>
      </c>
      <c r="R2" t="s">
        <v>129</v>
      </c>
    </row>
    <row r="3" spans="1:18" x14ac:dyDescent="0.25">
      <c r="A3">
        <v>2</v>
      </c>
      <c r="B3" t="s">
        <v>130</v>
      </c>
      <c r="C3" s="10">
        <v>54.4</v>
      </c>
      <c r="D3" s="11">
        <v>37991</v>
      </c>
      <c r="E3" s="10">
        <v>0</v>
      </c>
      <c r="F3">
        <v>0</v>
      </c>
      <c r="G3" t="s">
        <v>132</v>
      </c>
      <c r="H3" t="str">
        <f t="shared" ref="H3:H41" si="0">IF(C3&lt;=250,"A",IF(C3&lt;=1000,"B",IF(C3&lt;=2000,"C",IF(C3&lt;=5000,"D","E"))))</f>
        <v>A</v>
      </c>
      <c r="K3">
        <v>1</v>
      </c>
      <c r="L3" t="s">
        <v>130</v>
      </c>
      <c r="M3" s="10">
        <v>123.45</v>
      </c>
      <c r="N3" s="11">
        <v>37988</v>
      </c>
      <c r="O3" s="10">
        <v>10</v>
      </c>
      <c r="P3">
        <v>0</v>
      </c>
      <c r="Q3" t="s">
        <v>131</v>
      </c>
      <c r="R3" t="str">
        <f>IF(M3&lt;=250,"A",IF(M3&lt;=1000,"B",IF(M3&lt;=2000,"C",IF(M3&lt;=5000,"D","E"))))</f>
        <v>A</v>
      </c>
    </row>
    <row r="4" spans="1:18" x14ac:dyDescent="0.25">
      <c r="A4">
        <v>5</v>
      </c>
      <c r="B4" t="s">
        <v>135</v>
      </c>
      <c r="C4" s="10">
        <v>56.92</v>
      </c>
      <c r="D4" s="11">
        <v>37995</v>
      </c>
      <c r="E4" s="10">
        <v>0</v>
      </c>
      <c r="F4">
        <v>15</v>
      </c>
      <c r="G4" t="s">
        <v>118</v>
      </c>
      <c r="H4" t="str">
        <f t="shared" si="0"/>
        <v>A</v>
      </c>
      <c r="K4">
        <v>2</v>
      </c>
      <c r="L4" t="s">
        <v>130</v>
      </c>
      <c r="M4" s="10">
        <v>54.4</v>
      </c>
      <c r="N4" s="11">
        <v>37991</v>
      </c>
      <c r="O4" s="10">
        <v>0</v>
      </c>
      <c r="P4">
        <v>0</v>
      </c>
      <c r="Q4" t="s">
        <v>132</v>
      </c>
      <c r="R4" t="str">
        <f t="shared" ref="R4:R41" si="1">IF(M4&lt;=250,"A",IF(M4&lt;=1000,"B",IF(M4&lt;=2000,"C",IF(M4&lt;=5000,"D","E"))))</f>
        <v>A</v>
      </c>
    </row>
    <row r="5" spans="1:18" x14ac:dyDescent="0.25">
      <c r="A5">
        <v>15</v>
      </c>
      <c r="B5" t="s">
        <v>135</v>
      </c>
      <c r="C5" s="10">
        <v>56.92</v>
      </c>
      <c r="D5" s="11">
        <v>38022</v>
      </c>
      <c r="E5" s="10">
        <v>0</v>
      </c>
      <c r="F5">
        <v>15</v>
      </c>
      <c r="G5" t="s">
        <v>118</v>
      </c>
      <c r="H5" t="str">
        <f t="shared" si="0"/>
        <v>A</v>
      </c>
      <c r="K5">
        <v>3</v>
      </c>
      <c r="L5" t="s">
        <v>117</v>
      </c>
      <c r="M5" s="10">
        <v>2543.21</v>
      </c>
      <c r="N5" s="11">
        <v>37991</v>
      </c>
      <c r="O5" s="10">
        <v>350</v>
      </c>
      <c r="P5">
        <v>45</v>
      </c>
      <c r="Q5" t="s">
        <v>133</v>
      </c>
      <c r="R5" t="str">
        <f t="shared" si="1"/>
        <v>D</v>
      </c>
    </row>
    <row r="6" spans="1:18" x14ac:dyDescent="0.25">
      <c r="A6">
        <v>30</v>
      </c>
      <c r="B6" t="s">
        <v>135</v>
      </c>
      <c r="C6" s="10">
        <v>56.92</v>
      </c>
      <c r="D6" s="11">
        <v>38051</v>
      </c>
      <c r="E6" s="10">
        <v>0</v>
      </c>
      <c r="F6">
        <v>15</v>
      </c>
      <c r="G6" t="s">
        <v>118</v>
      </c>
      <c r="H6" t="str">
        <f t="shared" si="0"/>
        <v>A</v>
      </c>
      <c r="K6">
        <v>4</v>
      </c>
      <c r="L6" t="s">
        <v>134</v>
      </c>
      <c r="M6" s="10">
        <v>78.83</v>
      </c>
      <c r="N6" s="11">
        <v>37994</v>
      </c>
      <c r="O6" s="10">
        <v>0</v>
      </c>
      <c r="P6">
        <v>15</v>
      </c>
      <c r="Q6" t="s">
        <v>118</v>
      </c>
      <c r="R6" t="str">
        <f t="shared" si="1"/>
        <v>A</v>
      </c>
    </row>
    <row r="7" spans="1:18" x14ac:dyDescent="0.25">
      <c r="A7">
        <v>29</v>
      </c>
      <c r="B7" t="s">
        <v>130</v>
      </c>
      <c r="C7" s="10">
        <v>76.209999999999994</v>
      </c>
      <c r="D7" s="11">
        <v>38050</v>
      </c>
      <c r="E7" s="10">
        <v>25</v>
      </c>
      <c r="F7">
        <v>0</v>
      </c>
      <c r="G7" t="s">
        <v>145</v>
      </c>
      <c r="H7" t="str">
        <f t="shared" si="0"/>
        <v>A</v>
      </c>
      <c r="K7">
        <v>5</v>
      </c>
      <c r="L7" t="s">
        <v>135</v>
      </c>
      <c r="M7" s="10">
        <v>56.92</v>
      </c>
      <c r="N7" s="11">
        <v>37995</v>
      </c>
      <c r="O7" s="10">
        <v>0</v>
      </c>
      <c r="P7">
        <v>15</v>
      </c>
      <c r="Q7" t="s">
        <v>118</v>
      </c>
      <c r="R7" t="str">
        <f t="shared" si="1"/>
        <v>A</v>
      </c>
    </row>
    <row r="8" spans="1:18" x14ac:dyDescent="0.25">
      <c r="A8">
        <v>4</v>
      </c>
      <c r="B8" t="s">
        <v>134</v>
      </c>
      <c r="C8" s="10">
        <v>78.83</v>
      </c>
      <c r="D8" s="11">
        <v>37994</v>
      </c>
      <c r="E8" s="10">
        <v>0</v>
      </c>
      <c r="F8">
        <v>15</v>
      </c>
      <c r="G8" t="s">
        <v>118</v>
      </c>
      <c r="H8" t="str">
        <f t="shared" si="0"/>
        <v>A</v>
      </c>
      <c r="K8">
        <v>6</v>
      </c>
      <c r="L8" t="s">
        <v>130</v>
      </c>
      <c r="M8" s="10">
        <v>914.22</v>
      </c>
      <c r="N8" s="11">
        <v>37998</v>
      </c>
      <c r="O8" s="10">
        <v>100</v>
      </c>
      <c r="P8">
        <v>30</v>
      </c>
      <c r="Q8" t="s">
        <v>136</v>
      </c>
      <c r="R8" t="str">
        <f t="shared" si="1"/>
        <v>B</v>
      </c>
    </row>
    <row r="9" spans="1:18" x14ac:dyDescent="0.25">
      <c r="A9">
        <v>16</v>
      </c>
      <c r="B9" t="s">
        <v>134</v>
      </c>
      <c r="C9" s="10">
        <v>78.83</v>
      </c>
      <c r="D9" s="11">
        <v>38027</v>
      </c>
      <c r="E9" s="10">
        <v>0</v>
      </c>
      <c r="F9">
        <v>15</v>
      </c>
      <c r="G9" t="s">
        <v>118</v>
      </c>
      <c r="H9" t="str">
        <f t="shared" si="0"/>
        <v>A</v>
      </c>
      <c r="K9">
        <v>7</v>
      </c>
      <c r="L9" t="s">
        <v>117</v>
      </c>
      <c r="M9" s="10">
        <v>755</v>
      </c>
      <c r="N9" s="11">
        <v>37999</v>
      </c>
      <c r="O9" s="10">
        <v>50</v>
      </c>
      <c r="P9">
        <v>30</v>
      </c>
      <c r="Q9" t="s">
        <v>137</v>
      </c>
      <c r="R9" t="str">
        <f t="shared" si="1"/>
        <v>B</v>
      </c>
    </row>
    <row r="10" spans="1:18" x14ac:dyDescent="0.25">
      <c r="A10">
        <v>32</v>
      </c>
      <c r="B10" t="s">
        <v>134</v>
      </c>
      <c r="C10" s="10">
        <v>78.83</v>
      </c>
      <c r="D10" s="11">
        <v>38055</v>
      </c>
      <c r="E10" s="10">
        <v>0</v>
      </c>
      <c r="F10">
        <v>15</v>
      </c>
      <c r="G10" t="s">
        <v>118</v>
      </c>
      <c r="H10" t="str">
        <f t="shared" si="0"/>
        <v>A</v>
      </c>
      <c r="K10">
        <v>8</v>
      </c>
      <c r="L10" t="s">
        <v>130</v>
      </c>
      <c r="M10" s="10">
        <v>478.88</v>
      </c>
      <c r="N10" s="11">
        <v>38002</v>
      </c>
      <c r="O10" s="10">
        <v>50</v>
      </c>
      <c r="P10">
        <v>30</v>
      </c>
      <c r="Q10" t="s">
        <v>119</v>
      </c>
      <c r="R10" t="str">
        <f t="shared" si="1"/>
        <v>B</v>
      </c>
    </row>
    <row r="11" spans="1:18" x14ac:dyDescent="0.25">
      <c r="A11">
        <v>23</v>
      </c>
      <c r="B11" t="s">
        <v>117</v>
      </c>
      <c r="C11" s="10">
        <v>87.34</v>
      </c>
      <c r="D11" s="11">
        <v>38040</v>
      </c>
      <c r="E11" s="10">
        <v>25</v>
      </c>
      <c r="F11">
        <v>0</v>
      </c>
      <c r="G11" t="s">
        <v>122</v>
      </c>
      <c r="H11" t="str">
        <f t="shared" si="0"/>
        <v>A</v>
      </c>
      <c r="K11">
        <v>9</v>
      </c>
      <c r="L11" t="s">
        <v>138</v>
      </c>
      <c r="M11" s="10">
        <v>1632</v>
      </c>
      <c r="N11" s="11">
        <v>38005</v>
      </c>
      <c r="O11" s="10">
        <v>0</v>
      </c>
      <c r="P11">
        <v>15</v>
      </c>
      <c r="Q11" t="s">
        <v>118</v>
      </c>
      <c r="R11" t="str">
        <f t="shared" si="1"/>
        <v>C</v>
      </c>
    </row>
    <row r="12" spans="1:18" x14ac:dyDescent="0.25">
      <c r="A12">
        <v>24</v>
      </c>
      <c r="B12" t="s">
        <v>117</v>
      </c>
      <c r="C12" s="10">
        <v>94.12</v>
      </c>
      <c r="D12" s="11">
        <v>38040</v>
      </c>
      <c r="E12" s="10">
        <v>25</v>
      </c>
      <c r="F12">
        <v>0</v>
      </c>
      <c r="G12" t="s">
        <v>122</v>
      </c>
      <c r="H12" t="str">
        <f t="shared" si="0"/>
        <v>A</v>
      </c>
      <c r="K12">
        <v>10</v>
      </c>
      <c r="L12" t="s">
        <v>139</v>
      </c>
      <c r="M12" s="10">
        <v>1254.73</v>
      </c>
      <c r="N12" s="11">
        <v>38008</v>
      </c>
      <c r="O12" s="10">
        <v>0</v>
      </c>
      <c r="P12">
        <v>60</v>
      </c>
      <c r="Q12" t="s">
        <v>120</v>
      </c>
      <c r="R12" t="str">
        <f t="shared" si="1"/>
        <v>C</v>
      </c>
    </row>
    <row r="13" spans="1:18" x14ac:dyDescent="0.25">
      <c r="A13">
        <v>1</v>
      </c>
      <c r="B13" t="s">
        <v>130</v>
      </c>
      <c r="C13" s="10">
        <v>123.45</v>
      </c>
      <c r="D13" s="11">
        <v>37988</v>
      </c>
      <c r="E13" s="10">
        <v>10</v>
      </c>
      <c r="F13">
        <v>0</v>
      </c>
      <c r="G13" t="s">
        <v>131</v>
      </c>
      <c r="H13" t="str">
        <f t="shared" si="0"/>
        <v>A</v>
      </c>
      <c r="K13">
        <v>11</v>
      </c>
      <c r="L13" t="s">
        <v>134</v>
      </c>
      <c r="M13" s="10">
        <v>135.63999999999999</v>
      </c>
      <c r="N13" s="11">
        <v>38008</v>
      </c>
      <c r="O13" s="10">
        <v>0</v>
      </c>
      <c r="P13">
        <v>15</v>
      </c>
      <c r="Q13" t="s">
        <v>140</v>
      </c>
      <c r="R13" t="str">
        <f t="shared" si="1"/>
        <v>A</v>
      </c>
    </row>
    <row r="14" spans="1:18" x14ac:dyDescent="0.25">
      <c r="A14">
        <v>11</v>
      </c>
      <c r="B14" t="s">
        <v>134</v>
      </c>
      <c r="C14" s="10">
        <v>135.63999999999999</v>
      </c>
      <c r="D14" s="11">
        <v>38008</v>
      </c>
      <c r="E14" s="10">
        <v>0</v>
      </c>
      <c r="F14">
        <v>15</v>
      </c>
      <c r="G14" t="s">
        <v>140</v>
      </c>
      <c r="H14" t="str">
        <f t="shared" si="0"/>
        <v>A</v>
      </c>
      <c r="K14">
        <v>12</v>
      </c>
      <c r="L14" t="s">
        <v>141</v>
      </c>
      <c r="M14" s="10">
        <v>300</v>
      </c>
      <c r="N14" s="11">
        <v>38013</v>
      </c>
      <c r="O14" s="10">
        <v>0</v>
      </c>
      <c r="P14">
        <v>0</v>
      </c>
      <c r="Q14" t="s">
        <v>121</v>
      </c>
      <c r="R14" t="str">
        <f t="shared" si="1"/>
        <v>B</v>
      </c>
    </row>
    <row r="15" spans="1:18" x14ac:dyDescent="0.25">
      <c r="A15">
        <v>20</v>
      </c>
      <c r="B15" t="s">
        <v>130</v>
      </c>
      <c r="C15" s="10">
        <v>221.52</v>
      </c>
      <c r="D15" s="11">
        <v>38033</v>
      </c>
      <c r="E15" s="10">
        <v>50</v>
      </c>
      <c r="F15">
        <v>15</v>
      </c>
      <c r="G15" t="s">
        <v>136</v>
      </c>
      <c r="H15" t="str">
        <f t="shared" si="0"/>
        <v>A</v>
      </c>
      <c r="K15">
        <v>13</v>
      </c>
      <c r="L15" t="s">
        <v>130</v>
      </c>
      <c r="M15" s="10">
        <v>343.78</v>
      </c>
      <c r="N15" s="11">
        <v>38016</v>
      </c>
      <c r="O15" s="10">
        <v>100</v>
      </c>
      <c r="P15">
        <v>15</v>
      </c>
      <c r="Q15" t="s">
        <v>142</v>
      </c>
      <c r="R15" t="str">
        <f t="shared" si="1"/>
        <v>B</v>
      </c>
    </row>
    <row r="16" spans="1:18" x14ac:dyDescent="0.25">
      <c r="A16">
        <v>22</v>
      </c>
      <c r="B16" t="s">
        <v>146</v>
      </c>
      <c r="C16" s="10">
        <v>250</v>
      </c>
      <c r="D16" s="11">
        <v>38036</v>
      </c>
      <c r="E16" s="10">
        <v>0</v>
      </c>
      <c r="F16">
        <v>15</v>
      </c>
      <c r="G16" t="s">
        <v>121</v>
      </c>
      <c r="H16" t="str">
        <f t="shared" si="0"/>
        <v>A</v>
      </c>
      <c r="K16">
        <v>14</v>
      </c>
      <c r="L16" t="s">
        <v>117</v>
      </c>
      <c r="M16" s="10">
        <v>2211.8200000000002</v>
      </c>
      <c r="N16" s="11">
        <v>38021</v>
      </c>
      <c r="O16" s="10">
        <v>350</v>
      </c>
      <c r="P16">
        <v>45</v>
      </c>
      <c r="Q16" t="s">
        <v>143</v>
      </c>
      <c r="R16" t="str">
        <f t="shared" si="1"/>
        <v>D</v>
      </c>
    </row>
    <row r="17" spans="1:18" x14ac:dyDescent="0.25">
      <c r="A17">
        <v>36</v>
      </c>
      <c r="B17" t="s">
        <v>146</v>
      </c>
      <c r="C17" s="10">
        <v>250</v>
      </c>
      <c r="D17" s="11">
        <v>38069</v>
      </c>
      <c r="E17" s="10">
        <v>0</v>
      </c>
      <c r="F17">
        <v>15</v>
      </c>
      <c r="G17" t="s">
        <v>121</v>
      </c>
      <c r="H17" t="str">
        <f t="shared" si="0"/>
        <v>A</v>
      </c>
      <c r="K17">
        <v>15</v>
      </c>
      <c r="L17" t="s">
        <v>135</v>
      </c>
      <c r="M17" s="10">
        <v>56.92</v>
      </c>
      <c r="N17" s="11">
        <v>38022</v>
      </c>
      <c r="O17" s="10">
        <v>0</v>
      </c>
      <c r="P17">
        <v>15</v>
      </c>
      <c r="Q17" t="s">
        <v>118</v>
      </c>
      <c r="R17" t="str">
        <f t="shared" si="1"/>
        <v>A</v>
      </c>
    </row>
    <row r="18" spans="1:18" x14ac:dyDescent="0.25">
      <c r="A18">
        <v>17</v>
      </c>
      <c r="B18" t="s">
        <v>117</v>
      </c>
      <c r="C18" s="10">
        <v>254.17</v>
      </c>
      <c r="D18" s="11">
        <v>38029</v>
      </c>
      <c r="E18" s="10">
        <v>50</v>
      </c>
      <c r="F18">
        <v>15</v>
      </c>
      <c r="G18" t="s">
        <v>137</v>
      </c>
      <c r="H18" t="str">
        <f t="shared" si="0"/>
        <v>B</v>
      </c>
      <c r="K18">
        <v>16</v>
      </c>
      <c r="L18" t="s">
        <v>134</v>
      </c>
      <c r="M18" s="10">
        <v>78.83</v>
      </c>
      <c r="N18" s="11">
        <v>38027</v>
      </c>
      <c r="O18" s="10">
        <v>0</v>
      </c>
      <c r="P18">
        <v>15</v>
      </c>
      <c r="Q18" t="s">
        <v>118</v>
      </c>
      <c r="R18" t="str">
        <f t="shared" si="1"/>
        <v>A</v>
      </c>
    </row>
    <row r="19" spans="1:18" x14ac:dyDescent="0.25">
      <c r="A19">
        <v>25</v>
      </c>
      <c r="B19" t="s">
        <v>123</v>
      </c>
      <c r="C19" s="10">
        <v>298.32</v>
      </c>
      <c r="D19" s="11">
        <v>38043</v>
      </c>
      <c r="E19" s="10">
        <v>0</v>
      </c>
      <c r="F19">
        <v>0</v>
      </c>
      <c r="G19" t="s">
        <v>144</v>
      </c>
      <c r="H19" t="str">
        <f t="shared" si="0"/>
        <v>B</v>
      </c>
      <c r="K19">
        <v>17</v>
      </c>
      <c r="L19" t="s">
        <v>117</v>
      </c>
      <c r="M19" s="10">
        <v>254.17</v>
      </c>
      <c r="N19" s="11">
        <v>38029</v>
      </c>
      <c r="O19" s="10">
        <v>50</v>
      </c>
      <c r="P19">
        <v>15</v>
      </c>
      <c r="Q19" t="s">
        <v>137</v>
      </c>
      <c r="R19" t="str">
        <f t="shared" si="1"/>
        <v>B</v>
      </c>
    </row>
    <row r="20" spans="1:18" x14ac:dyDescent="0.25">
      <c r="A20">
        <v>12</v>
      </c>
      <c r="B20" t="s">
        <v>141</v>
      </c>
      <c r="C20" s="10">
        <v>300</v>
      </c>
      <c r="D20" s="11">
        <v>38013</v>
      </c>
      <c r="E20" s="10">
        <v>0</v>
      </c>
      <c r="F20">
        <v>0</v>
      </c>
      <c r="G20" t="s">
        <v>121</v>
      </c>
      <c r="H20" t="str">
        <f t="shared" si="0"/>
        <v>B</v>
      </c>
      <c r="K20">
        <v>18</v>
      </c>
      <c r="L20" t="s">
        <v>130</v>
      </c>
      <c r="M20" s="10">
        <v>412.19</v>
      </c>
      <c r="N20" s="11">
        <v>38029</v>
      </c>
      <c r="O20" s="10">
        <v>50</v>
      </c>
      <c r="P20">
        <v>30</v>
      </c>
      <c r="Q20" t="s">
        <v>144</v>
      </c>
      <c r="R20" t="str">
        <f t="shared" si="1"/>
        <v>B</v>
      </c>
    </row>
    <row r="21" spans="1:18" x14ac:dyDescent="0.25">
      <c r="A21">
        <v>26</v>
      </c>
      <c r="B21" t="s">
        <v>141</v>
      </c>
      <c r="C21" s="10">
        <v>300</v>
      </c>
      <c r="D21" s="11">
        <v>38044</v>
      </c>
      <c r="E21" s="10">
        <v>0</v>
      </c>
      <c r="F21">
        <v>0</v>
      </c>
      <c r="G21" t="s">
        <v>121</v>
      </c>
      <c r="H21" t="str">
        <f t="shared" si="0"/>
        <v>B</v>
      </c>
      <c r="K21">
        <v>19</v>
      </c>
      <c r="L21" t="s">
        <v>130</v>
      </c>
      <c r="M21" s="10">
        <v>1467.44</v>
      </c>
      <c r="N21" s="11">
        <v>38030</v>
      </c>
      <c r="O21" s="10">
        <v>150</v>
      </c>
      <c r="P21">
        <v>30</v>
      </c>
      <c r="Q21" t="s">
        <v>145</v>
      </c>
      <c r="R21" t="str">
        <f t="shared" si="1"/>
        <v>C</v>
      </c>
    </row>
    <row r="22" spans="1:18" x14ac:dyDescent="0.25">
      <c r="A22">
        <v>39</v>
      </c>
      <c r="B22" t="s">
        <v>141</v>
      </c>
      <c r="C22" s="10">
        <v>300</v>
      </c>
      <c r="D22" s="11">
        <v>38075</v>
      </c>
      <c r="E22" s="10">
        <v>0</v>
      </c>
      <c r="F22">
        <v>0</v>
      </c>
      <c r="G22" t="s">
        <v>121</v>
      </c>
      <c r="H22" t="str">
        <f t="shared" si="0"/>
        <v>B</v>
      </c>
      <c r="K22">
        <v>20</v>
      </c>
      <c r="L22" t="s">
        <v>130</v>
      </c>
      <c r="M22" s="10">
        <v>221.52</v>
      </c>
      <c r="N22" s="11">
        <v>38033</v>
      </c>
      <c r="O22" s="10">
        <v>50</v>
      </c>
      <c r="P22">
        <v>15</v>
      </c>
      <c r="Q22" t="s">
        <v>136</v>
      </c>
      <c r="R22" t="str">
        <f t="shared" si="1"/>
        <v>A</v>
      </c>
    </row>
    <row r="23" spans="1:18" x14ac:dyDescent="0.25">
      <c r="A23">
        <v>13</v>
      </c>
      <c r="B23" t="s">
        <v>130</v>
      </c>
      <c r="C23" s="10">
        <v>343.78</v>
      </c>
      <c r="D23" s="11">
        <v>38016</v>
      </c>
      <c r="E23" s="10">
        <v>100</v>
      </c>
      <c r="F23">
        <v>15</v>
      </c>
      <c r="G23" t="s">
        <v>142</v>
      </c>
      <c r="H23" t="str">
        <f t="shared" si="0"/>
        <v>B</v>
      </c>
      <c r="K23">
        <v>21</v>
      </c>
      <c r="L23" t="s">
        <v>138</v>
      </c>
      <c r="M23" s="10">
        <v>1632</v>
      </c>
      <c r="N23" s="11">
        <v>38035</v>
      </c>
      <c r="O23" s="10">
        <v>0</v>
      </c>
      <c r="P23">
        <v>15</v>
      </c>
      <c r="Q23" t="s">
        <v>118</v>
      </c>
      <c r="R23" t="str">
        <f t="shared" si="1"/>
        <v>C</v>
      </c>
    </row>
    <row r="24" spans="1:18" x14ac:dyDescent="0.25">
      <c r="A24">
        <v>18</v>
      </c>
      <c r="B24" t="s">
        <v>130</v>
      </c>
      <c r="C24" s="10">
        <v>412.19</v>
      </c>
      <c r="D24" s="11">
        <v>38029</v>
      </c>
      <c r="E24" s="10">
        <v>50</v>
      </c>
      <c r="F24">
        <v>30</v>
      </c>
      <c r="G24" t="s">
        <v>144</v>
      </c>
      <c r="H24" t="str">
        <f t="shared" si="0"/>
        <v>B</v>
      </c>
      <c r="K24">
        <v>22</v>
      </c>
      <c r="L24" t="s">
        <v>146</v>
      </c>
      <c r="M24" s="10">
        <v>250</v>
      </c>
      <c r="N24" s="11">
        <v>38036</v>
      </c>
      <c r="O24" s="10">
        <v>0</v>
      </c>
      <c r="P24">
        <v>15</v>
      </c>
      <c r="Q24" t="s">
        <v>121</v>
      </c>
      <c r="R24" t="str">
        <f t="shared" si="1"/>
        <v>A</v>
      </c>
    </row>
    <row r="25" spans="1:18" x14ac:dyDescent="0.25">
      <c r="A25">
        <v>33</v>
      </c>
      <c r="B25" t="s">
        <v>117</v>
      </c>
      <c r="C25" s="10">
        <v>455.1</v>
      </c>
      <c r="D25" s="11">
        <v>38058</v>
      </c>
      <c r="E25" s="10">
        <v>100</v>
      </c>
      <c r="F25">
        <v>15</v>
      </c>
      <c r="G25" t="s">
        <v>137</v>
      </c>
      <c r="H25" t="str">
        <f t="shared" si="0"/>
        <v>B</v>
      </c>
      <c r="K25">
        <v>23</v>
      </c>
      <c r="L25" t="s">
        <v>117</v>
      </c>
      <c r="M25" s="10">
        <v>87.34</v>
      </c>
      <c r="N25" s="11">
        <v>38040</v>
      </c>
      <c r="O25" s="10">
        <v>25</v>
      </c>
      <c r="P25">
        <v>0</v>
      </c>
      <c r="Q25" t="s">
        <v>122</v>
      </c>
      <c r="R25" t="str">
        <f t="shared" si="1"/>
        <v>A</v>
      </c>
    </row>
    <row r="26" spans="1:18" x14ac:dyDescent="0.25">
      <c r="A26">
        <v>8</v>
      </c>
      <c r="B26" t="s">
        <v>130</v>
      </c>
      <c r="C26" s="10">
        <v>478.88</v>
      </c>
      <c r="D26" s="11">
        <v>38002</v>
      </c>
      <c r="E26" s="10">
        <v>50</v>
      </c>
      <c r="F26">
        <v>30</v>
      </c>
      <c r="G26" t="s">
        <v>119</v>
      </c>
      <c r="H26" t="str">
        <f t="shared" si="0"/>
        <v>B</v>
      </c>
      <c r="K26">
        <v>24</v>
      </c>
      <c r="L26" t="s">
        <v>117</v>
      </c>
      <c r="M26" s="10">
        <v>94.12</v>
      </c>
      <c r="N26" s="11">
        <v>38040</v>
      </c>
      <c r="O26" s="10">
        <v>25</v>
      </c>
      <c r="P26">
        <v>0</v>
      </c>
      <c r="Q26" t="s">
        <v>122</v>
      </c>
      <c r="R26" t="str">
        <f t="shared" si="1"/>
        <v>A</v>
      </c>
    </row>
    <row r="27" spans="1:18" x14ac:dyDescent="0.25">
      <c r="A27">
        <v>37</v>
      </c>
      <c r="B27" t="s">
        <v>130</v>
      </c>
      <c r="C27" s="10">
        <v>642.11</v>
      </c>
      <c r="D27" s="11">
        <v>38072</v>
      </c>
      <c r="E27" s="10">
        <v>100</v>
      </c>
      <c r="F27">
        <v>30</v>
      </c>
      <c r="G27" t="s">
        <v>145</v>
      </c>
      <c r="H27" t="str">
        <f t="shared" si="0"/>
        <v>B</v>
      </c>
      <c r="K27">
        <v>25</v>
      </c>
      <c r="L27" t="s">
        <v>123</v>
      </c>
      <c r="M27" s="10">
        <v>298.32</v>
      </c>
      <c r="N27" s="11">
        <v>38043</v>
      </c>
      <c r="O27" s="10">
        <v>0</v>
      </c>
      <c r="P27">
        <v>0</v>
      </c>
      <c r="Q27" t="s">
        <v>144</v>
      </c>
      <c r="R27" t="str">
        <f t="shared" si="1"/>
        <v>B</v>
      </c>
    </row>
    <row r="28" spans="1:18" x14ac:dyDescent="0.25">
      <c r="A28">
        <v>38</v>
      </c>
      <c r="B28" t="s">
        <v>130</v>
      </c>
      <c r="C28" s="10">
        <v>712.16</v>
      </c>
      <c r="D28" s="11">
        <v>38075</v>
      </c>
      <c r="E28" s="10">
        <v>100</v>
      </c>
      <c r="F28">
        <v>30</v>
      </c>
      <c r="G28" t="s">
        <v>147</v>
      </c>
      <c r="H28" t="str">
        <f t="shared" si="0"/>
        <v>B</v>
      </c>
      <c r="K28">
        <v>26</v>
      </c>
      <c r="L28" t="s">
        <v>141</v>
      </c>
      <c r="M28" s="10">
        <v>300</v>
      </c>
      <c r="N28" s="11">
        <v>38044</v>
      </c>
      <c r="O28" s="10">
        <v>0</v>
      </c>
      <c r="P28">
        <v>0</v>
      </c>
      <c r="Q28" t="s">
        <v>121</v>
      </c>
      <c r="R28" t="str">
        <f t="shared" si="1"/>
        <v>B</v>
      </c>
    </row>
    <row r="29" spans="1:18" x14ac:dyDescent="0.25">
      <c r="A29">
        <v>7</v>
      </c>
      <c r="B29" t="s">
        <v>117</v>
      </c>
      <c r="C29" s="10">
        <v>755</v>
      </c>
      <c r="D29" s="11">
        <v>37999</v>
      </c>
      <c r="E29" s="10">
        <v>50</v>
      </c>
      <c r="F29">
        <v>30</v>
      </c>
      <c r="G29" t="s">
        <v>137</v>
      </c>
      <c r="H29" t="str">
        <f t="shared" si="0"/>
        <v>B</v>
      </c>
      <c r="K29">
        <v>27</v>
      </c>
      <c r="L29" t="s">
        <v>130</v>
      </c>
      <c r="M29" s="10">
        <v>1669.76</v>
      </c>
      <c r="N29" s="11">
        <v>38047</v>
      </c>
      <c r="O29" s="10">
        <v>150</v>
      </c>
      <c r="P29">
        <v>45</v>
      </c>
      <c r="Q29" t="s">
        <v>147</v>
      </c>
      <c r="R29" t="str">
        <f t="shared" si="1"/>
        <v>C</v>
      </c>
    </row>
    <row r="30" spans="1:18" x14ac:dyDescent="0.25">
      <c r="A30">
        <v>6</v>
      </c>
      <c r="B30" t="s">
        <v>130</v>
      </c>
      <c r="C30" s="10">
        <v>914.22</v>
      </c>
      <c r="D30" s="11">
        <v>37998</v>
      </c>
      <c r="E30" s="10">
        <v>100</v>
      </c>
      <c r="F30">
        <v>30</v>
      </c>
      <c r="G30" t="s">
        <v>136</v>
      </c>
      <c r="H30" t="str">
        <f t="shared" si="0"/>
        <v>B</v>
      </c>
      <c r="K30">
        <v>28</v>
      </c>
      <c r="L30" t="s">
        <v>130</v>
      </c>
      <c r="M30" s="10">
        <v>1111.02</v>
      </c>
      <c r="N30" s="11">
        <v>38048</v>
      </c>
      <c r="O30" s="10">
        <v>150</v>
      </c>
      <c r="P30">
        <v>30</v>
      </c>
      <c r="Q30" t="s">
        <v>145</v>
      </c>
      <c r="R30" t="str">
        <f t="shared" si="1"/>
        <v>C</v>
      </c>
    </row>
    <row r="31" spans="1:18" x14ac:dyDescent="0.25">
      <c r="A31">
        <v>31</v>
      </c>
      <c r="B31" t="s">
        <v>130</v>
      </c>
      <c r="C31" s="10">
        <v>914.22</v>
      </c>
      <c r="D31" s="11">
        <v>38054</v>
      </c>
      <c r="E31" s="10">
        <v>100</v>
      </c>
      <c r="F31">
        <v>30</v>
      </c>
      <c r="G31" t="s">
        <v>116</v>
      </c>
      <c r="H31" t="str">
        <f t="shared" si="0"/>
        <v>B</v>
      </c>
      <c r="K31">
        <v>29</v>
      </c>
      <c r="L31" t="s">
        <v>130</v>
      </c>
      <c r="M31" s="10">
        <v>76.209999999999994</v>
      </c>
      <c r="N31" s="11">
        <v>38050</v>
      </c>
      <c r="O31" s="10">
        <v>25</v>
      </c>
      <c r="P31">
        <v>0</v>
      </c>
      <c r="Q31" t="s">
        <v>145</v>
      </c>
      <c r="R31" t="str">
        <f t="shared" si="1"/>
        <v>A</v>
      </c>
    </row>
    <row r="32" spans="1:18" x14ac:dyDescent="0.25">
      <c r="A32">
        <v>28</v>
      </c>
      <c r="B32" t="s">
        <v>130</v>
      </c>
      <c r="C32" s="10">
        <v>1111.02</v>
      </c>
      <c r="D32" s="11">
        <v>38048</v>
      </c>
      <c r="E32" s="10">
        <v>150</v>
      </c>
      <c r="F32">
        <v>30</v>
      </c>
      <c r="G32" t="s">
        <v>145</v>
      </c>
      <c r="H32" t="str">
        <f t="shared" si="0"/>
        <v>C</v>
      </c>
      <c r="K32">
        <v>30</v>
      </c>
      <c r="L32" t="s">
        <v>135</v>
      </c>
      <c r="M32" s="10">
        <v>56.92</v>
      </c>
      <c r="N32" s="11">
        <v>38051</v>
      </c>
      <c r="O32" s="10">
        <v>0</v>
      </c>
      <c r="P32">
        <v>15</v>
      </c>
      <c r="Q32" t="s">
        <v>118</v>
      </c>
      <c r="R32" t="str">
        <f t="shared" si="1"/>
        <v>A</v>
      </c>
    </row>
    <row r="33" spans="1:18" x14ac:dyDescent="0.25">
      <c r="A33">
        <v>10</v>
      </c>
      <c r="B33" t="s">
        <v>139</v>
      </c>
      <c r="C33" s="10">
        <v>1254.73</v>
      </c>
      <c r="D33" s="11">
        <v>38008</v>
      </c>
      <c r="E33" s="10">
        <v>0</v>
      </c>
      <c r="F33">
        <v>60</v>
      </c>
      <c r="G33" t="s">
        <v>120</v>
      </c>
      <c r="H33" t="str">
        <f t="shared" si="0"/>
        <v>C</v>
      </c>
      <c r="K33">
        <v>31</v>
      </c>
      <c r="L33" t="s">
        <v>130</v>
      </c>
      <c r="M33" s="10">
        <v>914.22</v>
      </c>
      <c r="N33" s="11">
        <v>38054</v>
      </c>
      <c r="O33" s="10">
        <v>100</v>
      </c>
      <c r="P33">
        <v>30</v>
      </c>
      <c r="Q33" t="s">
        <v>116</v>
      </c>
      <c r="R33" t="str">
        <f t="shared" si="1"/>
        <v>B</v>
      </c>
    </row>
    <row r="34" spans="1:18" x14ac:dyDescent="0.25">
      <c r="A34">
        <v>19</v>
      </c>
      <c r="B34" t="s">
        <v>130</v>
      </c>
      <c r="C34" s="10">
        <v>1467.44</v>
      </c>
      <c r="D34" s="11">
        <v>38030</v>
      </c>
      <c r="E34" s="10">
        <v>150</v>
      </c>
      <c r="F34">
        <v>30</v>
      </c>
      <c r="G34" t="s">
        <v>145</v>
      </c>
      <c r="H34" t="str">
        <f t="shared" si="0"/>
        <v>C</v>
      </c>
      <c r="K34">
        <v>32</v>
      </c>
      <c r="L34" t="s">
        <v>134</v>
      </c>
      <c r="M34" s="10">
        <v>78.83</v>
      </c>
      <c r="N34" s="11">
        <v>38055</v>
      </c>
      <c r="O34" s="10">
        <v>0</v>
      </c>
      <c r="P34">
        <v>15</v>
      </c>
      <c r="Q34" t="s">
        <v>118</v>
      </c>
      <c r="R34" t="str">
        <f t="shared" si="1"/>
        <v>A</v>
      </c>
    </row>
    <row r="35" spans="1:18" x14ac:dyDescent="0.25">
      <c r="A35">
        <v>34</v>
      </c>
      <c r="B35" t="s">
        <v>130</v>
      </c>
      <c r="C35" s="10">
        <v>1572.31</v>
      </c>
      <c r="D35" s="11">
        <v>38061</v>
      </c>
      <c r="E35" s="10">
        <v>150</v>
      </c>
      <c r="F35">
        <v>45</v>
      </c>
      <c r="G35" t="s">
        <v>116</v>
      </c>
      <c r="H35" t="str">
        <f t="shared" si="0"/>
        <v>C</v>
      </c>
      <c r="K35">
        <v>33</v>
      </c>
      <c r="L35" t="s">
        <v>117</v>
      </c>
      <c r="M35" s="10">
        <v>455.1</v>
      </c>
      <c r="N35" s="11">
        <v>38058</v>
      </c>
      <c r="O35" s="10">
        <v>100</v>
      </c>
      <c r="P35">
        <v>15</v>
      </c>
      <c r="Q35" t="s">
        <v>137</v>
      </c>
      <c r="R35" t="str">
        <f t="shared" si="1"/>
        <v>B</v>
      </c>
    </row>
    <row r="36" spans="1:18" x14ac:dyDescent="0.25">
      <c r="A36">
        <v>9</v>
      </c>
      <c r="B36" t="s">
        <v>138</v>
      </c>
      <c r="C36" s="10">
        <v>1632</v>
      </c>
      <c r="D36" s="11">
        <v>38005</v>
      </c>
      <c r="E36" s="10">
        <v>0</v>
      </c>
      <c r="F36">
        <v>15</v>
      </c>
      <c r="G36" t="s">
        <v>118</v>
      </c>
      <c r="H36" t="str">
        <f t="shared" si="0"/>
        <v>C</v>
      </c>
      <c r="K36">
        <v>34</v>
      </c>
      <c r="L36" t="s">
        <v>130</v>
      </c>
      <c r="M36" s="10">
        <v>1572.31</v>
      </c>
      <c r="N36" s="11">
        <v>38061</v>
      </c>
      <c r="O36" s="10">
        <v>150</v>
      </c>
      <c r="P36">
        <v>45</v>
      </c>
      <c r="Q36" t="s">
        <v>116</v>
      </c>
      <c r="R36" t="str">
        <f t="shared" si="1"/>
        <v>C</v>
      </c>
    </row>
    <row r="37" spans="1:18" x14ac:dyDescent="0.25">
      <c r="A37">
        <v>21</v>
      </c>
      <c r="B37" t="s">
        <v>138</v>
      </c>
      <c r="C37" s="10">
        <v>1632</v>
      </c>
      <c r="D37" s="11">
        <v>38035</v>
      </c>
      <c r="E37" s="10">
        <v>0</v>
      </c>
      <c r="F37">
        <v>15</v>
      </c>
      <c r="G37" t="s">
        <v>118</v>
      </c>
      <c r="H37" t="str">
        <f t="shared" si="0"/>
        <v>C</v>
      </c>
      <c r="K37">
        <v>35</v>
      </c>
      <c r="L37" t="s">
        <v>138</v>
      </c>
      <c r="M37" s="10">
        <v>1632</v>
      </c>
      <c r="N37" s="11">
        <v>38063</v>
      </c>
      <c r="O37" s="10">
        <v>0</v>
      </c>
      <c r="P37">
        <v>15</v>
      </c>
      <c r="Q37" t="s">
        <v>118</v>
      </c>
      <c r="R37" t="str">
        <f t="shared" si="1"/>
        <v>C</v>
      </c>
    </row>
    <row r="38" spans="1:18" x14ac:dyDescent="0.25">
      <c r="A38">
        <v>35</v>
      </c>
      <c r="B38" t="s">
        <v>138</v>
      </c>
      <c r="C38" s="10">
        <v>1632</v>
      </c>
      <c r="D38" s="11">
        <v>38063</v>
      </c>
      <c r="E38" s="10">
        <v>0</v>
      </c>
      <c r="F38">
        <v>15</v>
      </c>
      <c r="G38" t="s">
        <v>118</v>
      </c>
      <c r="H38" t="str">
        <f t="shared" si="0"/>
        <v>C</v>
      </c>
      <c r="K38">
        <v>36</v>
      </c>
      <c r="L38" t="s">
        <v>146</v>
      </c>
      <c r="M38" s="10">
        <v>250</v>
      </c>
      <c r="N38" s="11">
        <v>38069</v>
      </c>
      <c r="O38" s="10">
        <v>0</v>
      </c>
      <c r="P38">
        <v>15</v>
      </c>
      <c r="Q38" t="s">
        <v>121</v>
      </c>
      <c r="R38" t="str">
        <f t="shared" si="1"/>
        <v>A</v>
      </c>
    </row>
    <row r="39" spans="1:18" x14ac:dyDescent="0.25">
      <c r="A39">
        <v>27</v>
      </c>
      <c r="B39" t="s">
        <v>130</v>
      </c>
      <c r="C39" s="10">
        <v>1669.76</v>
      </c>
      <c r="D39" s="11">
        <v>38047</v>
      </c>
      <c r="E39" s="10">
        <v>150</v>
      </c>
      <c r="F39">
        <v>45</v>
      </c>
      <c r="G39" t="s">
        <v>147</v>
      </c>
      <c r="H39" t="str">
        <f t="shared" si="0"/>
        <v>C</v>
      </c>
      <c r="K39">
        <v>37</v>
      </c>
      <c r="L39" t="s">
        <v>130</v>
      </c>
      <c r="M39" s="10">
        <v>642.11</v>
      </c>
      <c r="N39" s="11">
        <v>38072</v>
      </c>
      <c r="O39" s="10">
        <v>100</v>
      </c>
      <c r="P39">
        <v>30</v>
      </c>
      <c r="Q39" t="s">
        <v>145</v>
      </c>
      <c r="R39" t="str">
        <f t="shared" si="1"/>
        <v>B</v>
      </c>
    </row>
    <row r="40" spans="1:18" x14ac:dyDescent="0.25">
      <c r="A40">
        <v>14</v>
      </c>
      <c r="B40" t="s">
        <v>117</v>
      </c>
      <c r="C40" s="10">
        <v>2211.8200000000002</v>
      </c>
      <c r="D40" s="11">
        <v>38021</v>
      </c>
      <c r="E40" s="10">
        <v>350</v>
      </c>
      <c r="F40">
        <v>45</v>
      </c>
      <c r="G40" t="s">
        <v>143</v>
      </c>
      <c r="H40" t="str">
        <f t="shared" si="0"/>
        <v>D</v>
      </c>
      <c r="K40">
        <v>38</v>
      </c>
      <c r="L40" t="s">
        <v>130</v>
      </c>
      <c r="M40" s="10">
        <v>712.16</v>
      </c>
      <c r="N40" s="11">
        <v>38075</v>
      </c>
      <c r="O40" s="10">
        <v>100</v>
      </c>
      <c r="P40">
        <v>30</v>
      </c>
      <c r="Q40" t="s">
        <v>147</v>
      </c>
      <c r="R40" t="str">
        <f t="shared" si="1"/>
        <v>B</v>
      </c>
    </row>
    <row r="41" spans="1:18" x14ac:dyDescent="0.25">
      <c r="A41">
        <v>3</v>
      </c>
      <c r="B41" t="s">
        <v>117</v>
      </c>
      <c r="C41" s="10">
        <v>2543.21</v>
      </c>
      <c r="D41" s="11">
        <v>37991</v>
      </c>
      <c r="E41" s="10">
        <v>350</v>
      </c>
      <c r="F41">
        <v>45</v>
      </c>
      <c r="G41" t="s">
        <v>133</v>
      </c>
      <c r="H41" t="str">
        <f t="shared" si="0"/>
        <v>D</v>
      </c>
      <c r="K41">
        <v>39</v>
      </c>
      <c r="L41" t="s">
        <v>141</v>
      </c>
      <c r="M41" s="10">
        <v>300</v>
      </c>
      <c r="N41" s="11">
        <v>38075</v>
      </c>
      <c r="O41" s="10">
        <v>0</v>
      </c>
      <c r="P41">
        <v>0</v>
      </c>
      <c r="Q41" t="s">
        <v>121</v>
      </c>
      <c r="R41" t="str">
        <f t="shared" si="1"/>
        <v>B</v>
      </c>
    </row>
    <row r="49" spans="3:7" x14ac:dyDescent="0.25">
      <c r="C49" t="s">
        <v>125</v>
      </c>
      <c r="D49" t="s">
        <v>182</v>
      </c>
      <c r="G49" t="s">
        <v>128</v>
      </c>
    </row>
    <row r="50" spans="3:7" x14ac:dyDescent="0.25">
      <c r="C50" t="s">
        <v>177</v>
      </c>
      <c r="D50" t="s">
        <v>178</v>
      </c>
      <c r="G50" t="s">
        <v>179</v>
      </c>
    </row>
    <row r="51" spans="3:7" x14ac:dyDescent="0.25">
      <c r="C51" t="s">
        <v>180</v>
      </c>
      <c r="G51" t="s">
        <v>179</v>
      </c>
    </row>
    <row r="52" spans="3:7" x14ac:dyDescent="0.25">
      <c r="C52" t="s">
        <v>177</v>
      </c>
      <c r="D52" t="s">
        <v>178</v>
      </c>
      <c r="G52" t="s">
        <v>181</v>
      </c>
    </row>
    <row r="53" spans="3:7" x14ac:dyDescent="0.25">
      <c r="C53" t="s">
        <v>180</v>
      </c>
      <c r="G53" t="s">
        <v>181</v>
      </c>
    </row>
  </sheetData>
  <sortState xmlns:xlrd2="http://schemas.microsoft.com/office/spreadsheetml/2017/richdata2" ref="A3:H41">
    <sortCondition ref="C3:C4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38D1F-284B-4252-B249-FF6C0B031D7D}">
  <sheetPr codeName="Sheet111"/>
  <dimension ref="B1:Q6"/>
  <sheetViews>
    <sheetView workbookViewId="0">
      <selection activeCell="G5" sqref="G5"/>
    </sheetView>
  </sheetViews>
  <sheetFormatPr defaultRowHeight="15" x14ac:dyDescent="0.25"/>
  <sheetData>
    <row r="1" spans="2:17" x14ac:dyDescent="0.25">
      <c r="B1" t="s">
        <v>183</v>
      </c>
      <c r="E1" t="s">
        <v>184</v>
      </c>
      <c r="H1" t="s">
        <v>185</v>
      </c>
      <c r="K1" t="s">
        <v>185</v>
      </c>
      <c r="N1" t="s">
        <v>186</v>
      </c>
      <c r="P1" t="s">
        <v>186</v>
      </c>
    </row>
    <row r="2" spans="2:17" x14ac:dyDescent="0.25">
      <c r="B2">
        <v>1</v>
      </c>
      <c r="C2">
        <v>5</v>
      </c>
      <c r="E2">
        <v>1</v>
      </c>
      <c r="F2">
        <v>3</v>
      </c>
      <c r="H2" t="str">
        <f>IF(B2=E2,"OK","bad")</f>
        <v>OK</v>
      </c>
      <c r="I2" t="str">
        <f>IF(C2=F2,"OK","bad")</f>
        <v>bad</v>
      </c>
      <c r="K2" t="b">
        <f>EXACT(B2,E2)</f>
        <v>1</v>
      </c>
      <c r="L2" t="b">
        <f>EXACT(C2,F2)</f>
        <v>0</v>
      </c>
      <c r="N2" t="str">
        <f>IF(OR(B2&gt;$L$6,B2&lt;$L$5),"out","in")</f>
        <v>in</v>
      </c>
      <c r="O2" t="str">
        <f>IF(OR(C2&gt;$L$6,C2&lt;$L$5),"out","in")</f>
        <v>in</v>
      </c>
      <c r="P2" t="str">
        <f>IF(OR(MOD(B2,1)&gt;0,B4&gt;6, B4&lt;1), "out","in")</f>
        <v>in</v>
      </c>
      <c r="Q2" t="str">
        <f>IF(OR(MOD(C2,1)&gt;0,C4&gt;6, C4&lt;1), "out","in")</f>
        <v>in</v>
      </c>
    </row>
    <row r="3" spans="2:17" x14ac:dyDescent="0.25">
      <c r="B3">
        <v>2</v>
      </c>
      <c r="C3">
        <v>7.1</v>
      </c>
      <c r="E3">
        <v>2</v>
      </c>
      <c r="F3">
        <v>5</v>
      </c>
      <c r="H3" t="str">
        <f t="shared" ref="H3:H4" si="0">IF(B3=E3,"OK","bad")</f>
        <v>OK</v>
      </c>
      <c r="I3" t="str">
        <f t="shared" ref="I3:I4" si="1">IF(C3=F3,"OK","bad")</f>
        <v>bad</v>
      </c>
      <c r="K3" t="b">
        <f t="shared" ref="K3:K4" si="2">EXACT(B3,E3)</f>
        <v>1</v>
      </c>
      <c r="L3" t="b">
        <f t="shared" ref="L3:L4" si="3">EXACT(C3,F3)</f>
        <v>0</v>
      </c>
      <c r="N3" t="str">
        <f t="shared" ref="N3:N4" si="4">IF(OR(B3&gt;$L$6,B3&lt;$L$5),"out","in")</f>
        <v>in</v>
      </c>
      <c r="O3" t="str">
        <f t="shared" ref="O3:O4" si="5">IF(OR(C3&gt;$L$6,C3&lt;$L$5),"out","in")</f>
        <v>out</v>
      </c>
      <c r="P3" t="str">
        <f t="shared" ref="P3:Q3" si="6">IF(OR(MOD(B3,1)&gt;0,B5&gt;6, B5&lt;1), "out","in")</f>
        <v>out</v>
      </c>
      <c r="Q3" t="str">
        <f t="shared" si="6"/>
        <v>out</v>
      </c>
    </row>
    <row r="4" spans="2:17" x14ac:dyDescent="0.25">
      <c r="B4">
        <v>1</v>
      </c>
      <c r="C4">
        <v>6</v>
      </c>
      <c r="E4">
        <v>3</v>
      </c>
      <c r="F4">
        <v>5</v>
      </c>
      <c r="H4" t="str">
        <f t="shared" si="0"/>
        <v>bad</v>
      </c>
      <c r="I4" t="str">
        <f t="shared" si="1"/>
        <v>bad</v>
      </c>
      <c r="K4" t="b">
        <f t="shared" si="2"/>
        <v>0</v>
      </c>
      <c r="L4" t="b">
        <f t="shared" si="3"/>
        <v>0</v>
      </c>
      <c r="N4" t="str">
        <f t="shared" si="4"/>
        <v>in</v>
      </c>
      <c r="O4" t="str">
        <f t="shared" si="5"/>
        <v>in</v>
      </c>
      <c r="P4" t="str">
        <f t="shared" ref="P4:Q4" si="7">IF(OR(MOD(B4,1)&gt;0,B6&gt;6, B6&lt;1), "out","in")</f>
        <v>out</v>
      </c>
      <c r="Q4" t="str">
        <f t="shared" si="7"/>
        <v>out</v>
      </c>
    </row>
    <row r="5" spans="2:17" x14ac:dyDescent="0.25">
      <c r="J5" t="s">
        <v>187</v>
      </c>
      <c r="L5">
        <v>1</v>
      </c>
    </row>
    <row r="6" spans="2:17" x14ac:dyDescent="0.25">
      <c r="J6" t="s">
        <v>188</v>
      </c>
      <c r="L6">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102C-707C-4CDC-AAAF-32A53F8D4B09}">
  <sheetPr codeName="Sheet12"/>
  <dimension ref="A1:T32"/>
  <sheetViews>
    <sheetView topLeftCell="A8" workbookViewId="0">
      <selection activeCell="J15" sqref="J15"/>
    </sheetView>
  </sheetViews>
  <sheetFormatPr defaultRowHeight="15" x14ac:dyDescent="0.25"/>
  <cols>
    <col min="1" max="1" width="8.85546875" bestFit="1" customWidth="1"/>
    <col min="2" max="2" width="7.5703125" bestFit="1" customWidth="1"/>
    <col min="4" max="4" width="10.140625" bestFit="1" customWidth="1"/>
    <col min="5" max="5" width="11.5703125" bestFit="1" customWidth="1"/>
    <col min="6" max="6" width="9.28515625" bestFit="1" customWidth="1"/>
    <col min="7" max="7" width="9.7109375" bestFit="1" customWidth="1"/>
    <col min="11" max="11" width="11.7109375" bestFit="1" customWidth="1"/>
    <col min="12" max="14" width="11.5703125" bestFit="1" customWidth="1"/>
    <col min="15" max="15" width="11.28515625" bestFit="1" customWidth="1"/>
    <col min="17" max="17" width="15.28515625" bestFit="1" customWidth="1"/>
    <col min="18" max="18" width="16.28515625" bestFit="1" customWidth="1"/>
    <col min="19" max="19" width="5.85546875" bestFit="1" customWidth="1"/>
    <col min="20" max="20" width="11.28515625" bestFit="1" customWidth="1"/>
    <col min="21" max="26" width="2" bestFit="1" customWidth="1"/>
    <col min="27" max="47" width="3" bestFit="1" customWidth="1"/>
    <col min="48" max="48" width="11.28515625" bestFit="1" customWidth="1"/>
  </cols>
  <sheetData>
    <row r="1" spans="1:20" x14ac:dyDescent="0.25">
      <c r="A1" s="13" t="s">
        <v>189</v>
      </c>
      <c r="B1" s="13"/>
      <c r="C1" s="13"/>
      <c r="D1" s="13"/>
      <c r="E1" s="13"/>
      <c r="F1" s="13" t="s">
        <v>190</v>
      </c>
      <c r="G1" s="13"/>
    </row>
    <row r="2" spans="1:20" x14ac:dyDescent="0.25">
      <c r="A2" t="s">
        <v>191</v>
      </c>
      <c r="B2" t="s">
        <v>192</v>
      </c>
      <c r="C2" t="s">
        <v>193</v>
      </c>
      <c r="D2" t="s">
        <v>194</v>
      </c>
      <c r="E2" t="s">
        <v>195</v>
      </c>
      <c r="F2" t="s">
        <v>203</v>
      </c>
      <c r="G2" t="s">
        <v>204</v>
      </c>
      <c r="H2" t="s">
        <v>205</v>
      </c>
      <c r="I2" t="s">
        <v>206</v>
      </c>
    </row>
    <row r="3" spans="1:20" x14ac:dyDescent="0.25">
      <c r="A3">
        <v>1</v>
      </c>
      <c r="B3" t="s">
        <v>196</v>
      </c>
      <c r="C3">
        <v>19</v>
      </c>
      <c r="D3">
        <v>2500</v>
      </c>
      <c r="E3" t="s">
        <v>197</v>
      </c>
      <c r="F3" t="s">
        <v>198</v>
      </c>
      <c r="G3" t="s">
        <v>198</v>
      </c>
      <c r="H3" t="s">
        <v>198</v>
      </c>
      <c r="I3" t="s">
        <v>199</v>
      </c>
    </row>
    <row r="4" spans="1:20" x14ac:dyDescent="0.25">
      <c r="A4">
        <v>2</v>
      </c>
      <c r="B4" t="s">
        <v>196</v>
      </c>
      <c r="C4">
        <v>25</v>
      </c>
      <c r="D4" s="12">
        <v>21500</v>
      </c>
      <c r="E4" t="s">
        <v>197</v>
      </c>
      <c r="F4" t="s">
        <v>198</v>
      </c>
      <c r="G4" t="s">
        <v>198</v>
      </c>
      <c r="H4" t="s">
        <v>199</v>
      </c>
      <c r="I4" t="s">
        <v>199</v>
      </c>
      <c r="K4" s="14" t="s">
        <v>211</v>
      </c>
      <c r="M4" s="14" t="s">
        <v>203</v>
      </c>
      <c r="Q4" s="14" t="s">
        <v>211</v>
      </c>
      <c r="R4" s="14" t="s">
        <v>213</v>
      </c>
    </row>
    <row r="5" spans="1:20" x14ac:dyDescent="0.25">
      <c r="A5">
        <v>3</v>
      </c>
      <c r="B5" t="s">
        <v>64</v>
      </c>
      <c r="C5">
        <v>65</v>
      </c>
      <c r="D5" s="12">
        <v>13000</v>
      </c>
      <c r="E5" t="s">
        <v>200</v>
      </c>
      <c r="F5" t="s">
        <v>198</v>
      </c>
      <c r="G5" t="s">
        <v>198</v>
      </c>
      <c r="H5" t="s">
        <v>198</v>
      </c>
      <c r="I5" t="s">
        <v>199</v>
      </c>
      <c r="K5" s="14" t="s">
        <v>192</v>
      </c>
      <c r="L5" s="14" t="s">
        <v>195</v>
      </c>
      <c r="M5" t="s">
        <v>199</v>
      </c>
      <c r="N5" t="s">
        <v>198</v>
      </c>
      <c r="O5" t="s">
        <v>208</v>
      </c>
      <c r="Q5" s="14" t="s">
        <v>212</v>
      </c>
      <c r="R5" t="s">
        <v>199</v>
      </c>
      <c r="S5" t="s">
        <v>198</v>
      </c>
      <c r="T5" t="s">
        <v>208</v>
      </c>
    </row>
    <row r="6" spans="1:20" x14ac:dyDescent="0.25">
      <c r="A6">
        <v>4</v>
      </c>
      <c r="B6" t="s">
        <v>196</v>
      </c>
      <c r="C6">
        <v>43</v>
      </c>
      <c r="D6" s="12">
        <v>64500</v>
      </c>
      <c r="E6" t="s">
        <v>201</v>
      </c>
      <c r="F6" t="s">
        <v>198</v>
      </c>
      <c r="G6" t="s">
        <v>198</v>
      </c>
      <c r="H6" t="s">
        <v>199</v>
      </c>
      <c r="I6" t="s">
        <v>199</v>
      </c>
      <c r="K6" t="s">
        <v>64</v>
      </c>
      <c r="L6" t="s">
        <v>197</v>
      </c>
      <c r="M6" s="15">
        <v>5</v>
      </c>
      <c r="N6" s="15">
        <v>55</v>
      </c>
      <c r="O6" s="15">
        <v>60</v>
      </c>
      <c r="Q6" s="16" t="s">
        <v>64</v>
      </c>
      <c r="R6" s="15">
        <v>128</v>
      </c>
      <c r="S6" s="15">
        <v>112</v>
      </c>
      <c r="T6" s="15">
        <v>240</v>
      </c>
    </row>
    <row r="7" spans="1:20" x14ac:dyDescent="0.25">
      <c r="A7">
        <v>5</v>
      </c>
      <c r="B7" t="s">
        <v>64</v>
      </c>
      <c r="C7">
        <v>20</v>
      </c>
      <c r="D7" s="12">
        <v>14500</v>
      </c>
      <c r="E7" t="s">
        <v>197</v>
      </c>
      <c r="F7" t="s">
        <v>199</v>
      </c>
      <c r="G7" t="s">
        <v>198</v>
      </c>
      <c r="H7" t="s">
        <v>199</v>
      </c>
      <c r="I7" t="s">
        <v>198</v>
      </c>
      <c r="L7" t="s">
        <v>201</v>
      </c>
      <c r="M7" s="15">
        <v>6</v>
      </c>
      <c r="N7" s="15">
        <v>14</v>
      </c>
      <c r="O7" s="15">
        <v>20</v>
      </c>
      <c r="Q7" s="17" t="s">
        <v>197</v>
      </c>
      <c r="R7" s="15">
        <v>5</v>
      </c>
      <c r="S7" s="15">
        <v>55</v>
      </c>
      <c r="T7" s="15">
        <v>60</v>
      </c>
    </row>
    <row r="8" spans="1:20" x14ac:dyDescent="0.25">
      <c r="A8">
        <v>6</v>
      </c>
      <c r="B8" t="s">
        <v>64</v>
      </c>
      <c r="C8">
        <v>41</v>
      </c>
      <c r="D8" s="12">
        <v>35000</v>
      </c>
      <c r="E8" t="s">
        <v>201</v>
      </c>
      <c r="F8" t="s">
        <v>199</v>
      </c>
      <c r="G8" t="s">
        <v>198</v>
      </c>
      <c r="H8" t="s">
        <v>199</v>
      </c>
      <c r="I8" t="s">
        <v>199</v>
      </c>
      <c r="L8" t="s">
        <v>207</v>
      </c>
      <c r="M8" s="15">
        <v>13</v>
      </c>
      <c r="N8" s="15"/>
      <c r="O8" s="15">
        <v>13</v>
      </c>
      <c r="Q8" s="17" t="s">
        <v>201</v>
      </c>
      <c r="R8" s="15">
        <v>6</v>
      </c>
      <c r="S8" s="15">
        <v>14</v>
      </c>
      <c r="T8" s="15">
        <v>20</v>
      </c>
    </row>
    <row r="9" spans="1:20" x14ac:dyDescent="0.25">
      <c r="A9">
        <v>7</v>
      </c>
      <c r="B9" t="s">
        <v>64</v>
      </c>
      <c r="C9">
        <v>77</v>
      </c>
      <c r="D9" s="12">
        <v>12500</v>
      </c>
      <c r="E9" t="s">
        <v>202</v>
      </c>
      <c r="F9" t="s">
        <v>198</v>
      </c>
      <c r="G9" t="s">
        <v>199</v>
      </c>
      <c r="H9" t="s">
        <v>199</v>
      </c>
      <c r="I9" t="s">
        <v>199</v>
      </c>
      <c r="L9" t="s">
        <v>202</v>
      </c>
      <c r="M9" s="15">
        <v>75</v>
      </c>
      <c r="N9" s="15">
        <v>16</v>
      </c>
      <c r="O9" s="15">
        <v>91</v>
      </c>
      <c r="Q9" s="17" t="s">
        <v>207</v>
      </c>
      <c r="R9" s="15">
        <v>13</v>
      </c>
      <c r="S9" s="15"/>
      <c r="T9" s="15">
        <v>13</v>
      </c>
    </row>
    <row r="10" spans="1:20" x14ac:dyDescent="0.25">
      <c r="A10">
        <v>8</v>
      </c>
      <c r="B10" t="s">
        <v>196</v>
      </c>
      <c r="C10">
        <v>54</v>
      </c>
      <c r="D10" s="12">
        <v>123000</v>
      </c>
      <c r="E10" t="s">
        <v>202</v>
      </c>
      <c r="F10" t="s">
        <v>199</v>
      </c>
      <c r="G10" t="s">
        <v>199</v>
      </c>
      <c r="H10" t="s">
        <v>199</v>
      </c>
      <c r="I10" t="s">
        <v>199</v>
      </c>
      <c r="L10" t="s">
        <v>200</v>
      </c>
      <c r="M10" s="15">
        <v>29</v>
      </c>
      <c r="N10" s="15">
        <v>27</v>
      </c>
      <c r="O10" s="15">
        <v>56</v>
      </c>
      <c r="Q10" s="17" t="s">
        <v>202</v>
      </c>
      <c r="R10" s="15">
        <v>75</v>
      </c>
      <c r="S10" s="15">
        <v>16</v>
      </c>
      <c r="T10" s="15">
        <v>91</v>
      </c>
    </row>
    <row r="11" spans="1:20" x14ac:dyDescent="0.25">
      <c r="A11">
        <v>9</v>
      </c>
      <c r="B11" t="s">
        <v>64</v>
      </c>
      <c r="C11">
        <v>31</v>
      </c>
      <c r="D11" s="12">
        <v>43500</v>
      </c>
      <c r="E11" t="s">
        <v>202</v>
      </c>
      <c r="F11" t="s">
        <v>198</v>
      </c>
      <c r="G11" t="s">
        <v>198</v>
      </c>
      <c r="H11" t="s">
        <v>199</v>
      </c>
      <c r="I11" t="s">
        <v>199</v>
      </c>
      <c r="K11" t="s">
        <v>209</v>
      </c>
      <c r="M11" s="15">
        <v>128</v>
      </c>
      <c r="N11" s="15">
        <v>112</v>
      </c>
      <c r="O11" s="15">
        <v>240</v>
      </c>
      <c r="Q11" s="17" t="s">
        <v>200</v>
      </c>
      <c r="R11" s="15">
        <v>29</v>
      </c>
      <c r="S11" s="15">
        <v>27</v>
      </c>
      <c r="T11" s="15">
        <v>56</v>
      </c>
    </row>
    <row r="12" spans="1:20" x14ac:dyDescent="0.25">
      <c r="A12">
        <v>10</v>
      </c>
      <c r="B12" t="s">
        <v>196</v>
      </c>
      <c r="C12">
        <v>37</v>
      </c>
      <c r="D12" s="12">
        <v>48000</v>
      </c>
      <c r="E12" t="s">
        <v>197</v>
      </c>
      <c r="F12" t="s">
        <v>199</v>
      </c>
      <c r="G12" t="s">
        <v>198</v>
      </c>
      <c r="H12" t="s">
        <v>198</v>
      </c>
      <c r="I12" t="s">
        <v>199</v>
      </c>
      <c r="K12" t="s">
        <v>196</v>
      </c>
      <c r="L12" t="s">
        <v>197</v>
      </c>
      <c r="M12" s="15">
        <v>26</v>
      </c>
      <c r="N12" s="15">
        <v>44</v>
      </c>
      <c r="O12" s="15">
        <v>70</v>
      </c>
      <c r="Q12" s="16" t="s">
        <v>208</v>
      </c>
      <c r="R12" s="15">
        <v>128</v>
      </c>
      <c r="S12" s="15">
        <v>112</v>
      </c>
      <c r="T12" s="15">
        <v>240</v>
      </c>
    </row>
    <row r="13" spans="1:20" x14ac:dyDescent="0.25">
      <c r="A13">
        <v>11</v>
      </c>
      <c r="B13" t="s">
        <v>196</v>
      </c>
      <c r="C13">
        <v>41</v>
      </c>
      <c r="D13" s="12">
        <v>51500</v>
      </c>
      <c r="E13" t="s">
        <v>200</v>
      </c>
      <c r="F13" t="s">
        <v>198</v>
      </c>
      <c r="G13" t="s">
        <v>198</v>
      </c>
      <c r="H13" t="s">
        <v>199</v>
      </c>
      <c r="I13" t="s">
        <v>199</v>
      </c>
      <c r="L13" t="s">
        <v>201</v>
      </c>
      <c r="M13" s="15">
        <v>27</v>
      </c>
      <c r="N13" s="15">
        <v>64</v>
      </c>
      <c r="O13" s="15">
        <v>91</v>
      </c>
    </row>
    <row r="14" spans="1:20" x14ac:dyDescent="0.25">
      <c r="A14">
        <v>12</v>
      </c>
      <c r="B14" t="s">
        <v>64</v>
      </c>
      <c r="C14">
        <v>29</v>
      </c>
      <c r="D14" s="12">
        <v>26500</v>
      </c>
      <c r="E14" t="s">
        <v>200</v>
      </c>
      <c r="F14" t="s">
        <v>199</v>
      </c>
      <c r="G14" t="s">
        <v>198</v>
      </c>
      <c r="H14" t="s">
        <v>199</v>
      </c>
      <c r="I14" t="s">
        <v>199</v>
      </c>
      <c r="L14" t="s">
        <v>202</v>
      </c>
      <c r="M14" s="15">
        <v>8</v>
      </c>
      <c r="N14" s="15">
        <v>22</v>
      </c>
      <c r="O14" s="15">
        <v>30</v>
      </c>
    </row>
    <row r="15" spans="1:20" x14ac:dyDescent="0.25">
      <c r="A15">
        <v>13</v>
      </c>
      <c r="B15" t="s">
        <v>64</v>
      </c>
      <c r="C15">
        <v>19</v>
      </c>
      <c r="D15" s="12">
        <v>55000000</v>
      </c>
      <c r="E15" t="s">
        <v>207</v>
      </c>
      <c r="F15" t="s">
        <v>199</v>
      </c>
      <c r="G15" t="s">
        <v>199</v>
      </c>
      <c r="H15" t="s">
        <v>199</v>
      </c>
      <c r="I15" t="s">
        <v>199</v>
      </c>
      <c r="L15" t="s">
        <v>200</v>
      </c>
      <c r="M15" s="15"/>
      <c r="N15" s="15">
        <v>34</v>
      </c>
      <c r="O15" s="15">
        <v>34</v>
      </c>
    </row>
    <row r="16" spans="1:20" x14ac:dyDescent="0.25">
      <c r="A16">
        <v>14</v>
      </c>
      <c r="B16" t="s">
        <v>64</v>
      </c>
      <c r="C16">
        <v>32</v>
      </c>
      <c r="D16" s="12">
        <v>41000</v>
      </c>
      <c r="E16" t="s">
        <v>201</v>
      </c>
      <c r="F16" t="s">
        <v>198</v>
      </c>
      <c r="G16" t="s">
        <v>199</v>
      </c>
      <c r="H16" t="s">
        <v>198</v>
      </c>
      <c r="I16" t="s">
        <v>199</v>
      </c>
      <c r="K16" t="s">
        <v>210</v>
      </c>
      <c r="M16" s="15">
        <v>61</v>
      </c>
      <c r="N16" s="15">
        <v>164</v>
      </c>
      <c r="O16" s="15">
        <v>225</v>
      </c>
    </row>
    <row r="17" spans="1:15" x14ac:dyDescent="0.25">
      <c r="A17">
        <v>15</v>
      </c>
      <c r="B17" t="s">
        <v>196</v>
      </c>
      <c r="C17">
        <v>45</v>
      </c>
      <c r="D17" s="12">
        <v>76500</v>
      </c>
      <c r="E17" t="s">
        <v>197</v>
      </c>
      <c r="F17" t="s">
        <v>198</v>
      </c>
      <c r="G17" t="s">
        <v>199</v>
      </c>
      <c r="H17" t="s">
        <v>198</v>
      </c>
      <c r="I17" t="s">
        <v>198</v>
      </c>
      <c r="K17" t="s">
        <v>208</v>
      </c>
      <c r="M17" s="15">
        <v>189</v>
      </c>
      <c r="N17" s="15">
        <v>276</v>
      </c>
      <c r="O17" s="15">
        <v>465</v>
      </c>
    </row>
    <row r="18" spans="1:15" x14ac:dyDescent="0.25">
      <c r="A18">
        <v>16</v>
      </c>
      <c r="B18" t="s">
        <v>196</v>
      </c>
      <c r="C18">
        <v>49</v>
      </c>
      <c r="D18" s="12">
        <v>138000</v>
      </c>
      <c r="E18" t="s">
        <v>197</v>
      </c>
      <c r="F18" t="s">
        <v>199</v>
      </c>
      <c r="G18" t="s">
        <v>199</v>
      </c>
      <c r="H18" t="s">
        <v>199</v>
      </c>
      <c r="I18" t="s">
        <v>199</v>
      </c>
    </row>
    <row r="19" spans="1:15" x14ac:dyDescent="0.25">
      <c r="A19">
        <v>17</v>
      </c>
      <c r="B19" t="s">
        <v>64</v>
      </c>
      <c r="C19">
        <v>36</v>
      </c>
      <c r="D19" s="12">
        <v>47500</v>
      </c>
      <c r="E19" t="s">
        <v>200</v>
      </c>
      <c r="F19" t="s">
        <v>199</v>
      </c>
      <c r="G19" t="s">
        <v>199</v>
      </c>
      <c r="H19" t="s">
        <v>199</v>
      </c>
      <c r="I19" t="s">
        <v>199</v>
      </c>
    </row>
    <row r="20" spans="1:15" x14ac:dyDescent="0.25">
      <c r="A20">
        <v>18</v>
      </c>
      <c r="B20" t="s">
        <v>64</v>
      </c>
      <c r="C20">
        <v>64</v>
      </c>
      <c r="D20" s="12">
        <v>49500</v>
      </c>
      <c r="E20" t="s">
        <v>202</v>
      </c>
      <c r="F20" t="s">
        <v>199</v>
      </c>
      <c r="G20" t="s">
        <v>198</v>
      </c>
      <c r="H20" t="s">
        <v>199</v>
      </c>
      <c r="I20" t="s">
        <v>199</v>
      </c>
    </row>
    <row r="21" spans="1:15" x14ac:dyDescent="0.25">
      <c r="A21">
        <v>19</v>
      </c>
      <c r="B21" t="s">
        <v>196</v>
      </c>
      <c r="C21">
        <v>26</v>
      </c>
      <c r="D21" s="12">
        <v>35000</v>
      </c>
      <c r="E21" t="s">
        <v>201</v>
      </c>
      <c r="F21" t="s">
        <v>198</v>
      </c>
      <c r="G21" t="s">
        <v>198</v>
      </c>
      <c r="H21" t="s">
        <v>198</v>
      </c>
      <c r="I21" t="s">
        <v>199</v>
      </c>
    </row>
    <row r="22" spans="1:15" x14ac:dyDescent="0.25">
      <c r="A22">
        <v>20</v>
      </c>
      <c r="B22" t="s">
        <v>196</v>
      </c>
      <c r="C22">
        <v>28</v>
      </c>
      <c r="D22" s="12">
        <v>29000</v>
      </c>
      <c r="E22" t="s">
        <v>201</v>
      </c>
      <c r="F22" t="s">
        <v>198</v>
      </c>
      <c r="G22" t="s">
        <v>199</v>
      </c>
      <c r="H22" t="s">
        <v>198</v>
      </c>
      <c r="I22" t="s">
        <v>199</v>
      </c>
    </row>
    <row r="23" spans="1:15" x14ac:dyDescent="0.25">
      <c r="A23">
        <v>21</v>
      </c>
      <c r="B23" t="s">
        <v>196</v>
      </c>
      <c r="C23">
        <v>27</v>
      </c>
      <c r="D23" s="12">
        <v>25500</v>
      </c>
      <c r="E23" t="s">
        <v>201</v>
      </c>
      <c r="F23" t="s">
        <v>198</v>
      </c>
      <c r="G23" t="s">
        <v>198</v>
      </c>
      <c r="H23" t="s">
        <v>198</v>
      </c>
      <c r="I23" t="s">
        <v>199</v>
      </c>
    </row>
    <row r="24" spans="1:15" x14ac:dyDescent="0.25">
      <c r="A24">
        <v>22</v>
      </c>
      <c r="B24" t="s">
        <v>196</v>
      </c>
      <c r="C24">
        <v>54</v>
      </c>
      <c r="D24" s="12">
        <v>103000</v>
      </c>
      <c r="E24" t="s">
        <v>202</v>
      </c>
      <c r="F24" t="s">
        <v>198</v>
      </c>
      <c r="G24" t="s">
        <v>199</v>
      </c>
      <c r="H24" t="s">
        <v>198</v>
      </c>
      <c r="I24" t="s">
        <v>198</v>
      </c>
    </row>
    <row r="25" spans="1:15" x14ac:dyDescent="0.25">
      <c r="A25">
        <v>23</v>
      </c>
      <c r="B25" t="s">
        <v>196</v>
      </c>
      <c r="C25">
        <v>59</v>
      </c>
      <c r="D25" s="12">
        <v>72000</v>
      </c>
      <c r="E25" t="s">
        <v>200</v>
      </c>
      <c r="F25" t="s">
        <v>198</v>
      </c>
      <c r="G25" t="s">
        <v>198</v>
      </c>
      <c r="H25" t="s">
        <v>198</v>
      </c>
      <c r="I25" t="s">
        <v>199</v>
      </c>
    </row>
    <row r="26" spans="1:15" x14ac:dyDescent="0.25">
      <c r="A26">
        <v>24</v>
      </c>
      <c r="B26" t="s">
        <v>64</v>
      </c>
      <c r="C26">
        <v>30</v>
      </c>
      <c r="D26" s="12">
        <v>39500</v>
      </c>
      <c r="E26" t="s">
        <v>200</v>
      </c>
      <c r="F26" t="s">
        <v>198</v>
      </c>
      <c r="G26" t="s">
        <v>199</v>
      </c>
      <c r="H26" t="s">
        <v>198</v>
      </c>
      <c r="I26" t="s">
        <v>198</v>
      </c>
    </row>
    <row r="27" spans="1:15" x14ac:dyDescent="0.25">
      <c r="A27">
        <v>25</v>
      </c>
      <c r="B27" t="s">
        <v>64</v>
      </c>
      <c r="C27">
        <v>62</v>
      </c>
      <c r="D27" s="12">
        <v>24500</v>
      </c>
      <c r="E27" t="s">
        <v>197</v>
      </c>
      <c r="F27" t="s">
        <v>198</v>
      </c>
      <c r="G27" t="s">
        <v>199</v>
      </c>
      <c r="H27" t="s">
        <v>199</v>
      </c>
      <c r="I27" t="s">
        <v>199</v>
      </c>
    </row>
    <row r="28" spans="1:15" x14ac:dyDescent="0.25">
      <c r="A28">
        <v>26</v>
      </c>
      <c r="B28" t="s">
        <v>196</v>
      </c>
      <c r="C28">
        <v>62</v>
      </c>
      <c r="D28" s="12">
        <v>36000</v>
      </c>
      <c r="E28" t="s">
        <v>197</v>
      </c>
      <c r="F28" t="s">
        <v>198</v>
      </c>
      <c r="G28" t="s">
        <v>199</v>
      </c>
      <c r="H28" t="s">
        <v>199</v>
      </c>
      <c r="I28" t="s">
        <v>198</v>
      </c>
    </row>
    <row r="29" spans="1:15" x14ac:dyDescent="0.25">
      <c r="A29">
        <v>27</v>
      </c>
      <c r="B29" t="s">
        <v>196</v>
      </c>
      <c r="C29">
        <v>37</v>
      </c>
      <c r="D29" s="12">
        <v>94000</v>
      </c>
      <c r="E29" t="s">
        <v>201</v>
      </c>
      <c r="F29" t="s">
        <v>199</v>
      </c>
      <c r="G29" t="s">
        <v>199</v>
      </c>
      <c r="H29" t="s">
        <v>199</v>
      </c>
      <c r="I29" t="s">
        <v>199</v>
      </c>
    </row>
    <row r="30" spans="1:15" x14ac:dyDescent="0.25">
      <c r="A30">
        <v>28</v>
      </c>
      <c r="B30" t="s">
        <v>64</v>
      </c>
      <c r="C30">
        <v>71</v>
      </c>
      <c r="D30" s="12">
        <v>23500</v>
      </c>
      <c r="E30" t="s">
        <v>202</v>
      </c>
      <c r="F30" t="s">
        <v>199</v>
      </c>
      <c r="G30" t="s">
        <v>199</v>
      </c>
      <c r="H30" t="s">
        <v>198</v>
      </c>
      <c r="I30" t="s">
        <v>199</v>
      </c>
    </row>
    <row r="31" spans="1:15" x14ac:dyDescent="0.25">
      <c r="A31">
        <v>29</v>
      </c>
      <c r="B31" t="s">
        <v>64</v>
      </c>
      <c r="C31">
        <v>69</v>
      </c>
      <c r="D31" s="12">
        <v>234500</v>
      </c>
      <c r="E31" t="s">
        <v>202</v>
      </c>
      <c r="F31" t="s">
        <v>199</v>
      </c>
      <c r="G31" t="s">
        <v>199</v>
      </c>
      <c r="H31" t="s">
        <v>199</v>
      </c>
      <c r="I31" t="s">
        <v>199</v>
      </c>
    </row>
    <row r="32" spans="1:15" x14ac:dyDescent="0.25">
      <c r="A32">
        <v>30</v>
      </c>
      <c r="B32" t="s">
        <v>64</v>
      </c>
      <c r="C32">
        <v>18</v>
      </c>
      <c r="D32">
        <v>1500</v>
      </c>
      <c r="E32" t="s">
        <v>197</v>
      </c>
      <c r="F32" t="s">
        <v>198</v>
      </c>
      <c r="G32" t="s">
        <v>198</v>
      </c>
      <c r="H32" t="s">
        <v>198</v>
      </c>
      <c r="I32" t="s">
        <v>199</v>
      </c>
    </row>
  </sheetData>
  <phoneticPr fontId="19" type="noConversion"/>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4422-A40C-447F-A185-A2F7EC1CF7A4}">
  <sheetPr codeName="Sheet13"/>
  <dimension ref="A1:K36"/>
  <sheetViews>
    <sheetView topLeftCell="A16" workbookViewId="0">
      <selection activeCell="N20" sqref="N20"/>
    </sheetView>
  </sheetViews>
  <sheetFormatPr defaultRowHeight="15" x14ac:dyDescent="0.25"/>
  <cols>
    <col min="2" max="2" width="9.85546875" customWidth="1"/>
    <col min="5" max="5" width="10.140625" bestFit="1" customWidth="1"/>
    <col min="6" max="6" width="10.5703125" bestFit="1" customWidth="1"/>
    <col min="7" max="7" width="9.28515625" customWidth="1"/>
    <col min="8" max="8" width="11.42578125" customWidth="1"/>
    <col min="9" max="9" width="11.85546875" customWidth="1"/>
    <col min="10" max="11" width="11.42578125" customWidth="1"/>
    <col min="13" max="13" width="13.140625" bestFit="1" customWidth="1"/>
    <col min="14" max="14" width="16.28515625" bestFit="1" customWidth="1"/>
    <col min="15" max="15" width="5.85546875" bestFit="1" customWidth="1"/>
    <col min="16" max="16" width="11.28515625" bestFit="1" customWidth="1"/>
    <col min="17" max="17" width="11.7109375" bestFit="1" customWidth="1"/>
    <col min="18" max="18" width="18.85546875" bestFit="1" customWidth="1"/>
    <col min="19" max="19" width="16.7109375" bestFit="1" customWidth="1"/>
  </cols>
  <sheetData>
    <row r="1" spans="1:11" x14ac:dyDescent="0.25">
      <c r="A1" s="13" t="s">
        <v>189</v>
      </c>
      <c r="B1" s="13"/>
      <c r="C1" s="13"/>
      <c r="D1" s="13"/>
      <c r="E1" s="13"/>
      <c r="F1" s="13"/>
      <c r="G1" s="13"/>
      <c r="H1" s="13" t="s">
        <v>190</v>
      </c>
      <c r="I1" s="13"/>
    </row>
    <row r="2" spans="1:11" x14ac:dyDescent="0.25">
      <c r="A2" t="s">
        <v>191</v>
      </c>
      <c r="B2" t="s">
        <v>192</v>
      </c>
      <c r="C2" t="s">
        <v>193</v>
      </c>
      <c r="D2" t="s">
        <v>217</v>
      </c>
      <c r="E2" t="s">
        <v>194</v>
      </c>
      <c r="F2" t="s">
        <v>218</v>
      </c>
      <c r="G2" t="s">
        <v>195</v>
      </c>
      <c r="H2" t="s">
        <v>203</v>
      </c>
      <c r="I2" t="s">
        <v>204</v>
      </c>
      <c r="J2" t="s">
        <v>205</v>
      </c>
      <c r="K2" t="s">
        <v>206</v>
      </c>
    </row>
    <row r="3" spans="1:11" x14ac:dyDescent="0.25">
      <c r="A3">
        <v>1</v>
      </c>
      <c r="B3" t="s">
        <v>196</v>
      </c>
      <c r="C3">
        <v>19</v>
      </c>
      <c r="D3">
        <f>IF(C3&lt;=37,1,2)</f>
        <v>1</v>
      </c>
      <c r="E3">
        <v>2500</v>
      </c>
      <c r="F3">
        <f>IF(E3&lt;=38000,1,2)</f>
        <v>1</v>
      </c>
      <c r="G3" t="s">
        <v>197</v>
      </c>
      <c r="H3" t="s">
        <v>198</v>
      </c>
      <c r="I3" t="s">
        <v>198</v>
      </c>
      <c r="J3" t="s">
        <v>198</v>
      </c>
      <c r="K3" t="s">
        <v>199</v>
      </c>
    </row>
    <row r="4" spans="1:11" x14ac:dyDescent="0.25">
      <c r="A4">
        <v>2</v>
      </c>
      <c r="B4" t="s">
        <v>196</v>
      </c>
      <c r="C4">
        <v>25</v>
      </c>
      <c r="D4">
        <f t="shared" ref="D4:D32" si="0">IF(C4&lt;=37,1,2)</f>
        <v>1</v>
      </c>
      <c r="E4" s="12">
        <v>21500</v>
      </c>
      <c r="F4">
        <f t="shared" ref="F4:F32" si="1">IF(E4&lt;=38000,1,2)</f>
        <v>1</v>
      </c>
      <c r="G4" t="s">
        <v>197</v>
      </c>
      <c r="H4" t="s">
        <v>198</v>
      </c>
      <c r="I4" t="s">
        <v>198</v>
      </c>
      <c r="J4" t="s">
        <v>199</v>
      </c>
      <c r="K4" t="s">
        <v>199</v>
      </c>
    </row>
    <row r="5" spans="1:11" x14ac:dyDescent="0.25">
      <c r="A5">
        <v>3</v>
      </c>
      <c r="B5" t="s">
        <v>64</v>
      </c>
      <c r="C5">
        <v>65</v>
      </c>
      <c r="D5">
        <f t="shared" si="0"/>
        <v>2</v>
      </c>
      <c r="E5" s="12">
        <v>13000</v>
      </c>
      <c r="F5">
        <f t="shared" si="1"/>
        <v>1</v>
      </c>
      <c r="G5" t="s">
        <v>200</v>
      </c>
      <c r="H5" t="s">
        <v>198</v>
      </c>
      <c r="I5" t="s">
        <v>198</v>
      </c>
      <c r="J5" t="s">
        <v>198</v>
      </c>
      <c r="K5" t="s">
        <v>199</v>
      </c>
    </row>
    <row r="6" spans="1:11" x14ac:dyDescent="0.25">
      <c r="A6">
        <v>4</v>
      </c>
      <c r="B6" t="s">
        <v>196</v>
      </c>
      <c r="C6">
        <v>43</v>
      </c>
      <c r="D6">
        <f t="shared" si="0"/>
        <v>2</v>
      </c>
      <c r="E6" s="12">
        <v>64500</v>
      </c>
      <c r="F6">
        <f t="shared" si="1"/>
        <v>2</v>
      </c>
      <c r="G6" t="s">
        <v>201</v>
      </c>
      <c r="H6" t="s">
        <v>198</v>
      </c>
      <c r="I6" t="s">
        <v>198</v>
      </c>
      <c r="J6" t="s">
        <v>199</v>
      </c>
      <c r="K6" t="s">
        <v>199</v>
      </c>
    </row>
    <row r="7" spans="1:11" x14ac:dyDescent="0.25">
      <c r="A7">
        <v>5</v>
      </c>
      <c r="B7" t="s">
        <v>64</v>
      </c>
      <c r="C7">
        <v>20</v>
      </c>
      <c r="D7">
        <f t="shared" si="0"/>
        <v>1</v>
      </c>
      <c r="E7" s="12">
        <v>14500</v>
      </c>
      <c r="F7">
        <f t="shared" si="1"/>
        <v>1</v>
      </c>
      <c r="G7" t="s">
        <v>197</v>
      </c>
      <c r="H7" t="s">
        <v>199</v>
      </c>
      <c r="I7" t="s">
        <v>198</v>
      </c>
      <c r="J7" t="s">
        <v>199</v>
      </c>
      <c r="K7" t="s">
        <v>198</v>
      </c>
    </row>
    <row r="8" spans="1:11" x14ac:dyDescent="0.25">
      <c r="A8">
        <v>6</v>
      </c>
      <c r="B8" t="s">
        <v>64</v>
      </c>
      <c r="C8">
        <v>41</v>
      </c>
      <c r="D8">
        <f t="shared" si="0"/>
        <v>2</v>
      </c>
      <c r="E8" s="12">
        <v>35000</v>
      </c>
      <c r="F8">
        <f t="shared" si="1"/>
        <v>1</v>
      </c>
      <c r="G8" t="s">
        <v>201</v>
      </c>
      <c r="H8" t="s">
        <v>199</v>
      </c>
      <c r="I8" t="s">
        <v>198</v>
      </c>
      <c r="J8" t="s">
        <v>199</v>
      </c>
      <c r="K8" t="s">
        <v>199</v>
      </c>
    </row>
    <row r="9" spans="1:11" x14ac:dyDescent="0.25">
      <c r="A9">
        <v>7</v>
      </c>
      <c r="B9" t="s">
        <v>64</v>
      </c>
      <c r="C9">
        <v>77</v>
      </c>
      <c r="D9">
        <f t="shared" si="0"/>
        <v>2</v>
      </c>
      <c r="E9" s="12">
        <v>12500</v>
      </c>
      <c r="F9">
        <f t="shared" si="1"/>
        <v>1</v>
      </c>
      <c r="G9" t="s">
        <v>202</v>
      </c>
      <c r="H9" t="s">
        <v>198</v>
      </c>
      <c r="I9" t="s">
        <v>199</v>
      </c>
      <c r="J9" t="s">
        <v>199</v>
      </c>
      <c r="K9" t="s">
        <v>199</v>
      </c>
    </row>
    <row r="10" spans="1:11" x14ac:dyDescent="0.25">
      <c r="A10">
        <v>8</v>
      </c>
      <c r="B10" t="s">
        <v>196</v>
      </c>
      <c r="C10">
        <v>54</v>
      </c>
      <c r="D10">
        <f t="shared" si="0"/>
        <v>2</v>
      </c>
      <c r="E10" s="12">
        <v>123000</v>
      </c>
      <c r="F10">
        <f t="shared" si="1"/>
        <v>2</v>
      </c>
      <c r="G10" t="s">
        <v>202</v>
      </c>
      <c r="H10" t="s">
        <v>199</v>
      </c>
      <c r="I10" t="s">
        <v>199</v>
      </c>
      <c r="J10" t="s">
        <v>199</v>
      </c>
      <c r="K10" t="s">
        <v>199</v>
      </c>
    </row>
    <row r="11" spans="1:11" x14ac:dyDescent="0.25">
      <c r="A11">
        <v>9</v>
      </c>
      <c r="B11" t="s">
        <v>64</v>
      </c>
      <c r="C11">
        <v>31</v>
      </c>
      <c r="D11">
        <f t="shared" si="0"/>
        <v>1</v>
      </c>
      <c r="E11" s="12">
        <v>43500</v>
      </c>
      <c r="F11">
        <f t="shared" si="1"/>
        <v>2</v>
      </c>
      <c r="G11" t="s">
        <v>202</v>
      </c>
      <c r="H11" t="s">
        <v>198</v>
      </c>
      <c r="I11" t="s">
        <v>198</v>
      </c>
      <c r="J11" t="s">
        <v>199</v>
      </c>
      <c r="K11" t="s">
        <v>199</v>
      </c>
    </row>
    <row r="12" spans="1:11" x14ac:dyDescent="0.25">
      <c r="A12">
        <v>10</v>
      </c>
      <c r="B12" t="s">
        <v>196</v>
      </c>
      <c r="C12">
        <v>37</v>
      </c>
      <c r="D12">
        <f t="shared" si="0"/>
        <v>1</v>
      </c>
      <c r="E12" s="12">
        <v>48000</v>
      </c>
      <c r="F12">
        <f t="shared" si="1"/>
        <v>2</v>
      </c>
      <c r="G12" t="s">
        <v>197</v>
      </c>
      <c r="H12" t="s">
        <v>199</v>
      </c>
      <c r="I12" t="s">
        <v>198</v>
      </c>
      <c r="J12" t="s">
        <v>198</v>
      </c>
      <c r="K12" t="s">
        <v>199</v>
      </c>
    </row>
    <row r="13" spans="1:11" x14ac:dyDescent="0.25">
      <c r="A13">
        <v>11</v>
      </c>
      <c r="B13" t="s">
        <v>196</v>
      </c>
      <c r="C13">
        <v>41</v>
      </c>
      <c r="D13">
        <f t="shared" si="0"/>
        <v>2</v>
      </c>
      <c r="E13" s="12">
        <v>51500</v>
      </c>
      <c r="F13">
        <f t="shared" si="1"/>
        <v>2</v>
      </c>
      <c r="G13" t="s">
        <v>200</v>
      </c>
      <c r="H13" t="s">
        <v>198</v>
      </c>
      <c r="I13" t="s">
        <v>198</v>
      </c>
      <c r="J13" t="s">
        <v>199</v>
      </c>
      <c r="K13" t="s">
        <v>199</v>
      </c>
    </row>
    <row r="14" spans="1:11" x14ac:dyDescent="0.25">
      <c r="A14">
        <v>12</v>
      </c>
      <c r="B14" t="s">
        <v>64</v>
      </c>
      <c r="C14">
        <v>29</v>
      </c>
      <c r="D14">
        <f t="shared" si="0"/>
        <v>1</v>
      </c>
      <c r="E14" s="12">
        <v>26500</v>
      </c>
      <c r="F14">
        <f t="shared" si="1"/>
        <v>1</v>
      </c>
      <c r="G14" t="s">
        <v>200</v>
      </c>
      <c r="H14" t="s">
        <v>199</v>
      </c>
      <c r="I14" t="s">
        <v>198</v>
      </c>
      <c r="J14" t="s">
        <v>199</v>
      </c>
      <c r="K14" t="s">
        <v>199</v>
      </c>
    </row>
    <row r="15" spans="1:11" x14ac:dyDescent="0.25">
      <c r="A15">
        <v>13</v>
      </c>
      <c r="B15" t="s">
        <v>64</v>
      </c>
      <c r="C15">
        <v>19</v>
      </c>
      <c r="D15">
        <f t="shared" si="0"/>
        <v>1</v>
      </c>
      <c r="E15" s="12">
        <v>55000000</v>
      </c>
      <c r="F15">
        <f t="shared" si="1"/>
        <v>2</v>
      </c>
      <c r="G15" t="s">
        <v>207</v>
      </c>
      <c r="H15" t="s">
        <v>199</v>
      </c>
      <c r="I15" t="s">
        <v>199</v>
      </c>
      <c r="J15" t="s">
        <v>199</v>
      </c>
      <c r="K15" t="s">
        <v>199</v>
      </c>
    </row>
    <row r="16" spans="1:11" x14ac:dyDescent="0.25">
      <c r="A16">
        <v>14</v>
      </c>
      <c r="B16" t="s">
        <v>64</v>
      </c>
      <c r="C16">
        <v>32</v>
      </c>
      <c r="D16">
        <f t="shared" si="0"/>
        <v>1</v>
      </c>
      <c r="E16" s="12">
        <v>41000</v>
      </c>
      <c r="F16">
        <f t="shared" si="1"/>
        <v>2</v>
      </c>
      <c r="G16" t="s">
        <v>201</v>
      </c>
      <c r="H16" t="s">
        <v>198</v>
      </c>
      <c r="I16" t="s">
        <v>199</v>
      </c>
      <c r="J16" t="s">
        <v>198</v>
      </c>
      <c r="K16" t="s">
        <v>199</v>
      </c>
    </row>
    <row r="17" spans="1:11" x14ac:dyDescent="0.25">
      <c r="A17">
        <v>15</v>
      </c>
      <c r="B17" t="s">
        <v>196</v>
      </c>
      <c r="C17">
        <v>45</v>
      </c>
      <c r="D17">
        <f t="shared" si="0"/>
        <v>2</v>
      </c>
      <c r="E17" s="12">
        <v>76500</v>
      </c>
      <c r="F17">
        <f t="shared" si="1"/>
        <v>2</v>
      </c>
      <c r="G17" t="s">
        <v>197</v>
      </c>
      <c r="H17" t="s">
        <v>198</v>
      </c>
      <c r="I17" t="s">
        <v>199</v>
      </c>
      <c r="J17" t="s">
        <v>198</v>
      </c>
      <c r="K17" t="s">
        <v>198</v>
      </c>
    </row>
    <row r="18" spans="1:11" x14ac:dyDescent="0.25">
      <c r="A18">
        <v>16</v>
      </c>
      <c r="B18" t="s">
        <v>196</v>
      </c>
      <c r="C18">
        <v>49</v>
      </c>
      <c r="D18">
        <f t="shared" si="0"/>
        <v>2</v>
      </c>
      <c r="E18" s="12">
        <v>138000</v>
      </c>
      <c r="F18">
        <f t="shared" si="1"/>
        <v>2</v>
      </c>
      <c r="G18" t="s">
        <v>197</v>
      </c>
      <c r="H18" t="s">
        <v>199</v>
      </c>
      <c r="I18" t="s">
        <v>199</v>
      </c>
      <c r="J18" t="s">
        <v>199</v>
      </c>
      <c r="K18" t="s">
        <v>199</v>
      </c>
    </row>
    <row r="19" spans="1:11" x14ac:dyDescent="0.25">
      <c r="A19">
        <v>17</v>
      </c>
      <c r="B19" t="s">
        <v>64</v>
      </c>
      <c r="C19">
        <v>36</v>
      </c>
      <c r="D19">
        <f t="shared" si="0"/>
        <v>1</v>
      </c>
      <c r="E19" s="12">
        <v>47500</v>
      </c>
      <c r="F19">
        <f t="shared" si="1"/>
        <v>2</v>
      </c>
      <c r="G19" t="s">
        <v>200</v>
      </c>
      <c r="H19" t="s">
        <v>199</v>
      </c>
      <c r="I19" t="s">
        <v>199</v>
      </c>
      <c r="J19" t="s">
        <v>199</v>
      </c>
      <c r="K19" t="s">
        <v>199</v>
      </c>
    </row>
    <row r="20" spans="1:11" x14ac:dyDescent="0.25">
      <c r="A20">
        <v>18</v>
      </c>
      <c r="B20" t="s">
        <v>64</v>
      </c>
      <c r="C20">
        <v>64</v>
      </c>
      <c r="D20">
        <f t="shared" si="0"/>
        <v>2</v>
      </c>
      <c r="E20" s="12">
        <v>49500</v>
      </c>
      <c r="F20">
        <f t="shared" si="1"/>
        <v>2</v>
      </c>
      <c r="G20" t="s">
        <v>202</v>
      </c>
      <c r="H20" t="s">
        <v>199</v>
      </c>
      <c r="I20" t="s">
        <v>198</v>
      </c>
      <c r="J20" t="s">
        <v>199</v>
      </c>
      <c r="K20" t="s">
        <v>199</v>
      </c>
    </row>
    <row r="21" spans="1:11" x14ac:dyDescent="0.25">
      <c r="A21">
        <v>19</v>
      </c>
      <c r="B21" t="s">
        <v>196</v>
      </c>
      <c r="C21">
        <v>26</v>
      </c>
      <c r="D21">
        <f t="shared" si="0"/>
        <v>1</v>
      </c>
      <c r="E21" s="12">
        <v>35000</v>
      </c>
      <c r="F21">
        <f t="shared" si="1"/>
        <v>1</v>
      </c>
      <c r="G21" t="s">
        <v>201</v>
      </c>
      <c r="H21" t="s">
        <v>198</v>
      </c>
      <c r="I21" t="s">
        <v>198</v>
      </c>
      <c r="J21" t="s">
        <v>198</v>
      </c>
      <c r="K21" t="s">
        <v>199</v>
      </c>
    </row>
    <row r="22" spans="1:11" x14ac:dyDescent="0.25">
      <c r="A22">
        <v>20</v>
      </c>
      <c r="B22" t="s">
        <v>196</v>
      </c>
      <c r="C22">
        <v>28</v>
      </c>
      <c r="D22">
        <f t="shared" si="0"/>
        <v>1</v>
      </c>
      <c r="E22" s="12">
        <v>29000</v>
      </c>
      <c r="F22">
        <f t="shared" si="1"/>
        <v>1</v>
      </c>
      <c r="G22" t="s">
        <v>201</v>
      </c>
      <c r="H22" t="s">
        <v>198</v>
      </c>
      <c r="I22" t="s">
        <v>199</v>
      </c>
      <c r="J22" t="s">
        <v>198</v>
      </c>
      <c r="K22" t="s">
        <v>199</v>
      </c>
    </row>
    <row r="23" spans="1:11" x14ac:dyDescent="0.25">
      <c r="A23">
        <v>21</v>
      </c>
      <c r="B23" t="s">
        <v>196</v>
      </c>
      <c r="C23">
        <v>27</v>
      </c>
      <c r="D23">
        <f t="shared" si="0"/>
        <v>1</v>
      </c>
      <c r="E23" s="12">
        <v>25500</v>
      </c>
      <c r="F23">
        <f t="shared" si="1"/>
        <v>1</v>
      </c>
      <c r="G23" t="s">
        <v>201</v>
      </c>
      <c r="H23" t="s">
        <v>198</v>
      </c>
      <c r="I23" t="s">
        <v>198</v>
      </c>
      <c r="J23" t="s">
        <v>198</v>
      </c>
      <c r="K23" t="s">
        <v>199</v>
      </c>
    </row>
    <row r="24" spans="1:11" x14ac:dyDescent="0.25">
      <c r="A24">
        <v>22</v>
      </c>
      <c r="B24" t="s">
        <v>196</v>
      </c>
      <c r="C24">
        <v>54</v>
      </c>
      <c r="D24">
        <f t="shared" si="0"/>
        <v>2</v>
      </c>
      <c r="E24" s="12">
        <v>103000</v>
      </c>
      <c r="F24">
        <f t="shared" si="1"/>
        <v>2</v>
      </c>
      <c r="G24" t="s">
        <v>202</v>
      </c>
      <c r="H24" t="s">
        <v>198</v>
      </c>
      <c r="I24" t="s">
        <v>199</v>
      </c>
      <c r="J24" t="s">
        <v>198</v>
      </c>
      <c r="K24" t="s">
        <v>198</v>
      </c>
    </row>
    <row r="25" spans="1:11" x14ac:dyDescent="0.25">
      <c r="A25">
        <v>23</v>
      </c>
      <c r="B25" t="s">
        <v>196</v>
      </c>
      <c r="C25">
        <v>59</v>
      </c>
      <c r="D25">
        <f t="shared" si="0"/>
        <v>2</v>
      </c>
      <c r="E25" s="12">
        <v>72000</v>
      </c>
      <c r="F25">
        <f t="shared" si="1"/>
        <v>2</v>
      </c>
      <c r="G25" t="s">
        <v>200</v>
      </c>
      <c r="H25" t="s">
        <v>198</v>
      </c>
      <c r="I25" t="s">
        <v>198</v>
      </c>
      <c r="J25" t="s">
        <v>198</v>
      </c>
      <c r="K25" t="s">
        <v>199</v>
      </c>
    </row>
    <row r="26" spans="1:11" x14ac:dyDescent="0.25">
      <c r="A26">
        <v>24</v>
      </c>
      <c r="B26" t="s">
        <v>64</v>
      </c>
      <c r="C26">
        <v>30</v>
      </c>
      <c r="D26">
        <f t="shared" si="0"/>
        <v>1</v>
      </c>
      <c r="E26" s="12">
        <v>39500</v>
      </c>
      <c r="F26">
        <f t="shared" si="1"/>
        <v>2</v>
      </c>
      <c r="G26" t="s">
        <v>200</v>
      </c>
      <c r="H26" t="s">
        <v>198</v>
      </c>
      <c r="I26" t="s">
        <v>199</v>
      </c>
      <c r="J26" t="s">
        <v>198</v>
      </c>
      <c r="K26" t="s">
        <v>198</v>
      </c>
    </row>
    <row r="27" spans="1:11" x14ac:dyDescent="0.25">
      <c r="A27">
        <v>25</v>
      </c>
      <c r="B27" t="s">
        <v>64</v>
      </c>
      <c r="C27">
        <v>62</v>
      </c>
      <c r="D27">
        <f t="shared" si="0"/>
        <v>2</v>
      </c>
      <c r="E27" s="12">
        <v>24500</v>
      </c>
      <c r="F27">
        <f t="shared" si="1"/>
        <v>1</v>
      </c>
      <c r="G27" t="s">
        <v>197</v>
      </c>
      <c r="H27" t="s">
        <v>198</v>
      </c>
      <c r="I27" t="s">
        <v>199</v>
      </c>
      <c r="J27" t="s">
        <v>199</v>
      </c>
      <c r="K27" t="s">
        <v>199</v>
      </c>
    </row>
    <row r="28" spans="1:11" x14ac:dyDescent="0.25">
      <c r="A28">
        <v>26</v>
      </c>
      <c r="B28" t="s">
        <v>196</v>
      </c>
      <c r="C28">
        <v>62</v>
      </c>
      <c r="D28">
        <f t="shared" si="0"/>
        <v>2</v>
      </c>
      <c r="E28" s="12">
        <v>36000</v>
      </c>
      <c r="F28">
        <f t="shared" si="1"/>
        <v>1</v>
      </c>
      <c r="G28" t="s">
        <v>197</v>
      </c>
      <c r="H28" t="s">
        <v>198</v>
      </c>
      <c r="I28" t="s">
        <v>199</v>
      </c>
      <c r="J28" t="s">
        <v>199</v>
      </c>
      <c r="K28" t="s">
        <v>198</v>
      </c>
    </row>
    <row r="29" spans="1:11" x14ac:dyDescent="0.25">
      <c r="A29">
        <v>27</v>
      </c>
      <c r="B29" t="s">
        <v>196</v>
      </c>
      <c r="C29">
        <v>37</v>
      </c>
      <c r="D29">
        <f t="shared" si="0"/>
        <v>1</v>
      </c>
      <c r="E29" s="12">
        <v>94000</v>
      </c>
      <c r="F29">
        <f t="shared" si="1"/>
        <v>2</v>
      </c>
      <c r="G29" t="s">
        <v>201</v>
      </c>
      <c r="H29" t="s">
        <v>199</v>
      </c>
      <c r="I29" t="s">
        <v>199</v>
      </c>
      <c r="J29" t="s">
        <v>199</v>
      </c>
      <c r="K29" t="s">
        <v>199</v>
      </c>
    </row>
    <row r="30" spans="1:11" x14ac:dyDescent="0.25">
      <c r="A30">
        <v>28</v>
      </c>
      <c r="B30" t="s">
        <v>64</v>
      </c>
      <c r="C30">
        <v>71</v>
      </c>
      <c r="D30">
        <f t="shared" si="0"/>
        <v>2</v>
      </c>
      <c r="E30" s="12">
        <v>23500</v>
      </c>
      <c r="F30">
        <f t="shared" si="1"/>
        <v>1</v>
      </c>
      <c r="G30" t="s">
        <v>202</v>
      </c>
      <c r="H30" t="s">
        <v>199</v>
      </c>
      <c r="I30" t="s">
        <v>199</v>
      </c>
      <c r="J30" t="s">
        <v>198</v>
      </c>
      <c r="K30" t="s">
        <v>199</v>
      </c>
    </row>
    <row r="31" spans="1:11" x14ac:dyDescent="0.25">
      <c r="A31">
        <v>29</v>
      </c>
      <c r="B31" t="s">
        <v>64</v>
      </c>
      <c r="C31">
        <v>69</v>
      </c>
      <c r="D31">
        <f t="shared" si="0"/>
        <v>2</v>
      </c>
      <c r="E31" s="12">
        <v>234500</v>
      </c>
      <c r="F31">
        <f t="shared" si="1"/>
        <v>2</v>
      </c>
      <c r="G31" t="s">
        <v>202</v>
      </c>
      <c r="H31" t="s">
        <v>199</v>
      </c>
      <c r="I31" t="s">
        <v>199</v>
      </c>
      <c r="J31" t="s">
        <v>199</v>
      </c>
      <c r="K31" t="s">
        <v>199</v>
      </c>
    </row>
    <row r="32" spans="1:11" x14ac:dyDescent="0.25">
      <c r="A32">
        <v>30</v>
      </c>
      <c r="B32" t="s">
        <v>64</v>
      </c>
      <c r="C32">
        <v>18</v>
      </c>
      <c r="D32">
        <f t="shared" si="0"/>
        <v>1</v>
      </c>
      <c r="E32">
        <v>1500</v>
      </c>
      <c r="F32">
        <f t="shared" si="1"/>
        <v>1</v>
      </c>
      <c r="G32" t="s">
        <v>197</v>
      </c>
      <c r="H32" t="s">
        <v>198</v>
      </c>
      <c r="I32" t="s">
        <v>198</v>
      </c>
      <c r="J32" t="s">
        <v>198</v>
      </c>
      <c r="K32" t="s">
        <v>199</v>
      </c>
    </row>
    <row r="34" spans="7:11" x14ac:dyDescent="0.25">
      <c r="G34" t="s">
        <v>214</v>
      </c>
      <c r="H34">
        <f>COUNTIF(H3:H32,"bad")</f>
        <v>12</v>
      </c>
      <c r="I34">
        <f t="shared" ref="I34:K34" si="2">COUNTIF(I3:I32,"bad")</f>
        <v>15</v>
      </c>
      <c r="J34">
        <f t="shared" si="2"/>
        <v>17</v>
      </c>
      <c r="K34">
        <f t="shared" si="2"/>
        <v>25</v>
      </c>
    </row>
    <row r="35" spans="7:11" x14ac:dyDescent="0.25">
      <c r="G35" t="s">
        <v>215</v>
      </c>
      <c r="H35">
        <f>COUNTIF(H3:H32, "good")</f>
        <v>18</v>
      </c>
      <c r="I35">
        <f t="shared" ref="I35:K35" si="3">COUNTIF(I3:I32, "good")</f>
        <v>15</v>
      </c>
      <c r="J35">
        <f t="shared" si="3"/>
        <v>13</v>
      </c>
      <c r="K35">
        <f t="shared" si="3"/>
        <v>5</v>
      </c>
    </row>
    <row r="36" spans="7:11" x14ac:dyDescent="0.25">
      <c r="G36" t="s">
        <v>216</v>
      </c>
      <c r="H36">
        <f>SUM(H34:H35)</f>
        <v>30</v>
      </c>
      <c r="I36">
        <f t="shared" ref="I36:K36" si="4">SUM(I34:I35)</f>
        <v>30</v>
      </c>
      <c r="J36">
        <f t="shared" si="4"/>
        <v>30</v>
      </c>
      <c r="K36">
        <f t="shared" si="4"/>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460C6-AB35-4B20-81D6-CB64746322B9}">
  <sheetPr codeName="Sheet14"/>
  <dimension ref="B2:I25"/>
  <sheetViews>
    <sheetView topLeftCell="A4" workbookViewId="0">
      <selection activeCell="D11" sqref="D11"/>
    </sheetView>
  </sheetViews>
  <sheetFormatPr defaultRowHeight="15" x14ac:dyDescent="0.25"/>
  <cols>
    <col min="1" max="2" width="22.5703125" bestFit="1" customWidth="1"/>
    <col min="3" max="3" width="5.5703125" bestFit="1" customWidth="1"/>
    <col min="4" max="4" width="7.5703125" bestFit="1" customWidth="1"/>
    <col min="5" max="5" width="15.140625" bestFit="1" customWidth="1"/>
    <col min="6" max="6" width="7.5703125" bestFit="1" customWidth="1"/>
    <col min="7" max="7" width="15.140625" bestFit="1" customWidth="1"/>
    <col min="8" max="8" width="14.85546875" bestFit="1" customWidth="1"/>
  </cols>
  <sheetData>
    <row r="2" spans="2:7" x14ac:dyDescent="0.25">
      <c r="B2" t="s">
        <v>219</v>
      </c>
    </row>
    <row r="3" spans="2:7" x14ac:dyDescent="0.25">
      <c r="B3" t="s">
        <v>226</v>
      </c>
      <c r="C3" t="s">
        <v>220</v>
      </c>
      <c r="D3" t="s">
        <v>194</v>
      </c>
      <c r="E3" t="s">
        <v>221</v>
      </c>
      <c r="F3" t="s">
        <v>222</v>
      </c>
      <c r="G3" t="s">
        <v>223</v>
      </c>
    </row>
    <row r="4" spans="2:7" x14ac:dyDescent="0.25">
      <c r="B4" t="s">
        <v>224</v>
      </c>
      <c r="C4">
        <v>30</v>
      </c>
      <c r="D4">
        <v>9</v>
      </c>
      <c r="E4">
        <v>45</v>
      </c>
      <c r="F4">
        <v>66</v>
      </c>
      <c r="G4">
        <v>150</v>
      </c>
    </row>
    <row r="5" spans="2:7" x14ac:dyDescent="0.25">
      <c r="B5" t="s">
        <v>225</v>
      </c>
      <c r="C5">
        <v>270</v>
      </c>
      <c r="D5">
        <v>51</v>
      </c>
      <c r="E5">
        <v>75</v>
      </c>
      <c r="F5">
        <v>54</v>
      </c>
      <c r="G5">
        <v>450</v>
      </c>
    </row>
    <row r="6" spans="2:7" x14ac:dyDescent="0.25">
      <c r="B6" t="s">
        <v>223</v>
      </c>
      <c r="C6">
        <v>300</v>
      </c>
      <c r="D6">
        <v>60</v>
      </c>
      <c r="E6">
        <v>120</v>
      </c>
      <c r="F6">
        <v>120</v>
      </c>
      <c r="G6">
        <v>600</v>
      </c>
    </row>
    <row r="9" spans="2:7" x14ac:dyDescent="0.25">
      <c r="C9" t="s">
        <v>227</v>
      </c>
    </row>
    <row r="10" spans="2:7" x14ac:dyDescent="0.25">
      <c r="B10" t="s">
        <v>226</v>
      </c>
      <c r="C10" t="s">
        <v>220</v>
      </c>
      <c r="D10" t="s">
        <v>194</v>
      </c>
      <c r="E10" t="s">
        <v>221</v>
      </c>
      <c r="F10" t="s">
        <v>222</v>
      </c>
      <c r="G10" t="s">
        <v>223</v>
      </c>
    </row>
    <row r="11" spans="2:7" x14ac:dyDescent="0.25">
      <c r="B11" t="s">
        <v>224</v>
      </c>
      <c r="C11">
        <f>C6*G4/G6</f>
        <v>75</v>
      </c>
      <c r="D11">
        <f>D6*G4/G6</f>
        <v>15</v>
      </c>
      <c r="E11">
        <f>E6*G4/G6</f>
        <v>30</v>
      </c>
      <c r="F11">
        <f>F6*G4/G6</f>
        <v>30</v>
      </c>
      <c r="G11">
        <v>150</v>
      </c>
    </row>
    <row r="12" spans="2:7" x14ac:dyDescent="0.25">
      <c r="B12" t="s">
        <v>225</v>
      </c>
      <c r="C12">
        <f>C6*G5/G6</f>
        <v>225</v>
      </c>
      <c r="D12">
        <f>D6*G5/G6</f>
        <v>45</v>
      </c>
      <c r="E12">
        <f>E6*G5/G6</f>
        <v>90</v>
      </c>
      <c r="F12">
        <f>F6*G5/G6</f>
        <v>90</v>
      </c>
      <c r="G12">
        <v>450</v>
      </c>
    </row>
    <row r="13" spans="2:7" x14ac:dyDescent="0.25">
      <c r="B13" t="s">
        <v>223</v>
      </c>
      <c r="C13">
        <v>300</v>
      </c>
      <c r="D13">
        <v>60</v>
      </c>
      <c r="E13">
        <v>120</v>
      </c>
      <c r="F13">
        <v>120</v>
      </c>
      <c r="G13">
        <v>600</v>
      </c>
    </row>
    <row r="16" spans="2:7" x14ac:dyDescent="0.25">
      <c r="F16" t="s">
        <v>228</v>
      </c>
      <c r="G16">
        <f>_xlfn.CHISQ.TEST(C4:F5,C11:F12)</f>
        <v>5.3568705520607855E-23</v>
      </c>
    </row>
    <row r="17" spans="2:9" x14ac:dyDescent="0.25">
      <c r="H17" t="s">
        <v>231</v>
      </c>
      <c r="I17">
        <v>0.05</v>
      </c>
    </row>
    <row r="18" spans="2:9" x14ac:dyDescent="0.25">
      <c r="F18" t="s">
        <v>230</v>
      </c>
      <c r="G18">
        <f>G25</f>
        <v>106.8</v>
      </c>
    </row>
    <row r="21" spans="2:9" x14ac:dyDescent="0.25">
      <c r="C21" t="s">
        <v>227</v>
      </c>
    </row>
    <row r="22" spans="2:9" x14ac:dyDescent="0.25">
      <c r="B22" t="s">
        <v>226</v>
      </c>
      <c r="C22" t="s">
        <v>220</v>
      </c>
      <c r="D22" t="s">
        <v>194</v>
      </c>
      <c r="E22" t="s">
        <v>221</v>
      </c>
      <c r="F22" t="s">
        <v>222</v>
      </c>
    </row>
    <row r="23" spans="2:9" x14ac:dyDescent="0.25">
      <c r="B23" t="s">
        <v>224</v>
      </c>
      <c r="C23">
        <f>(C4-C11)^2/C11</f>
        <v>27</v>
      </c>
      <c r="D23">
        <f t="shared" ref="D23:F24" si="0">(D4-D11)^2/D11</f>
        <v>2.4</v>
      </c>
      <c r="E23">
        <f t="shared" si="0"/>
        <v>7.5</v>
      </c>
      <c r="F23">
        <f t="shared" si="0"/>
        <v>43.2</v>
      </c>
    </row>
    <row r="24" spans="2:9" x14ac:dyDescent="0.25">
      <c r="B24" t="s">
        <v>225</v>
      </c>
      <c r="C24">
        <f>(C5-C12)^2/C12</f>
        <v>9</v>
      </c>
      <c r="D24">
        <f t="shared" si="0"/>
        <v>0.8</v>
      </c>
      <c r="E24">
        <f t="shared" si="0"/>
        <v>2.5</v>
      </c>
      <c r="F24">
        <f t="shared" si="0"/>
        <v>14.4</v>
      </c>
      <c r="G24" t="s">
        <v>229</v>
      </c>
    </row>
    <row r="25" spans="2:9" x14ac:dyDescent="0.25">
      <c r="G25">
        <f>SUM(C23:F24)</f>
        <v>106.8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28D4C-2FC3-47FB-A50F-561E258DF6DF}">
  <sheetPr codeName="Sheet15"/>
  <dimension ref="A1:K45"/>
  <sheetViews>
    <sheetView tabSelected="1" workbookViewId="0">
      <selection activeCell="C5" sqref="C5"/>
    </sheetView>
  </sheetViews>
  <sheetFormatPr defaultRowHeight="15" x14ac:dyDescent="0.25"/>
  <cols>
    <col min="1" max="1" width="14.28515625" bestFit="1" customWidth="1"/>
    <col min="2" max="2" width="24" bestFit="1" customWidth="1"/>
    <col min="3" max="3" width="27.140625" bestFit="1" customWidth="1"/>
    <col min="4" max="4" width="24" bestFit="1" customWidth="1"/>
    <col min="5" max="6" width="35.7109375" bestFit="1" customWidth="1"/>
    <col min="9" max="9" width="23.28515625" bestFit="1" customWidth="1"/>
    <col min="10" max="10" width="12.7109375" bestFit="1" customWidth="1"/>
  </cols>
  <sheetData>
    <row r="1" spans="1:11" x14ac:dyDescent="0.25">
      <c r="A1" t="s">
        <v>232</v>
      </c>
      <c r="B1" t="s">
        <v>258</v>
      </c>
      <c r="C1" t="s">
        <v>233</v>
      </c>
      <c r="D1" t="s">
        <v>234</v>
      </c>
      <c r="E1" t="s">
        <v>235</v>
      </c>
      <c r="F1" t="s">
        <v>236</v>
      </c>
    </row>
    <row r="2" spans="1:11" x14ac:dyDescent="0.25">
      <c r="A2">
        <v>1</v>
      </c>
      <c r="B2">
        <v>81</v>
      </c>
      <c r="C2">
        <v>93</v>
      </c>
      <c r="D2">
        <v>89</v>
      </c>
      <c r="E2">
        <v>83</v>
      </c>
      <c r="F2">
        <v>85</v>
      </c>
    </row>
    <row r="3" spans="1:11" x14ac:dyDescent="0.25">
      <c r="A3">
        <v>2</v>
      </c>
      <c r="B3">
        <v>67</v>
      </c>
      <c r="C3">
        <v>68</v>
      </c>
      <c r="D3">
        <v>58</v>
      </c>
      <c r="E3">
        <v>75</v>
      </c>
      <c r="F3">
        <v>76</v>
      </c>
      <c r="I3" t="s">
        <v>246</v>
      </c>
    </row>
    <row r="4" spans="1:11" ht="15.75" thickBot="1" x14ac:dyDescent="0.3">
      <c r="A4">
        <v>3</v>
      </c>
      <c r="B4">
        <v>79</v>
      </c>
      <c r="C4">
        <v>72</v>
      </c>
      <c r="D4">
        <v>65</v>
      </c>
      <c r="E4">
        <v>84</v>
      </c>
      <c r="F4">
        <v>87</v>
      </c>
    </row>
    <row r="5" spans="1:11" x14ac:dyDescent="0.25">
      <c r="A5">
        <v>4</v>
      </c>
      <c r="B5">
        <v>83</v>
      </c>
      <c r="C5">
        <v>84</v>
      </c>
      <c r="D5">
        <v>67</v>
      </c>
      <c r="E5">
        <v>90</v>
      </c>
      <c r="F5">
        <v>92</v>
      </c>
      <c r="I5" s="3"/>
      <c r="J5" s="3" t="s">
        <v>247</v>
      </c>
      <c r="K5" s="3" t="s">
        <v>248</v>
      </c>
    </row>
    <row r="6" spans="1:11" x14ac:dyDescent="0.25">
      <c r="A6">
        <v>5</v>
      </c>
      <c r="B6">
        <v>64</v>
      </c>
      <c r="C6">
        <v>77</v>
      </c>
      <c r="D6">
        <v>92</v>
      </c>
      <c r="E6">
        <v>66</v>
      </c>
      <c r="F6">
        <v>67</v>
      </c>
      <c r="I6" s="1" t="s">
        <v>11</v>
      </c>
      <c r="J6" s="1">
        <v>75.361111111111114</v>
      </c>
      <c r="K6" s="1">
        <v>81.055555555555557</v>
      </c>
    </row>
    <row r="7" spans="1:11" x14ac:dyDescent="0.25">
      <c r="A7">
        <v>6</v>
      </c>
      <c r="B7">
        <v>68</v>
      </c>
      <c r="C7">
        <v>85</v>
      </c>
      <c r="D7">
        <v>80</v>
      </c>
      <c r="E7">
        <v>68</v>
      </c>
      <c r="F7">
        <v>71</v>
      </c>
      <c r="I7" s="1" t="s">
        <v>249</v>
      </c>
      <c r="J7" s="1">
        <v>78.47</v>
      </c>
      <c r="K7" s="1">
        <v>77.31</v>
      </c>
    </row>
    <row r="8" spans="1:11" x14ac:dyDescent="0.25">
      <c r="A8">
        <v>7</v>
      </c>
      <c r="B8">
        <v>64</v>
      </c>
      <c r="C8">
        <v>63</v>
      </c>
      <c r="D8">
        <v>73</v>
      </c>
      <c r="E8">
        <v>72</v>
      </c>
      <c r="F8">
        <v>73</v>
      </c>
      <c r="I8" s="1" t="s">
        <v>55</v>
      </c>
      <c r="J8" s="1">
        <v>36</v>
      </c>
      <c r="K8" s="1">
        <v>36</v>
      </c>
    </row>
    <row r="9" spans="1:11" x14ac:dyDescent="0.25">
      <c r="A9">
        <v>8</v>
      </c>
      <c r="B9">
        <v>90</v>
      </c>
      <c r="C9">
        <v>87</v>
      </c>
      <c r="D9">
        <v>80</v>
      </c>
      <c r="E9">
        <v>96</v>
      </c>
      <c r="F9">
        <v>98</v>
      </c>
      <c r="I9" s="1" t="s">
        <v>100</v>
      </c>
      <c r="J9" s="1">
        <v>0</v>
      </c>
      <c r="K9" s="1"/>
    </row>
    <row r="10" spans="1:11" x14ac:dyDescent="0.25">
      <c r="A10">
        <v>9</v>
      </c>
      <c r="B10">
        <v>80</v>
      </c>
      <c r="C10">
        <v>91</v>
      </c>
      <c r="D10">
        <v>79</v>
      </c>
      <c r="E10">
        <v>84</v>
      </c>
      <c r="F10">
        <v>85</v>
      </c>
      <c r="I10" s="1" t="s">
        <v>250</v>
      </c>
      <c r="J10" s="1">
        <v>-2.737453564241112</v>
      </c>
      <c r="K10" s="1"/>
    </row>
    <row r="11" spans="1:11" x14ac:dyDescent="0.25">
      <c r="A11">
        <v>10</v>
      </c>
      <c r="B11">
        <v>85</v>
      </c>
      <c r="C11">
        <v>71</v>
      </c>
      <c r="D11">
        <v>85</v>
      </c>
      <c r="E11">
        <v>91</v>
      </c>
      <c r="F11">
        <v>94</v>
      </c>
      <c r="I11" s="1" t="s">
        <v>251</v>
      </c>
      <c r="J11" s="1">
        <v>3.0958430316320174E-3</v>
      </c>
      <c r="K11" s="1"/>
    </row>
    <row r="12" spans="1:11" x14ac:dyDescent="0.25">
      <c r="A12">
        <v>11</v>
      </c>
      <c r="B12">
        <v>69</v>
      </c>
      <c r="C12">
        <v>101</v>
      </c>
      <c r="D12">
        <v>73</v>
      </c>
      <c r="E12">
        <v>75</v>
      </c>
      <c r="F12">
        <v>77</v>
      </c>
      <c r="I12" s="1" t="s">
        <v>252</v>
      </c>
      <c r="J12" s="1">
        <v>1.6448536269514715</v>
      </c>
      <c r="K12" s="1"/>
    </row>
    <row r="13" spans="1:11" x14ac:dyDescent="0.25">
      <c r="A13">
        <v>12</v>
      </c>
      <c r="B13">
        <v>61</v>
      </c>
      <c r="C13">
        <v>82</v>
      </c>
      <c r="D13">
        <v>57</v>
      </c>
      <c r="E13">
        <v>62</v>
      </c>
      <c r="F13">
        <v>64</v>
      </c>
      <c r="I13" s="1" t="s">
        <v>253</v>
      </c>
      <c r="J13" s="1">
        <v>6.1916860632640347E-3</v>
      </c>
      <c r="K13" s="1"/>
    </row>
    <row r="14" spans="1:11" ht="15.75" thickBot="1" x14ac:dyDescent="0.3">
      <c r="A14">
        <v>13</v>
      </c>
      <c r="B14">
        <v>86</v>
      </c>
      <c r="C14">
        <v>93</v>
      </c>
      <c r="D14">
        <v>81</v>
      </c>
      <c r="E14">
        <v>89</v>
      </c>
      <c r="F14">
        <v>90</v>
      </c>
      <c r="I14" s="2" t="s">
        <v>254</v>
      </c>
      <c r="J14" s="2">
        <v>1.9599639845400536</v>
      </c>
      <c r="K14" s="2"/>
    </row>
    <row r="15" spans="1:11" x14ac:dyDescent="0.25">
      <c r="A15">
        <v>14</v>
      </c>
      <c r="B15">
        <v>81</v>
      </c>
      <c r="C15">
        <v>81</v>
      </c>
      <c r="D15">
        <v>83</v>
      </c>
      <c r="E15">
        <v>86</v>
      </c>
      <c r="F15">
        <v>89</v>
      </c>
      <c r="I15" s="1"/>
      <c r="J15" s="1"/>
    </row>
    <row r="16" spans="1:11" x14ac:dyDescent="0.25">
      <c r="A16">
        <v>15</v>
      </c>
      <c r="B16">
        <v>70</v>
      </c>
      <c r="C16">
        <v>76</v>
      </c>
      <c r="D16">
        <v>67</v>
      </c>
      <c r="E16">
        <v>72</v>
      </c>
      <c r="F16">
        <v>73</v>
      </c>
      <c r="I16" t="s">
        <v>255</v>
      </c>
    </row>
    <row r="17" spans="1:11" ht="15.75" thickBot="1" x14ac:dyDescent="0.3">
      <c r="A17">
        <v>16</v>
      </c>
      <c r="B17">
        <v>79</v>
      </c>
      <c r="C17">
        <v>90</v>
      </c>
      <c r="D17">
        <v>78</v>
      </c>
      <c r="E17">
        <v>82</v>
      </c>
      <c r="F17">
        <v>84</v>
      </c>
      <c r="I17" t="s">
        <v>256</v>
      </c>
    </row>
    <row r="18" spans="1:11" x14ac:dyDescent="0.25">
      <c r="A18">
        <v>17</v>
      </c>
      <c r="B18">
        <v>73</v>
      </c>
      <c r="C18">
        <v>78</v>
      </c>
      <c r="D18">
        <v>74</v>
      </c>
      <c r="E18">
        <v>78</v>
      </c>
      <c r="F18">
        <v>80</v>
      </c>
      <c r="I18" s="3"/>
      <c r="J18" s="3" t="s">
        <v>247</v>
      </c>
      <c r="K18" s="3" t="s">
        <v>248</v>
      </c>
    </row>
    <row r="19" spans="1:11" x14ac:dyDescent="0.25">
      <c r="A19">
        <v>18</v>
      </c>
      <c r="B19">
        <v>81</v>
      </c>
      <c r="C19">
        <v>73</v>
      </c>
      <c r="D19">
        <v>76</v>
      </c>
      <c r="E19">
        <v>84</v>
      </c>
      <c r="F19">
        <v>85</v>
      </c>
      <c r="I19" s="1" t="s">
        <v>11</v>
      </c>
      <c r="J19" s="1">
        <v>75.138888888888886</v>
      </c>
      <c r="K19" s="1">
        <v>80.361111111111114</v>
      </c>
    </row>
    <row r="20" spans="1:11" x14ac:dyDescent="0.25">
      <c r="A20">
        <v>19</v>
      </c>
      <c r="B20">
        <v>68</v>
      </c>
      <c r="C20">
        <v>81</v>
      </c>
      <c r="D20">
        <v>68</v>
      </c>
      <c r="E20">
        <v>73</v>
      </c>
      <c r="F20">
        <v>76</v>
      </c>
      <c r="I20" s="1" t="s">
        <v>98</v>
      </c>
      <c r="J20" s="1">
        <v>72.123015873016058</v>
      </c>
      <c r="K20" s="1">
        <v>80.4658730158732</v>
      </c>
    </row>
    <row r="21" spans="1:11" x14ac:dyDescent="0.25">
      <c r="A21">
        <v>20</v>
      </c>
      <c r="B21">
        <v>87</v>
      </c>
      <c r="C21">
        <v>77</v>
      </c>
      <c r="D21">
        <v>82</v>
      </c>
      <c r="E21">
        <v>89</v>
      </c>
      <c r="F21">
        <v>91</v>
      </c>
      <c r="I21" s="1" t="s">
        <v>55</v>
      </c>
      <c r="J21" s="1">
        <v>36</v>
      </c>
      <c r="K21" s="1">
        <v>36</v>
      </c>
    </row>
    <row r="22" spans="1:11" x14ac:dyDescent="0.25">
      <c r="A22">
        <v>21</v>
      </c>
      <c r="B22">
        <v>70</v>
      </c>
      <c r="C22">
        <v>80</v>
      </c>
      <c r="D22">
        <v>71</v>
      </c>
      <c r="E22">
        <v>77</v>
      </c>
      <c r="F22">
        <v>79</v>
      </c>
      <c r="I22" s="1" t="s">
        <v>100</v>
      </c>
      <c r="J22" s="1">
        <v>0</v>
      </c>
      <c r="K22" s="1"/>
    </row>
    <row r="23" spans="1:11" x14ac:dyDescent="0.25">
      <c r="A23">
        <v>22</v>
      </c>
      <c r="B23">
        <v>61</v>
      </c>
      <c r="C23">
        <v>62</v>
      </c>
      <c r="D23">
        <v>61</v>
      </c>
      <c r="E23">
        <v>64</v>
      </c>
      <c r="F23">
        <v>65</v>
      </c>
      <c r="I23" s="1" t="s">
        <v>61</v>
      </c>
      <c r="J23" s="1">
        <v>70</v>
      </c>
      <c r="K23" s="1"/>
    </row>
    <row r="24" spans="1:11" x14ac:dyDescent="0.25">
      <c r="A24">
        <v>23</v>
      </c>
      <c r="B24">
        <v>78</v>
      </c>
      <c r="C24">
        <v>85</v>
      </c>
      <c r="D24">
        <v>83</v>
      </c>
      <c r="E24">
        <v>85</v>
      </c>
      <c r="F24">
        <v>87</v>
      </c>
      <c r="I24" s="1" t="s">
        <v>67</v>
      </c>
      <c r="J24" s="1">
        <v>-2.5365600231202912</v>
      </c>
      <c r="K24" s="1"/>
    </row>
    <row r="25" spans="1:11" x14ac:dyDescent="0.25">
      <c r="A25">
        <v>24</v>
      </c>
      <c r="B25">
        <v>76</v>
      </c>
      <c r="C25">
        <v>84</v>
      </c>
      <c r="D25">
        <v>78</v>
      </c>
      <c r="E25">
        <v>80</v>
      </c>
      <c r="F25">
        <v>81</v>
      </c>
      <c r="I25" s="1" t="s">
        <v>101</v>
      </c>
      <c r="J25" s="1">
        <v>6.7137159927716256E-3</v>
      </c>
      <c r="K25" s="1"/>
    </row>
    <row r="26" spans="1:11" x14ac:dyDescent="0.25">
      <c r="A26">
        <v>25</v>
      </c>
      <c r="B26">
        <v>80</v>
      </c>
      <c r="C26">
        <v>83</v>
      </c>
      <c r="D26">
        <v>76</v>
      </c>
      <c r="E26">
        <v>82</v>
      </c>
      <c r="F26">
        <v>84</v>
      </c>
      <c r="I26" s="1" t="s">
        <v>102</v>
      </c>
      <c r="J26" s="1">
        <v>1.6669144790559576</v>
      </c>
      <c r="K26" s="1"/>
    </row>
    <row r="27" spans="1:11" x14ac:dyDescent="0.25">
      <c r="A27">
        <v>26</v>
      </c>
      <c r="B27">
        <v>70</v>
      </c>
      <c r="C27">
        <v>77</v>
      </c>
      <c r="D27">
        <v>75</v>
      </c>
      <c r="E27">
        <v>76</v>
      </c>
      <c r="F27">
        <v>79</v>
      </c>
      <c r="I27" s="1" t="s">
        <v>103</v>
      </c>
      <c r="J27" s="1">
        <v>1.3427431985543251E-2</v>
      </c>
      <c r="K27" s="1"/>
    </row>
    <row r="28" spans="1:11" ht="15.75" thickBot="1" x14ac:dyDescent="0.3">
      <c r="A28">
        <v>27</v>
      </c>
      <c r="B28">
        <v>87</v>
      </c>
      <c r="C28">
        <v>83</v>
      </c>
      <c r="D28">
        <v>88</v>
      </c>
      <c r="E28">
        <v>90</v>
      </c>
      <c r="F28">
        <v>93</v>
      </c>
      <c r="I28" s="2" t="s">
        <v>104</v>
      </c>
      <c r="J28" s="2">
        <v>1.9944371117711854</v>
      </c>
      <c r="K28" s="2"/>
    </row>
    <row r="29" spans="1:11" x14ac:dyDescent="0.25">
      <c r="A29">
        <v>28</v>
      </c>
      <c r="B29">
        <v>72</v>
      </c>
      <c r="C29">
        <v>87</v>
      </c>
      <c r="D29">
        <v>71</v>
      </c>
      <c r="E29">
        <v>74</v>
      </c>
      <c r="F29">
        <v>75</v>
      </c>
    </row>
    <row r="30" spans="1:11" x14ac:dyDescent="0.25">
      <c r="A30">
        <v>29</v>
      </c>
      <c r="B30">
        <v>71</v>
      </c>
      <c r="C30">
        <v>76</v>
      </c>
      <c r="D30">
        <v>69</v>
      </c>
      <c r="E30">
        <v>71</v>
      </c>
      <c r="F30">
        <v>74</v>
      </c>
      <c r="I30" t="s">
        <v>255</v>
      </c>
    </row>
    <row r="31" spans="1:11" ht="15.75" thickBot="1" x14ac:dyDescent="0.3">
      <c r="A31">
        <v>30</v>
      </c>
      <c r="B31">
        <v>80</v>
      </c>
      <c r="C31">
        <v>68</v>
      </c>
      <c r="D31">
        <v>77</v>
      </c>
      <c r="E31">
        <v>80</v>
      </c>
      <c r="F31">
        <v>83</v>
      </c>
      <c r="I31" t="s">
        <v>257</v>
      </c>
    </row>
    <row r="32" spans="1:11" x14ac:dyDescent="0.25">
      <c r="A32">
        <v>31</v>
      </c>
      <c r="B32">
        <v>82</v>
      </c>
      <c r="C32">
        <v>90</v>
      </c>
      <c r="D32">
        <v>86</v>
      </c>
      <c r="E32">
        <v>88</v>
      </c>
      <c r="F32">
        <v>89</v>
      </c>
      <c r="I32" s="3"/>
      <c r="J32" s="3" t="s">
        <v>247</v>
      </c>
      <c r="K32" s="3" t="s">
        <v>248</v>
      </c>
    </row>
    <row r="33" spans="1:11" x14ac:dyDescent="0.25">
      <c r="A33">
        <v>32</v>
      </c>
      <c r="B33">
        <v>72</v>
      </c>
      <c r="C33">
        <v>93</v>
      </c>
      <c r="D33">
        <v>73</v>
      </c>
      <c r="E33">
        <v>76</v>
      </c>
      <c r="F33">
        <v>78</v>
      </c>
      <c r="I33" s="1" t="s">
        <v>11</v>
      </c>
      <c r="J33" s="1">
        <v>75.361111111111114</v>
      </c>
      <c r="K33" s="1">
        <v>79.083333333333329</v>
      </c>
    </row>
    <row r="34" spans="1:11" x14ac:dyDescent="0.25">
      <c r="A34">
        <v>33</v>
      </c>
      <c r="B34">
        <v>68</v>
      </c>
      <c r="C34">
        <v>75</v>
      </c>
      <c r="D34">
        <v>69</v>
      </c>
      <c r="E34">
        <v>70</v>
      </c>
      <c r="F34">
        <v>72</v>
      </c>
      <c r="I34" s="1" t="s">
        <v>98</v>
      </c>
      <c r="J34" s="1">
        <v>78.4658730158732</v>
      </c>
      <c r="K34" s="1">
        <v>75.107142857142861</v>
      </c>
    </row>
    <row r="35" spans="1:11" x14ac:dyDescent="0.25">
      <c r="A35">
        <v>34</v>
      </c>
      <c r="B35">
        <v>90</v>
      </c>
      <c r="C35">
        <v>73</v>
      </c>
      <c r="D35">
        <v>90</v>
      </c>
      <c r="E35">
        <v>91</v>
      </c>
      <c r="F35">
        <v>93</v>
      </c>
      <c r="I35" s="1" t="s">
        <v>55</v>
      </c>
      <c r="J35" s="1">
        <v>36</v>
      </c>
      <c r="K35" s="1">
        <v>36</v>
      </c>
    </row>
    <row r="36" spans="1:11" x14ac:dyDescent="0.25">
      <c r="A36">
        <v>35</v>
      </c>
      <c r="B36">
        <v>72</v>
      </c>
      <c r="C36">
        <v>84</v>
      </c>
      <c r="D36">
        <v>76</v>
      </c>
      <c r="E36">
        <v>78</v>
      </c>
      <c r="F36">
        <v>81</v>
      </c>
      <c r="I36" s="1" t="s">
        <v>100</v>
      </c>
      <c r="J36" s="1">
        <v>0</v>
      </c>
      <c r="K36" s="1"/>
    </row>
    <row r="37" spans="1:11" x14ac:dyDescent="0.25">
      <c r="A37">
        <v>36</v>
      </c>
      <c r="B37">
        <v>60</v>
      </c>
      <c r="C37">
        <v>70</v>
      </c>
      <c r="D37">
        <v>63</v>
      </c>
      <c r="E37">
        <v>66</v>
      </c>
      <c r="F37">
        <v>68</v>
      </c>
      <c r="I37" s="1" t="s">
        <v>61</v>
      </c>
      <c r="J37" s="1">
        <v>70</v>
      </c>
      <c r="K37" s="1"/>
    </row>
    <row r="38" spans="1:11" x14ac:dyDescent="0.25">
      <c r="A38" t="s">
        <v>237</v>
      </c>
      <c r="B38">
        <v>75.14</v>
      </c>
      <c r="C38">
        <v>80.36</v>
      </c>
      <c r="D38">
        <v>75.36</v>
      </c>
      <c r="E38">
        <v>79.08</v>
      </c>
      <c r="F38">
        <v>81.06</v>
      </c>
      <c r="I38" s="1" t="s">
        <v>67</v>
      </c>
      <c r="J38" s="1">
        <v>-1.802171392498721</v>
      </c>
      <c r="K38" s="1"/>
    </row>
    <row r="39" spans="1:11" x14ac:dyDescent="0.25">
      <c r="A39" t="s">
        <v>238</v>
      </c>
      <c r="B39">
        <v>72.12</v>
      </c>
      <c r="C39">
        <v>80.47</v>
      </c>
      <c r="D39">
        <v>78.47</v>
      </c>
      <c r="E39">
        <v>75.11</v>
      </c>
      <c r="F39">
        <v>77.31</v>
      </c>
      <c r="I39" s="1" t="s">
        <v>101</v>
      </c>
      <c r="J39" s="1">
        <v>3.7911884562637464E-2</v>
      </c>
      <c r="K39" s="1"/>
    </row>
    <row r="40" spans="1:11" x14ac:dyDescent="0.25">
      <c r="A40" t="s">
        <v>239</v>
      </c>
      <c r="D40" t="s">
        <v>239</v>
      </c>
      <c r="I40" s="1" t="s">
        <v>102</v>
      </c>
      <c r="J40" s="1">
        <v>1.6669144790559576</v>
      </c>
      <c r="K40" s="1"/>
    </row>
    <row r="41" spans="1:11" x14ac:dyDescent="0.25">
      <c r="A41" t="s">
        <v>240</v>
      </c>
      <c r="B41">
        <v>74.290000000000006</v>
      </c>
      <c r="D41" t="s">
        <v>241</v>
      </c>
      <c r="E41">
        <v>71.209999999999994</v>
      </c>
      <c r="I41" s="1" t="s">
        <v>103</v>
      </c>
      <c r="J41" s="1">
        <v>7.5823769125274929E-2</v>
      </c>
      <c r="K41" s="1"/>
    </row>
    <row r="42" spans="1:11" ht="15.75" thickBot="1" x14ac:dyDescent="0.3">
      <c r="A42" t="s">
        <v>242</v>
      </c>
      <c r="D42" t="s">
        <v>242</v>
      </c>
      <c r="I42" s="2" t="s">
        <v>104</v>
      </c>
      <c r="J42" s="2">
        <v>1.9944371117711854</v>
      </c>
      <c r="K42" s="2"/>
    </row>
    <row r="43" spans="1:11" x14ac:dyDescent="0.25">
      <c r="A43" t="s">
        <v>240</v>
      </c>
      <c r="B43">
        <v>75.72</v>
      </c>
      <c r="D43" t="s">
        <v>241</v>
      </c>
      <c r="E43">
        <v>77.319999999999993</v>
      </c>
    </row>
    <row r="44" spans="1:11" x14ac:dyDescent="0.25">
      <c r="A44" t="s">
        <v>243</v>
      </c>
      <c r="D44" t="s">
        <v>245</v>
      </c>
    </row>
    <row r="45" spans="1:11" x14ac:dyDescent="0.25">
      <c r="A45" t="s">
        <v>244</v>
      </c>
      <c r="B45">
        <v>74.77</v>
      </c>
      <c r="D45" t="s">
        <v>244</v>
      </c>
      <c r="E45">
        <v>73.17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890D5-090D-43BE-B40A-800713ED0C36}">
  <sheetPr codeName="Sheet16"/>
  <dimension ref="A1:M45"/>
  <sheetViews>
    <sheetView topLeftCell="A7" workbookViewId="0">
      <selection activeCell="P19" sqref="P19"/>
    </sheetView>
  </sheetViews>
  <sheetFormatPr defaultRowHeight="15" x14ac:dyDescent="0.25"/>
  <cols>
    <col min="1" max="1" width="16.7109375" bestFit="1" customWidth="1"/>
    <col min="2" max="2" width="24" bestFit="1" customWidth="1"/>
    <col min="3" max="3" width="27.140625" bestFit="1" customWidth="1"/>
    <col min="4" max="4" width="24" bestFit="1" customWidth="1"/>
    <col min="5" max="5" width="35.7109375" bestFit="1" customWidth="1"/>
    <col min="6" max="6" width="33.5703125" bestFit="1" customWidth="1"/>
    <col min="8" max="8" width="18.7109375" customWidth="1"/>
    <col min="12" max="12" width="25.5703125" bestFit="1" customWidth="1"/>
    <col min="13" max="13" width="12.7109375" bestFit="1" customWidth="1"/>
  </cols>
  <sheetData>
    <row r="1" spans="1:13" ht="15.75" thickBot="1" x14ac:dyDescent="0.3">
      <c r="A1" t="s">
        <v>232</v>
      </c>
      <c r="B1" t="s">
        <v>258</v>
      </c>
      <c r="C1" t="s">
        <v>233</v>
      </c>
      <c r="D1" t="s">
        <v>234</v>
      </c>
      <c r="E1" t="s">
        <v>235</v>
      </c>
      <c r="F1" t="s">
        <v>236</v>
      </c>
    </row>
    <row r="2" spans="1:13" x14ac:dyDescent="0.25">
      <c r="A2">
        <v>1</v>
      </c>
      <c r="B2">
        <v>81</v>
      </c>
      <c r="C2">
        <v>93</v>
      </c>
      <c r="D2">
        <v>89</v>
      </c>
      <c r="E2">
        <v>83</v>
      </c>
      <c r="F2">
        <v>85</v>
      </c>
      <c r="H2" t="s">
        <v>255</v>
      </c>
      <c r="L2" s="4" t="s">
        <v>259</v>
      </c>
      <c r="M2" s="4"/>
    </row>
    <row r="3" spans="1:13" ht="15.75" thickBot="1" x14ac:dyDescent="0.3">
      <c r="A3">
        <v>2</v>
      </c>
      <c r="B3">
        <v>67</v>
      </c>
      <c r="C3">
        <v>68</v>
      </c>
      <c r="D3">
        <v>58</v>
      </c>
      <c r="E3">
        <v>75</v>
      </c>
      <c r="F3">
        <v>76</v>
      </c>
      <c r="L3" s="1"/>
      <c r="M3" s="1"/>
    </row>
    <row r="4" spans="1:13" x14ac:dyDescent="0.25">
      <c r="A4">
        <v>3</v>
      </c>
      <c r="B4">
        <v>79</v>
      </c>
      <c r="C4">
        <v>72</v>
      </c>
      <c r="D4">
        <v>65</v>
      </c>
      <c r="E4">
        <v>84</v>
      </c>
      <c r="F4">
        <v>87</v>
      </c>
      <c r="H4" s="3"/>
      <c r="I4" s="3" t="s">
        <v>247</v>
      </c>
      <c r="J4" s="3" t="s">
        <v>248</v>
      </c>
      <c r="L4" s="1" t="s">
        <v>11</v>
      </c>
      <c r="M4" s="1">
        <v>80.3611111111111</v>
      </c>
    </row>
    <row r="5" spans="1:13" x14ac:dyDescent="0.25">
      <c r="A5">
        <v>4</v>
      </c>
      <c r="B5">
        <v>83</v>
      </c>
      <c r="C5">
        <v>84</v>
      </c>
      <c r="D5">
        <v>67</v>
      </c>
      <c r="E5">
        <v>90</v>
      </c>
      <c r="F5">
        <v>92</v>
      </c>
      <c r="H5" s="1" t="s">
        <v>11</v>
      </c>
      <c r="I5" s="1">
        <v>80.361111111111114</v>
      </c>
      <c r="J5" s="1">
        <v>79.083333333333329</v>
      </c>
      <c r="L5" s="1" t="s">
        <v>12</v>
      </c>
      <c r="M5" s="1">
        <v>1.4950461997309017</v>
      </c>
    </row>
    <row r="6" spans="1:13" x14ac:dyDescent="0.25">
      <c r="A6">
        <v>5</v>
      </c>
      <c r="B6">
        <v>64</v>
      </c>
      <c r="C6">
        <v>77</v>
      </c>
      <c r="D6">
        <v>92</v>
      </c>
      <c r="E6">
        <v>66</v>
      </c>
      <c r="F6">
        <v>67</v>
      </c>
      <c r="H6" s="1" t="s">
        <v>98</v>
      </c>
      <c r="I6" s="1">
        <v>80.4658730158732</v>
      </c>
      <c r="J6" s="1">
        <v>75.107142857142861</v>
      </c>
      <c r="L6" s="1" t="s">
        <v>13</v>
      </c>
      <c r="M6" s="1">
        <v>81</v>
      </c>
    </row>
    <row r="7" spans="1:13" x14ac:dyDescent="0.25">
      <c r="A7">
        <v>6</v>
      </c>
      <c r="B7">
        <v>68</v>
      </c>
      <c r="C7">
        <v>85</v>
      </c>
      <c r="D7">
        <v>80</v>
      </c>
      <c r="E7">
        <v>68</v>
      </c>
      <c r="F7">
        <v>71</v>
      </c>
      <c r="H7" s="1" t="s">
        <v>55</v>
      </c>
      <c r="I7" s="1">
        <v>36</v>
      </c>
      <c r="J7" s="1">
        <v>36</v>
      </c>
      <c r="L7" s="1" t="s">
        <v>14</v>
      </c>
      <c r="M7" s="1">
        <v>93</v>
      </c>
    </row>
    <row r="8" spans="1:13" x14ac:dyDescent="0.25">
      <c r="A8">
        <v>7</v>
      </c>
      <c r="B8">
        <v>64</v>
      </c>
      <c r="C8">
        <v>63</v>
      </c>
      <c r="D8">
        <v>73</v>
      </c>
      <c r="E8">
        <v>72</v>
      </c>
      <c r="F8">
        <v>73</v>
      </c>
      <c r="H8" s="1" t="s">
        <v>100</v>
      </c>
      <c r="I8" s="1">
        <v>0</v>
      </c>
      <c r="J8" s="1"/>
      <c r="L8" s="1" t="s">
        <v>15</v>
      </c>
      <c r="M8" s="1">
        <v>8.9702771983854106</v>
      </c>
    </row>
    <row r="9" spans="1:13" x14ac:dyDescent="0.25">
      <c r="A9">
        <v>8</v>
      </c>
      <c r="B9">
        <v>90</v>
      </c>
      <c r="C9">
        <v>87</v>
      </c>
      <c r="D9">
        <v>80</v>
      </c>
      <c r="E9">
        <v>96</v>
      </c>
      <c r="F9">
        <v>98</v>
      </c>
      <c r="H9" s="1" t="s">
        <v>61</v>
      </c>
      <c r="I9" s="1">
        <v>70</v>
      </c>
      <c r="J9" s="1"/>
      <c r="L9" s="1" t="s">
        <v>16</v>
      </c>
      <c r="M9" s="1">
        <v>80.4658730158732</v>
      </c>
    </row>
    <row r="10" spans="1:13" x14ac:dyDescent="0.25">
      <c r="A10">
        <v>9</v>
      </c>
      <c r="B10">
        <v>80</v>
      </c>
      <c r="C10">
        <v>91</v>
      </c>
      <c r="D10">
        <v>79</v>
      </c>
      <c r="E10">
        <v>84</v>
      </c>
      <c r="F10">
        <v>85</v>
      </c>
      <c r="H10" s="1" t="s">
        <v>67</v>
      </c>
      <c r="I10" s="1">
        <v>0.61466636078506887</v>
      </c>
      <c r="J10" s="1"/>
      <c r="L10" s="1" t="s">
        <v>17</v>
      </c>
      <c r="M10" s="1">
        <v>-0.25459186695764169</v>
      </c>
    </row>
    <row r="11" spans="1:13" x14ac:dyDescent="0.25">
      <c r="A11">
        <v>10</v>
      </c>
      <c r="B11">
        <v>85</v>
      </c>
      <c r="C11">
        <v>71</v>
      </c>
      <c r="D11">
        <v>85</v>
      </c>
      <c r="E11">
        <v>91</v>
      </c>
      <c r="F11">
        <v>94</v>
      </c>
      <c r="H11" s="1" t="s">
        <v>101</v>
      </c>
      <c r="I11" s="1">
        <v>0.27038398928142116</v>
      </c>
      <c r="J11" s="1"/>
      <c r="L11" s="1" t="s">
        <v>18</v>
      </c>
      <c r="M11" s="1">
        <v>-6.1900986427349414E-3</v>
      </c>
    </row>
    <row r="12" spans="1:13" x14ac:dyDescent="0.25">
      <c r="A12">
        <v>11</v>
      </c>
      <c r="B12">
        <v>69</v>
      </c>
      <c r="C12">
        <v>101</v>
      </c>
      <c r="D12">
        <v>73</v>
      </c>
      <c r="E12">
        <v>75</v>
      </c>
      <c r="F12">
        <v>77</v>
      </c>
      <c r="H12" s="1" t="s">
        <v>102</v>
      </c>
      <c r="I12" s="1">
        <v>1.6669144790559576</v>
      </c>
      <c r="J12" s="1"/>
      <c r="L12" s="1" t="s">
        <v>19</v>
      </c>
      <c r="M12" s="1">
        <v>39</v>
      </c>
    </row>
    <row r="13" spans="1:13" x14ac:dyDescent="0.25">
      <c r="A13">
        <v>12</v>
      </c>
      <c r="B13">
        <v>61</v>
      </c>
      <c r="C13">
        <v>82</v>
      </c>
      <c r="D13">
        <v>57</v>
      </c>
      <c r="E13">
        <v>62</v>
      </c>
      <c r="F13">
        <v>64</v>
      </c>
      <c r="H13" s="1" t="s">
        <v>103</v>
      </c>
      <c r="I13" s="1">
        <v>0.54076797856284231</v>
      </c>
      <c r="J13" s="1"/>
      <c r="L13" s="1" t="s">
        <v>20</v>
      </c>
      <c r="M13" s="1">
        <v>62</v>
      </c>
    </row>
    <row r="14" spans="1:13" ht="15.75" thickBot="1" x14ac:dyDescent="0.3">
      <c r="A14">
        <v>13</v>
      </c>
      <c r="B14">
        <v>86</v>
      </c>
      <c r="C14">
        <v>93</v>
      </c>
      <c r="D14">
        <v>81</v>
      </c>
      <c r="E14">
        <v>89</v>
      </c>
      <c r="F14">
        <v>90</v>
      </c>
      <c r="H14" s="2" t="s">
        <v>104</v>
      </c>
      <c r="I14" s="2">
        <v>1.9944371117711854</v>
      </c>
      <c r="J14" s="2"/>
      <c r="L14" s="1" t="s">
        <v>21</v>
      </c>
      <c r="M14" s="1">
        <v>101</v>
      </c>
    </row>
    <row r="15" spans="1:13" x14ac:dyDescent="0.25">
      <c r="A15">
        <v>14</v>
      </c>
      <c r="B15">
        <v>81</v>
      </c>
      <c r="C15">
        <v>81</v>
      </c>
      <c r="D15">
        <v>83</v>
      </c>
      <c r="E15">
        <v>86</v>
      </c>
      <c r="F15">
        <v>89</v>
      </c>
      <c r="L15" s="1" t="s">
        <v>22</v>
      </c>
      <c r="M15" s="1">
        <v>2893</v>
      </c>
    </row>
    <row r="16" spans="1:13" x14ac:dyDescent="0.25">
      <c r="A16">
        <v>15</v>
      </c>
      <c r="B16">
        <v>70</v>
      </c>
      <c r="C16">
        <v>76</v>
      </c>
      <c r="D16">
        <v>67</v>
      </c>
      <c r="E16">
        <v>72</v>
      </c>
      <c r="F16">
        <v>73</v>
      </c>
      <c r="H16" t="s">
        <v>97</v>
      </c>
      <c r="L16" s="1" t="s">
        <v>23</v>
      </c>
      <c r="M16" s="1">
        <v>36</v>
      </c>
    </row>
    <row r="17" spans="1:13" ht="15.75" thickBot="1" x14ac:dyDescent="0.3">
      <c r="A17">
        <v>16</v>
      </c>
      <c r="B17">
        <v>79</v>
      </c>
      <c r="C17">
        <v>90</v>
      </c>
      <c r="D17">
        <v>78</v>
      </c>
      <c r="E17">
        <v>82</v>
      </c>
      <c r="F17">
        <v>84</v>
      </c>
      <c r="L17" s="2" t="s">
        <v>93</v>
      </c>
      <c r="M17" s="2">
        <v>3.0351051431742504</v>
      </c>
    </row>
    <row r="18" spans="1:13" x14ac:dyDescent="0.25">
      <c r="A18">
        <v>17</v>
      </c>
      <c r="B18">
        <v>73</v>
      </c>
      <c r="C18">
        <v>78</v>
      </c>
      <c r="D18">
        <v>74</v>
      </c>
      <c r="E18">
        <v>78</v>
      </c>
      <c r="F18">
        <v>80</v>
      </c>
      <c r="H18" s="3"/>
      <c r="I18" s="3" t="s">
        <v>247</v>
      </c>
      <c r="J18" s="3" t="s">
        <v>248</v>
      </c>
      <c r="L18" s="1" t="s">
        <v>260</v>
      </c>
    </row>
    <row r="19" spans="1:13" x14ac:dyDescent="0.25">
      <c r="A19">
        <v>18</v>
      </c>
      <c r="B19">
        <v>81</v>
      </c>
      <c r="C19">
        <v>73</v>
      </c>
      <c r="D19">
        <v>76</v>
      </c>
      <c r="E19">
        <v>84</v>
      </c>
      <c r="F19">
        <v>85</v>
      </c>
      <c r="H19" s="1" t="s">
        <v>11</v>
      </c>
      <c r="I19" s="1">
        <v>79.083333333333329</v>
      </c>
      <c r="J19" s="1">
        <v>81.055555555555557</v>
      </c>
      <c r="L19" s="1" t="s">
        <v>261</v>
      </c>
      <c r="M19">
        <f>M4+M17</f>
        <v>83.396216254285349</v>
      </c>
    </row>
    <row r="20" spans="1:13" x14ac:dyDescent="0.25">
      <c r="A20">
        <v>19</v>
      </c>
      <c r="B20">
        <v>68</v>
      </c>
      <c r="C20">
        <v>81</v>
      </c>
      <c r="D20">
        <v>68</v>
      </c>
      <c r="E20">
        <v>73</v>
      </c>
      <c r="F20">
        <v>76</v>
      </c>
      <c r="H20" s="1" t="s">
        <v>98</v>
      </c>
      <c r="I20" s="1">
        <v>75.107142857142861</v>
      </c>
      <c r="J20" s="1">
        <v>77.311111111110748</v>
      </c>
      <c r="L20" s="1" t="s">
        <v>262</v>
      </c>
      <c r="M20">
        <f>M4-M17</f>
        <v>77.326005967936851</v>
      </c>
    </row>
    <row r="21" spans="1:13" x14ac:dyDescent="0.25">
      <c r="A21">
        <v>20</v>
      </c>
      <c r="B21">
        <v>87</v>
      </c>
      <c r="C21">
        <v>77</v>
      </c>
      <c r="D21">
        <v>82</v>
      </c>
      <c r="E21">
        <v>89</v>
      </c>
      <c r="F21">
        <v>91</v>
      </c>
      <c r="H21" s="1" t="s">
        <v>55</v>
      </c>
      <c r="I21" s="1">
        <v>36</v>
      </c>
      <c r="J21" s="1">
        <v>36</v>
      </c>
    </row>
    <row r="22" spans="1:13" x14ac:dyDescent="0.25">
      <c r="A22">
        <v>21</v>
      </c>
      <c r="B22">
        <v>70</v>
      </c>
      <c r="C22">
        <v>80</v>
      </c>
      <c r="D22">
        <v>71</v>
      </c>
      <c r="E22">
        <v>77</v>
      </c>
      <c r="F22">
        <v>79</v>
      </c>
      <c r="H22" s="1" t="s">
        <v>99</v>
      </c>
      <c r="I22" s="1">
        <v>0.9961728218476571</v>
      </c>
      <c r="J22" s="1"/>
    </row>
    <row r="23" spans="1:13" x14ac:dyDescent="0.25">
      <c r="A23">
        <v>22</v>
      </c>
      <c r="B23">
        <v>61</v>
      </c>
      <c r="C23">
        <v>62</v>
      </c>
      <c r="D23">
        <v>61</v>
      </c>
      <c r="E23">
        <v>64</v>
      </c>
      <c r="F23">
        <v>65</v>
      </c>
      <c r="H23" s="1" t="s">
        <v>100</v>
      </c>
      <c r="I23" s="1">
        <v>0</v>
      </c>
      <c r="J23" s="1"/>
    </row>
    <row r="24" spans="1:13" x14ac:dyDescent="0.25">
      <c r="A24">
        <v>23</v>
      </c>
      <c r="B24">
        <v>78</v>
      </c>
      <c r="C24">
        <v>85</v>
      </c>
      <c r="D24">
        <v>83</v>
      </c>
      <c r="E24">
        <v>85</v>
      </c>
      <c r="F24">
        <v>87</v>
      </c>
      <c r="H24" s="1" t="s">
        <v>61</v>
      </c>
      <c r="I24" s="1">
        <v>35</v>
      </c>
      <c r="J24" s="1"/>
    </row>
    <row r="25" spans="1:13" x14ac:dyDescent="0.25">
      <c r="A25">
        <v>24</v>
      </c>
      <c r="B25">
        <v>76</v>
      </c>
      <c r="C25">
        <v>84</v>
      </c>
      <c r="D25">
        <v>78</v>
      </c>
      <c r="E25">
        <v>80</v>
      </c>
      <c r="F25">
        <v>81</v>
      </c>
      <c r="H25" s="1" t="s">
        <v>67</v>
      </c>
      <c r="I25" s="1">
        <v>-15.286881360233496</v>
      </c>
      <c r="J25" s="1"/>
    </row>
    <row r="26" spans="1:13" x14ac:dyDescent="0.25">
      <c r="A26">
        <v>25</v>
      </c>
      <c r="B26">
        <v>80</v>
      </c>
      <c r="C26">
        <v>83</v>
      </c>
      <c r="D26">
        <v>76</v>
      </c>
      <c r="E26">
        <v>82</v>
      </c>
      <c r="F26">
        <v>84</v>
      </c>
      <c r="H26" s="1" t="s">
        <v>101</v>
      </c>
      <c r="I26" s="1">
        <v>2.3102750635662499E-17</v>
      </c>
      <c r="J26" s="1"/>
    </row>
    <row r="27" spans="1:13" x14ac:dyDescent="0.25">
      <c r="A27">
        <v>26</v>
      </c>
      <c r="B27">
        <v>70</v>
      </c>
      <c r="C27">
        <v>77</v>
      </c>
      <c r="D27">
        <v>75</v>
      </c>
      <c r="E27">
        <v>76</v>
      </c>
      <c r="F27">
        <v>79</v>
      </c>
      <c r="H27" s="1" t="s">
        <v>102</v>
      </c>
      <c r="I27" s="1">
        <v>1.6895724577802647</v>
      </c>
      <c r="J27" s="1"/>
    </row>
    <row r="28" spans="1:13" x14ac:dyDescent="0.25">
      <c r="A28">
        <v>27</v>
      </c>
      <c r="B28">
        <v>87</v>
      </c>
      <c r="C28">
        <v>83</v>
      </c>
      <c r="D28">
        <v>88</v>
      </c>
      <c r="E28">
        <v>90</v>
      </c>
      <c r="F28">
        <v>93</v>
      </c>
      <c r="H28" s="1" t="s">
        <v>103</v>
      </c>
      <c r="I28" s="1">
        <v>4.6205501271324999E-17</v>
      </c>
      <c r="J28" s="1"/>
    </row>
    <row r="29" spans="1:13" ht="15.75" thickBot="1" x14ac:dyDescent="0.3">
      <c r="A29">
        <v>28</v>
      </c>
      <c r="B29">
        <v>72</v>
      </c>
      <c r="C29">
        <v>87</v>
      </c>
      <c r="D29">
        <v>71</v>
      </c>
      <c r="E29">
        <v>74</v>
      </c>
      <c r="F29">
        <v>75</v>
      </c>
      <c r="H29" s="2" t="s">
        <v>104</v>
      </c>
      <c r="I29" s="2">
        <v>2.0301079282503438</v>
      </c>
      <c r="J29" s="2"/>
    </row>
    <row r="30" spans="1:13" x14ac:dyDescent="0.25">
      <c r="A30">
        <v>29</v>
      </c>
      <c r="B30">
        <v>71</v>
      </c>
      <c r="C30">
        <v>76</v>
      </c>
      <c r="D30">
        <v>69</v>
      </c>
      <c r="E30">
        <v>71</v>
      </c>
      <c r="F30">
        <v>74</v>
      </c>
    </row>
    <row r="31" spans="1:13" x14ac:dyDescent="0.25">
      <c r="A31">
        <v>30</v>
      </c>
      <c r="B31">
        <v>80</v>
      </c>
      <c r="C31">
        <v>68</v>
      </c>
      <c r="D31">
        <v>77</v>
      </c>
      <c r="E31">
        <v>80</v>
      </c>
      <c r="F31">
        <v>83</v>
      </c>
    </row>
    <row r="32" spans="1:13" x14ac:dyDescent="0.25">
      <c r="A32">
        <v>31</v>
      </c>
      <c r="B32">
        <v>82</v>
      </c>
      <c r="C32">
        <v>90</v>
      </c>
      <c r="D32">
        <v>86</v>
      </c>
      <c r="E32">
        <v>88</v>
      </c>
      <c r="F32">
        <v>89</v>
      </c>
    </row>
    <row r="33" spans="1:6" x14ac:dyDescent="0.25">
      <c r="A33">
        <v>32</v>
      </c>
      <c r="B33">
        <v>72</v>
      </c>
      <c r="C33">
        <v>93</v>
      </c>
      <c r="D33">
        <v>73</v>
      </c>
      <c r="E33">
        <v>76</v>
      </c>
      <c r="F33">
        <v>78</v>
      </c>
    </row>
    <row r="34" spans="1:6" x14ac:dyDescent="0.25">
      <c r="A34">
        <v>33</v>
      </c>
      <c r="B34">
        <v>68</v>
      </c>
      <c r="C34">
        <v>75</v>
      </c>
      <c r="D34">
        <v>69</v>
      </c>
      <c r="E34">
        <v>70</v>
      </c>
      <c r="F34">
        <v>72</v>
      </c>
    </row>
    <row r="35" spans="1:6" x14ac:dyDescent="0.25">
      <c r="A35">
        <v>34</v>
      </c>
      <c r="B35">
        <v>90</v>
      </c>
      <c r="C35">
        <v>73</v>
      </c>
      <c r="D35">
        <v>90</v>
      </c>
      <c r="E35">
        <v>91</v>
      </c>
      <c r="F35">
        <v>93</v>
      </c>
    </row>
    <row r="36" spans="1:6" x14ac:dyDescent="0.25">
      <c r="A36">
        <v>35</v>
      </c>
      <c r="B36">
        <v>72</v>
      </c>
      <c r="C36">
        <v>84</v>
      </c>
      <c r="D36">
        <v>76</v>
      </c>
      <c r="E36">
        <v>78</v>
      </c>
      <c r="F36">
        <v>81</v>
      </c>
    </row>
    <row r="37" spans="1:6" x14ac:dyDescent="0.25">
      <c r="A37">
        <v>36</v>
      </c>
      <c r="B37">
        <v>60</v>
      </c>
      <c r="C37">
        <v>70</v>
      </c>
      <c r="D37">
        <v>63</v>
      </c>
      <c r="E37">
        <v>66</v>
      </c>
      <c r="F37">
        <v>68</v>
      </c>
    </row>
    <row r="38" spans="1:6" x14ac:dyDescent="0.25">
      <c r="A38" t="s">
        <v>237</v>
      </c>
      <c r="B38">
        <v>75.14</v>
      </c>
      <c r="C38">
        <v>80.36</v>
      </c>
      <c r="D38">
        <v>75.36</v>
      </c>
      <c r="E38">
        <v>79.08</v>
      </c>
      <c r="F38">
        <v>81.06</v>
      </c>
    </row>
    <row r="39" spans="1:6" x14ac:dyDescent="0.25">
      <c r="A39" t="s">
        <v>238</v>
      </c>
      <c r="B39">
        <v>72.12</v>
      </c>
      <c r="C39">
        <v>80.47</v>
      </c>
      <c r="D39">
        <v>78.47</v>
      </c>
      <c r="E39">
        <v>75.11</v>
      </c>
      <c r="F39">
        <v>77.31</v>
      </c>
    </row>
    <row r="40" spans="1:6" x14ac:dyDescent="0.25">
      <c r="A40" t="s">
        <v>239</v>
      </c>
      <c r="D40" t="s">
        <v>239</v>
      </c>
    </row>
    <row r="41" spans="1:6" x14ac:dyDescent="0.25">
      <c r="A41" t="s">
        <v>240</v>
      </c>
      <c r="B41">
        <v>74.290000000000006</v>
      </c>
      <c r="D41" t="s">
        <v>241</v>
      </c>
      <c r="E41">
        <v>71.209999999999994</v>
      </c>
    </row>
    <row r="42" spans="1:6" x14ac:dyDescent="0.25">
      <c r="A42" t="s">
        <v>242</v>
      </c>
      <c r="D42" t="s">
        <v>242</v>
      </c>
    </row>
    <row r="43" spans="1:6" x14ac:dyDescent="0.25">
      <c r="A43" t="s">
        <v>240</v>
      </c>
      <c r="B43">
        <v>75.72</v>
      </c>
      <c r="D43" t="s">
        <v>241</v>
      </c>
      <c r="E43">
        <v>77.319999999999993</v>
      </c>
    </row>
    <row r="44" spans="1:6" x14ac:dyDescent="0.25">
      <c r="A44" t="s">
        <v>243</v>
      </c>
      <c r="D44" t="s">
        <v>245</v>
      </c>
    </row>
    <row r="45" spans="1:6" x14ac:dyDescent="0.25">
      <c r="A45" t="s">
        <v>244</v>
      </c>
      <c r="B45">
        <v>74.77</v>
      </c>
      <c r="D45" t="s">
        <v>244</v>
      </c>
      <c r="E45">
        <v>73.17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A533-34C6-4AE1-BDA5-A9A3C6939937}">
  <sheetPr codeName="Sheet17"/>
  <dimension ref="A1:I45"/>
  <sheetViews>
    <sheetView topLeftCell="D1" workbookViewId="0">
      <selection activeCell="L10" sqref="L10"/>
    </sheetView>
  </sheetViews>
  <sheetFormatPr defaultRowHeight="15" x14ac:dyDescent="0.25"/>
  <cols>
    <col min="1" max="1" width="16.7109375" bestFit="1" customWidth="1"/>
    <col min="2" max="2" width="24" bestFit="1" customWidth="1"/>
    <col min="3" max="3" width="27.140625" bestFit="1" customWidth="1"/>
    <col min="4" max="4" width="24" bestFit="1" customWidth="1"/>
    <col min="5" max="5" width="35.7109375" bestFit="1" customWidth="1"/>
    <col min="6" max="6" width="33.5703125" bestFit="1" customWidth="1"/>
    <col min="8" max="8" width="18.5703125" customWidth="1"/>
  </cols>
  <sheetData>
    <row r="1" spans="1:9" x14ac:dyDescent="0.25">
      <c r="A1" t="s">
        <v>232</v>
      </c>
      <c r="B1" t="s">
        <v>258</v>
      </c>
      <c r="C1" t="s">
        <v>233</v>
      </c>
      <c r="D1" t="s">
        <v>234</v>
      </c>
      <c r="E1" t="s">
        <v>235</v>
      </c>
      <c r="F1" t="s">
        <v>236</v>
      </c>
    </row>
    <row r="2" spans="1:9" x14ac:dyDescent="0.25">
      <c r="A2">
        <v>1</v>
      </c>
      <c r="B2">
        <v>81</v>
      </c>
      <c r="C2">
        <v>93</v>
      </c>
      <c r="D2">
        <v>89</v>
      </c>
      <c r="E2">
        <v>83</v>
      </c>
      <c r="F2">
        <v>85</v>
      </c>
      <c r="H2" t="s">
        <v>292</v>
      </c>
    </row>
    <row r="3" spans="1:9" x14ac:dyDescent="0.25">
      <c r="A3">
        <v>2</v>
      </c>
      <c r="B3">
        <v>67</v>
      </c>
      <c r="C3">
        <v>68</v>
      </c>
      <c r="D3">
        <v>58</v>
      </c>
      <c r="E3">
        <v>75</v>
      </c>
      <c r="F3">
        <v>76</v>
      </c>
    </row>
    <row r="4" spans="1:9" x14ac:dyDescent="0.25">
      <c r="A4">
        <v>3</v>
      </c>
      <c r="B4">
        <v>79</v>
      </c>
      <c r="C4">
        <v>72</v>
      </c>
      <c r="D4">
        <v>65</v>
      </c>
      <c r="E4">
        <v>84</v>
      </c>
      <c r="F4">
        <v>87</v>
      </c>
      <c r="H4" t="s">
        <v>293</v>
      </c>
      <c r="I4">
        <v>30</v>
      </c>
    </row>
    <row r="5" spans="1:9" x14ac:dyDescent="0.25">
      <c r="A5">
        <v>4</v>
      </c>
      <c r="B5">
        <v>83</v>
      </c>
      <c r="C5">
        <v>84</v>
      </c>
      <c r="D5">
        <v>67</v>
      </c>
      <c r="E5">
        <v>90</v>
      </c>
      <c r="F5">
        <v>92</v>
      </c>
      <c r="H5" t="s">
        <v>294</v>
      </c>
      <c r="I5" s="19">
        <v>6.5000000000000002E-2</v>
      </c>
    </row>
    <row r="6" spans="1:9" x14ac:dyDescent="0.25">
      <c r="A6">
        <v>5</v>
      </c>
      <c r="B6">
        <v>64</v>
      </c>
      <c r="C6">
        <v>77</v>
      </c>
      <c r="D6">
        <v>92</v>
      </c>
      <c r="E6">
        <v>66</v>
      </c>
      <c r="F6">
        <v>67</v>
      </c>
      <c r="H6" t="s">
        <v>295</v>
      </c>
      <c r="I6" s="20">
        <v>200000</v>
      </c>
    </row>
    <row r="7" spans="1:9" x14ac:dyDescent="0.25">
      <c r="A7">
        <v>6</v>
      </c>
      <c r="B7">
        <v>68</v>
      </c>
      <c r="C7">
        <v>85</v>
      </c>
      <c r="D7">
        <v>80</v>
      </c>
      <c r="E7">
        <v>68</v>
      </c>
      <c r="F7">
        <v>71</v>
      </c>
      <c r="H7" t="s">
        <v>296</v>
      </c>
      <c r="I7" s="20">
        <v>50000</v>
      </c>
    </row>
    <row r="8" spans="1:9" x14ac:dyDescent="0.25">
      <c r="A8">
        <v>7</v>
      </c>
      <c r="B8">
        <v>64</v>
      </c>
      <c r="C8">
        <v>63</v>
      </c>
      <c r="D8">
        <v>73</v>
      </c>
      <c r="E8">
        <v>72</v>
      </c>
      <c r="F8">
        <v>73</v>
      </c>
    </row>
    <row r="9" spans="1:9" x14ac:dyDescent="0.25">
      <c r="A9">
        <v>8</v>
      </c>
      <c r="B9">
        <v>90</v>
      </c>
      <c r="C9">
        <v>87</v>
      </c>
      <c r="D9">
        <v>80</v>
      </c>
      <c r="E9">
        <v>96</v>
      </c>
      <c r="F9">
        <v>98</v>
      </c>
    </row>
    <row r="10" spans="1:9" x14ac:dyDescent="0.25">
      <c r="A10">
        <v>9</v>
      </c>
      <c r="B10">
        <v>80</v>
      </c>
      <c r="C10">
        <v>91</v>
      </c>
      <c r="D10">
        <v>79</v>
      </c>
      <c r="E10">
        <v>84</v>
      </c>
      <c r="F10">
        <v>85</v>
      </c>
      <c r="H10" t="s">
        <v>297</v>
      </c>
      <c r="I10" s="10">
        <f>PMT(I5/12,I4*12,I6-I7)</f>
        <v>-948.10203523944563</v>
      </c>
    </row>
    <row r="11" spans="1:9" x14ac:dyDescent="0.25">
      <c r="A11">
        <v>10</v>
      </c>
      <c r="B11">
        <v>85</v>
      </c>
      <c r="C11">
        <v>71</v>
      </c>
      <c r="D11">
        <v>85</v>
      </c>
      <c r="E11">
        <v>91</v>
      </c>
      <c r="F11">
        <v>94</v>
      </c>
    </row>
    <row r="12" spans="1:9" x14ac:dyDescent="0.25">
      <c r="A12">
        <v>11</v>
      </c>
      <c r="B12">
        <v>69</v>
      </c>
      <c r="C12">
        <v>101</v>
      </c>
      <c r="D12">
        <v>73</v>
      </c>
      <c r="E12">
        <v>75</v>
      </c>
      <c r="F12">
        <v>77</v>
      </c>
    </row>
    <row r="13" spans="1:9" x14ac:dyDescent="0.25">
      <c r="A13">
        <v>12</v>
      </c>
      <c r="B13">
        <v>61</v>
      </c>
      <c r="C13">
        <v>82</v>
      </c>
      <c r="D13">
        <v>57</v>
      </c>
      <c r="E13">
        <v>62</v>
      </c>
      <c r="F13">
        <v>64</v>
      </c>
    </row>
    <row r="14" spans="1:9" x14ac:dyDescent="0.25">
      <c r="A14">
        <v>13</v>
      </c>
      <c r="B14">
        <v>86</v>
      </c>
      <c r="C14">
        <v>93</v>
      </c>
      <c r="D14">
        <v>81</v>
      </c>
      <c r="E14">
        <v>89</v>
      </c>
      <c r="F14">
        <v>90</v>
      </c>
    </row>
    <row r="15" spans="1:9" x14ac:dyDescent="0.25">
      <c r="A15">
        <v>14</v>
      </c>
      <c r="B15">
        <v>81</v>
      </c>
      <c r="C15">
        <v>81</v>
      </c>
      <c r="D15">
        <v>83</v>
      </c>
      <c r="E15">
        <v>86</v>
      </c>
      <c r="F15">
        <v>89</v>
      </c>
    </row>
    <row r="16" spans="1:9" x14ac:dyDescent="0.25">
      <c r="A16">
        <v>15</v>
      </c>
      <c r="B16">
        <v>70</v>
      </c>
      <c r="C16">
        <v>76</v>
      </c>
      <c r="D16">
        <v>67</v>
      </c>
      <c r="E16">
        <v>72</v>
      </c>
      <c r="F16">
        <v>73</v>
      </c>
    </row>
    <row r="17" spans="1:6" x14ac:dyDescent="0.25">
      <c r="A17">
        <v>16</v>
      </c>
      <c r="B17">
        <v>79</v>
      </c>
      <c r="C17">
        <v>90</v>
      </c>
      <c r="D17">
        <v>78</v>
      </c>
      <c r="E17">
        <v>82</v>
      </c>
      <c r="F17">
        <v>84</v>
      </c>
    </row>
    <row r="18" spans="1:6" x14ac:dyDescent="0.25">
      <c r="A18">
        <v>17</v>
      </c>
      <c r="B18">
        <v>73</v>
      </c>
      <c r="C18">
        <v>78</v>
      </c>
      <c r="D18">
        <v>74</v>
      </c>
      <c r="E18">
        <v>78</v>
      </c>
      <c r="F18">
        <v>80</v>
      </c>
    </row>
    <row r="19" spans="1:6" x14ac:dyDescent="0.25">
      <c r="A19">
        <v>18</v>
      </c>
      <c r="B19">
        <v>81</v>
      </c>
      <c r="C19">
        <v>73</v>
      </c>
      <c r="D19">
        <v>76</v>
      </c>
      <c r="E19">
        <v>84</v>
      </c>
      <c r="F19">
        <v>85</v>
      </c>
    </row>
    <row r="20" spans="1:6" x14ac:dyDescent="0.25">
      <c r="A20">
        <v>19</v>
      </c>
      <c r="B20">
        <v>68</v>
      </c>
      <c r="C20">
        <v>81</v>
      </c>
      <c r="D20">
        <v>68</v>
      </c>
      <c r="E20">
        <v>73</v>
      </c>
      <c r="F20">
        <v>76</v>
      </c>
    </row>
    <row r="21" spans="1:6" x14ac:dyDescent="0.25">
      <c r="A21">
        <v>20</v>
      </c>
      <c r="B21">
        <v>87</v>
      </c>
      <c r="C21">
        <v>77</v>
      </c>
      <c r="D21">
        <v>82</v>
      </c>
      <c r="E21">
        <v>89</v>
      </c>
      <c r="F21">
        <v>91</v>
      </c>
    </row>
    <row r="22" spans="1:6" x14ac:dyDescent="0.25">
      <c r="A22">
        <v>21</v>
      </c>
      <c r="B22">
        <v>70</v>
      </c>
      <c r="C22">
        <v>80</v>
      </c>
      <c r="D22">
        <v>71</v>
      </c>
      <c r="E22">
        <v>77</v>
      </c>
      <c r="F22">
        <v>79</v>
      </c>
    </row>
    <row r="23" spans="1:6" x14ac:dyDescent="0.25">
      <c r="A23">
        <v>22</v>
      </c>
      <c r="B23">
        <v>61</v>
      </c>
      <c r="C23">
        <v>62</v>
      </c>
      <c r="D23">
        <v>61</v>
      </c>
      <c r="E23">
        <v>64</v>
      </c>
      <c r="F23">
        <v>65</v>
      </c>
    </row>
    <row r="24" spans="1:6" x14ac:dyDescent="0.25">
      <c r="A24">
        <v>23</v>
      </c>
      <c r="B24">
        <v>78</v>
      </c>
      <c r="C24">
        <v>85</v>
      </c>
      <c r="D24">
        <v>83</v>
      </c>
      <c r="E24">
        <v>85</v>
      </c>
      <c r="F24">
        <v>87</v>
      </c>
    </row>
    <row r="25" spans="1:6" x14ac:dyDescent="0.25">
      <c r="A25">
        <v>24</v>
      </c>
      <c r="B25">
        <v>76</v>
      </c>
      <c r="C25">
        <v>84</v>
      </c>
      <c r="D25">
        <v>78</v>
      </c>
      <c r="E25">
        <v>80</v>
      </c>
      <c r="F25">
        <v>81</v>
      </c>
    </row>
    <row r="26" spans="1:6" x14ac:dyDescent="0.25">
      <c r="A26">
        <v>25</v>
      </c>
      <c r="B26">
        <v>80</v>
      </c>
      <c r="C26">
        <v>83</v>
      </c>
      <c r="D26">
        <v>76</v>
      </c>
      <c r="E26">
        <v>82</v>
      </c>
      <c r="F26">
        <v>84</v>
      </c>
    </row>
    <row r="27" spans="1:6" x14ac:dyDescent="0.25">
      <c r="A27">
        <v>26</v>
      </c>
      <c r="B27">
        <v>70</v>
      </c>
      <c r="C27">
        <v>77</v>
      </c>
      <c r="D27">
        <v>75</v>
      </c>
      <c r="E27">
        <v>76</v>
      </c>
      <c r="F27">
        <v>79</v>
      </c>
    </row>
    <row r="28" spans="1:6" x14ac:dyDescent="0.25">
      <c r="A28">
        <v>27</v>
      </c>
      <c r="B28">
        <v>87</v>
      </c>
      <c r="C28">
        <v>83</v>
      </c>
      <c r="D28">
        <v>88</v>
      </c>
      <c r="E28">
        <v>90</v>
      </c>
      <c r="F28">
        <v>93</v>
      </c>
    </row>
    <row r="29" spans="1:6" x14ac:dyDescent="0.25">
      <c r="A29">
        <v>28</v>
      </c>
      <c r="B29">
        <v>72</v>
      </c>
      <c r="C29">
        <v>87</v>
      </c>
      <c r="D29">
        <v>71</v>
      </c>
      <c r="E29">
        <v>74</v>
      </c>
      <c r="F29">
        <v>75</v>
      </c>
    </row>
    <row r="30" spans="1:6" x14ac:dyDescent="0.25">
      <c r="A30">
        <v>29</v>
      </c>
      <c r="B30">
        <v>71</v>
      </c>
      <c r="C30">
        <v>76</v>
      </c>
      <c r="D30">
        <v>69</v>
      </c>
      <c r="E30">
        <v>71</v>
      </c>
      <c r="F30">
        <v>74</v>
      </c>
    </row>
    <row r="31" spans="1:6" x14ac:dyDescent="0.25">
      <c r="A31">
        <v>30</v>
      </c>
      <c r="B31">
        <v>80</v>
      </c>
      <c r="C31">
        <v>68</v>
      </c>
      <c r="D31">
        <v>77</v>
      </c>
      <c r="E31">
        <v>80</v>
      </c>
      <c r="F31">
        <v>83</v>
      </c>
    </row>
    <row r="32" spans="1:6" x14ac:dyDescent="0.25">
      <c r="A32">
        <v>31</v>
      </c>
      <c r="B32">
        <v>82</v>
      </c>
      <c r="C32">
        <v>90</v>
      </c>
      <c r="D32">
        <v>86</v>
      </c>
      <c r="E32">
        <v>88</v>
      </c>
      <c r="F32">
        <v>89</v>
      </c>
    </row>
    <row r="33" spans="1:6" x14ac:dyDescent="0.25">
      <c r="A33">
        <v>32</v>
      </c>
      <c r="B33">
        <v>72</v>
      </c>
      <c r="C33">
        <v>93</v>
      </c>
      <c r="D33">
        <v>73</v>
      </c>
      <c r="E33">
        <v>76</v>
      </c>
      <c r="F33">
        <v>78</v>
      </c>
    </row>
    <row r="34" spans="1:6" x14ac:dyDescent="0.25">
      <c r="A34">
        <v>33</v>
      </c>
      <c r="B34">
        <v>68</v>
      </c>
      <c r="C34">
        <v>75</v>
      </c>
      <c r="D34">
        <v>69</v>
      </c>
      <c r="E34">
        <v>70</v>
      </c>
      <c r="F34">
        <v>72</v>
      </c>
    </row>
    <row r="35" spans="1:6" x14ac:dyDescent="0.25">
      <c r="A35">
        <v>34</v>
      </c>
      <c r="B35">
        <v>90</v>
      </c>
      <c r="C35">
        <v>73</v>
      </c>
      <c r="D35">
        <v>90</v>
      </c>
      <c r="E35">
        <v>91</v>
      </c>
      <c r="F35">
        <v>93</v>
      </c>
    </row>
    <row r="36" spans="1:6" x14ac:dyDescent="0.25">
      <c r="A36">
        <v>35</v>
      </c>
      <c r="B36">
        <v>72</v>
      </c>
      <c r="C36">
        <v>84</v>
      </c>
      <c r="D36">
        <v>76</v>
      </c>
      <c r="E36">
        <v>78</v>
      </c>
      <c r="F36">
        <v>81</v>
      </c>
    </row>
    <row r="37" spans="1:6" x14ac:dyDescent="0.25">
      <c r="A37">
        <v>36</v>
      </c>
      <c r="B37">
        <v>60</v>
      </c>
      <c r="C37">
        <v>70</v>
      </c>
      <c r="D37">
        <v>63</v>
      </c>
      <c r="E37">
        <v>66</v>
      </c>
      <c r="F37">
        <v>68</v>
      </c>
    </row>
    <row r="38" spans="1:6" x14ac:dyDescent="0.25">
      <c r="A38" t="s">
        <v>237</v>
      </c>
      <c r="B38">
        <v>75.14</v>
      </c>
      <c r="C38">
        <v>80.36</v>
      </c>
      <c r="D38">
        <v>75.36</v>
      </c>
      <c r="E38">
        <v>79.08</v>
      </c>
      <c r="F38">
        <v>81.06</v>
      </c>
    </row>
    <row r="39" spans="1:6" x14ac:dyDescent="0.25">
      <c r="A39" t="s">
        <v>238</v>
      </c>
      <c r="B39">
        <v>72.12</v>
      </c>
      <c r="C39">
        <v>80.47</v>
      </c>
      <c r="D39">
        <v>78.47</v>
      </c>
      <c r="E39">
        <v>75.11</v>
      </c>
      <c r="F39">
        <v>77.31</v>
      </c>
    </row>
    <row r="40" spans="1:6" x14ac:dyDescent="0.25">
      <c r="A40" t="s">
        <v>239</v>
      </c>
      <c r="C40">
        <f>VAR(C2:C37)</f>
        <v>80.4658730158732</v>
      </c>
      <c r="D40">
        <f>SQRT(C40)</f>
        <v>8.9702771983854106</v>
      </c>
    </row>
    <row r="41" spans="1:6" x14ac:dyDescent="0.25">
      <c r="A41" t="s">
        <v>240</v>
      </c>
      <c r="B41">
        <v>74.290000000000006</v>
      </c>
      <c r="C41">
        <f>VAR(B2:C37)</f>
        <v>82.133802816901408</v>
      </c>
      <c r="D41" t="s">
        <v>241</v>
      </c>
      <c r="E41">
        <v>71.209999999999994</v>
      </c>
      <c r="F41" t="s">
        <v>263</v>
      </c>
    </row>
    <row r="42" spans="1:6" x14ac:dyDescent="0.25">
      <c r="A42" t="s">
        <v>242</v>
      </c>
      <c r="D42" t="s">
        <v>242</v>
      </c>
    </row>
    <row r="43" spans="1:6" x14ac:dyDescent="0.25">
      <c r="A43" t="s">
        <v>240</v>
      </c>
      <c r="B43">
        <v>75.72</v>
      </c>
      <c r="D43" t="s">
        <v>241</v>
      </c>
      <c r="E43">
        <v>77.319999999999993</v>
      </c>
    </row>
    <row r="44" spans="1:6" x14ac:dyDescent="0.25">
      <c r="A44" t="s">
        <v>243</v>
      </c>
      <c r="D44" t="s">
        <v>245</v>
      </c>
    </row>
    <row r="45" spans="1:6" x14ac:dyDescent="0.25">
      <c r="A45" t="s">
        <v>244</v>
      </c>
      <c r="B45">
        <v>74.77</v>
      </c>
      <c r="D45" t="s">
        <v>244</v>
      </c>
      <c r="E45">
        <v>73.17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849A-EEAE-4A35-9866-4452AC3D92D9}">
  <sheetPr codeName="Sheet18"/>
  <dimension ref="A1:AA35"/>
  <sheetViews>
    <sheetView topLeftCell="I1" workbookViewId="0">
      <selection activeCell="Q33" sqref="Q33"/>
    </sheetView>
  </sheetViews>
  <sheetFormatPr defaultRowHeight="15" x14ac:dyDescent="0.25"/>
  <cols>
    <col min="1" max="1" width="12.28515625" bestFit="1" customWidth="1"/>
    <col min="3" max="3" width="11.28515625" bestFit="1" customWidth="1"/>
    <col min="4" max="4" width="9.7109375" bestFit="1" customWidth="1"/>
    <col min="5" max="5" width="15.42578125" bestFit="1" customWidth="1"/>
    <col min="7" max="7" width="19.140625" bestFit="1" customWidth="1"/>
    <col min="8" max="8" width="12" bestFit="1" customWidth="1"/>
    <col min="9" max="9" width="5.42578125" bestFit="1" customWidth="1"/>
    <col min="10" max="11" width="12" bestFit="1" customWidth="1"/>
    <col min="15" max="15" width="14.140625" bestFit="1" customWidth="1"/>
    <col min="16" max="16" width="20" bestFit="1" customWidth="1"/>
    <col min="17" max="17" width="17.7109375" bestFit="1" customWidth="1"/>
    <col min="18" max="18" width="18.5703125" bestFit="1" customWidth="1"/>
    <col min="21" max="21" width="17.7109375" style="9" bestFit="1" customWidth="1"/>
    <col min="22" max="25" width="9.140625" style="9"/>
  </cols>
  <sheetData>
    <row r="1" spans="1:25" x14ac:dyDescent="0.25">
      <c r="A1" t="s">
        <v>266</v>
      </c>
      <c r="B1" t="s">
        <v>264</v>
      </c>
      <c r="C1" t="s">
        <v>265</v>
      </c>
      <c r="D1" t="s">
        <v>267</v>
      </c>
      <c r="E1" t="s">
        <v>268</v>
      </c>
    </row>
    <row r="2" spans="1:25" x14ac:dyDescent="0.25">
      <c r="A2">
        <v>1</v>
      </c>
      <c r="B2">
        <v>24</v>
      </c>
      <c r="C2">
        <v>21</v>
      </c>
      <c r="D2">
        <v>12</v>
      </c>
      <c r="E2" t="s">
        <v>6</v>
      </c>
      <c r="G2" t="s">
        <v>271</v>
      </c>
      <c r="O2" t="s">
        <v>283</v>
      </c>
      <c r="P2" t="s">
        <v>284</v>
      </c>
      <c r="Q2" t="s">
        <v>285</v>
      </c>
      <c r="R2" t="s">
        <v>286</v>
      </c>
      <c r="S2" t="s">
        <v>287</v>
      </c>
    </row>
    <row r="3" spans="1:25" x14ac:dyDescent="0.25">
      <c r="A3">
        <v>2</v>
      </c>
      <c r="B3">
        <v>34</v>
      </c>
      <c r="C3">
        <v>12</v>
      </c>
      <c r="D3">
        <v>6</v>
      </c>
      <c r="E3" t="s">
        <v>6</v>
      </c>
      <c r="O3">
        <v>1</v>
      </c>
      <c r="P3">
        <v>12</v>
      </c>
      <c r="Q3" t="s">
        <v>6</v>
      </c>
      <c r="R3" t="s">
        <v>279</v>
      </c>
      <c r="S3">
        <v>23</v>
      </c>
      <c r="U3" s="9" t="s">
        <v>285</v>
      </c>
      <c r="V3" s="9" t="s">
        <v>280</v>
      </c>
      <c r="W3" s="9" t="s">
        <v>282</v>
      </c>
      <c r="X3" s="9" t="s">
        <v>281</v>
      </c>
      <c r="Y3" s="9" t="s">
        <v>279</v>
      </c>
    </row>
    <row r="4" spans="1:25" ht="15.75" thickBot="1" x14ac:dyDescent="0.3">
      <c r="A4">
        <v>3</v>
      </c>
      <c r="B4">
        <v>12</v>
      </c>
      <c r="C4">
        <v>34</v>
      </c>
      <c r="D4">
        <v>8</v>
      </c>
      <c r="E4" t="s">
        <v>6</v>
      </c>
      <c r="G4" t="s">
        <v>272</v>
      </c>
      <c r="O4">
        <v>2</v>
      </c>
      <c r="P4">
        <v>13</v>
      </c>
      <c r="Q4" t="s">
        <v>6</v>
      </c>
      <c r="R4" t="s">
        <v>280</v>
      </c>
      <c r="S4">
        <v>14</v>
      </c>
      <c r="U4" s="9" t="s">
        <v>6</v>
      </c>
      <c r="V4" s="9">
        <v>14</v>
      </c>
      <c r="W4" s="9">
        <v>21</v>
      </c>
      <c r="X4" s="9">
        <v>12</v>
      </c>
      <c r="Y4" s="9">
        <v>23</v>
      </c>
    </row>
    <row r="5" spans="1:25" x14ac:dyDescent="0.25">
      <c r="A5">
        <v>4</v>
      </c>
      <c r="B5">
        <v>23</v>
      </c>
      <c r="C5">
        <v>11</v>
      </c>
      <c r="D5">
        <v>9</v>
      </c>
      <c r="E5" t="s">
        <v>6</v>
      </c>
      <c r="G5" s="3" t="s">
        <v>273</v>
      </c>
      <c r="H5" s="3" t="s">
        <v>23</v>
      </c>
      <c r="I5" s="3" t="s">
        <v>22</v>
      </c>
      <c r="J5" s="3" t="s">
        <v>274</v>
      </c>
      <c r="K5" s="3" t="s">
        <v>98</v>
      </c>
      <c r="O5">
        <v>3</v>
      </c>
      <c r="P5">
        <v>13</v>
      </c>
      <c r="Q5" t="s">
        <v>6</v>
      </c>
      <c r="R5" t="s">
        <v>281</v>
      </c>
      <c r="S5">
        <v>12</v>
      </c>
      <c r="U5" s="3" t="s">
        <v>7</v>
      </c>
      <c r="V5" s="3">
        <v>16</v>
      </c>
      <c r="W5" s="3">
        <v>20</v>
      </c>
      <c r="X5" s="3">
        <v>15</v>
      </c>
      <c r="Y5" s="3">
        <v>25</v>
      </c>
    </row>
    <row r="6" spans="1:25" x14ac:dyDescent="0.25">
      <c r="A6">
        <v>5</v>
      </c>
      <c r="B6">
        <v>7</v>
      </c>
      <c r="C6">
        <v>18</v>
      </c>
      <c r="D6">
        <v>11</v>
      </c>
      <c r="E6" t="s">
        <v>6</v>
      </c>
      <c r="G6" s="1" t="s">
        <v>79</v>
      </c>
      <c r="H6" s="1">
        <v>23</v>
      </c>
      <c r="I6" s="1">
        <v>432</v>
      </c>
      <c r="J6" s="1">
        <v>18.782608695652176</v>
      </c>
      <c r="K6" s="1">
        <v>70.08695652173914</v>
      </c>
      <c r="O6">
        <v>4</v>
      </c>
      <c r="P6">
        <v>13</v>
      </c>
      <c r="Q6" t="s">
        <v>6</v>
      </c>
      <c r="R6" t="s">
        <v>282</v>
      </c>
      <c r="S6">
        <v>21</v>
      </c>
      <c r="U6" s="18" t="s">
        <v>8</v>
      </c>
      <c r="V6" s="18">
        <v>17</v>
      </c>
      <c r="W6" s="18">
        <v>28</v>
      </c>
      <c r="X6" s="18">
        <v>18</v>
      </c>
      <c r="Y6" s="18">
        <v>29</v>
      </c>
    </row>
    <row r="7" spans="1:25" x14ac:dyDescent="0.25">
      <c r="A7">
        <v>6</v>
      </c>
      <c r="B7">
        <v>29</v>
      </c>
      <c r="C7">
        <v>28</v>
      </c>
      <c r="D7">
        <v>3</v>
      </c>
      <c r="E7" t="s">
        <v>6</v>
      </c>
      <c r="G7" s="1" t="s">
        <v>80</v>
      </c>
      <c r="H7" s="1">
        <v>23</v>
      </c>
      <c r="I7" s="1">
        <v>417</v>
      </c>
      <c r="J7" s="1">
        <v>18.130434782608695</v>
      </c>
      <c r="K7" s="1">
        <v>66.482213438735187</v>
      </c>
      <c r="O7">
        <v>5</v>
      </c>
      <c r="P7">
        <v>16</v>
      </c>
      <c r="Q7" t="s">
        <v>7</v>
      </c>
      <c r="R7" t="s">
        <v>280</v>
      </c>
      <c r="S7">
        <v>16</v>
      </c>
      <c r="U7" s="18" t="s">
        <v>9</v>
      </c>
      <c r="V7" s="18">
        <v>23</v>
      </c>
      <c r="W7" s="18">
        <v>36</v>
      </c>
      <c r="X7" s="18">
        <v>19</v>
      </c>
      <c r="Y7" s="18">
        <v>38</v>
      </c>
    </row>
    <row r="8" spans="1:25" ht="15.75" thickBot="1" x14ac:dyDescent="0.3">
      <c r="A8">
        <v>7</v>
      </c>
      <c r="B8">
        <v>18</v>
      </c>
      <c r="C8">
        <v>21</v>
      </c>
      <c r="D8">
        <v>21</v>
      </c>
      <c r="E8" t="s">
        <v>6</v>
      </c>
      <c r="G8" s="2" t="s">
        <v>81</v>
      </c>
      <c r="H8" s="2">
        <v>23</v>
      </c>
      <c r="I8" s="2">
        <v>242</v>
      </c>
      <c r="J8" s="2">
        <v>10.521739130434783</v>
      </c>
      <c r="K8" s="2">
        <v>31.988142292490114</v>
      </c>
      <c r="O8">
        <v>6</v>
      </c>
      <c r="P8">
        <v>17</v>
      </c>
      <c r="Q8" t="s">
        <v>7</v>
      </c>
      <c r="R8" t="s">
        <v>279</v>
      </c>
      <c r="S8">
        <v>25</v>
      </c>
      <c r="U8" s="18" t="s">
        <v>10</v>
      </c>
      <c r="V8" s="18">
        <v>26</v>
      </c>
      <c r="W8" s="18">
        <v>41</v>
      </c>
      <c r="X8" s="18">
        <v>24</v>
      </c>
      <c r="Y8" s="18">
        <v>45</v>
      </c>
    </row>
    <row r="9" spans="1:25" x14ac:dyDescent="0.25">
      <c r="A9">
        <v>8</v>
      </c>
      <c r="B9">
        <v>31</v>
      </c>
      <c r="C9">
        <v>25</v>
      </c>
      <c r="D9">
        <v>19</v>
      </c>
      <c r="E9" t="s">
        <v>6</v>
      </c>
      <c r="O9">
        <v>7</v>
      </c>
      <c r="P9">
        <v>17</v>
      </c>
      <c r="Q9" t="s">
        <v>7</v>
      </c>
      <c r="R9" t="s">
        <v>282</v>
      </c>
      <c r="S9">
        <v>20</v>
      </c>
      <c r="U9" s="18"/>
      <c r="V9" s="18"/>
      <c r="W9" s="18"/>
      <c r="X9" s="18"/>
      <c r="Y9" s="18"/>
    </row>
    <row r="10" spans="1:25" x14ac:dyDescent="0.25">
      <c r="A10">
        <v>9</v>
      </c>
      <c r="B10">
        <v>25</v>
      </c>
      <c r="C10">
        <v>23</v>
      </c>
      <c r="D10">
        <v>6</v>
      </c>
      <c r="E10" t="s">
        <v>6</v>
      </c>
      <c r="O10">
        <v>8</v>
      </c>
      <c r="P10">
        <v>18</v>
      </c>
      <c r="Q10" t="s">
        <v>7</v>
      </c>
      <c r="R10" t="s">
        <v>281</v>
      </c>
      <c r="S10">
        <v>15</v>
      </c>
      <c r="U10" s="18"/>
      <c r="V10" s="18"/>
      <c r="W10" s="18"/>
      <c r="X10" s="18"/>
      <c r="Y10" s="18"/>
    </row>
    <row r="11" spans="1:25" ht="15.75" thickBot="1" x14ac:dyDescent="0.3">
      <c r="A11">
        <v>10</v>
      </c>
      <c r="B11">
        <v>23</v>
      </c>
      <c r="C11">
        <v>19</v>
      </c>
      <c r="D11">
        <v>18</v>
      </c>
      <c r="E11" t="s">
        <v>6</v>
      </c>
      <c r="G11" t="s">
        <v>56</v>
      </c>
      <c r="O11">
        <v>9</v>
      </c>
      <c r="P11">
        <v>21</v>
      </c>
      <c r="Q11" t="s">
        <v>8</v>
      </c>
      <c r="R11" t="s">
        <v>281</v>
      </c>
      <c r="S11">
        <v>18</v>
      </c>
      <c r="U11" s="18"/>
      <c r="V11" s="18"/>
      <c r="W11" s="18"/>
      <c r="X11" s="18"/>
      <c r="Y11" s="18"/>
    </row>
    <row r="12" spans="1:25" x14ac:dyDescent="0.25">
      <c r="A12">
        <v>11</v>
      </c>
      <c r="B12">
        <v>32</v>
      </c>
      <c r="C12">
        <v>40</v>
      </c>
      <c r="D12">
        <v>11</v>
      </c>
      <c r="E12" t="s">
        <v>6</v>
      </c>
      <c r="G12" s="3" t="s">
        <v>275</v>
      </c>
      <c r="H12" s="3" t="s">
        <v>62</v>
      </c>
      <c r="I12" s="3" t="s">
        <v>61</v>
      </c>
      <c r="J12" s="3" t="s">
        <v>63</v>
      </c>
      <c r="K12" s="3" t="s">
        <v>64</v>
      </c>
      <c r="L12" s="3" t="s">
        <v>68</v>
      </c>
      <c r="M12" s="3" t="s">
        <v>276</v>
      </c>
      <c r="O12">
        <v>10</v>
      </c>
      <c r="P12">
        <v>22</v>
      </c>
      <c r="Q12" t="s">
        <v>8</v>
      </c>
      <c r="R12" t="s">
        <v>279</v>
      </c>
      <c r="S12">
        <v>29</v>
      </c>
      <c r="U12" s="18"/>
      <c r="V12" s="18"/>
      <c r="W12" s="18"/>
      <c r="X12" s="18"/>
      <c r="Y12" s="18"/>
    </row>
    <row r="13" spans="1:25" x14ac:dyDescent="0.25">
      <c r="A13">
        <v>12</v>
      </c>
      <c r="B13">
        <v>18</v>
      </c>
      <c r="C13">
        <v>21</v>
      </c>
      <c r="D13">
        <v>4</v>
      </c>
      <c r="E13" t="s">
        <v>7</v>
      </c>
      <c r="G13" s="1" t="s">
        <v>277</v>
      </c>
      <c r="H13" s="1">
        <v>970.28985507246307</v>
      </c>
      <c r="I13" s="1">
        <v>2</v>
      </c>
      <c r="J13" s="1">
        <v>485.14492753623153</v>
      </c>
      <c r="K13" s="1">
        <v>8.6346582248798143</v>
      </c>
      <c r="L13" s="1">
        <v>4.6660016329078564E-4</v>
      </c>
      <c r="M13" s="1">
        <v>3.1359179344945765</v>
      </c>
      <c r="O13">
        <v>11</v>
      </c>
      <c r="P13">
        <v>23</v>
      </c>
      <c r="Q13" t="s">
        <v>8</v>
      </c>
      <c r="R13" t="s">
        <v>280</v>
      </c>
      <c r="S13">
        <v>17</v>
      </c>
      <c r="U13" s="18"/>
      <c r="V13" s="18"/>
      <c r="W13" s="18"/>
      <c r="X13" s="18"/>
      <c r="Y13" s="18"/>
    </row>
    <row r="14" spans="1:25" x14ac:dyDescent="0.25">
      <c r="A14">
        <v>13</v>
      </c>
      <c r="B14">
        <v>27</v>
      </c>
      <c r="C14">
        <v>16</v>
      </c>
      <c r="D14">
        <v>7</v>
      </c>
      <c r="E14" t="s">
        <v>7</v>
      </c>
      <c r="G14" s="1" t="s">
        <v>278</v>
      </c>
      <c r="H14" s="1">
        <v>3708.2608695652179</v>
      </c>
      <c r="I14" s="1">
        <v>66</v>
      </c>
      <c r="J14" s="1">
        <v>56.185770750988148</v>
      </c>
      <c r="K14" s="1"/>
      <c r="L14" s="1"/>
      <c r="M14" s="1"/>
      <c r="O14">
        <v>12</v>
      </c>
      <c r="P14">
        <v>23</v>
      </c>
      <c r="Q14" t="s">
        <v>8</v>
      </c>
      <c r="R14" t="s">
        <v>282</v>
      </c>
      <c r="S14">
        <v>28</v>
      </c>
      <c r="U14" t="s">
        <v>288</v>
      </c>
      <c r="V14"/>
      <c r="W14"/>
      <c r="X14"/>
      <c r="Y14"/>
    </row>
    <row r="15" spans="1:25" ht="15.75" thickBot="1" x14ac:dyDescent="0.3">
      <c r="A15">
        <v>14</v>
      </c>
      <c r="B15">
        <v>21</v>
      </c>
      <c r="C15">
        <v>17</v>
      </c>
      <c r="D15">
        <v>17</v>
      </c>
      <c r="E15" t="s">
        <v>7</v>
      </c>
      <c r="G15" s="1"/>
      <c r="H15" s="1"/>
      <c r="I15" s="1"/>
      <c r="J15" s="1"/>
      <c r="K15" s="1"/>
      <c r="L15" s="1"/>
      <c r="M15" s="1"/>
      <c r="O15">
        <v>13</v>
      </c>
      <c r="P15">
        <v>28</v>
      </c>
      <c r="Q15" t="s">
        <v>9</v>
      </c>
      <c r="R15" t="s">
        <v>281</v>
      </c>
      <c r="S15">
        <v>19</v>
      </c>
      <c r="U15"/>
      <c r="V15"/>
      <c r="W15"/>
      <c r="X15"/>
      <c r="Y15"/>
    </row>
    <row r="16" spans="1:25" ht="15.75" thickBot="1" x14ac:dyDescent="0.3">
      <c r="A16">
        <v>15</v>
      </c>
      <c r="B16">
        <v>14</v>
      </c>
      <c r="C16">
        <v>18</v>
      </c>
      <c r="D16">
        <v>21</v>
      </c>
      <c r="E16" t="s">
        <v>7</v>
      </c>
      <c r="G16" s="2" t="s">
        <v>59</v>
      </c>
      <c r="H16" s="2">
        <v>4678.550724637681</v>
      </c>
      <c r="I16" s="2">
        <v>68</v>
      </c>
      <c r="J16" s="2"/>
      <c r="K16" s="2"/>
      <c r="L16" s="2"/>
      <c r="M16" s="2"/>
      <c r="O16">
        <v>14</v>
      </c>
      <c r="P16">
        <v>28</v>
      </c>
      <c r="Q16" t="s">
        <v>9</v>
      </c>
      <c r="R16" t="s">
        <v>280</v>
      </c>
      <c r="S16">
        <v>23</v>
      </c>
      <c r="U16" s="3" t="s">
        <v>272</v>
      </c>
      <c r="V16" s="3" t="s">
        <v>23</v>
      </c>
      <c r="W16" s="3" t="s">
        <v>22</v>
      </c>
      <c r="X16" s="3" t="s">
        <v>274</v>
      </c>
      <c r="Y16" s="3" t="s">
        <v>98</v>
      </c>
    </row>
    <row r="17" spans="1:27" x14ac:dyDescent="0.25">
      <c r="A17">
        <v>16</v>
      </c>
      <c r="B17">
        <v>6</v>
      </c>
      <c r="C17">
        <v>15</v>
      </c>
      <c r="D17">
        <v>9</v>
      </c>
      <c r="E17" t="s">
        <v>7</v>
      </c>
      <c r="O17">
        <v>15</v>
      </c>
      <c r="P17">
        <v>29</v>
      </c>
      <c r="Q17" t="s">
        <v>9</v>
      </c>
      <c r="R17" t="s">
        <v>282</v>
      </c>
      <c r="S17">
        <v>36</v>
      </c>
      <c r="U17" s="1" t="s">
        <v>6</v>
      </c>
      <c r="V17" s="1">
        <v>4</v>
      </c>
      <c r="W17" s="1">
        <v>70</v>
      </c>
      <c r="X17" s="1">
        <v>17.5</v>
      </c>
      <c r="Y17" s="1">
        <v>28.333333333333332</v>
      </c>
    </row>
    <row r="18" spans="1:27" x14ac:dyDescent="0.25">
      <c r="A18">
        <v>17</v>
      </c>
      <c r="B18">
        <v>15</v>
      </c>
      <c r="C18">
        <v>7</v>
      </c>
      <c r="D18">
        <v>10</v>
      </c>
      <c r="E18" t="s">
        <v>7</v>
      </c>
      <c r="O18">
        <v>16</v>
      </c>
      <c r="P18">
        <v>31</v>
      </c>
      <c r="Q18" t="s">
        <v>9</v>
      </c>
      <c r="R18" t="s">
        <v>279</v>
      </c>
      <c r="S18">
        <v>38</v>
      </c>
      <c r="U18" s="1" t="s">
        <v>7</v>
      </c>
      <c r="V18" s="1">
        <v>4</v>
      </c>
      <c r="W18" s="1">
        <v>76</v>
      </c>
      <c r="X18" s="1">
        <v>19</v>
      </c>
      <c r="Y18" s="1">
        <v>20.666666666666668</v>
      </c>
    </row>
    <row r="19" spans="1:27" x14ac:dyDescent="0.25">
      <c r="A19">
        <v>18</v>
      </c>
      <c r="B19">
        <v>9</v>
      </c>
      <c r="C19">
        <v>9</v>
      </c>
      <c r="D19">
        <v>3</v>
      </c>
      <c r="E19" t="s">
        <v>7</v>
      </c>
      <c r="O19">
        <v>17</v>
      </c>
      <c r="P19">
        <v>35</v>
      </c>
      <c r="Q19" t="s">
        <v>10</v>
      </c>
      <c r="R19" t="s">
        <v>279</v>
      </c>
      <c r="S19">
        <v>45</v>
      </c>
      <c r="U19" s="1" t="s">
        <v>8</v>
      </c>
      <c r="V19" s="1">
        <v>4</v>
      </c>
      <c r="W19" s="1">
        <v>92</v>
      </c>
      <c r="X19" s="1">
        <v>23</v>
      </c>
      <c r="Y19" s="1">
        <v>40.666666666666664</v>
      </c>
    </row>
    <row r="20" spans="1:27" x14ac:dyDescent="0.25">
      <c r="A20">
        <v>19</v>
      </c>
      <c r="B20">
        <v>12</v>
      </c>
      <c r="C20">
        <v>10</v>
      </c>
      <c r="D20">
        <v>6</v>
      </c>
      <c r="E20" t="s">
        <v>7</v>
      </c>
      <c r="O20">
        <v>18</v>
      </c>
      <c r="P20">
        <v>37</v>
      </c>
      <c r="Q20" t="s">
        <v>10</v>
      </c>
      <c r="R20" t="s">
        <v>282</v>
      </c>
      <c r="S20">
        <v>41</v>
      </c>
      <c r="U20" s="1" t="s">
        <v>9</v>
      </c>
      <c r="V20" s="1">
        <v>4</v>
      </c>
      <c r="W20" s="1">
        <v>116</v>
      </c>
      <c r="X20" s="1">
        <v>29</v>
      </c>
      <c r="Y20" s="1">
        <v>88.666666666666671</v>
      </c>
    </row>
    <row r="21" spans="1:27" x14ac:dyDescent="0.25">
      <c r="A21">
        <v>20</v>
      </c>
      <c r="B21">
        <v>15</v>
      </c>
      <c r="C21">
        <v>19</v>
      </c>
      <c r="D21">
        <v>15</v>
      </c>
      <c r="E21" t="s">
        <v>7</v>
      </c>
      <c r="O21">
        <v>19</v>
      </c>
      <c r="P21">
        <v>39</v>
      </c>
      <c r="Q21" t="s">
        <v>10</v>
      </c>
      <c r="R21" t="s">
        <v>281</v>
      </c>
      <c r="S21">
        <v>24</v>
      </c>
      <c r="U21" s="1" t="s">
        <v>10</v>
      </c>
      <c r="V21" s="1">
        <v>4</v>
      </c>
      <c r="W21" s="1">
        <v>136</v>
      </c>
      <c r="X21" s="1">
        <v>34</v>
      </c>
      <c r="Y21" s="1">
        <v>111.33333333333333</v>
      </c>
    </row>
    <row r="22" spans="1:27" x14ac:dyDescent="0.25">
      <c r="A22">
        <v>21</v>
      </c>
      <c r="B22">
        <v>8</v>
      </c>
      <c r="C22">
        <v>11</v>
      </c>
      <c r="D22">
        <v>9</v>
      </c>
      <c r="E22" t="s">
        <v>7</v>
      </c>
      <c r="O22">
        <v>20</v>
      </c>
      <c r="P22">
        <v>40</v>
      </c>
      <c r="Q22" t="s">
        <v>10</v>
      </c>
      <c r="R22" t="s">
        <v>280</v>
      </c>
      <c r="S22">
        <v>26</v>
      </c>
      <c r="U22" s="1"/>
      <c r="V22" s="1"/>
      <c r="W22" s="1"/>
      <c r="X22" s="1"/>
      <c r="Y22" s="1"/>
    </row>
    <row r="23" spans="1:27" x14ac:dyDescent="0.25">
      <c r="A23">
        <v>22</v>
      </c>
      <c r="B23">
        <v>12</v>
      </c>
      <c r="C23">
        <v>9</v>
      </c>
      <c r="D23">
        <v>13</v>
      </c>
      <c r="E23" t="s">
        <v>7</v>
      </c>
      <c r="U23" s="1" t="s">
        <v>280</v>
      </c>
      <c r="V23" s="1">
        <v>5</v>
      </c>
      <c r="W23" s="1">
        <v>96</v>
      </c>
      <c r="X23" s="1">
        <v>19.2</v>
      </c>
      <c r="Y23" s="1">
        <v>25.699999999999989</v>
      </c>
    </row>
    <row r="24" spans="1:27" x14ac:dyDescent="0.25">
      <c r="A24">
        <v>23</v>
      </c>
      <c r="B24">
        <v>17</v>
      </c>
      <c r="C24">
        <v>13</v>
      </c>
      <c r="D24">
        <v>4</v>
      </c>
      <c r="E24" t="s">
        <v>7</v>
      </c>
      <c r="U24" s="1" t="s">
        <v>282</v>
      </c>
      <c r="V24" s="1">
        <v>5</v>
      </c>
      <c r="W24" s="1">
        <v>146</v>
      </c>
      <c r="X24" s="1">
        <v>29.2</v>
      </c>
      <c r="Y24" s="1">
        <v>84.700000000000045</v>
      </c>
    </row>
    <row r="25" spans="1:27" x14ac:dyDescent="0.25">
      <c r="A25" t="s">
        <v>269</v>
      </c>
      <c r="B25">
        <f>AVERAGE(B2:B24)</f>
        <v>18.782608695652176</v>
      </c>
      <c r="C25">
        <f t="shared" ref="C25:D25" si="0">AVERAGE(C2:C24)</f>
        <v>18.130434782608695</v>
      </c>
      <c r="D25">
        <f t="shared" si="0"/>
        <v>10.521739130434783</v>
      </c>
      <c r="U25" s="1" t="s">
        <v>281</v>
      </c>
      <c r="V25" s="1">
        <v>5</v>
      </c>
      <c r="W25" s="1">
        <v>88</v>
      </c>
      <c r="X25" s="1">
        <v>17.600000000000001</v>
      </c>
      <c r="Y25" s="1">
        <v>20.300000000000011</v>
      </c>
    </row>
    <row r="26" spans="1:27" ht="15.75" thickBot="1" x14ac:dyDescent="0.3">
      <c r="A26" t="s">
        <v>270</v>
      </c>
      <c r="B26">
        <f>STDEVA(B2:B24)</f>
        <v>8.3717952986046633</v>
      </c>
      <c r="C26">
        <f t="shared" ref="C26:D26" si="1">STDEVA(C2:C24)</f>
        <v>8.1536625781752328</v>
      </c>
      <c r="D26">
        <f t="shared" si="1"/>
        <v>5.6558060692080057</v>
      </c>
      <c r="U26" s="2" t="s">
        <v>279</v>
      </c>
      <c r="V26" s="2">
        <v>5</v>
      </c>
      <c r="W26" s="2">
        <v>160</v>
      </c>
      <c r="X26" s="2">
        <v>32</v>
      </c>
      <c r="Y26" s="2">
        <v>86</v>
      </c>
    </row>
    <row r="27" spans="1:27" x14ac:dyDescent="0.25">
      <c r="U27"/>
      <c r="V27"/>
      <c r="W27"/>
      <c r="X27"/>
      <c r="Y27"/>
    </row>
    <row r="28" spans="1:27" x14ac:dyDescent="0.25">
      <c r="U28"/>
      <c r="V28"/>
      <c r="W28"/>
      <c r="X28"/>
      <c r="Y28"/>
    </row>
    <row r="29" spans="1:27" ht="15.75" thickBot="1" x14ac:dyDescent="0.3">
      <c r="U29" t="s">
        <v>56</v>
      </c>
      <c r="V29"/>
      <c r="W29"/>
      <c r="X29"/>
      <c r="Y29"/>
    </row>
    <row r="30" spans="1:27" x14ac:dyDescent="0.25">
      <c r="U30" s="3" t="s">
        <v>275</v>
      </c>
      <c r="V30" s="3" t="s">
        <v>62</v>
      </c>
      <c r="W30" s="3" t="s">
        <v>61</v>
      </c>
      <c r="X30" s="3" t="s">
        <v>63</v>
      </c>
      <c r="Y30" s="3" t="s">
        <v>64</v>
      </c>
      <c r="Z30" s="3" t="s">
        <v>68</v>
      </c>
      <c r="AA30" s="3" t="s">
        <v>276</v>
      </c>
    </row>
    <row r="31" spans="1:27" x14ac:dyDescent="0.25">
      <c r="U31" s="1" t="s">
        <v>289</v>
      </c>
      <c r="V31" s="1">
        <v>768</v>
      </c>
      <c r="W31" s="1">
        <v>4</v>
      </c>
      <c r="X31" s="1">
        <v>192</v>
      </c>
      <c r="Y31" s="1">
        <v>23.319838056680176</v>
      </c>
      <c r="Z31" s="1">
        <v>1.3850887682639921E-5</v>
      </c>
      <c r="AA31" s="1">
        <v>3.2591667269012499</v>
      </c>
    </row>
    <row r="32" spans="1:27" x14ac:dyDescent="0.25">
      <c r="U32" s="1" t="s">
        <v>290</v>
      </c>
      <c r="V32" s="1">
        <v>770.2</v>
      </c>
      <c r="W32" s="1">
        <v>3</v>
      </c>
      <c r="X32" s="1">
        <v>256.73333333333335</v>
      </c>
      <c r="Y32" s="1">
        <v>31.182186234817831</v>
      </c>
      <c r="Z32" s="1">
        <v>6.017283876696358E-6</v>
      </c>
      <c r="AA32" s="1">
        <v>3.4902948194976045</v>
      </c>
    </row>
    <row r="33" spans="21:27" x14ac:dyDescent="0.25">
      <c r="U33" s="1" t="s">
        <v>291</v>
      </c>
      <c r="V33" s="1">
        <v>98.799999999999955</v>
      </c>
      <c r="W33" s="1">
        <v>12</v>
      </c>
      <c r="X33" s="1">
        <v>8.233333333333329</v>
      </c>
      <c r="Y33" s="1"/>
      <c r="Z33" s="1"/>
      <c r="AA33" s="1"/>
    </row>
    <row r="34" spans="21:27" x14ac:dyDescent="0.25">
      <c r="U34" s="1"/>
      <c r="V34" s="1"/>
      <c r="W34" s="1"/>
      <c r="X34" s="1"/>
      <c r="Y34" s="1"/>
      <c r="Z34" s="1"/>
      <c r="AA34" s="1"/>
    </row>
    <row r="35" spans="21:27" ht="15.75" thickBot="1" x14ac:dyDescent="0.3">
      <c r="U35" s="2" t="s">
        <v>59</v>
      </c>
      <c r="V35" s="2">
        <v>1637</v>
      </c>
      <c r="W35" s="2">
        <v>19</v>
      </c>
      <c r="X35" s="2"/>
      <c r="Y35" s="2"/>
      <c r="Z35" s="2"/>
      <c r="AA35"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BC6A4-BB58-4CD9-8516-BE823B684064}">
  <sheetPr codeName="Sheet19"/>
  <dimension ref="A1:X29"/>
  <sheetViews>
    <sheetView workbookViewId="0">
      <selection activeCell="E20" sqref="E20"/>
    </sheetView>
  </sheetViews>
  <sheetFormatPr defaultRowHeight="15" outlineLevelRow="1" x14ac:dyDescent="0.25"/>
  <cols>
    <col min="2" max="2" width="6.85546875" bestFit="1" customWidth="1"/>
    <col min="3" max="3" width="7.140625" customWidth="1"/>
    <col min="7" max="7" width="10.42578125" bestFit="1" customWidth="1"/>
  </cols>
  <sheetData>
    <row r="1" spans="1:24" x14ac:dyDescent="0.25">
      <c r="B1" s="21" t="s">
        <v>309</v>
      </c>
      <c r="E1" s="23" t="s">
        <v>310</v>
      </c>
      <c r="G1" s="23" t="s">
        <v>311</v>
      </c>
    </row>
    <row r="2" spans="1:24" x14ac:dyDescent="0.25">
      <c r="A2" t="s">
        <v>298</v>
      </c>
      <c r="Q2" t="s">
        <v>328</v>
      </c>
      <c r="R2" s="20">
        <f>O23</f>
        <v>115035.32</v>
      </c>
    </row>
    <row r="3" spans="1:24" x14ac:dyDescent="0.25">
      <c r="B3" t="s">
        <v>299</v>
      </c>
      <c r="C3" s="21">
        <v>7</v>
      </c>
      <c r="E3" s="24"/>
      <c r="G3" s="25" t="s">
        <v>312</v>
      </c>
      <c r="Q3">
        <v>10</v>
      </c>
      <c r="R3">
        <f t="dataTable" ref="R3:R11" dt2D="0" dtr="0" r1="C13"/>
        <v>40015.800000000003</v>
      </c>
    </row>
    <row r="4" spans="1:24" x14ac:dyDescent="0.25">
      <c r="A4" t="s">
        <v>300</v>
      </c>
      <c r="C4" s="21"/>
      <c r="E4" s="24"/>
      <c r="G4" s="25"/>
      <c r="P4" t="s">
        <v>329</v>
      </c>
      <c r="Q4">
        <v>20</v>
      </c>
      <c r="R4">
        <v>65884.600000000006</v>
      </c>
    </row>
    <row r="5" spans="1:24" x14ac:dyDescent="0.25">
      <c r="B5" t="s">
        <v>301</v>
      </c>
      <c r="C5" s="21">
        <v>1003</v>
      </c>
      <c r="E5" s="24"/>
      <c r="G5" s="25" t="s">
        <v>313</v>
      </c>
      <c r="Q5">
        <v>30</v>
      </c>
      <c r="R5">
        <v>91753.400000000009</v>
      </c>
    </row>
    <row r="6" spans="1:24" x14ac:dyDescent="0.25">
      <c r="B6" t="s">
        <v>302</v>
      </c>
      <c r="C6" s="21">
        <v>2021</v>
      </c>
      <c r="E6" s="24"/>
      <c r="G6" s="25" t="s">
        <v>314</v>
      </c>
      <c r="Q6">
        <v>40</v>
      </c>
      <c r="R6">
        <v>117622.20000000001</v>
      </c>
    </row>
    <row r="7" spans="1:24" x14ac:dyDescent="0.25">
      <c r="A7" t="s">
        <v>303</v>
      </c>
      <c r="C7" s="21">
        <v>3500</v>
      </c>
      <c r="E7" s="24"/>
      <c r="G7" s="25" t="s">
        <v>315</v>
      </c>
      <c r="Q7">
        <v>50</v>
      </c>
      <c r="R7">
        <v>143491</v>
      </c>
    </row>
    <row r="8" spans="1:24" x14ac:dyDescent="0.25">
      <c r="A8" t="s">
        <v>304</v>
      </c>
      <c r="C8" s="21"/>
      <c r="E8" s="24"/>
      <c r="G8" s="25"/>
      <c r="Q8">
        <v>60</v>
      </c>
      <c r="R8">
        <v>169359.80000000002</v>
      </c>
    </row>
    <row r="9" spans="1:24" x14ac:dyDescent="0.25">
      <c r="B9" t="s">
        <v>305</v>
      </c>
      <c r="C9" s="22">
        <f>E9/100</f>
        <v>0.1</v>
      </c>
      <c r="E9" s="24">
        <v>10</v>
      </c>
      <c r="G9" s="25" t="s">
        <v>316</v>
      </c>
      <c r="Q9">
        <v>70</v>
      </c>
      <c r="R9">
        <v>195228.59999999998</v>
      </c>
    </row>
    <row r="10" spans="1:24" x14ac:dyDescent="0.25">
      <c r="B10" t="s">
        <v>306</v>
      </c>
      <c r="C10" s="22">
        <f>E10/100</f>
        <v>0.25</v>
      </c>
      <c r="E10" s="24">
        <v>25</v>
      </c>
      <c r="G10" s="25" t="s">
        <v>317</v>
      </c>
      <c r="Q10">
        <v>80</v>
      </c>
      <c r="R10">
        <v>221097.40000000002</v>
      </c>
    </row>
    <row r="11" spans="1:24" x14ac:dyDescent="0.25">
      <c r="B11" t="s">
        <v>307</v>
      </c>
      <c r="C11" s="22">
        <f>E11/100</f>
        <v>0.51</v>
      </c>
      <c r="E11" s="24">
        <v>51</v>
      </c>
      <c r="G11" s="25" t="s">
        <v>318</v>
      </c>
      <c r="Q11">
        <v>90</v>
      </c>
      <c r="R11">
        <v>246966.19999999995</v>
      </c>
    </row>
    <row r="12" spans="1:24" outlineLevel="1" x14ac:dyDescent="0.25">
      <c r="A12" t="s">
        <v>308</v>
      </c>
      <c r="C12" s="21"/>
      <c r="E12" s="24"/>
      <c r="G12" s="25"/>
    </row>
    <row r="13" spans="1:24" x14ac:dyDescent="0.25">
      <c r="B13" t="s">
        <v>299</v>
      </c>
      <c r="C13" s="27">
        <v>39</v>
      </c>
      <c r="E13" s="24"/>
      <c r="G13" s="25" t="s">
        <v>319</v>
      </c>
      <c r="U13" t="s">
        <v>330</v>
      </c>
    </row>
    <row r="14" spans="1:24" x14ac:dyDescent="0.25">
      <c r="R14">
        <f>O23</f>
        <v>115035.32</v>
      </c>
      <c r="S14">
        <v>0</v>
      </c>
      <c r="T14">
        <v>10</v>
      </c>
      <c r="U14">
        <v>20</v>
      </c>
      <c r="V14">
        <v>30</v>
      </c>
      <c r="W14">
        <v>40</v>
      </c>
      <c r="X14">
        <v>50</v>
      </c>
    </row>
    <row r="15" spans="1:24" x14ac:dyDescent="0.25">
      <c r="B15" t="s">
        <v>320</v>
      </c>
      <c r="H15" t="s">
        <v>323</v>
      </c>
      <c r="R15">
        <v>10</v>
      </c>
      <c r="S15">
        <f t="dataTable" ref="S15:X24" dt2D="1" dtr="1" r1="C13" r2="C3" ca="1"/>
        <v>20210</v>
      </c>
      <c r="T15">
        <v>46078.8</v>
      </c>
      <c r="U15">
        <v>71947.600000000006</v>
      </c>
      <c r="V15">
        <v>97816.400000000009</v>
      </c>
      <c r="W15">
        <v>123685.20000000001</v>
      </c>
      <c r="X15">
        <v>149554</v>
      </c>
    </row>
    <row r="16" spans="1:24" x14ac:dyDescent="0.25">
      <c r="B16" t="s">
        <v>321</v>
      </c>
      <c r="E16" s="26" t="s">
        <v>300</v>
      </c>
      <c r="F16" s="26"/>
      <c r="G16" s="26"/>
      <c r="H16" s="26"/>
      <c r="I16" s="26"/>
      <c r="J16" s="26"/>
      <c r="K16" s="26"/>
      <c r="L16" s="26"/>
      <c r="R16">
        <v>20</v>
      </c>
      <c r="S16">
        <v>40420</v>
      </c>
      <c r="T16">
        <v>66288.799999999988</v>
      </c>
      <c r="U16">
        <v>92157.6</v>
      </c>
      <c r="V16">
        <v>118026.40000000001</v>
      </c>
      <c r="W16">
        <v>143895.20000000001</v>
      </c>
      <c r="X16">
        <v>169764</v>
      </c>
    </row>
    <row r="17" spans="2:24" x14ac:dyDescent="0.25">
      <c r="G17" t="s">
        <v>324</v>
      </c>
      <c r="I17" t="s">
        <v>305</v>
      </c>
      <c r="K17" t="s">
        <v>325</v>
      </c>
      <c r="M17" t="s">
        <v>307</v>
      </c>
      <c r="O17" t="s">
        <v>59</v>
      </c>
      <c r="R17">
        <v>30</v>
      </c>
      <c r="S17">
        <v>60630</v>
      </c>
      <c r="T17">
        <v>86498.799999999988</v>
      </c>
      <c r="U17">
        <v>112367.59999999999</v>
      </c>
      <c r="V17">
        <v>138236.40000000002</v>
      </c>
      <c r="W17">
        <v>164105.20000000001</v>
      </c>
      <c r="X17">
        <v>189974</v>
      </c>
    </row>
    <row r="18" spans="2:24" x14ac:dyDescent="0.25">
      <c r="B18" t="s">
        <v>322</v>
      </c>
      <c r="Q18" t="s">
        <v>331</v>
      </c>
      <c r="R18">
        <v>40</v>
      </c>
      <c r="S18">
        <v>80840</v>
      </c>
      <c r="T18">
        <v>106708.79999999999</v>
      </c>
      <c r="U18">
        <v>132577.59999999998</v>
      </c>
      <c r="V18">
        <v>158446.40000000002</v>
      </c>
      <c r="W18">
        <v>184315.2</v>
      </c>
      <c r="X18">
        <v>210184</v>
      </c>
    </row>
    <row r="19" spans="2:24" x14ac:dyDescent="0.25">
      <c r="R19">
        <v>50</v>
      </c>
      <c r="S19">
        <v>101050</v>
      </c>
      <c r="T19">
        <v>126918.79999999999</v>
      </c>
      <c r="U19">
        <v>152787.59999999998</v>
      </c>
      <c r="V19">
        <v>178656.40000000002</v>
      </c>
      <c r="W19">
        <v>204525.19999999998</v>
      </c>
      <c r="X19">
        <v>230394</v>
      </c>
    </row>
    <row r="20" spans="2:24" x14ac:dyDescent="0.25">
      <c r="R20">
        <v>60</v>
      </c>
      <c r="S20">
        <v>121260</v>
      </c>
      <c r="T20">
        <v>147128.79999999999</v>
      </c>
      <c r="U20">
        <v>172997.59999999998</v>
      </c>
      <c r="V20">
        <v>198866.40000000002</v>
      </c>
      <c r="W20">
        <v>224735.19999999998</v>
      </c>
      <c r="X20">
        <v>250604</v>
      </c>
    </row>
    <row r="21" spans="2:24" x14ac:dyDescent="0.25">
      <c r="B21" t="s">
        <v>302</v>
      </c>
      <c r="E21" s="26">
        <f>IF(D22=2,C6,0)</f>
        <v>2021</v>
      </c>
      <c r="F21" s="26"/>
      <c r="G21" s="26">
        <f>IF(E21=0,0,$C$3*E21)</f>
        <v>14147</v>
      </c>
      <c r="H21" s="26"/>
      <c r="I21" s="26">
        <f>(1-C9)*E21*C13</f>
        <v>70937.100000000006</v>
      </c>
      <c r="J21" s="26"/>
      <c r="K21" s="26">
        <f>(1-C10)*E21*C13</f>
        <v>59114.25</v>
      </c>
      <c r="L21" s="26"/>
      <c r="M21">
        <f>(1-C11)*E21*C13</f>
        <v>38621.31</v>
      </c>
      <c r="O21">
        <f>SUM(G21:M21)</f>
        <v>182819.66</v>
      </c>
      <c r="R21">
        <v>70</v>
      </c>
      <c r="S21">
        <v>141470</v>
      </c>
      <c r="T21">
        <v>167338.79999999999</v>
      </c>
      <c r="U21">
        <v>193207.59999999998</v>
      </c>
      <c r="V21">
        <v>219076.40000000002</v>
      </c>
      <c r="W21">
        <v>244945.19999999998</v>
      </c>
      <c r="X21">
        <v>270814</v>
      </c>
    </row>
    <row r="22" spans="2:24" x14ac:dyDescent="0.25">
      <c r="D22">
        <v>2</v>
      </c>
      <c r="G22" t="s">
        <v>326</v>
      </c>
      <c r="I22">
        <f>E21*C9*C13</f>
        <v>7881.9000000000005</v>
      </c>
      <c r="K22">
        <f>E21*C10*C13</f>
        <v>19704.75</v>
      </c>
      <c r="M22">
        <f>E21*C11*C13</f>
        <v>40197.69</v>
      </c>
      <c r="O22">
        <f>SUM(I22:M22)</f>
        <v>67784.34</v>
      </c>
      <c r="R22">
        <v>80</v>
      </c>
      <c r="S22">
        <v>161680</v>
      </c>
      <c r="T22">
        <v>187548.79999999999</v>
      </c>
      <c r="U22">
        <v>213417.59999999998</v>
      </c>
      <c r="V22">
        <v>239286.40000000002</v>
      </c>
      <c r="W22">
        <v>265155.19999999995</v>
      </c>
      <c r="X22">
        <v>291024</v>
      </c>
    </row>
    <row r="23" spans="2:24" x14ac:dyDescent="0.25">
      <c r="M23" t="s">
        <v>327</v>
      </c>
      <c r="O23">
        <f>O21-O22</f>
        <v>115035.32</v>
      </c>
      <c r="R23">
        <v>90</v>
      </c>
      <c r="S23">
        <v>181890</v>
      </c>
      <c r="T23">
        <v>207758.8</v>
      </c>
      <c r="U23">
        <v>233627.59999999998</v>
      </c>
      <c r="V23">
        <v>259496.40000000002</v>
      </c>
      <c r="W23">
        <v>285365.19999999995</v>
      </c>
      <c r="X23">
        <v>311234</v>
      </c>
    </row>
    <row r="24" spans="2:24" x14ac:dyDescent="0.25">
      <c r="B24" t="s">
        <v>303</v>
      </c>
      <c r="R24">
        <v>100</v>
      </c>
      <c r="S24">
        <v>202100</v>
      </c>
      <c r="T24">
        <v>227968.8</v>
      </c>
      <c r="U24">
        <v>253837.59999999998</v>
      </c>
      <c r="V24">
        <v>279706.40000000002</v>
      </c>
      <c r="W24">
        <v>305575.19999999995</v>
      </c>
      <c r="X24">
        <v>331444</v>
      </c>
    </row>
    <row r="29" spans="2:24" x14ac:dyDescent="0.25">
      <c r="B29">
        <v>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0" r:id="rId3" name="Option Button 2">
              <controlPr defaultSize="0" autoFill="0" autoLine="0" autoPict="0">
                <anchor moveWithCells="1">
                  <from>
                    <xdr:col>2</xdr:col>
                    <xdr:colOff>314325</xdr:colOff>
                    <xdr:row>17</xdr:row>
                    <xdr:rowOff>28575</xdr:rowOff>
                  </from>
                  <to>
                    <xdr:col>4</xdr:col>
                    <xdr:colOff>257175</xdr:colOff>
                    <xdr:row>18</xdr:row>
                    <xdr:rowOff>47625</xdr:rowOff>
                  </to>
                </anchor>
              </controlPr>
            </control>
          </mc:Choice>
        </mc:AlternateContent>
        <mc:AlternateContent xmlns:mc="http://schemas.openxmlformats.org/markup-compatibility/2006">
          <mc:Choice Requires="x14">
            <control shapeId="7171" r:id="rId4" name="Option Button 3">
              <controlPr defaultSize="0" autoFill="0" autoLine="0" autoPict="0">
                <anchor moveWithCells="1">
                  <from>
                    <xdr:col>2</xdr:col>
                    <xdr:colOff>304800</xdr:colOff>
                    <xdr:row>20</xdr:row>
                    <xdr:rowOff>38100</xdr:rowOff>
                  </from>
                  <to>
                    <xdr:col>4</xdr:col>
                    <xdr:colOff>247650</xdr:colOff>
                    <xdr:row>21</xdr:row>
                    <xdr:rowOff>57150</xdr:rowOff>
                  </to>
                </anchor>
              </controlPr>
            </control>
          </mc:Choice>
        </mc:AlternateContent>
        <mc:AlternateContent xmlns:mc="http://schemas.openxmlformats.org/markup-compatibility/2006">
          <mc:Choice Requires="x14">
            <control shapeId="7172" r:id="rId5" name="Option Button 4">
              <controlPr defaultSize="0" autoFill="0" autoLine="0" autoPict="0">
                <anchor moveWithCells="1">
                  <from>
                    <xdr:col>2</xdr:col>
                    <xdr:colOff>295275</xdr:colOff>
                    <xdr:row>23</xdr:row>
                    <xdr:rowOff>0</xdr:rowOff>
                  </from>
                  <to>
                    <xdr:col>4</xdr:col>
                    <xdr:colOff>238125</xdr:colOff>
                    <xdr:row>24</xdr:row>
                    <xdr:rowOff>19050</xdr:rowOff>
                  </to>
                </anchor>
              </controlPr>
            </control>
          </mc:Choice>
        </mc:AlternateContent>
        <mc:AlternateContent xmlns:mc="http://schemas.openxmlformats.org/markup-compatibility/2006">
          <mc:Choice Requires="x14">
            <control shapeId="7178" r:id="rId6" name="Scroll Bar 10">
              <controlPr defaultSize="0" autoPict="0">
                <anchor moveWithCells="1">
                  <from>
                    <xdr:col>4</xdr:col>
                    <xdr:colOff>9525</xdr:colOff>
                    <xdr:row>1</xdr:row>
                    <xdr:rowOff>180975</xdr:rowOff>
                  </from>
                  <to>
                    <xdr:col>4</xdr:col>
                    <xdr:colOff>561975</xdr:colOff>
                    <xdr:row>3</xdr:row>
                    <xdr:rowOff>0</xdr:rowOff>
                  </to>
                </anchor>
              </controlPr>
            </control>
          </mc:Choice>
        </mc:AlternateContent>
        <mc:AlternateContent xmlns:mc="http://schemas.openxmlformats.org/markup-compatibility/2006">
          <mc:Choice Requires="x14">
            <control shapeId="7180" r:id="rId7" name="Scroll Bar 12">
              <controlPr defaultSize="0" autoPict="0">
                <anchor moveWithCells="1">
                  <from>
                    <xdr:col>4</xdr:col>
                    <xdr:colOff>9525</xdr:colOff>
                    <xdr:row>4</xdr:row>
                    <xdr:rowOff>152400</xdr:rowOff>
                  </from>
                  <to>
                    <xdr:col>4</xdr:col>
                    <xdr:colOff>561975</xdr:colOff>
                    <xdr:row>5</xdr:row>
                    <xdr:rowOff>161925</xdr:rowOff>
                  </to>
                </anchor>
              </controlPr>
            </control>
          </mc:Choice>
        </mc:AlternateContent>
        <mc:AlternateContent xmlns:mc="http://schemas.openxmlformats.org/markup-compatibility/2006">
          <mc:Choice Requires="x14">
            <control shapeId="7181" r:id="rId8" name="Scroll Bar 13">
              <controlPr defaultSize="0" autoPict="0">
                <anchor moveWithCells="1">
                  <from>
                    <xdr:col>4</xdr:col>
                    <xdr:colOff>9525</xdr:colOff>
                    <xdr:row>7</xdr:row>
                    <xdr:rowOff>152400</xdr:rowOff>
                  </from>
                  <to>
                    <xdr:col>4</xdr:col>
                    <xdr:colOff>561975</xdr:colOff>
                    <xdr:row>8</xdr:row>
                    <xdr:rowOff>161925</xdr:rowOff>
                  </to>
                </anchor>
              </controlPr>
            </control>
          </mc:Choice>
        </mc:AlternateContent>
        <mc:AlternateContent xmlns:mc="http://schemas.openxmlformats.org/markup-compatibility/2006">
          <mc:Choice Requires="x14">
            <control shapeId="7183" r:id="rId9" name="Scroll Bar 15">
              <controlPr defaultSize="0" autoPict="0">
                <anchor moveWithCells="1">
                  <from>
                    <xdr:col>3</xdr:col>
                    <xdr:colOff>600075</xdr:colOff>
                    <xdr:row>10</xdr:row>
                    <xdr:rowOff>9525</xdr:rowOff>
                  </from>
                  <to>
                    <xdr:col>4</xdr:col>
                    <xdr:colOff>542925</xdr:colOff>
                    <xdr:row>11</xdr:row>
                    <xdr:rowOff>19050</xdr:rowOff>
                  </to>
                </anchor>
              </controlPr>
            </control>
          </mc:Choice>
        </mc:AlternateContent>
        <mc:AlternateContent xmlns:mc="http://schemas.openxmlformats.org/markup-compatibility/2006">
          <mc:Choice Requires="x14">
            <control shapeId="7184" r:id="rId10" name="Scroll Bar 16">
              <controlPr defaultSize="0" autoPict="0">
                <anchor moveWithCells="1">
                  <from>
                    <xdr:col>3</xdr:col>
                    <xdr:colOff>600075</xdr:colOff>
                    <xdr:row>5</xdr:row>
                    <xdr:rowOff>180975</xdr:rowOff>
                  </from>
                  <to>
                    <xdr:col>4</xdr:col>
                    <xdr:colOff>542925</xdr:colOff>
                    <xdr:row>7</xdr:row>
                    <xdr:rowOff>0</xdr:rowOff>
                  </to>
                </anchor>
              </controlPr>
            </control>
          </mc:Choice>
        </mc:AlternateContent>
        <mc:AlternateContent xmlns:mc="http://schemas.openxmlformats.org/markup-compatibility/2006">
          <mc:Choice Requires="x14">
            <control shapeId="7185" r:id="rId11" name="Scroll Bar 17">
              <controlPr defaultSize="0" autoPict="0">
                <anchor moveWithCells="1">
                  <from>
                    <xdr:col>3</xdr:col>
                    <xdr:colOff>600075</xdr:colOff>
                    <xdr:row>11</xdr:row>
                    <xdr:rowOff>161925</xdr:rowOff>
                  </from>
                  <to>
                    <xdr:col>5</xdr:col>
                    <xdr:colOff>9525</xdr:colOff>
                    <xdr:row>12</xdr:row>
                    <xdr:rowOff>171450</xdr:rowOff>
                  </to>
                </anchor>
              </controlPr>
            </control>
          </mc:Choice>
        </mc:AlternateContent>
        <mc:AlternateContent xmlns:mc="http://schemas.openxmlformats.org/markup-compatibility/2006">
          <mc:Choice Requires="x14">
            <control shapeId="7186" r:id="rId12" name="Scroll Bar 18">
              <controlPr defaultSize="0" autoPict="0">
                <anchor moveWithCells="1">
                  <from>
                    <xdr:col>4</xdr:col>
                    <xdr:colOff>9525</xdr:colOff>
                    <xdr:row>8</xdr:row>
                    <xdr:rowOff>180975</xdr:rowOff>
                  </from>
                  <to>
                    <xdr:col>4</xdr:col>
                    <xdr:colOff>561975</xdr:colOff>
                    <xdr:row>10</xdr:row>
                    <xdr:rowOff>0</xdr:rowOff>
                  </to>
                </anchor>
              </controlPr>
            </control>
          </mc:Choice>
        </mc:AlternateContent>
        <mc:AlternateContent xmlns:mc="http://schemas.openxmlformats.org/markup-compatibility/2006">
          <mc:Choice Requires="x14">
            <control shapeId="7187" r:id="rId13" name="Scroll Bar 19">
              <controlPr defaultSize="0" autoPict="0">
                <anchor moveWithCells="1">
                  <from>
                    <xdr:col>4</xdr:col>
                    <xdr:colOff>0</xdr:colOff>
                    <xdr:row>3</xdr:row>
                    <xdr:rowOff>142875</xdr:rowOff>
                  </from>
                  <to>
                    <xdr:col>4</xdr:col>
                    <xdr:colOff>552450</xdr:colOff>
                    <xdr:row>4</xdr:row>
                    <xdr:rowOff>152400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78241-08BA-4380-8B3A-488C7D6A9A1E}">
  <sheetPr codeName="Sheet20"/>
  <dimension ref="A1:AS1002"/>
  <sheetViews>
    <sheetView workbookViewId="0">
      <selection activeCell="L15" sqref="L15"/>
    </sheetView>
  </sheetViews>
  <sheetFormatPr defaultRowHeight="15" x14ac:dyDescent="0.25"/>
  <cols>
    <col min="13" max="13" width="11.28515625" bestFit="1" customWidth="1"/>
    <col min="14" max="14" width="9.140625" style="29"/>
    <col min="16" max="16" width="9.140625" style="30"/>
    <col min="20" max="20" width="18" customWidth="1"/>
    <col min="21" max="21" width="12" bestFit="1" customWidth="1"/>
    <col min="22" max="24" width="18.85546875" customWidth="1"/>
    <col min="26" max="26" width="23.28515625" bestFit="1" customWidth="1"/>
    <col min="27" max="27" width="12.7109375" bestFit="1" customWidth="1"/>
    <col min="28" max="28" width="23.28515625" bestFit="1" customWidth="1"/>
  </cols>
  <sheetData>
    <row r="1" spans="1:45" x14ac:dyDescent="0.25">
      <c r="B1">
        <v>1</v>
      </c>
      <c r="C1">
        <v>2</v>
      </c>
      <c r="D1">
        <v>3</v>
      </c>
      <c r="E1">
        <v>4</v>
      </c>
      <c r="F1">
        <v>5</v>
      </c>
      <c r="G1">
        <v>6</v>
      </c>
      <c r="H1">
        <v>7</v>
      </c>
      <c r="I1">
        <v>8</v>
      </c>
      <c r="J1">
        <v>9</v>
      </c>
      <c r="K1">
        <v>10</v>
      </c>
      <c r="N1" s="29" t="s">
        <v>332</v>
      </c>
      <c r="Z1" t="s">
        <v>259</v>
      </c>
      <c r="AB1" t="s">
        <v>339</v>
      </c>
      <c r="AD1" t="s">
        <v>340</v>
      </c>
      <c r="AF1" t="s">
        <v>341</v>
      </c>
      <c r="AH1" t="s">
        <v>342</v>
      </c>
      <c r="AJ1" t="s">
        <v>343</v>
      </c>
      <c r="AL1" t="s">
        <v>344</v>
      </c>
      <c r="AN1" t="s">
        <v>345</v>
      </c>
      <c r="AP1" t="s">
        <v>346</v>
      </c>
      <c r="AR1" t="s">
        <v>347</v>
      </c>
    </row>
    <row r="2" spans="1:45" x14ac:dyDescent="0.25">
      <c r="A2" s="28">
        <v>1</v>
      </c>
      <c r="B2">
        <f ca="1">RAND()</f>
        <v>0.92169154624155281</v>
      </c>
      <c r="C2">
        <f t="shared" ref="C2:K11" ca="1" si="0">RAND()</f>
        <v>0.52930519759410277</v>
      </c>
      <c r="D2">
        <f t="shared" ca="1" si="0"/>
        <v>0.8389195215571742</v>
      </c>
      <c r="E2">
        <f t="shared" ca="1" si="0"/>
        <v>0.54819785895062856</v>
      </c>
      <c r="F2">
        <f t="shared" ca="1" si="0"/>
        <v>0.97664665378660764</v>
      </c>
      <c r="G2">
        <f t="shared" ca="1" si="0"/>
        <v>0.9489747681410281</v>
      </c>
      <c r="H2">
        <f t="shared" ca="1" si="0"/>
        <v>0.45665808253630003</v>
      </c>
      <c r="I2">
        <f t="shared" ca="1" si="0"/>
        <v>0.28025120278961801</v>
      </c>
      <c r="J2">
        <f t="shared" ca="1" si="0"/>
        <v>0.32559090695323645</v>
      </c>
      <c r="K2">
        <f t="shared" ca="1" si="0"/>
        <v>0.69017124505107463</v>
      </c>
      <c r="M2" t="s">
        <v>333</v>
      </c>
      <c r="N2" s="29" t="s">
        <v>334</v>
      </c>
      <c r="O2" t="s">
        <v>335</v>
      </c>
      <c r="P2" s="30" t="s">
        <v>336</v>
      </c>
      <c r="Q2" t="s">
        <v>337</v>
      </c>
      <c r="R2" t="s">
        <v>338</v>
      </c>
      <c r="T2" t="s">
        <v>348</v>
      </c>
    </row>
    <row r="3" spans="1:45" x14ac:dyDescent="0.25">
      <c r="A3" s="28">
        <v>2</v>
      </c>
      <c r="B3">
        <f t="shared" ref="B3:B11" ca="1" si="1">RAND()</f>
        <v>0.2018495501055888</v>
      </c>
      <c r="C3">
        <f t="shared" ca="1" si="0"/>
        <v>0.17694446181354628</v>
      </c>
      <c r="D3">
        <f t="shared" ca="1" si="0"/>
        <v>3.5603986529651688E-2</v>
      </c>
      <c r="E3">
        <f t="shared" ca="1" si="0"/>
        <v>0.43624778286197008</v>
      </c>
      <c r="F3">
        <f t="shared" ca="1" si="0"/>
        <v>9.9907658081077266E-2</v>
      </c>
      <c r="G3">
        <f t="shared" ca="1" si="0"/>
        <v>3.7045435611961386E-2</v>
      </c>
      <c r="H3">
        <f t="shared" ca="1" si="0"/>
        <v>0.39827660011826271</v>
      </c>
      <c r="I3">
        <f t="shared" ca="1" si="0"/>
        <v>0.2749112938018986</v>
      </c>
      <c r="J3">
        <f t="shared" ca="1" si="0"/>
        <v>0.91924723157118837</v>
      </c>
      <c r="K3">
        <f t="shared" ca="1" si="0"/>
        <v>0.68811757346530555</v>
      </c>
      <c r="M3">
        <v>10</v>
      </c>
      <c r="N3" s="29">
        <f ca="1">COUNTIF($V$3:$V$12,"red")</f>
        <v>4</v>
      </c>
      <c r="O3" s="29">
        <f ca="1">COUNTIF($V$3:$V$12,"red")</f>
        <v>4</v>
      </c>
      <c r="P3" s="29">
        <f ca="1">COUNTIF($V$3:$V$12,"red")</f>
        <v>4</v>
      </c>
      <c r="Q3">
        <f ca="1">AVERAGE(B2:K11)</f>
        <v>0.50761729908466291</v>
      </c>
      <c r="R3">
        <f ca="1">_xlfn.VAR.P(B2:K11)</f>
        <v>8.2082888234862136E-2</v>
      </c>
      <c r="T3">
        <v>1</v>
      </c>
      <c r="U3">
        <f ca="1">RAND()</f>
        <v>0.93345812643333304</v>
      </c>
      <c r="V3" t="str">
        <f ca="1">IF(U3&lt;0.3,"red",IF(U3&lt;0.6,"white","blue"))</f>
        <v>blue</v>
      </c>
      <c r="Z3" t="s">
        <v>11</v>
      </c>
      <c r="AA3">
        <v>0.51052252786964625</v>
      </c>
      <c r="AB3" t="s">
        <v>11</v>
      </c>
      <c r="AC3">
        <v>0.4403004179073885</v>
      </c>
      <c r="AD3" t="s">
        <v>11</v>
      </c>
      <c r="AE3">
        <v>0.62284255328458782</v>
      </c>
      <c r="AF3" t="s">
        <v>11</v>
      </c>
      <c r="AG3">
        <v>0.58452318429621886</v>
      </c>
      <c r="AH3" t="s">
        <v>11</v>
      </c>
      <c r="AI3">
        <v>0.324575632668751</v>
      </c>
      <c r="AJ3" t="s">
        <v>11</v>
      </c>
      <c r="AK3">
        <v>0.29963831054079298</v>
      </c>
      <c r="AL3" t="s">
        <v>11</v>
      </c>
      <c r="AM3">
        <v>0.4640001319270084</v>
      </c>
      <c r="AN3" t="s">
        <v>11</v>
      </c>
      <c r="AO3">
        <v>0.50040693961601179</v>
      </c>
      <c r="AP3" t="s">
        <v>11</v>
      </c>
      <c r="AQ3">
        <v>0.63936633501331119</v>
      </c>
      <c r="AR3" t="s">
        <v>11</v>
      </c>
      <c r="AS3">
        <v>0.47734033534446646</v>
      </c>
    </row>
    <row r="4" spans="1:45" x14ac:dyDescent="0.25">
      <c r="A4" s="28">
        <v>3</v>
      </c>
      <c r="B4">
        <f t="shared" ca="1" si="1"/>
        <v>0.4217763364374546</v>
      </c>
      <c r="C4">
        <f t="shared" ca="1" si="0"/>
        <v>0.38255225070316135</v>
      </c>
      <c r="D4">
        <f t="shared" ca="1" si="0"/>
        <v>6.9888405901633921E-2</v>
      </c>
      <c r="E4">
        <f t="shared" ca="1" si="0"/>
        <v>0.68573501669424941</v>
      </c>
      <c r="F4">
        <f t="shared" ca="1" si="0"/>
        <v>0.51756436748863988</v>
      </c>
      <c r="G4">
        <f t="shared" ca="1" si="0"/>
        <v>0.84775444934278521</v>
      </c>
      <c r="H4">
        <f t="shared" ca="1" si="0"/>
        <v>0.22678797165398579</v>
      </c>
      <c r="I4">
        <f t="shared" ca="1" si="0"/>
        <v>0.15878031387931546</v>
      </c>
      <c r="J4">
        <f t="shared" ca="1" si="0"/>
        <v>0.76760887077624651</v>
      </c>
      <c r="K4">
        <f t="shared" ca="1" si="0"/>
        <v>0.52941148299133223</v>
      </c>
      <c r="M4">
        <v>100</v>
      </c>
      <c r="N4" s="29">
        <f ca="1">COUNTIF($V$3:$V$102,"red")</f>
        <v>38</v>
      </c>
      <c r="O4">
        <f ca="1">COUNTIF($V$3:$V$102,"white")</f>
        <v>24</v>
      </c>
      <c r="P4" s="30">
        <f ca="1">COUNTIF($V$3:$V$102,"blue")</f>
        <v>38</v>
      </c>
      <c r="T4">
        <v>2</v>
      </c>
      <c r="U4">
        <f t="shared" ref="U4:U67" ca="1" si="2">RAND()</f>
        <v>4.6368575659147315E-2</v>
      </c>
      <c r="V4" t="str">
        <f t="shared" ref="V4:V67" ca="1" si="3">IF(U4&lt;0.3,"red",IF(U4&lt;0.6,"white","blue"))</f>
        <v>red</v>
      </c>
      <c r="Z4" t="s">
        <v>12</v>
      </c>
      <c r="AA4">
        <v>8.6523467321545464E-2</v>
      </c>
      <c r="AB4" t="s">
        <v>12</v>
      </c>
      <c r="AC4">
        <v>7.6405159447950774E-2</v>
      </c>
      <c r="AD4" t="s">
        <v>12</v>
      </c>
      <c r="AE4">
        <v>8.3172923247391811E-2</v>
      </c>
      <c r="AF4" t="s">
        <v>12</v>
      </c>
      <c r="AG4">
        <v>8.3929622677480095E-2</v>
      </c>
      <c r="AH4" t="s">
        <v>12</v>
      </c>
      <c r="AI4">
        <v>5.973081774002318E-2</v>
      </c>
      <c r="AJ4" t="s">
        <v>12</v>
      </c>
      <c r="AK4">
        <v>8.5965561820455227E-2</v>
      </c>
      <c r="AL4" t="s">
        <v>12</v>
      </c>
      <c r="AM4">
        <v>0.11054983233736625</v>
      </c>
      <c r="AN4" t="s">
        <v>12</v>
      </c>
      <c r="AO4">
        <v>9.8948835193631263E-2</v>
      </c>
      <c r="AP4" t="s">
        <v>12</v>
      </c>
      <c r="AQ4">
        <v>6.484558719158981E-2</v>
      </c>
      <c r="AR4" t="s">
        <v>12</v>
      </c>
      <c r="AS4">
        <v>0.12842124255451517</v>
      </c>
    </row>
    <row r="5" spans="1:45" x14ac:dyDescent="0.25">
      <c r="A5" s="28">
        <v>4</v>
      </c>
      <c r="B5">
        <f t="shared" ca="1" si="1"/>
        <v>0.51915609018082498</v>
      </c>
      <c r="C5">
        <f t="shared" ca="1" si="0"/>
        <v>0.96683746864398556</v>
      </c>
      <c r="D5">
        <f t="shared" ca="1" si="0"/>
        <v>0.11489705675896433</v>
      </c>
      <c r="E5">
        <f t="shared" ca="1" si="0"/>
        <v>0.68678088624243161</v>
      </c>
      <c r="F5">
        <f t="shared" ca="1" si="0"/>
        <v>0.9940113275167507</v>
      </c>
      <c r="G5">
        <f t="shared" ca="1" si="0"/>
        <v>0.15454459477203542</v>
      </c>
      <c r="H5">
        <f t="shared" ca="1" si="0"/>
        <v>0.27398421803477224</v>
      </c>
      <c r="I5">
        <f t="shared" ca="1" si="0"/>
        <v>0.22668199631452746</v>
      </c>
      <c r="J5">
        <f t="shared" ca="1" si="0"/>
        <v>0.64860698370931658</v>
      </c>
      <c r="K5">
        <f t="shared" ca="1" si="0"/>
        <v>0.68709923994399535</v>
      </c>
      <c r="M5">
        <v>1000</v>
      </c>
      <c r="N5" s="29">
        <f ca="1">COUNTIF($V$3:$V$1002,"red")</f>
        <v>306</v>
      </c>
      <c r="O5">
        <f ca="1">COUNTIF($V$3:$V$1002,"white")</f>
        <v>304</v>
      </c>
      <c r="P5" s="30">
        <f ca="1">COUNTIF($V$3:$V$1002,"blue")</f>
        <v>390</v>
      </c>
      <c r="T5">
        <v>3</v>
      </c>
      <c r="U5">
        <f t="shared" ca="1" si="2"/>
        <v>8.3716465135759255E-2</v>
      </c>
      <c r="V5" t="str">
        <f t="shared" ca="1" si="3"/>
        <v>red</v>
      </c>
      <c r="Z5" t="s">
        <v>13</v>
      </c>
      <c r="AA5">
        <v>0.53007492668022826</v>
      </c>
      <c r="AB5" t="s">
        <v>13</v>
      </c>
      <c r="AC5">
        <v>0.44107253551615344</v>
      </c>
      <c r="AD5" t="s">
        <v>13</v>
      </c>
      <c r="AE5">
        <v>0.56456127247020593</v>
      </c>
      <c r="AF5" t="s">
        <v>13</v>
      </c>
      <c r="AG5">
        <v>0.59440690261326468</v>
      </c>
      <c r="AH5" t="s">
        <v>13</v>
      </c>
      <c r="AI5">
        <v>0.27717803830661586</v>
      </c>
      <c r="AJ5" t="s">
        <v>13</v>
      </c>
      <c r="AK5">
        <v>0.20154783162509182</v>
      </c>
      <c r="AL5" t="s">
        <v>13</v>
      </c>
      <c r="AM5">
        <v>0.37480651478910837</v>
      </c>
      <c r="AN5" t="s">
        <v>13</v>
      </c>
      <c r="AO5">
        <v>0.4905358328481238</v>
      </c>
      <c r="AP5" t="s">
        <v>13</v>
      </c>
      <c r="AQ5">
        <v>0.66565622595444685</v>
      </c>
      <c r="AR5" t="s">
        <v>13</v>
      </c>
      <c r="AS5">
        <v>0.45588040268699542</v>
      </c>
    </row>
    <row r="6" spans="1:45" x14ac:dyDescent="0.25">
      <c r="A6" s="28">
        <v>5</v>
      </c>
      <c r="B6">
        <f t="shared" ca="1" si="1"/>
        <v>0.91933607060176936</v>
      </c>
      <c r="C6">
        <f t="shared" ca="1" si="0"/>
        <v>0.70682445793849258</v>
      </c>
      <c r="D6">
        <f t="shared" ca="1" si="0"/>
        <v>5.759646906456195E-2</v>
      </c>
      <c r="E6">
        <f t="shared" ca="1" si="0"/>
        <v>0.13077950381662462</v>
      </c>
      <c r="F6">
        <f t="shared" ca="1" si="0"/>
        <v>0.50151777474943326</v>
      </c>
      <c r="G6">
        <f t="shared" ca="1" si="0"/>
        <v>0.52634981560072458</v>
      </c>
      <c r="H6">
        <f t="shared" ca="1" si="0"/>
        <v>0.56353758481616889</v>
      </c>
      <c r="I6">
        <f t="shared" ca="1" si="0"/>
        <v>0.47023589591519599</v>
      </c>
      <c r="J6">
        <f t="shared" ca="1" si="0"/>
        <v>0.93633186031491478</v>
      </c>
      <c r="K6">
        <f t="shared" ca="1" si="0"/>
        <v>0.96947440626982306</v>
      </c>
      <c r="T6">
        <v>4</v>
      </c>
      <c r="U6">
        <f t="shared" ca="1" si="2"/>
        <v>0.20920076158152368</v>
      </c>
      <c r="V6" t="str">
        <f t="shared" ca="1" si="3"/>
        <v>red</v>
      </c>
      <c r="Z6" t="s">
        <v>14</v>
      </c>
      <c r="AA6" t="e">
        <v>#N/A</v>
      </c>
      <c r="AB6" t="s">
        <v>14</v>
      </c>
      <c r="AC6" t="e">
        <v>#N/A</v>
      </c>
      <c r="AD6" t="s">
        <v>14</v>
      </c>
      <c r="AE6" t="e">
        <v>#N/A</v>
      </c>
      <c r="AF6" t="s">
        <v>14</v>
      </c>
      <c r="AG6" t="e">
        <v>#N/A</v>
      </c>
      <c r="AH6" t="s">
        <v>14</v>
      </c>
      <c r="AI6" t="e">
        <v>#N/A</v>
      </c>
      <c r="AJ6" t="s">
        <v>14</v>
      </c>
      <c r="AK6" t="e">
        <v>#N/A</v>
      </c>
      <c r="AL6" t="s">
        <v>14</v>
      </c>
      <c r="AM6" t="e">
        <v>#N/A</v>
      </c>
      <c r="AN6" t="s">
        <v>14</v>
      </c>
      <c r="AO6" t="e">
        <v>#N/A</v>
      </c>
      <c r="AP6" t="s">
        <v>14</v>
      </c>
      <c r="AQ6" t="e">
        <v>#N/A</v>
      </c>
      <c r="AR6" t="s">
        <v>14</v>
      </c>
      <c r="AS6" t="e">
        <v>#N/A</v>
      </c>
    </row>
    <row r="7" spans="1:45" x14ac:dyDescent="0.25">
      <c r="A7" s="28">
        <v>6</v>
      </c>
      <c r="B7">
        <f t="shared" ca="1" si="1"/>
        <v>0.90740182471478348</v>
      </c>
      <c r="C7">
        <f t="shared" ca="1" si="0"/>
        <v>0.9161012688328547</v>
      </c>
      <c r="D7">
        <f t="shared" ca="1" si="0"/>
        <v>0.38133452292789038</v>
      </c>
      <c r="E7">
        <f t="shared" ca="1" si="0"/>
        <v>0.83019778604395267</v>
      </c>
      <c r="F7">
        <f t="shared" ca="1" si="0"/>
        <v>0.72162249057623218</v>
      </c>
      <c r="G7">
        <f t="shared" ca="1" si="0"/>
        <v>0.48122882040065196</v>
      </c>
      <c r="H7">
        <f t="shared" ca="1" si="0"/>
        <v>0.42106577608743323</v>
      </c>
      <c r="I7">
        <f t="shared" ca="1" si="0"/>
        <v>0.47081112760016786</v>
      </c>
      <c r="J7">
        <f t="shared" ca="1" si="0"/>
        <v>0.32477025981453667</v>
      </c>
      <c r="K7">
        <f t="shared" ca="1" si="0"/>
        <v>0.57409741655790159</v>
      </c>
      <c r="T7">
        <v>5</v>
      </c>
      <c r="U7">
        <f t="shared" ca="1" si="2"/>
        <v>0.37641377347099114</v>
      </c>
      <c r="V7" t="str">
        <f t="shared" ca="1" si="3"/>
        <v>white</v>
      </c>
      <c r="Z7" t="s">
        <v>15</v>
      </c>
      <c r="AA7">
        <v>0.27361122779123204</v>
      </c>
      <c r="AB7" t="s">
        <v>15</v>
      </c>
      <c r="AC7">
        <v>0.24161432884385775</v>
      </c>
      <c r="AD7" t="s">
        <v>15</v>
      </c>
      <c r="AE7">
        <v>0.2630158771161264</v>
      </c>
      <c r="AF7" t="s">
        <v>15</v>
      </c>
      <c r="AG7">
        <v>0.26540877081935671</v>
      </c>
      <c r="AH7" t="s">
        <v>15</v>
      </c>
      <c r="AI7">
        <v>0.18888543056286444</v>
      </c>
      <c r="AJ7" t="s">
        <v>15</v>
      </c>
      <c r="AK7">
        <v>0.27184697568864935</v>
      </c>
      <c r="AL7" t="s">
        <v>15</v>
      </c>
      <c r="AM7">
        <v>0.34958926513581318</v>
      </c>
      <c r="AN7" t="s">
        <v>15</v>
      </c>
      <c r="AO7">
        <v>0.31290369103250287</v>
      </c>
      <c r="AP7" t="s">
        <v>15</v>
      </c>
      <c r="AQ7">
        <v>0.20505975173646526</v>
      </c>
      <c r="AR7" t="s">
        <v>15</v>
      </c>
      <c r="AS7">
        <v>0.40610362642120817</v>
      </c>
    </row>
    <row r="8" spans="1:45" x14ac:dyDescent="0.25">
      <c r="A8" s="28">
        <v>7</v>
      </c>
      <c r="B8">
        <f t="shared" ca="1" si="1"/>
        <v>0.23750833709847752</v>
      </c>
      <c r="C8">
        <f t="shared" ca="1" si="0"/>
        <v>0.35148668395006855</v>
      </c>
      <c r="D8">
        <f t="shared" ca="1" si="0"/>
        <v>0.24445346738091167</v>
      </c>
      <c r="E8">
        <f t="shared" ca="1" si="0"/>
        <v>0.28891014054054132</v>
      </c>
      <c r="F8">
        <f t="shared" ca="1" si="0"/>
        <v>0.97604725128150782</v>
      </c>
      <c r="G8">
        <f t="shared" ca="1" si="0"/>
        <v>0.63346134484185523</v>
      </c>
      <c r="H8">
        <f t="shared" ca="1" si="0"/>
        <v>0.44535668924893335</v>
      </c>
      <c r="I8">
        <f t="shared" ca="1" si="0"/>
        <v>0.76318113527356446</v>
      </c>
      <c r="J8">
        <f t="shared" ca="1" si="0"/>
        <v>0.33307109231181775</v>
      </c>
      <c r="K8">
        <f t="shared" ca="1" si="0"/>
        <v>0.98257671092061916</v>
      </c>
      <c r="T8">
        <v>6</v>
      </c>
      <c r="U8">
        <f t="shared" ca="1" si="2"/>
        <v>0.11477734892054348</v>
      </c>
      <c r="V8" t="str">
        <f t="shared" ca="1" si="3"/>
        <v>red</v>
      </c>
      <c r="Z8" t="s">
        <v>16</v>
      </c>
      <c r="AA8">
        <v>7.4863103973425452E-2</v>
      </c>
      <c r="AB8" t="s">
        <v>16</v>
      </c>
      <c r="AC8">
        <v>5.8377483902667837E-2</v>
      </c>
      <c r="AD8" t="s">
        <v>16</v>
      </c>
      <c r="AE8">
        <v>6.9177351615165306E-2</v>
      </c>
      <c r="AF8" t="s">
        <v>16</v>
      </c>
      <c r="AG8">
        <v>7.0441815627841811E-2</v>
      </c>
      <c r="AH8" t="s">
        <v>16</v>
      </c>
      <c r="AI8">
        <v>3.5677705878918685E-2</v>
      </c>
      <c r="AJ8" t="s">
        <v>16</v>
      </c>
      <c r="AK8">
        <v>7.3900778191065108E-2</v>
      </c>
      <c r="AL8" t="s">
        <v>16</v>
      </c>
      <c r="AM8">
        <v>0.1222126542981979</v>
      </c>
      <c r="AN8" t="s">
        <v>16</v>
      </c>
      <c r="AO8">
        <v>9.7908719861764013E-2</v>
      </c>
      <c r="AP8" t="s">
        <v>16</v>
      </c>
      <c r="AQ8">
        <v>4.2049501782220763E-2</v>
      </c>
      <c r="AR8" t="s">
        <v>16</v>
      </c>
      <c r="AS8">
        <v>0.16492015539245619</v>
      </c>
    </row>
    <row r="9" spans="1:45" x14ac:dyDescent="0.25">
      <c r="A9" s="28">
        <v>8</v>
      </c>
      <c r="B9">
        <f t="shared" ca="1" si="1"/>
        <v>0.84447147277013224</v>
      </c>
      <c r="C9">
        <f t="shared" ca="1" si="0"/>
        <v>0.32561293043273065</v>
      </c>
      <c r="D9">
        <f t="shared" ca="1" si="0"/>
        <v>0.11752946290531829</v>
      </c>
      <c r="E9">
        <f t="shared" ca="1" si="0"/>
        <v>0.84579837815412517</v>
      </c>
      <c r="F9">
        <f t="shared" ca="1" si="0"/>
        <v>0.31871100476149961</v>
      </c>
      <c r="G9">
        <f t="shared" ca="1" si="0"/>
        <v>0.77062312717014303</v>
      </c>
      <c r="H9">
        <f t="shared" ca="1" si="0"/>
        <v>0.11505850698917397</v>
      </c>
      <c r="I9">
        <f t="shared" ca="1" si="0"/>
        <v>6.8166079817749026E-2</v>
      </c>
      <c r="J9">
        <f t="shared" ca="1" si="0"/>
        <v>0.45005092868649832</v>
      </c>
      <c r="K9">
        <f t="shared" ca="1" si="0"/>
        <v>0.53013843181479547</v>
      </c>
      <c r="T9">
        <v>7</v>
      </c>
      <c r="U9">
        <f t="shared" ca="1" si="2"/>
        <v>0.91555292734104177</v>
      </c>
      <c r="V9" t="str">
        <f t="shared" ca="1" si="3"/>
        <v>blue</v>
      </c>
      <c r="Z9" t="s">
        <v>17</v>
      </c>
      <c r="AA9">
        <v>-1.3737953852556686</v>
      </c>
      <c r="AB9" t="s">
        <v>17</v>
      </c>
      <c r="AC9">
        <v>-0.15065921169418495</v>
      </c>
      <c r="AD9" t="s">
        <v>17</v>
      </c>
      <c r="AE9">
        <v>-1.5157662007184265</v>
      </c>
      <c r="AF9" t="s">
        <v>17</v>
      </c>
      <c r="AG9">
        <v>0.24517188810707413</v>
      </c>
      <c r="AH9" t="s">
        <v>17</v>
      </c>
      <c r="AI9">
        <v>-0.93931258572190224</v>
      </c>
      <c r="AJ9" t="s">
        <v>17</v>
      </c>
      <c r="AK9">
        <v>-0.49283593065809184</v>
      </c>
      <c r="AL9" t="s">
        <v>17</v>
      </c>
      <c r="AM9">
        <v>-1.9059155029907879</v>
      </c>
      <c r="AN9" t="s">
        <v>17</v>
      </c>
      <c r="AO9">
        <v>-1.9125144303891259</v>
      </c>
      <c r="AP9" t="s">
        <v>17</v>
      </c>
      <c r="AQ9">
        <v>-1.4587273308473607</v>
      </c>
      <c r="AR9" t="s">
        <v>17</v>
      </c>
      <c r="AS9">
        <v>-2.2305779334123308</v>
      </c>
    </row>
    <row r="10" spans="1:45" x14ac:dyDescent="0.25">
      <c r="A10" s="28">
        <v>9</v>
      </c>
      <c r="B10">
        <f t="shared" ca="1" si="1"/>
        <v>0.21869662398487544</v>
      </c>
      <c r="C10">
        <f t="shared" ca="1" si="0"/>
        <v>0.39809637434156864</v>
      </c>
      <c r="D10">
        <f t="shared" ca="1" si="0"/>
        <v>0.59445939507664258</v>
      </c>
      <c r="E10">
        <f t="shared" ca="1" si="0"/>
        <v>0.26722951051379984</v>
      </c>
      <c r="F10">
        <f t="shared" ca="1" si="0"/>
        <v>0.7314320135061273</v>
      </c>
      <c r="G10">
        <f t="shared" ca="1" si="0"/>
        <v>0.76570857088799282</v>
      </c>
      <c r="H10">
        <f t="shared" ca="1" si="0"/>
        <v>8.4859124140562514E-2</v>
      </c>
      <c r="I10">
        <f t="shared" ca="1" si="0"/>
        <v>0.79922226977704658</v>
      </c>
      <c r="J10">
        <f t="shared" ca="1" si="0"/>
        <v>0.78924919296195062</v>
      </c>
      <c r="K10">
        <f t="shared" ca="1" si="0"/>
        <v>2.1855496671475794E-2</v>
      </c>
      <c r="T10">
        <v>8</v>
      </c>
      <c r="U10">
        <f t="shared" ca="1" si="2"/>
        <v>0.57855546425254223</v>
      </c>
      <c r="V10" t="str">
        <f t="shared" ca="1" si="3"/>
        <v>white</v>
      </c>
      <c r="Z10" t="s">
        <v>18</v>
      </c>
      <c r="AA10">
        <v>7.779900878053235E-2</v>
      </c>
      <c r="AB10" t="s">
        <v>18</v>
      </c>
      <c r="AC10">
        <v>-0.5721708912641883</v>
      </c>
      <c r="AD10" t="s">
        <v>18</v>
      </c>
      <c r="AE10">
        <v>0.40073441426943884</v>
      </c>
      <c r="AF10" t="s">
        <v>18</v>
      </c>
      <c r="AG10">
        <v>-0.60759341465846073</v>
      </c>
      <c r="AH10" t="s">
        <v>18</v>
      </c>
      <c r="AI10">
        <v>0.69581724506875597</v>
      </c>
      <c r="AJ10" t="s">
        <v>18</v>
      </c>
      <c r="AK10">
        <v>0.83612313936645621</v>
      </c>
      <c r="AL10" t="s">
        <v>18</v>
      </c>
      <c r="AM10">
        <v>0.14638831885386888</v>
      </c>
      <c r="AN10" t="s">
        <v>18</v>
      </c>
      <c r="AO10">
        <v>0.13326074345569053</v>
      </c>
      <c r="AP10" t="s">
        <v>18</v>
      </c>
      <c r="AQ10">
        <v>0.11192662224485296</v>
      </c>
      <c r="AR10" t="s">
        <v>18</v>
      </c>
      <c r="AS10">
        <v>3.4354659089293624E-2</v>
      </c>
    </row>
    <row r="11" spans="1:45" x14ac:dyDescent="0.25">
      <c r="A11" s="28">
        <v>10</v>
      </c>
      <c r="B11">
        <f t="shared" ca="1" si="1"/>
        <v>0.20359734133662633</v>
      </c>
      <c r="C11">
        <f t="shared" ca="1" si="0"/>
        <v>0.889714767340131</v>
      </c>
      <c r="D11">
        <f t="shared" ca="1" si="0"/>
        <v>6.5808488645166974E-2</v>
      </c>
      <c r="E11">
        <f t="shared" ca="1" si="0"/>
        <v>0.59690446682516662</v>
      </c>
      <c r="F11">
        <f t="shared" ca="1" si="0"/>
        <v>0.47348655656928884</v>
      </c>
      <c r="G11">
        <f t="shared" ca="1" si="0"/>
        <v>0.819532782196423</v>
      </c>
      <c r="H11">
        <f t="shared" ca="1" si="0"/>
        <v>0.17216659539622858</v>
      </c>
      <c r="I11">
        <f t="shared" ca="1" si="0"/>
        <v>0.44763444526402851</v>
      </c>
      <c r="J11">
        <f t="shared" ca="1" si="0"/>
        <v>0.52193980100233672</v>
      </c>
      <c r="K11">
        <f t="shared" ca="1" si="0"/>
        <v>0.78228989748606637</v>
      </c>
      <c r="T11">
        <v>9</v>
      </c>
      <c r="U11">
        <f t="shared" ca="1" si="2"/>
        <v>0.88721929430210367</v>
      </c>
      <c r="V11" t="str">
        <f t="shared" ca="1" si="3"/>
        <v>blue</v>
      </c>
      <c r="Z11" t="s">
        <v>19</v>
      </c>
      <c r="AA11">
        <v>0.77060871363166039</v>
      </c>
      <c r="AB11" t="s">
        <v>19</v>
      </c>
      <c r="AC11">
        <v>0.74449371665074371</v>
      </c>
      <c r="AD11" t="s">
        <v>19</v>
      </c>
      <c r="AE11">
        <v>0.70344275219136665</v>
      </c>
      <c r="AF11" t="s">
        <v>19</v>
      </c>
      <c r="AG11">
        <v>0.86477008718740622</v>
      </c>
      <c r="AH11" t="s">
        <v>19</v>
      </c>
      <c r="AI11">
        <v>0.5350785213054825</v>
      </c>
      <c r="AJ11" t="s">
        <v>19</v>
      </c>
      <c r="AK11">
        <v>0.7654011263290641</v>
      </c>
      <c r="AL11" t="s">
        <v>19</v>
      </c>
      <c r="AM11">
        <v>0.87959224899093214</v>
      </c>
      <c r="AN11" t="s">
        <v>19</v>
      </c>
      <c r="AO11">
        <v>0.82790790422060057</v>
      </c>
      <c r="AP11" t="s">
        <v>19</v>
      </c>
      <c r="AQ11">
        <v>0.57985809515293618</v>
      </c>
      <c r="AR11" t="s">
        <v>19</v>
      </c>
      <c r="AS11">
        <v>0.9187936935941845</v>
      </c>
    </row>
    <row r="12" spans="1:45" x14ac:dyDescent="0.25">
      <c r="T12">
        <v>10</v>
      </c>
      <c r="U12">
        <f t="shared" ca="1" si="2"/>
        <v>0.32322856294321756</v>
      </c>
      <c r="V12" t="str">
        <f t="shared" ca="1" si="3"/>
        <v>white</v>
      </c>
      <c r="Z12" t="s">
        <v>20</v>
      </c>
      <c r="AA12">
        <v>0.15962008735473421</v>
      </c>
      <c r="AB12" t="s">
        <v>20</v>
      </c>
      <c r="AC12">
        <v>1.0564611195760798E-2</v>
      </c>
      <c r="AD12" t="s">
        <v>20</v>
      </c>
      <c r="AE12">
        <v>0.29583128850731433</v>
      </c>
      <c r="AF12" t="s">
        <v>20</v>
      </c>
      <c r="AG12">
        <v>6.1455155080966772E-2</v>
      </c>
      <c r="AH12" t="s">
        <v>20</v>
      </c>
      <c r="AI12">
        <v>0.12321243367090695</v>
      </c>
      <c r="AJ12" t="s">
        <v>20</v>
      </c>
      <c r="AK12">
        <v>5.5463907098005527E-2</v>
      </c>
      <c r="AL12" t="s">
        <v>20</v>
      </c>
      <c r="AM12">
        <v>2.2223053015721916E-2</v>
      </c>
      <c r="AN12" t="s">
        <v>20</v>
      </c>
      <c r="AO12">
        <v>0.13823862949359578</v>
      </c>
      <c r="AP12" t="s">
        <v>20</v>
      </c>
      <c r="AQ12">
        <v>0.3671360337413776</v>
      </c>
      <c r="AR12" t="s">
        <v>20</v>
      </c>
      <c r="AS12">
        <v>1.639844625903264E-2</v>
      </c>
    </row>
    <row r="13" spans="1:45" x14ac:dyDescent="0.25">
      <c r="A13" s="28">
        <v>1</v>
      </c>
      <c r="B13" t="str">
        <f ca="1">IF(B2&lt;0.3,"red",IF(0.3&lt;B2&lt;0.6,"white","blue"))</f>
        <v>blue</v>
      </c>
      <c r="C13" t="str">
        <f ca="1">IF(C2&lt;0.3,"red",IF(C2&lt;0.6,"white","blue"))</f>
        <v>white</v>
      </c>
      <c r="D13" t="str">
        <f t="shared" ref="D13:K13" ca="1" si="4">IF(D2&lt;0.3,"red",IF(D2&lt;0.6,"white","blue"))</f>
        <v>blue</v>
      </c>
      <c r="E13" t="str">
        <f t="shared" ca="1" si="4"/>
        <v>white</v>
      </c>
      <c r="F13" t="str">
        <f t="shared" ca="1" si="4"/>
        <v>blue</v>
      </c>
      <c r="G13" t="str">
        <f t="shared" ca="1" si="4"/>
        <v>blue</v>
      </c>
      <c r="H13" t="str">
        <f t="shared" ca="1" si="4"/>
        <v>white</v>
      </c>
      <c r="I13" t="str">
        <f t="shared" ca="1" si="4"/>
        <v>red</v>
      </c>
      <c r="J13" t="str">
        <f>IF(U2&lt;0.3,"red",IF(U2&lt;0.6,"white","blue"))</f>
        <v>red</v>
      </c>
      <c r="K13" t="str">
        <f t="shared" ca="1" si="4"/>
        <v>blue</v>
      </c>
      <c r="T13">
        <v>11</v>
      </c>
      <c r="U13">
        <f t="shared" ca="1" si="2"/>
        <v>0.26612217911073011</v>
      </c>
      <c r="V13" t="str">
        <f t="shared" ca="1" si="3"/>
        <v>red</v>
      </c>
      <c r="Z13" t="s">
        <v>21</v>
      </c>
      <c r="AA13">
        <v>0.9302288009863946</v>
      </c>
      <c r="AB13" t="s">
        <v>21</v>
      </c>
      <c r="AC13">
        <v>0.75505832784650451</v>
      </c>
      <c r="AD13" t="s">
        <v>21</v>
      </c>
      <c r="AE13">
        <v>0.99927404069868098</v>
      </c>
      <c r="AF13" t="s">
        <v>21</v>
      </c>
      <c r="AG13">
        <v>0.92622524226837299</v>
      </c>
      <c r="AH13" t="s">
        <v>21</v>
      </c>
      <c r="AI13">
        <v>0.65829095497638945</v>
      </c>
      <c r="AJ13" t="s">
        <v>21</v>
      </c>
      <c r="AK13">
        <v>0.82086503342706962</v>
      </c>
      <c r="AL13" t="s">
        <v>21</v>
      </c>
      <c r="AM13">
        <v>0.90181530200665405</v>
      </c>
      <c r="AN13" t="s">
        <v>21</v>
      </c>
      <c r="AO13">
        <v>0.96614653371419634</v>
      </c>
      <c r="AP13" t="s">
        <v>21</v>
      </c>
      <c r="AQ13">
        <v>0.94699412889431378</v>
      </c>
      <c r="AR13" t="s">
        <v>21</v>
      </c>
      <c r="AS13">
        <v>0.93519213985321714</v>
      </c>
    </row>
    <row r="14" spans="1:45" x14ac:dyDescent="0.25">
      <c r="A14" s="28">
        <v>2</v>
      </c>
      <c r="B14" t="str">
        <f t="shared" ref="B14" ca="1" si="5">IF(B3&lt;0.3,"red",IF(0.3&lt;B3&lt;0.6,"white","blue"))</f>
        <v>red</v>
      </c>
      <c r="C14" t="str">
        <f t="shared" ref="C14:K14" ca="1" si="6">IF(C3&lt;0.3,"red",IF(C3&lt;0.6,"white","blue"))</f>
        <v>red</v>
      </c>
      <c r="D14" t="str">
        <f t="shared" ca="1" si="6"/>
        <v>red</v>
      </c>
      <c r="E14" t="str">
        <f t="shared" ca="1" si="6"/>
        <v>white</v>
      </c>
      <c r="F14" t="str">
        <f t="shared" ca="1" si="6"/>
        <v>red</v>
      </c>
      <c r="G14" t="str">
        <f t="shared" ca="1" si="6"/>
        <v>red</v>
      </c>
      <c r="H14" t="str">
        <f t="shared" ca="1" si="6"/>
        <v>white</v>
      </c>
      <c r="I14" t="str">
        <f t="shared" ca="1" si="6"/>
        <v>red</v>
      </c>
      <c r="J14">
        <f>T15</f>
        <v>13</v>
      </c>
      <c r="K14" t="str">
        <f t="shared" ca="1" si="6"/>
        <v>blue</v>
      </c>
      <c r="T14">
        <v>12</v>
      </c>
      <c r="U14">
        <f t="shared" ca="1" si="2"/>
        <v>0.29197619866821123</v>
      </c>
      <c r="V14" t="str">
        <f t="shared" ca="1" si="3"/>
        <v>red</v>
      </c>
      <c r="Z14" t="s">
        <v>22</v>
      </c>
      <c r="AA14">
        <v>5.1052252786964623</v>
      </c>
      <c r="AB14" t="s">
        <v>22</v>
      </c>
      <c r="AC14">
        <v>4.4030041790738847</v>
      </c>
      <c r="AD14" t="s">
        <v>22</v>
      </c>
      <c r="AE14">
        <v>6.2284255328458782</v>
      </c>
      <c r="AF14" t="s">
        <v>22</v>
      </c>
      <c r="AG14">
        <v>5.8452318429621881</v>
      </c>
      <c r="AH14" t="s">
        <v>22</v>
      </c>
      <c r="AI14">
        <v>3.24575632668751</v>
      </c>
      <c r="AJ14" t="s">
        <v>22</v>
      </c>
      <c r="AK14">
        <v>2.9963831054079297</v>
      </c>
      <c r="AL14" t="s">
        <v>22</v>
      </c>
      <c r="AM14">
        <v>4.640001319270084</v>
      </c>
      <c r="AN14" t="s">
        <v>22</v>
      </c>
      <c r="AO14">
        <v>5.0040693961601175</v>
      </c>
      <c r="AP14" t="s">
        <v>22</v>
      </c>
      <c r="AQ14">
        <v>6.3936633501331119</v>
      </c>
      <c r="AR14" t="s">
        <v>22</v>
      </c>
      <c r="AS14">
        <v>4.7734033534446647</v>
      </c>
    </row>
    <row r="15" spans="1:45" x14ac:dyDescent="0.25">
      <c r="A15" s="28">
        <v>3</v>
      </c>
      <c r="B15" t="str">
        <f t="shared" ref="B15" ca="1" si="7">IF(B4&lt;0.3,"red",IF(0.3&lt;B4&lt;0.6,"white","blue"))</f>
        <v>blue</v>
      </c>
      <c r="C15" t="str">
        <f t="shared" ref="C15:K15" ca="1" si="8">IF(C4&lt;0.3,"red",IF(C4&lt;0.6,"white","blue"))</f>
        <v>white</v>
      </c>
      <c r="D15" t="str">
        <f t="shared" ca="1" si="8"/>
        <v>red</v>
      </c>
      <c r="E15" t="str">
        <f t="shared" ca="1" si="8"/>
        <v>blue</v>
      </c>
      <c r="F15" t="str">
        <f t="shared" ca="1" si="8"/>
        <v>white</v>
      </c>
      <c r="G15" t="str">
        <f t="shared" ca="1" si="8"/>
        <v>blue</v>
      </c>
      <c r="H15" t="str">
        <f t="shared" ca="1" si="8"/>
        <v>red</v>
      </c>
      <c r="I15" t="str">
        <f t="shared" ca="1" si="8"/>
        <v>red</v>
      </c>
      <c r="J15" t="str">
        <f t="shared" ca="1" si="8"/>
        <v>blue</v>
      </c>
      <c r="K15" t="str">
        <f t="shared" ca="1" si="8"/>
        <v>white</v>
      </c>
      <c r="T15">
        <v>13</v>
      </c>
      <c r="U15">
        <f t="shared" ca="1" si="2"/>
        <v>0.45417829493133144</v>
      </c>
      <c r="V15" t="str">
        <f t="shared" ca="1" si="3"/>
        <v>white</v>
      </c>
      <c r="Z15" t="s">
        <v>23</v>
      </c>
      <c r="AA15">
        <v>10</v>
      </c>
      <c r="AB15" t="s">
        <v>23</v>
      </c>
      <c r="AC15">
        <v>10</v>
      </c>
      <c r="AD15" t="s">
        <v>23</v>
      </c>
      <c r="AE15">
        <v>10</v>
      </c>
      <c r="AF15" t="s">
        <v>23</v>
      </c>
      <c r="AG15">
        <v>10</v>
      </c>
      <c r="AH15" t="s">
        <v>23</v>
      </c>
      <c r="AI15">
        <v>10</v>
      </c>
      <c r="AJ15" t="s">
        <v>23</v>
      </c>
      <c r="AK15">
        <v>10</v>
      </c>
      <c r="AL15" t="s">
        <v>23</v>
      </c>
      <c r="AM15">
        <v>10</v>
      </c>
      <c r="AN15" t="s">
        <v>23</v>
      </c>
      <c r="AO15">
        <v>10</v>
      </c>
      <c r="AP15" t="s">
        <v>23</v>
      </c>
      <c r="AQ15">
        <v>10</v>
      </c>
      <c r="AR15" t="s">
        <v>23</v>
      </c>
      <c r="AS15">
        <v>10</v>
      </c>
    </row>
    <row r="16" spans="1:45" x14ac:dyDescent="0.25">
      <c r="A16" s="28">
        <v>4</v>
      </c>
      <c r="B16" t="str">
        <f t="shared" ref="B16" ca="1" si="9">IF(B5&lt;0.3,"red",IF(0.3&lt;B5&lt;0.6,"white","blue"))</f>
        <v>blue</v>
      </c>
      <c r="C16" t="str">
        <f t="shared" ref="C16:K16" ca="1" si="10">IF(C5&lt;0.3,"red",IF(C5&lt;0.6,"white","blue"))</f>
        <v>blue</v>
      </c>
      <c r="D16" t="str">
        <f t="shared" ca="1" si="10"/>
        <v>red</v>
      </c>
      <c r="E16" t="str">
        <f t="shared" ca="1" si="10"/>
        <v>blue</v>
      </c>
      <c r="F16" t="str">
        <f t="shared" ca="1" si="10"/>
        <v>blue</v>
      </c>
      <c r="G16" t="str">
        <f t="shared" ca="1" si="10"/>
        <v>red</v>
      </c>
      <c r="H16" t="str">
        <f t="shared" ca="1" si="10"/>
        <v>red</v>
      </c>
      <c r="I16" t="str">
        <f t="shared" ca="1" si="10"/>
        <v>red</v>
      </c>
      <c r="J16" t="str">
        <f t="shared" ca="1" si="10"/>
        <v>blue</v>
      </c>
      <c r="K16" t="str">
        <f t="shared" ca="1" si="10"/>
        <v>blue</v>
      </c>
      <c r="T16">
        <v>14</v>
      </c>
      <c r="U16">
        <f t="shared" ca="1" si="2"/>
        <v>3.0047547218696513E-2</v>
      </c>
      <c r="V16" t="str">
        <f t="shared" ca="1" si="3"/>
        <v>red</v>
      </c>
      <c r="Z16" t="s">
        <v>93</v>
      </c>
      <c r="AA16">
        <v>0.19572968135157048</v>
      </c>
      <c r="AB16" t="s">
        <v>93</v>
      </c>
      <c r="AC16">
        <v>0.17284047871992078</v>
      </c>
      <c r="AD16" t="s">
        <v>93</v>
      </c>
      <c r="AE16">
        <v>0.18815022407495272</v>
      </c>
      <c r="AF16" t="s">
        <v>93</v>
      </c>
      <c r="AG16">
        <v>0.18986199711081225</v>
      </c>
      <c r="AH16" t="s">
        <v>93</v>
      </c>
      <c r="AI16">
        <v>0.13512049719038752</v>
      </c>
      <c r="AJ16" t="s">
        <v>93</v>
      </c>
      <c r="AK16">
        <v>0.19446761142611468</v>
      </c>
      <c r="AL16" t="s">
        <v>93</v>
      </c>
      <c r="AM16">
        <v>0.25008109506811366</v>
      </c>
      <c r="AN16" t="s">
        <v>93</v>
      </c>
      <c r="AO16">
        <v>0.22383781628381205</v>
      </c>
      <c r="AP16" t="s">
        <v>93</v>
      </c>
      <c r="AQ16">
        <v>0.14669090954131042</v>
      </c>
      <c r="AR16" t="s">
        <v>93</v>
      </c>
      <c r="AS16">
        <v>0.29050903370014214</v>
      </c>
    </row>
    <row r="17" spans="1:29" ht="15.75" thickBot="1" x14ac:dyDescent="0.3">
      <c r="A17" s="28">
        <v>5</v>
      </c>
      <c r="B17" t="str">
        <f t="shared" ref="B17" ca="1" si="11">IF(B6&lt;0.3,"red",IF(0.3&lt;B6&lt;0.6,"white","blue"))</f>
        <v>blue</v>
      </c>
      <c r="C17" t="str">
        <f t="shared" ref="C17:K17" ca="1" si="12">IF(C6&lt;0.3,"red",IF(C6&lt;0.6,"white","blue"))</f>
        <v>blue</v>
      </c>
      <c r="D17" t="str">
        <f t="shared" ca="1" si="12"/>
        <v>red</v>
      </c>
      <c r="E17" t="str">
        <f t="shared" ca="1" si="12"/>
        <v>red</v>
      </c>
      <c r="F17" t="str">
        <f t="shared" ca="1" si="12"/>
        <v>white</v>
      </c>
      <c r="G17" t="str">
        <f t="shared" ca="1" si="12"/>
        <v>white</v>
      </c>
      <c r="H17" t="str">
        <f t="shared" ca="1" si="12"/>
        <v>white</v>
      </c>
      <c r="I17" t="str">
        <f t="shared" ca="1" si="12"/>
        <v>white</v>
      </c>
      <c r="J17" t="str">
        <f t="shared" ca="1" si="12"/>
        <v>blue</v>
      </c>
      <c r="K17" t="str">
        <f t="shared" ca="1" si="12"/>
        <v>blue</v>
      </c>
      <c r="T17">
        <v>15</v>
      </c>
      <c r="U17">
        <f t="shared" ca="1" si="2"/>
        <v>0.1365573196043357</v>
      </c>
      <c r="V17" t="str">
        <f t="shared" ca="1" si="3"/>
        <v>red</v>
      </c>
      <c r="Y17" t="s">
        <v>349</v>
      </c>
    </row>
    <row r="18" spans="1:29" x14ac:dyDescent="0.25">
      <c r="A18" s="28">
        <v>6</v>
      </c>
      <c r="B18" t="str">
        <f t="shared" ref="B18" ca="1" si="13">IF(B7&lt;0.3,"red",IF(0.3&lt;B7&lt;0.6,"white","blue"))</f>
        <v>blue</v>
      </c>
      <c r="C18" t="str">
        <f t="shared" ref="C18:K18" ca="1" si="14">IF(C7&lt;0.3,"red",IF(C7&lt;0.6,"white","blue"))</f>
        <v>blue</v>
      </c>
      <c r="D18" t="str">
        <f t="shared" ca="1" si="14"/>
        <v>white</v>
      </c>
      <c r="E18" t="str">
        <f t="shared" ca="1" si="14"/>
        <v>blue</v>
      </c>
      <c r="F18" t="str">
        <f t="shared" ca="1" si="14"/>
        <v>blue</v>
      </c>
      <c r="G18" t="str">
        <f t="shared" ca="1" si="14"/>
        <v>white</v>
      </c>
      <c r="H18" t="str">
        <f t="shared" ca="1" si="14"/>
        <v>white</v>
      </c>
      <c r="I18" t="str">
        <f t="shared" ca="1" si="14"/>
        <v>white</v>
      </c>
      <c r="J18" t="str">
        <f t="shared" ca="1" si="14"/>
        <v>white</v>
      </c>
      <c r="K18" t="str">
        <f t="shared" ca="1" si="14"/>
        <v>white</v>
      </c>
      <c r="T18">
        <v>16</v>
      </c>
      <c r="U18">
        <f t="shared" ca="1" si="2"/>
        <v>0.74448200670842579</v>
      </c>
      <c r="V18" t="str">
        <f t="shared" ca="1" si="3"/>
        <v>blue</v>
      </c>
      <c r="Z18" s="3" t="s">
        <v>259</v>
      </c>
      <c r="AA18" s="3"/>
      <c r="AB18" s="3" t="s">
        <v>339</v>
      </c>
      <c r="AC18" s="3"/>
    </row>
    <row r="19" spans="1:29" x14ac:dyDescent="0.25">
      <c r="A19" s="28">
        <v>7</v>
      </c>
      <c r="B19" t="str">
        <f t="shared" ref="B19" ca="1" si="15">IF(B8&lt;0.3,"red",IF(0.3&lt;B8&lt;0.6,"white","blue"))</f>
        <v>red</v>
      </c>
      <c r="C19" t="str">
        <f t="shared" ref="C19:K19" ca="1" si="16">IF(C8&lt;0.3,"red",IF(C8&lt;0.6,"white","blue"))</f>
        <v>white</v>
      </c>
      <c r="D19" t="str">
        <f t="shared" ca="1" si="16"/>
        <v>red</v>
      </c>
      <c r="E19" t="str">
        <f t="shared" ca="1" si="16"/>
        <v>red</v>
      </c>
      <c r="F19" t="str">
        <f t="shared" ca="1" si="16"/>
        <v>blue</v>
      </c>
      <c r="G19" t="str">
        <f t="shared" ca="1" si="16"/>
        <v>blue</v>
      </c>
      <c r="H19" t="str">
        <f t="shared" ca="1" si="16"/>
        <v>white</v>
      </c>
      <c r="I19" t="str">
        <f t="shared" ca="1" si="16"/>
        <v>blue</v>
      </c>
      <c r="J19" t="str">
        <f t="shared" ca="1" si="16"/>
        <v>white</v>
      </c>
      <c r="K19" t="str">
        <f t="shared" ca="1" si="16"/>
        <v>blue</v>
      </c>
      <c r="T19">
        <v>17</v>
      </c>
      <c r="U19">
        <f t="shared" ca="1" si="2"/>
        <v>7.4340393531905469E-2</v>
      </c>
      <c r="V19" t="str">
        <f t="shared" ca="1" si="3"/>
        <v>red</v>
      </c>
      <c r="Z19" s="1"/>
      <c r="AA19" s="1"/>
      <c r="AB19" s="1"/>
      <c r="AC19" s="1"/>
    </row>
    <row r="20" spans="1:29" x14ac:dyDescent="0.25">
      <c r="A20" s="28">
        <v>8</v>
      </c>
      <c r="B20" t="str">
        <f t="shared" ref="B20" ca="1" si="17">IF(B9&lt;0.3,"red",IF(0.3&lt;B9&lt;0.6,"white","blue"))</f>
        <v>blue</v>
      </c>
      <c r="C20" t="str">
        <f t="shared" ref="C20:K20" ca="1" si="18">IF(C9&lt;0.3,"red",IF(C9&lt;0.6,"white","blue"))</f>
        <v>white</v>
      </c>
      <c r="D20" t="str">
        <f t="shared" ca="1" si="18"/>
        <v>red</v>
      </c>
      <c r="E20" t="str">
        <f t="shared" ca="1" si="18"/>
        <v>blue</v>
      </c>
      <c r="F20" t="str">
        <f t="shared" ca="1" si="18"/>
        <v>white</v>
      </c>
      <c r="G20" t="str">
        <f t="shared" ca="1" si="18"/>
        <v>blue</v>
      </c>
      <c r="H20" t="str">
        <f t="shared" ca="1" si="18"/>
        <v>red</v>
      </c>
      <c r="I20" t="str">
        <f t="shared" ca="1" si="18"/>
        <v>red</v>
      </c>
      <c r="J20" t="str">
        <f t="shared" ca="1" si="18"/>
        <v>white</v>
      </c>
      <c r="K20" t="str">
        <f t="shared" ca="1" si="18"/>
        <v>white</v>
      </c>
      <c r="T20">
        <v>18</v>
      </c>
      <c r="U20">
        <f t="shared" ca="1" si="2"/>
        <v>0.19421309711688939</v>
      </c>
      <c r="V20" t="str">
        <f t="shared" ca="1" si="3"/>
        <v>red</v>
      </c>
      <c r="Z20" s="1" t="s">
        <v>11</v>
      </c>
      <c r="AA20" s="1">
        <v>5.5</v>
      </c>
      <c r="AB20" s="1" t="s">
        <v>11</v>
      </c>
      <c r="AC20" s="1">
        <v>0.51575429845033649</v>
      </c>
    </row>
    <row r="21" spans="1:29" x14ac:dyDescent="0.25">
      <c r="A21" s="28">
        <v>9</v>
      </c>
      <c r="B21" t="str">
        <f t="shared" ref="B21" ca="1" si="19">IF(B10&lt;0.3,"red",IF(0.3&lt;B10&lt;0.6,"white","blue"))</f>
        <v>red</v>
      </c>
      <c r="C21" t="str">
        <f t="shared" ref="C21:K21" ca="1" si="20">IF(C10&lt;0.3,"red",IF(C10&lt;0.6,"white","blue"))</f>
        <v>white</v>
      </c>
      <c r="D21" t="str">
        <f t="shared" ca="1" si="20"/>
        <v>white</v>
      </c>
      <c r="E21" t="str">
        <f t="shared" ca="1" si="20"/>
        <v>red</v>
      </c>
      <c r="F21" t="str">
        <f t="shared" ca="1" si="20"/>
        <v>blue</v>
      </c>
      <c r="G21" t="str">
        <f t="shared" ca="1" si="20"/>
        <v>blue</v>
      </c>
      <c r="H21" t="str">
        <f t="shared" ca="1" si="20"/>
        <v>red</v>
      </c>
      <c r="I21" t="str">
        <f t="shared" ca="1" si="20"/>
        <v>blue</v>
      </c>
      <c r="J21" t="str">
        <f t="shared" ca="1" si="20"/>
        <v>blue</v>
      </c>
      <c r="K21" t="str">
        <f t="shared" ca="1" si="20"/>
        <v>red</v>
      </c>
      <c r="T21">
        <v>19</v>
      </c>
      <c r="U21">
        <f t="shared" ca="1" si="2"/>
        <v>8.2602105542691762E-3</v>
      </c>
      <c r="V21" t="str">
        <f t="shared" ca="1" si="3"/>
        <v>red</v>
      </c>
      <c r="Z21" s="1" t="s">
        <v>12</v>
      </c>
      <c r="AA21" s="1">
        <v>0.9574271077563381</v>
      </c>
      <c r="AB21" s="1" t="s">
        <v>12</v>
      </c>
      <c r="AC21" s="1">
        <v>8.010122674905204E-2</v>
      </c>
    </row>
    <row r="22" spans="1:29" x14ac:dyDescent="0.25">
      <c r="A22" s="28">
        <v>10</v>
      </c>
      <c r="B22" t="str">
        <f t="shared" ref="B22" ca="1" si="21">IF(B11&lt;0.3,"red",IF(0.3&lt;B11&lt;0.6,"white","blue"))</f>
        <v>red</v>
      </c>
      <c r="C22" t="str">
        <f t="shared" ref="C22:K22" ca="1" si="22">IF(C11&lt;0.3,"red",IF(C11&lt;0.6,"white","blue"))</f>
        <v>blue</v>
      </c>
      <c r="D22" t="str">
        <f t="shared" ca="1" si="22"/>
        <v>red</v>
      </c>
      <c r="E22" t="str">
        <f t="shared" ca="1" si="22"/>
        <v>white</v>
      </c>
      <c r="F22" t="str">
        <f t="shared" ca="1" si="22"/>
        <v>white</v>
      </c>
      <c r="G22" t="str">
        <f t="shared" ca="1" si="22"/>
        <v>blue</v>
      </c>
      <c r="H22" t="str">
        <f t="shared" ca="1" si="22"/>
        <v>red</v>
      </c>
      <c r="I22" t="str">
        <f t="shared" ca="1" si="22"/>
        <v>white</v>
      </c>
      <c r="J22" t="str">
        <f t="shared" ca="1" si="22"/>
        <v>white</v>
      </c>
      <c r="K22" t="str">
        <f t="shared" ca="1" si="22"/>
        <v>blue</v>
      </c>
      <c r="T22">
        <v>20</v>
      </c>
      <c r="U22">
        <f t="shared" ca="1" si="2"/>
        <v>0.49397980856993773</v>
      </c>
      <c r="V22" t="str">
        <f t="shared" ca="1" si="3"/>
        <v>white</v>
      </c>
      <c r="Z22" s="1" t="s">
        <v>13</v>
      </c>
      <c r="AA22" s="1">
        <v>5.5</v>
      </c>
      <c r="AB22" s="1" t="s">
        <v>13</v>
      </c>
      <c r="AC22" s="1">
        <v>0.487733431145424</v>
      </c>
    </row>
    <row r="23" spans="1:29" x14ac:dyDescent="0.25">
      <c r="T23">
        <v>21</v>
      </c>
      <c r="U23">
        <f t="shared" ca="1" si="2"/>
        <v>0.50915631173544162</v>
      </c>
      <c r="V23" t="str">
        <f t="shared" ca="1" si="3"/>
        <v>white</v>
      </c>
      <c r="Z23" s="1" t="s">
        <v>14</v>
      </c>
      <c r="AA23" s="1" t="e">
        <v>#N/A</v>
      </c>
      <c r="AB23" s="1" t="s">
        <v>14</v>
      </c>
      <c r="AC23" s="1" t="e">
        <v>#N/A</v>
      </c>
    </row>
    <row r="24" spans="1:29" x14ac:dyDescent="0.25">
      <c r="T24">
        <v>22</v>
      </c>
      <c r="U24">
        <f t="shared" ca="1" si="2"/>
        <v>0.77345636387858985</v>
      </c>
      <c r="V24" t="str">
        <f t="shared" ca="1" si="3"/>
        <v>blue</v>
      </c>
      <c r="Z24" s="1" t="s">
        <v>15</v>
      </c>
      <c r="AA24" s="1">
        <v>3.0276503540974917</v>
      </c>
      <c r="AB24" s="1" t="s">
        <v>15</v>
      </c>
      <c r="AC24" s="1">
        <v>0.25330231990060909</v>
      </c>
    </row>
    <row r="25" spans="1:29" x14ac:dyDescent="0.25">
      <c r="T25">
        <v>23</v>
      </c>
      <c r="U25">
        <f t="shared" ca="1" si="2"/>
        <v>0.73941546560041316</v>
      </c>
      <c r="V25" t="str">
        <f t="shared" ca="1" si="3"/>
        <v>blue</v>
      </c>
      <c r="Z25" s="1" t="s">
        <v>16</v>
      </c>
      <c r="AA25" s="1">
        <v>9.1666666666666661</v>
      </c>
      <c r="AB25" s="1" t="s">
        <v>16</v>
      </c>
      <c r="AC25" s="1">
        <v>6.4162065267030499E-2</v>
      </c>
    </row>
    <row r="26" spans="1:29" x14ac:dyDescent="0.25">
      <c r="T26">
        <v>24</v>
      </c>
      <c r="U26">
        <f t="shared" ca="1" si="2"/>
        <v>0.40789872550260919</v>
      </c>
      <c r="V26" t="str">
        <f t="shared" ca="1" si="3"/>
        <v>white</v>
      </c>
      <c r="Z26" s="1" t="s">
        <v>17</v>
      </c>
      <c r="AA26" s="1">
        <v>-1.2000000000000002</v>
      </c>
      <c r="AB26" s="1" t="s">
        <v>17</v>
      </c>
      <c r="AC26" s="1">
        <v>-1.058158910882872</v>
      </c>
    </row>
    <row r="27" spans="1:29" x14ac:dyDescent="0.25">
      <c r="T27">
        <v>25</v>
      </c>
      <c r="U27">
        <f t="shared" ca="1" si="2"/>
        <v>0.13570092313047255</v>
      </c>
      <c r="V27" t="str">
        <f t="shared" ca="1" si="3"/>
        <v>red</v>
      </c>
      <c r="Z27" s="1" t="s">
        <v>18</v>
      </c>
      <c r="AA27" s="1">
        <v>0</v>
      </c>
      <c r="AB27" s="1" t="s">
        <v>18</v>
      </c>
      <c r="AC27" s="1">
        <v>-0.15704575174396249</v>
      </c>
    </row>
    <row r="28" spans="1:29" x14ac:dyDescent="0.25">
      <c r="T28">
        <v>26</v>
      </c>
      <c r="U28">
        <f t="shared" ca="1" si="2"/>
        <v>0.57009665868632442</v>
      </c>
      <c r="V28" t="str">
        <f t="shared" ca="1" si="3"/>
        <v>white</v>
      </c>
      <c r="Z28" s="1" t="s">
        <v>19</v>
      </c>
      <c r="AA28" s="1">
        <v>9</v>
      </c>
      <c r="AB28" s="1" t="s">
        <v>19</v>
      </c>
      <c r="AC28" s="1">
        <v>0.77978948808417681</v>
      </c>
    </row>
    <row r="29" spans="1:29" x14ac:dyDescent="0.25">
      <c r="T29">
        <v>27</v>
      </c>
      <c r="U29">
        <f t="shared" ca="1" si="2"/>
        <v>0.10783816303569704</v>
      </c>
      <c r="V29" t="str">
        <f t="shared" ca="1" si="3"/>
        <v>red</v>
      </c>
      <c r="Z29" s="1" t="s">
        <v>20</v>
      </c>
      <c r="AA29" s="1">
        <v>1</v>
      </c>
      <c r="AB29" s="1" t="s">
        <v>20</v>
      </c>
      <c r="AC29" s="1">
        <v>8.5498606563018775E-2</v>
      </c>
    </row>
    <row r="30" spans="1:29" x14ac:dyDescent="0.25">
      <c r="T30">
        <v>28</v>
      </c>
      <c r="U30">
        <f t="shared" ca="1" si="2"/>
        <v>0.80173221571881659</v>
      </c>
      <c r="V30" t="str">
        <f t="shared" ca="1" si="3"/>
        <v>blue</v>
      </c>
      <c r="Z30" s="1" t="s">
        <v>21</v>
      </c>
      <c r="AA30" s="1">
        <v>10</v>
      </c>
      <c r="AB30" s="1" t="s">
        <v>21</v>
      </c>
      <c r="AC30" s="1">
        <v>0.86528809464719558</v>
      </c>
    </row>
    <row r="31" spans="1:29" x14ac:dyDescent="0.25">
      <c r="T31">
        <v>29</v>
      </c>
      <c r="U31">
        <f t="shared" ca="1" si="2"/>
        <v>0.16811187403745098</v>
      </c>
      <c r="V31" t="str">
        <f t="shared" ca="1" si="3"/>
        <v>red</v>
      </c>
      <c r="Z31" s="1" t="s">
        <v>22</v>
      </c>
      <c r="AA31" s="1">
        <v>55</v>
      </c>
      <c r="AB31" s="1" t="s">
        <v>22</v>
      </c>
      <c r="AC31" s="1">
        <v>5.1575429845033645</v>
      </c>
    </row>
    <row r="32" spans="1:29" x14ac:dyDescent="0.25">
      <c r="T32">
        <v>30</v>
      </c>
      <c r="U32">
        <f t="shared" ca="1" si="2"/>
        <v>0.26866506946174185</v>
      </c>
      <c r="V32" t="str">
        <f t="shared" ca="1" si="3"/>
        <v>red</v>
      </c>
      <c r="Z32" s="1" t="s">
        <v>23</v>
      </c>
      <c r="AA32" s="1">
        <v>10</v>
      </c>
      <c r="AB32" s="1" t="s">
        <v>23</v>
      </c>
      <c r="AC32" s="1">
        <v>10</v>
      </c>
    </row>
    <row r="33" spans="20:29" ht="15.75" thickBot="1" x14ac:dyDescent="0.3">
      <c r="T33">
        <v>31</v>
      </c>
      <c r="U33">
        <f t="shared" ca="1" si="2"/>
        <v>0.25879816949664725</v>
      </c>
      <c r="V33" t="str">
        <f t="shared" ca="1" si="3"/>
        <v>red</v>
      </c>
      <c r="Z33" s="2" t="s">
        <v>93</v>
      </c>
      <c r="AA33" s="2">
        <v>2.1658505896681688</v>
      </c>
      <c r="AB33" s="2" t="s">
        <v>93</v>
      </c>
      <c r="AC33" s="2">
        <v>0.18120156383929123</v>
      </c>
    </row>
    <row r="34" spans="20:29" ht="15.75" thickBot="1" x14ac:dyDescent="0.3">
      <c r="T34">
        <v>32</v>
      </c>
      <c r="U34">
        <f t="shared" ca="1" si="2"/>
        <v>0.70571680027608197</v>
      </c>
      <c r="V34" t="str">
        <f t="shared" ca="1" si="3"/>
        <v>blue</v>
      </c>
      <c r="Y34" t="s">
        <v>350</v>
      </c>
    </row>
    <row r="35" spans="20:29" x14ac:dyDescent="0.25">
      <c r="T35">
        <v>33</v>
      </c>
      <c r="U35">
        <f t="shared" ca="1" si="2"/>
        <v>0.41132622809922181</v>
      </c>
      <c r="V35" t="str">
        <f t="shared" ca="1" si="3"/>
        <v>white</v>
      </c>
      <c r="Z35" s="3" t="s">
        <v>259</v>
      </c>
      <c r="AA35" s="3"/>
      <c r="AB35" s="3" t="s">
        <v>339</v>
      </c>
      <c r="AC35" s="3"/>
    </row>
    <row r="36" spans="20:29" x14ac:dyDescent="0.25">
      <c r="T36">
        <v>34</v>
      </c>
      <c r="U36">
        <f t="shared" ca="1" si="2"/>
        <v>0.99495483004189833</v>
      </c>
      <c r="V36" t="str">
        <f t="shared" ca="1" si="3"/>
        <v>blue</v>
      </c>
      <c r="Z36" s="1"/>
      <c r="AA36" s="1"/>
      <c r="AB36" s="1"/>
      <c r="AC36" s="1"/>
    </row>
    <row r="37" spans="20:29" x14ac:dyDescent="0.25">
      <c r="T37">
        <v>35</v>
      </c>
      <c r="U37">
        <f t="shared" ca="1" si="2"/>
        <v>0.88004582202079995</v>
      </c>
      <c r="V37" t="str">
        <f t="shared" ca="1" si="3"/>
        <v>blue</v>
      </c>
      <c r="Z37" s="1" t="s">
        <v>11</v>
      </c>
      <c r="AA37" s="1">
        <v>10.5</v>
      </c>
      <c r="AB37" s="1" t="s">
        <v>11</v>
      </c>
      <c r="AC37" s="1">
        <v>0.43283225972960115</v>
      </c>
    </row>
    <row r="38" spans="20:29" x14ac:dyDescent="0.25">
      <c r="T38">
        <v>36</v>
      </c>
      <c r="U38">
        <f t="shared" ca="1" si="2"/>
        <v>0.23585392624860535</v>
      </c>
      <c r="V38" t="str">
        <f t="shared" ca="1" si="3"/>
        <v>red</v>
      </c>
      <c r="Z38" s="1" t="s">
        <v>12</v>
      </c>
      <c r="AA38" s="1">
        <v>1.3228756555322954</v>
      </c>
      <c r="AB38" s="1" t="s">
        <v>12</v>
      </c>
      <c r="AC38" s="1">
        <v>6.3286426822999106E-2</v>
      </c>
    </row>
    <row r="39" spans="20:29" x14ac:dyDescent="0.25">
      <c r="T39">
        <v>37</v>
      </c>
      <c r="U39">
        <f t="shared" ca="1" si="2"/>
        <v>7.0880312452075156E-3</v>
      </c>
      <c r="V39" t="str">
        <f t="shared" ca="1" si="3"/>
        <v>red</v>
      </c>
      <c r="Z39" s="1" t="s">
        <v>13</v>
      </c>
      <c r="AA39" s="1">
        <v>10.5</v>
      </c>
      <c r="AB39" s="1" t="s">
        <v>13</v>
      </c>
      <c r="AC39" s="1">
        <v>0.39798767946530117</v>
      </c>
    </row>
    <row r="40" spans="20:29" x14ac:dyDescent="0.25">
      <c r="T40">
        <v>38</v>
      </c>
      <c r="U40">
        <f t="shared" ca="1" si="2"/>
        <v>0.54039509484708881</v>
      </c>
      <c r="V40" t="str">
        <f t="shared" ca="1" si="3"/>
        <v>white</v>
      </c>
      <c r="Z40" s="1" t="s">
        <v>14</v>
      </c>
      <c r="AA40" s="1" t="e">
        <v>#N/A</v>
      </c>
      <c r="AB40" s="1" t="s">
        <v>14</v>
      </c>
      <c r="AC40" s="1" t="e">
        <v>#N/A</v>
      </c>
    </row>
    <row r="41" spans="20:29" x14ac:dyDescent="0.25">
      <c r="T41">
        <v>39</v>
      </c>
      <c r="U41">
        <f t="shared" ca="1" si="2"/>
        <v>0.14280448993629313</v>
      </c>
      <c r="V41" t="str">
        <f t="shared" ca="1" si="3"/>
        <v>red</v>
      </c>
      <c r="Z41" s="1" t="s">
        <v>15</v>
      </c>
      <c r="AA41" s="1">
        <v>5.9160797830996161</v>
      </c>
      <c r="AB41" s="1" t="s">
        <v>15</v>
      </c>
      <c r="AC41" s="1">
        <v>0.28302550485858413</v>
      </c>
    </row>
    <row r="42" spans="20:29" x14ac:dyDescent="0.25">
      <c r="T42">
        <v>40</v>
      </c>
      <c r="U42">
        <f t="shared" ca="1" si="2"/>
        <v>0.97237651186800966</v>
      </c>
      <c r="V42" t="str">
        <f t="shared" ca="1" si="3"/>
        <v>blue</v>
      </c>
      <c r="Z42" s="1" t="s">
        <v>16</v>
      </c>
      <c r="AA42" s="1">
        <v>35</v>
      </c>
      <c r="AB42" s="1" t="s">
        <v>16</v>
      </c>
      <c r="AC42" s="1">
        <v>8.0103436400456432E-2</v>
      </c>
    </row>
    <row r="43" spans="20:29" x14ac:dyDescent="0.25">
      <c r="T43">
        <v>41</v>
      </c>
      <c r="U43">
        <f t="shared" ca="1" si="2"/>
        <v>0.3396948341645829</v>
      </c>
      <c r="V43" t="str">
        <f t="shared" ca="1" si="3"/>
        <v>white</v>
      </c>
      <c r="Z43" s="1" t="s">
        <v>17</v>
      </c>
      <c r="AA43" s="1">
        <v>-1.2000000000000011</v>
      </c>
      <c r="AB43" s="1" t="s">
        <v>17</v>
      </c>
      <c r="AC43" s="1">
        <v>-1.4254361201796817</v>
      </c>
    </row>
    <row r="44" spans="20:29" x14ac:dyDescent="0.25">
      <c r="T44">
        <v>42</v>
      </c>
      <c r="U44">
        <f t="shared" ca="1" si="2"/>
        <v>0.60535926336303258</v>
      </c>
      <c r="V44" t="str">
        <f t="shared" ca="1" si="3"/>
        <v>blue</v>
      </c>
      <c r="Z44" s="1" t="s">
        <v>18</v>
      </c>
      <c r="AA44" s="1">
        <v>0</v>
      </c>
      <c r="AB44" s="1" t="s">
        <v>18</v>
      </c>
      <c r="AC44" s="1">
        <v>5.0740984345457089E-2</v>
      </c>
    </row>
    <row r="45" spans="20:29" x14ac:dyDescent="0.25">
      <c r="T45">
        <v>43</v>
      </c>
      <c r="U45">
        <f t="shared" ca="1" si="2"/>
        <v>0.78579988562003189</v>
      </c>
      <c r="V45" t="str">
        <f t="shared" ca="1" si="3"/>
        <v>blue</v>
      </c>
      <c r="Z45" s="1" t="s">
        <v>19</v>
      </c>
      <c r="AA45" s="1">
        <v>19</v>
      </c>
      <c r="AB45" s="1" t="s">
        <v>19</v>
      </c>
      <c r="AC45" s="1">
        <v>0.8227070771577949</v>
      </c>
    </row>
    <row r="46" spans="20:29" x14ac:dyDescent="0.25">
      <c r="T46">
        <v>44</v>
      </c>
      <c r="U46">
        <f t="shared" ca="1" si="2"/>
        <v>0.51711142568125223</v>
      </c>
      <c r="V46" t="str">
        <f t="shared" ca="1" si="3"/>
        <v>white</v>
      </c>
      <c r="Z46" s="1" t="s">
        <v>20</v>
      </c>
      <c r="AA46" s="1">
        <v>1</v>
      </c>
      <c r="AB46" s="1" t="s">
        <v>20</v>
      </c>
      <c r="AC46" s="1">
        <v>1.5413484068522942E-2</v>
      </c>
    </row>
    <row r="47" spans="20:29" x14ac:dyDescent="0.25">
      <c r="T47">
        <v>45</v>
      </c>
      <c r="U47">
        <f t="shared" ca="1" si="2"/>
        <v>0.31172206991294094</v>
      </c>
      <c r="V47" t="str">
        <f t="shared" ca="1" si="3"/>
        <v>white</v>
      </c>
      <c r="Z47" s="1" t="s">
        <v>21</v>
      </c>
      <c r="AA47" s="1">
        <v>20</v>
      </c>
      <c r="AB47" s="1" t="s">
        <v>21</v>
      </c>
      <c r="AC47" s="1">
        <v>0.83812056122631784</v>
      </c>
    </row>
    <row r="48" spans="20:29" x14ac:dyDescent="0.25">
      <c r="T48">
        <v>46</v>
      </c>
      <c r="U48">
        <f t="shared" ca="1" si="2"/>
        <v>0.71731153219423671</v>
      </c>
      <c r="V48" t="str">
        <f t="shared" ca="1" si="3"/>
        <v>blue</v>
      </c>
      <c r="Z48" s="1" t="s">
        <v>22</v>
      </c>
      <c r="AA48" s="1">
        <v>210</v>
      </c>
      <c r="AB48" s="1" t="s">
        <v>22</v>
      </c>
      <c r="AC48" s="1">
        <v>8.6566451945920235</v>
      </c>
    </row>
    <row r="49" spans="20:29" x14ac:dyDescent="0.25">
      <c r="T49">
        <v>47</v>
      </c>
      <c r="U49">
        <f t="shared" ca="1" si="2"/>
        <v>0.50835312259522103</v>
      </c>
      <c r="V49" t="str">
        <f t="shared" ca="1" si="3"/>
        <v>white</v>
      </c>
      <c r="Z49" s="1" t="s">
        <v>23</v>
      </c>
      <c r="AA49" s="1">
        <v>20</v>
      </c>
      <c r="AB49" s="1" t="s">
        <v>23</v>
      </c>
      <c r="AC49" s="1">
        <v>20</v>
      </c>
    </row>
    <row r="50" spans="20:29" ht="15.75" thickBot="1" x14ac:dyDescent="0.3">
      <c r="T50">
        <v>48</v>
      </c>
      <c r="U50">
        <f t="shared" ca="1" si="2"/>
        <v>0.11759920471335672</v>
      </c>
      <c r="V50" t="str">
        <f t="shared" ca="1" si="3"/>
        <v>red</v>
      </c>
      <c r="Z50" s="2" t="s">
        <v>93</v>
      </c>
      <c r="AA50" s="2">
        <v>2.7688105680202542</v>
      </c>
      <c r="AB50" s="2" t="s">
        <v>93</v>
      </c>
      <c r="AC50" s="2">
        <v>0.13246001365808832</v>
      </c>
    </row>
    <row r="51" spans="20:29" x14ac:dyDescent="0.25">
      <c r="T51">
        <v>49</v>
      </c>
      <c r="U51">
        <f t="shared" ca="1" si="2"/>
        <v>0.75905112533178209</v>
      </c>
      <c r="V51" t="str">
        <f t="shared" ca="1" si="3"/>
        <v>blue</v>
      </c>
    </row>
    <row r="52" spans="20:29" ht="15.75" thickBot="1" x14ac:dyDescent="0.3">
      <c r="T52">
        <v>50</v>
      </c>
      <c r="U52">
        <f t="shared" ca="1" si="2"/>
        <v>0.9486047812888474</v>
      </c>
      <c r="V52" t="str">
        <f t="shared" ca="1" si="3"/>
        <v>blue</v>
      </c>
      <c r="Y52" t="s">
        <v>351</v>
      </c>
    </row>
    <row r="53" spans="20:29" x14ac:dyDescent="0.25">
      <c r="T53">
        <v>51</v>
      </c>
      <c r="U53">
        <f t="shared" ca="1" si="2"/>
        <v>0.3803176842449163</v>
      </c>
      <c r="V53" t="str">
        <f t="shared" ca="1" si="3"/>
        <v>white</v>
      </c>
      <c r="Z53" s="3" t="s">
        <v>259</v>
      </c>
      <c r="AA53" s="3"/>
      <c r="AB53" s="3" t="s">
        <v>339</v>
      </c>
      <c r="AC53" s="3"/>
    </row>
    <row r="54" spans="20:29" x14ac:dyDescent="0.25">
      <c r="T54">
        <v>52</v>
      </c>
      <c r="U54">
        <f t="shared" ca="1" si="2"/>
        <v>0.98657865768963493</v>
      </c>
      <c r="V54" t="str">
        <f t="shared" ca="1" si="3"/>
        <v>blue</v>
      </c>
      <c r="Z54" s="1"/>
      <c r="AA54" s="1"/>
      <c r="AB54" s="1"/>
      <c r="AC54" s="1"/>
    </row>
    <row r="55" spans="20:29" x14ac:dyDescent="0.25">
      <c r="T55">
        <v>53</v>
      </c>
      <c r="U55">
        <f t="shared" ca="1" si="2"/>
        <v>0.750299089249583</v>
      </c>
      <c r="V55" t="str">
        <f t="shared" ca="1" si="3"/>
        <v>blue</v>
      </c>
      <c r="Z55" s="1" t="s">
        <v>11</v>
      </c>
      <c r="AA55" s="1">
        <v>25.5</v>
      </c>
      <c r="AB55" s="1" t="s">
        <v>11</v>
      </c>
      <c r="AC55" s="1">
        <v>0.4130381509942061</v>
      </c>
    </row>
    <row r="56" spans="20:29" x14ac:dyDescent="0.25">
      <c r="T56">
        <v>54</v>
      </c>
      <c r="U56">
        <f t="shared" ca="1" si="2"/>
        <v>0.11387797282542311</v>
      </c>
      <c r="V56" t="str">
        <f t="shared" ca="1" si="3"/>
        <v>red</v>
      </c>
      <c r="Z56" s="1" t="s">
        <v>12</v>
      </c>
      <c r="AA56" s="1">
        <v>2.0615528128088303</v>
      </c>
      <c r="AB56" s="1" t="s">
        <v>12</v>
      </c>
      <c r="AC56" s="1">
        <v>4.4234407821488513E-2</v>
      </c>
    </row>
    <row r="57" spans="20:29" x14ac:dyDescent="0.25">
      <c r="T57">
        <v>55</v>
      </c>
      <c r="U57">
        <f t="shared" ca="1" si="2"/>
        <v>0.78575525789765988</v>
      </c>
      <c r="V57" t="str">
        <f t="shared" ca="1" si="3"/>
        <v>blue</v>
      </c>
      <c r="Z57" s="1" t="s">
        <v>13</v>
      </c>
      <c r="AA57" s="1">
        <v>25.5</v>
      </c>
      <c r="AB57" s="1" t="s">
        <v>13</v>
      </c>
      <c r="AC57" s="1">
        <v>0.33628681880736294</v>
      </c>
    </row>
    <row r="58" spans="20:29" x14ac:dyDescent="0.25">
      <c r="T58">
        <v>56</v>
      </c>
      <c r="U58">
        <f t="shared" ca="1" si="2"/>
        <v>0.11500257813429526</v>
      </c>
      <c r="V58" t="str">
        <f t="shared" ca="1" si="3"/>
        <v>red</v>
      </c>
      <c r="Z58" s="1" t="s">
        <v>14</v>
      </c>
      <c r="AA58" s="1" t="e">
        <v>#N/A</v>
      </c>
      <c r="AB58" s="1" t="s">
        <v>14</v>
      </c>
      <c r="AC58" s="1" t="e">
        <v>#N/A</v>
      </c>
    </row>
    <row r="59" spans="20:29" x14ac:dyDescent="0.25">
      <c r="T59">
        <v>57</v>
      </c>
      <c r="U59">
        <f t="shared" ca="1" si="2"/>
        <v>0.16433470251896409</v>
      </c>
      <c r="V59" t="str">
        <f t="shared" ca="1" si="3"/>
        <v>red</v>
      </c>
      <c r="Z59" s="1" t="s">
        <v>15</v>
      </c>
      <c r="AA59" s="1">
        <v>14.577379737113251</v>
      </c>
      <c r="AB59" s="1" t="s">
        <v>15</v>
      </c>
      <c r="AC59" s="1">
        <v>0.31278449732345787</v>
      </c>
    </row>
    <row r="60" spans="20:29" x14ac:dyDescent="0.25">
      <c r="T60">
        <v>58</v>
      </c>
      <c r="U60">
        <f t="shared" ca="1" si="2"/>
        <v>0.82195655153054281</v>
      </c>
      <c r="V60" t="str">
        <f t="shared" ca="1" si="3"/>
        <v>blue</v>
      </c>
      <c r="Z60" s="1" t="s">
        <v>16</v>
      </c>
      <c r="AA60" s="1">
        <v>212.5</v>
      </c>
      <c r="AB60" s="1" t="s">
        <v>16</v>
      </c>
      <c r="AC60" s="1">
        <v>9.7834141765888227E-2</v>
      </c>
    </row>
    <row r="61" spans="20:29" x14ac:dyDescent="0.25">
      <c r="T61">
        <v>59</v>
      </c>
      <c r="U61">
        <f t="shared" ca="1" si="2"/>
        <v>0.27048979375682791</v>
      </c>
      <c r="V61" t="str">
        <f t="shared" ca="1" si="3"/>
        <v>red</v>
      </c>
      <c r="Z61" s="1" t="s">
        <v>17</v>
      </c>
      <c r="AA61" s="1">
        <v>-1.1999999999999995</v>
      </c>
      <c r="AB61" s="1" t="s">
        <v>17</v>
      </c>
      <c r="AC61" s="1">
        <v>-1.3253489251575707</v>
      </c>
    </row>
    <row r="62" spans="20:29" x14ac:dyDescent="0.25">
      <c r="T62">
        <v>60</v>
      </c>
      <c r="U62">
        <f t="shared" ca="1" si="2"/>
        <v>0.76837533272316039</v>
      </c>
      <c r="V62" t="str">
        <f t="shared" ca="1" si="3"/>
        <v>blue</v>
      </c>
      <c r="Z62" s="1" t="s">
        <v>18</v>
      </c>
      <c r="AA62" s="1">
        <v>-3.7762687912420289E-17</v>
      </c>
      <c r="AB62" s="1" t="s">
        <v>18</v>
      </c>
      <c r="AC62" s="1">
        <v>0.35655567188404941</v>
      </c>
    </row>
    <row r="63" spans="20:29" x14ac:dyDescent="0.25">
      <c r="T63">
        <v>61</v>
      </c>
      <c r="U63">
        <f t="shared" ca="1" si="2"/>
        <v>5.3809724059762476E-2</v>
      </c>
      <c r="V63" t="str">
        <f t="shared" ca="1" si="3"/>
        <v>red</v>
      </c>
      <c r="Z63" s="1" t="s">
        <v>19</v>
      </c>
      <c r="AA63" s="1">
        <v>49</v>
      </c>
      <c r="AB63" s="1" t="s">
        <v>19</v>
      </c>
      <c r="AC63" s="1">
        <v>0.96935915962198249</v>
      </c>
    </row>
    <row r="64" spans="20:29" x14ac:dyDescent="0.25">
      <c r="T64">
        <v>62</v>
      </c>
      <c r="U64">
        <f t="shared" ca="1" si="2"/>
        <v>0.72012482409310186</v>
      </c>
      <c r="V64" t="str">
        <f t="shared" ca="1" si="3"/>
        <v>blue</v>
      </c>
      <c r="Z64" s="1" t="s">
        <v>20</v>
      </c>
      <c r="AA64" s="1">
        <v>1</v>
      </c>
      <c r="AB64" s="1" t="s">
        <v>20</v>
      </c>
      <c r="AC64" s="1">
        <v>1.2377899041160489E-4</v>
      </c>
    </row>
    <row r="65" spans="20:29" x14ac:dyDescent="0.25">
      <c r="T65">
        <v>63</v>
      </c>
      <c r="U65">
        <f t="shared" ca="1" si="2"/>
        <v>0.40038525729462304</v>
      </c>
      <c r="V65" t="str">
        <f t="shared" ca="1" si="3"/>
        <v>white</v>
      </c>
      <c r="Z65" s="1" t="s">
        <v>21</v>
      </c>
      <c r="AA65" s="1">
        <v>50</v>
      </c>
      <c r="AB65" s="1" t="s">
        <v>21</v>
      </c>
      <c r="AC65" s="1">
        <v>0.9694829386123941</v>
      </c>
    </row>
    <row r="66" spans="20:29" x14ac:dyDescent="0.25">
      <c r="T66">
        <v>64</v>
      </c>
      <c r="U66">
        <f t="shared" ca="1" si="2"/>
        <v>4.9029516994322009E-2</v>
      </c>
      <c r="V66" t="str">
        <f t="shared" ca="1" si="3"/>
        <v>red</v>
      </c>
      <c r="Z66" s="1" t="s">
        <v>22</v>
      </c>
      <c r="AA66" s="1">
        <v>1275</v>
      </c>
      <c r="AB66" s="1" t="s">
        <v>22</v>
      </c>
      <c r="AC66" s="1">
        <v>20.651907549710305</v>
      </c>
    </row>
    <row r="67" spans="20:29" x14ac:dyDescent="0.25">
      <c r="T67">
        <v>65</v>
      </c>
      <c r="U67">
        <f t="shared" ca="1" si="2"/>
        <v>0.63380055399986324</v>
      </c>
      <c r="V67" t="str">
        <f t="shared" ca="1" si="3"/>
        <v>blue</v>
      </c>
      <c r="Z67" s="1" t="s">
        <v>23</v>
      </c>
      <c r="AA67" s="1">
        <v>50</v>
      </c>
      <c r="AB67" s="1" t="s">
        <v>23</v>
      </c>
      <c r="AC67" s="1">
        <v>50</v>
      </c>
    </row>
    <row r="68" spans="20:29" ht="15.75" thickBot="1" x14ac:dyDescent="0.3">
      <c r="T68">
        <v>66</v>
      </c>
      <c r="U68">
        <f t="shared" ref="U68:U131" ca="1" si="23">RAND()</f>
        <v>0.5465040623777091</v>
      </c>
      <c r="V68" t="str">
        <f t="shared" ref="V68:V131" ca="1" si="24">IF(U68&lt;0.3,"red",IF(U68&lt;0.6,"white","blue"))</f>
        <v>white</v>
      </c>
      <c r="Z68" s="2" t="s">
        <v>93</v>
      </c>
      <c r="AA68" s="2">
        <v>4.1428454826547547</v>
      </c>
      <c r="AB68" s="2" t="s">
        <v>93</v>
      </c>
      <c r="AC68" s="2">
        <v>8.8892370587139238E-2</v>
      </c>
    </row>
    <row r="69" spans="20:29" ht="15.75" thickBot="1" x14ac:dyDescent="0.3">
      <c r="T69">
        <v>67</v>
      </c>
      <c r="U69">
        <f t="shared" ca="1" si="23"/>
        <v>0.75780876214972726</v>
      </c>
      <c r="V69" t="str">
        <f t="shared" ca="1" si="24"/>
        <v>blue</v>
      </c>
      <c r="Y69" t="s">
        <v>352</v>
      </c>
    </row>
    <row r="70" spans="20:29" x14ac:dyDescent="0.25">
      <c r="T70">
        <v>68</v>
      </c>
      <c r="U70">
        <f t="shared" ca="1" si="23"/>
        <v>7.3187780469742836E-2</v>
      </c>
      <c r="V70" t="str">
        <f t="shared" ca="1" si="24"/>
        <v>red</v>
      </c>
      <c r="Z70" s="3" t="s">
        <v>259</v>
      </c>
      <c r="AA70" s="3"/>
      <c r="AB70" s="3" t="s">
        <v>339</v>
      </c>
      <c r="AC70" s="3"/>
    </row>
    <row r="71" spans="20:29" x14ac:dyDescent="0.25">
      <c r="T71">
        <v>69</v>
      </c>
      <c r="U71">
        <f t="shared" ca="1" si="23"/>
        <v>0.14433822819822217</v>
      </c>
      <c r="V71" t="str">
        <f t="shared" ca="1" si="24"/>
        <v>red</v>
      </c>
      <c r="Z71" s="1"/>
      <c r="AA71" s="1"/>
      <c r="AB71" s="1"/>
      <c r="AC71" s="1"/>
    </row>
    <row r="72" spans="20:29" x14ac:dyDescent="0.25">
      <c r="T72">
        <v>70</v>
      </c>
      <c r="U72">
        <f t="shared" ca="1" si="23"/>
        <v>0.3715272687954807</v>
      </c>
      <c r="V72" t="str">
        <f t="shared" ca="1" si="24"/>
        <v>white</v>
      </c>
      <c r="Z72" s="1" t="s">
        <v>11</v>
      </c>
      <c r="AA72" s="1">
        <v>50.5</v>
      </c>
      <c r="AB72" s="1" t="s">
        <v>11</v>
      </c>
      <c r="AC72" s="1">
        <v>0.48572243561260586</v>
      </c>
    </row>
    <row r="73" spans="20:29" x14ac:dyDescent="0.25">
      <c r="T73">
        <v>71</v>
      </c>
      <c r="U73">
        <f t="shared" ca="1" si="23"/>
        <v>0.92508170608793638</v>
      </c>
      <c r="V73" t="str">
        <f t="shared" ca="1" si="24"/>
        <v>blue</v>
      </c>
      <c r="Z73" s="1" t="s">
        <v>12</v>
      </c>
      <c r="AA73" s="1">
        <v>2.9011491975882016</v>
      </c>
      <c r="AB73" s="1" t="s">
        <v>12</v>
      </c>
      <c r="AC73" s="1">
        <v>3.1344459917861327E-2</v>
      </c>
    </row>
    <row r="74" spans="20:29" x14ac:dyDescent="0.25">
      <c r="T74">
        <v>72</v>
      </c>
      <c r="U74">
        <f t="shared" ca="1" si="23"/>
        <v>0.70537886899023916</v>
      </c>
      <c r="V74" t="str">
        <f t="shared" ca="1" si="24"/>
        <v>blue</v>
      </c>
      <c r="Z74" s="1" t="s">
        <v>13</v>
      </c>
      <c r="AA74" s="1">
        <v>50.5</v>
      </c>
      <c r="AB74" s="1" t="s">
        <v>13</v>
      </c>
      <c r="AC74" s="1">
        <v>0.46832673813198422</v>
      </c>
    </row>
    <row r="75" spans="20:29" x14ac:dyDescent="0.25">
      <c r="T75">
        <v>73</v>
      </c>
      <c r="U75">
        <f t="shared" ca="1" si="23"/>
        <v>7.4578995574336115E-2</v>
      </c>
      <c r="V75" t="str">
        <f t="shared" ca="1" si="24"/>
        <v>red</v>
      </c>
      <c r="Z75" s="1" t="s">
        <v>14</v>
      </c>
      <c r="AA75" s="1" t="e">
        <v>#N/A</v>
      </c>
      <c r="AB75" s="1" t="s">
        <v>14</v>
      </c>
      <c r="AC75" s="1" t="e">
        <v>#N/A</v>
      </c>
    </row>
    <row r="76" spans="20:29" x14ac:dyDescent="0.25">
      <c r="T76">
        <v>74</v>
      </c>
      <c r="U76">
        <f t="shared" ca="1" si="23"/>
        <v>0.68263162674846123</v>
      </c>
      <c r="V76" t="str">
        <f t="shared" ca="1" si="24"/>
        <v>blue</v>
      </c>
      <c r="Z76" s="1" t="s">
        <v>15</v>
      </c>
      <c r="AA76" s="1">
        <v>29.011491975882016</v>
      </c>
      <c r="AB76" s="1" t="s">
        <v>15</v>
      </c>
      <c r="AC76" s="1">
        <v>0.31344459917861328</v>
      </c>
    </row>
    <row r="77" spans="20:29" x14ac:dyDescent="0.25">
      <c r="T77">
        <v>75</v>
      </c>
      <c r="U77">
        <f t="shared" ca="1" si="23"/>
        <v>0.79718345443643923</v>
      </c>
      <c r="V77" t="str">
        <f t="shared" ca="1" si="24"/>
        <v>blue</v>
      </c>
      <c r="Z77" s="1" t="s">
        <v>16</v>
      </c>
      <c r="AA77" s="1">
        <v>841.66666666666663</v>
      </c>
      <c r="AB77" s="1" t="s">
        <v>16</v>
      </c>
      <c r="AC77" s="1">
        <v>9.8247516754241523E-2</v>
      </c>
    </row>
    <row r="78" spans="20:29" x14ac:dyDescent="0.25">
      <c r="T78">
        <v>76</v>
      </c>
      <c r="U78">
        <f t="shared" ca="1" si="23"/>
        <v>0.7169715870316129</v>
      </c>
      <c r="V78" t="str">
        <f t="shared" ca="1" si="24"/>
        <v>blue</v>
      </c>
      <c r="Z78" s="1" t="s">
        <v>17</v>
      </c>
      <c r="AA78" s="1">
        <v>-1.1999999999999993</v>
      </c>
      <c r="AB78" s="1" t="s">
        <v>17</v>
      </c>
      <c r="AC78" s="1">
        <v>-1.3449023536211486</v>
      </c>
    </row>
    <row r="79" spans="20:29" x14ac:dyDescent="0.25">
      <c r="T79">
        <v>77</v>
      </c>
      <c r="U79">
        <f t="shared" ca="1" si="23"/>
        <v>0.91376657620694779</v>
      </c>
      <c r="V79" t="str">
        <f t="shared" ca="1" si="24"/>
        <v>blue</v>
      </c>
      <c r="Z79" s="1" t="s">
        <v>18</v>
      </c>
      <c r="AA79" s="1">
        <v>8.2391319081644264E-17</v>
      </c>
      <c r="AB79" s="1" t="s">
        <v>18</v>
      </c>
      <c r="AC79" s="1">
        <v>4.953072126434923E-2</v>
      </c>
    </row>
    <row r="80" spans="20:29" x14ac:dyDescent="0.25">
      <c r="T80">
        <v>78</v>
      </c>
      <c r="U80">
        <f t="shared" ca="1" si="23"/>
        <v>0.10658539839059056</v>
      </c>
      <c r="V80" t="str">
        <f t="shared" ca="1" si="24"/>
        <v>red</v>
      </c>
      <c r="Z80" s="1" t="s">
        <v>19</v>
      </c>
      <c r="AA80" s="1">
        <v>99</v>
      </c>
      <c r="AB80" s="1" t="s">
        <v>19</v>
      </c>
      <c r="AC80" s="1">
        <v>0.978228354522516</v>
      </c>
    </row>
    <row r="81" spans="20:29" x14ac:dyDescent="0.25">
      <c r="T81">
        <v>79</v>
      </c>
      <c r="U81">
        <f t="shared" ca="1" si="23"/>
        <v>0.22738811566284434</v>
      </c>
      <c r="V81" t="str">
        <f t="shared" ca="1" si="24"/>
        <v>red</v>
      </c>
      <c r="Z81" s="1" t="s">
        <v>20</v>
      </c>
      <c r="AA81" s="1">
        <v>1</v>
      </c>
      <c r="AB81" s="1" t="s">
        <v>20</v>
      </c>
      <c r="AC81" s="1">
        <v>7.5518348193035489E-3</v>
      </c>
    </row>
    <row r="82" spans="20:29" x14ac:dyDescent="0.25">
      <c r="T82">
        <v>80</v>
      </c>
      <c r="U82">
        <f t="shared" ca="1" si="23"/>
        <v>0.41825356943171665</v>
      </c>
      <c r="V82" t="str">
        <f t="shared" ca="1" si="24"/>
        <v>white</v>
      </c>
      <c r="Z82" s="1" t="s">
        <v>21</v>
      </c>
      <c r="AA82" s="1">
        <v>100</v>
      </c>
      <c r="AB82" s="1" t="s">
        <v>21</v>
      </c>
      <c r="AC82" s="1">
        <v>0.98578018934181955</v>
      </c>
    </row>
    <row r="83" spans="20:29" x14ac:dyDescent="0.25">
      <c r="T83">
        <v>81</v>
      </c>
      <c r="U83">
        <f t="shared" ca="1" si="23"/>
        <v>0.69286952250277722</v>
      </c>
      <c r="V83" t="str">
        <f t="shared" ca="1" si="24"/>
        <v>blue</v>
      </c>
      <c r="Z83" s="1" t="s">
        <v>22</v>
      </c>
      <c r="AA83" s="1">
        <v>5050</v>
      </c>
      <c r="AB83" s="1" t="s">
        <v>22</v>
      </c>
      <c r="AC83" s="1">
        <v>48.572243561260585</v>
      </c>
    </row>
    <row r="84" spans="20:29" x14ac:dyDescent="0.25">
      <c r="T84">
        <v>82</v>
      </c>
      <c r="U84">
        <f t="shared" ca="1" si="23"/>
        <v>0.40399561880394441</v>
      </c>
      <c r="V84" t="str">
        <f t="shared" ca="1" si="24"/>
        <v>white</v>
      </c>
      <c r="Z84" s="1" t="s">
        <v>23</v>
      </c>
      <c r="AA84" s="1">
        <v>100</v>
      </c>
      <c r="AB84" s="1" t="s">
        <v>23</v>
      </c>
      <c r="AC84" s="1">
        <v>100</v>
      </c>
    </row>
    <row r="85" spans="20:29" ht="15.75" thickBot="1" x14ac:dyDescent="0.3">
      <c r="T85">
        <v>83</v>
      </c>
      <c r="U85">
        <f t="shared" ca="1" si="23"/>
        <v>0.24934320356814976</v>
      </c>
      <c r="V85" t="str">
        <f t="shared" ca="1" si="24"/>
        <v>red</v>
      </c>
      <c r="Z85" s="2" t="s">
        <v>93</v>
      </c>
      <c r="AA85" s="2">
        <v>5.75650941693584</v>
      </c>
      <c r="AB85" s="2" t="s">
        <v>93</v>
      </c>
      <c r="AC85" s="2">
        <v>6.2194208707341422E-2</v>
      </c>
    </row>
    <row r="86" spans="20:29" x14ac:dyDescent="0.25">
      <c r="T86">
        <v>84</v>
      </c>
      <c r="U86">
        <f t="shared" ca="1" si="23"/>
        <v>0.70717747185966928</v>
      </c>
      <c r="V86" t="str">
        <f t="shared" ca="1" si="24"/>
        <v>blue</v>
      </c>
    </row>
    <row r="87" spans="20:29" x14ac:dyDescent="0.25">
      <c r="T87">
        <v>85</v>
      </c>
      <c r="U87">
        <f t="shared" ca="1" si="23"/>
        <v>0.11027875730972214</v>
      </c>
      <c r="V87" t="str">
        <f t="shared" ca="1" si="24"/>
        <v>red</v>
      </c>
    </row>
    <row r="88" spans="20:29" x14ac:dyDescent="0.25">
      <c r="T88">
        <v>86</v>
      </c>
      <c r="U88">
        <f t="shared" ca="1" si="23"/>
        <v>4.8503176453049246E-2</v>
      </c>
      <c r="V88" t="str">
        <f t="shared" ca="1" si="24"/>
        <v>red</v>
      </c>
    </row>
    <row r="89" spans="20:29" x14ac:dyDescent="0.25">
      <c r="T89">
        <v>87</v>
      </c>
      <c r="U89">
        <f t="shared" ca="1" si="23"/>
        <v>0.68235606560649442</v>
      </c>
      <c r="V89" t="str">
        <f t="shared" ca="1" si="24"/>
        <v>blue</v>
      </c>
    </row>
    <row r="90" spans="20:29" x14ac:dyDescent="0.25">
      <c r="T90">
        <v>88</v>
      </c>
      <c r="U90">
        <f t="shared" ca="1" si="23"/>
        <v>0.91687869173066527</v>
      </c>
      <c r="V90" t="str">
        <f t="shared" ca="1" si="24"/>
        <v>blue</v>
      </c>
    </row>
    <row r="91" spans="20:29" x14ac:dyDescent="0.25">
      <c r="T91">
        <v>89</v>
      </c>
      <c r="U91">
        <f t="shared" ca="1" si="23"/>
        <v>0.23109700826358837</v>
      </c>
      <c r="V91" t="str">
        <f t="shared" ca="1" si="24"/>
        <v>red</v>
      </c>
    </row>
    <row r="92" spans="20:29" x14ac:dyDescent="0.25">
      <c r="T92">
        <v>90</v>
      </c>
      <c r="U92">
        <f t="shared" ca="1" si="23"/>
        <v>0.37833877903477442</v>
      </c>
      <c r="V92" t="str">
        <f t="shared" ca="1" si="24"/>
        <v>white</v>
      </c>
    </row>
    <row r="93" spans="20:29" x14ac:dyDescent="0.25">
      <c r="T93">
        <v>91</v>
      </c>
      <c r="U93">
        <f t="shared" ca="1" si="23"/>
        <v>0.75165506466152754</v>
      </c>
      <c r="V93" t="str">
        <f t="shared" ca="1" si="24"/>
        <v>blue</v>
      </c>
    </row>
    <row r="94" spans="20:29" x14ac:dyDescent="0.25">
      <c r="T94">
        <v>92</v>
      </c>
      <c r="U94">
        <f t="shared" ca="1" si="23"/>
        <v>0.78881837961414403</v>
      </c>
      <c r="V94" t="str">
        <f t="shared" ca="1" si="24"/>
        <v>blue</v>
      </c>
    </row>
    <row r="95" spans="20:29" x14ac:dyDescent="0.25">
      <c r="T95">
        <v>93</v>
      </c>
      <c r="U95">
        <f t="shared" ca="1" si="23"/>
        <v>2.8482639043017621E-2</v>
      </c>
      <c r="V95" t="str">
        <f t="shared" ca="1" si="24"/>
        <v>red</v>
      </c>
    </row>
    <row r="96" spans="20:29" x14ac:dyDescent="0.25">
      <c r="T96">
        <v>94</v>
      </c>
      <c r="U96">
        <f t="shared" ca="1" si="23"/>
        <v>0.47245983456517993</v>
      </c>
      <c r="V96" t="str">
        <f t="shared" ca="1" si="24"/>
        <v>white</v>
      </c>
    </row>
    <row r="97" spans="20:22" x14ac:dyDescent="0.25">
      <c r="T97">
        <v>95</v>
      </c>
      <c r="U97">
        <f t="shared" ca="1" si="23"/>
        <v>0.87248272149584183</v>
      </c>
      <c r="V97" t="str">
        <f t="shared" ca="1" si="24"/>
        <v>blue</v>
      </c>
    </row>
    <row r="98" spans="20:22" x14ac:dyDescent="0.25">
      <c r="T98">
        <v>96</v>
      </c>
      <c r="U98">
        <f t="shared" ca="1" si="23"/>
        <v>0.20269812078088301</v>
      </c>
      <c r="V98" t="str">
        <f t="shared" ca="1" si="24"/>
        <v>red</v>
      </c>
    </row>
    <row r="99" spans="20:22" x14ac:dyDescent="0.25">
      <c r="T99">
        <v>97</v>
      </c>
      <c r="U99">
        <f t="shared" ca="1" si="23"/>
        <v>0.54875948907684813</v>
      </c>
      <c r="V99" t="str">
        <f t="shared" ca="1" si="24"/>
        <v>white</v>
      </c>
    </row>
    <row r="100" spans="20:22" x14ac:dyDescent="0.25">
      <c r="T100">
        <v>98</v>
      </c>
      <c r="U100">
        <f t="shared" ca="1" si="23"/>
        <v>0.78614457476903332</v>
      </c>
      <c r="V100" t="str">
        <f t="shared" ca="1" si="24"/>
        <v>blue</v>
      </c>
    </row>
    <row r="101" spans="20:22" x14ac:dyDescent="0.25">
      <c r="T101">
        <v>99</v>
      </c>
      <c r="U101">
        <f t="shared" ca="1" si="23"/>
        <v>0.49465043218934923</v>
      </c>
      <c r="V101" t="str">
        <f t="shared" ca="1" si="24"/>
        <v>white</v>
      </c>
    </row>
    <row r="102" spans="20:22" x14ac:dyDescent="0.25">
      <c r="T102">
        <v>100</v>
      </c>
      <c r="U102">
        <f t="shared" ca="1" si="23"/>
        <v>0.14745574758129543</v>
      </c>
      <c r="V102" t="str">
        <f t="shared" ca="1" si="24"/>
        <v>red</v>
      </c>
    </row>
    <row r="103" spans="20:22" x14ac:dyDescent="0.25">
      <c r="T103">
        <v>101</v>
      </c>
      <c r="U103">
        <f t="shared" ca="1" si="23"/>
        <v>0.67081224295502262</v>
      </c>
      <c r="V103" t="str">
        <f t="shared" ca="1" si="24"/>
        <v>blue</v>
      </c>
    </row>
    <row r="104" spans="20:22" x14ac:dyDescent="0.25">
      <c r="T104">
        <v>102</v>
      </c>
      <c r="U104">
        <f t="shared" ca="1" si="23"/>
        <v>0.69215803736485859</v>
      </c>
      <c r="V104" t="str">
        <f t="shared" ca="1" si="24"/>
        <v>blue</v>
      </c>
    </row>
    <row r="105" spans="20:22" x14ac:dyDescent="0.25">
      <c r="T105">
        <v>103</v>
      </c>
      <c r="U105">
        <f t="shared" ca="1" si="23"/>
        <v>0.84863070289711295</v>
      </c>
      <c r="V105" t="str">
        <f t="shared" ca="1" si="24"/>
        <v>blue</v>
      </c>
    </row>
    <row r="106" spans="20:22" x14ac:dyDescent="0.25">
      <c r="T106">
        <v>104</v>
      </c>
      <c r="U106">
        <f t="shared" ca="1" si="23"/>
        <v>0.97732341752559471</v>
      </c>
      <c r="V106" t="str">
        <f t="shared" ca="1" si="24"/>
        <v>blue</v>
      </c>
    </row>
    <row r="107" spans="20:22" x14ac:dyDescent="0.25">
      <c r="T107">
        <v>105</v>
      </c>
      <c r="U107">
        <f t="shared" ca="1" si="23"/>
        <v>0.42789693114812644</v>
      </c>
      <c r="V107" t="str">
        <f t="shared" ca="1" si="24"/>
        <v>white</v>
      </c>
    </row>
    <row r="108" spans="20:22" x14ac:dyDescent="0.25">
      <c r="T108">
        <v>106</v>
      </c>
      <c r="U108">
        <f t="shared" ca="1" si="23"/>
        <v>0.44967329508505116</v>
      </c>
      <c r="V108" t="str">
        <f t="shared" ca="1" si="24"/>
        <v>white</v>
      </c>
    </row>
    <row r="109" spans="20:22" x14ac:dyDescent="0.25">
      <c r="T109">
        <v>107</v>
      </c>
      <c r="U109">
        <f t="shared" ca="1" si="23"/>
        <v>0.24083593223862609</v>
      </c>
      <c r="V109" t="str">
        <f t="shared" ca="1" si="24"/>
        <v>red</v>
      </c>
    </row>
    <row r="110" spans="20:22" x14ac:dyDescent="0.25">
      <c r="T110">
        <v>108</v>
      </c>
      <c r="U110">
        <f t="shared" ca="1" si="23"/>
        <v>0.31615380905695767</v>
      </c>
      <c r="V110" t="str">
        <f t="shared" ca="1" si="24"/>
        <v>white</v>
      </c>
    </row>
    <row r="111" spans="20:22" x14ac:dyDescent="0.25">
      <c r="T111">
        <v>109</v>
      </c>
      <c r="U111">
        <f t="shared" ca="1" si="23"/>
        <v>0.16057550114896657</v>
      </c>
      <c r="V111" t="str">
        <f t="shared" ca="1" si="24"/>
        <v>red</v>
      </c>
    </row>
    <row r="112" spans="20:22" x14ac:dyDescent="0.25">
      <c r="T112">
        <v>110</v>
      </c>
      <c r="U112">
        <f t="shared" ca="1" si="23"/>
        <v>0.86347482668768449</v>
      </c>
      <c r="V112" t="str">
        <f t="shared" ca="1" si="24"/>
        <v>blue</v>
      </c>
    </row>
    <row r="113" spans="20:22" x14ac:dyDescent="0.25">
      <c r="T113">
        <v>111</v>
      </c>
      <c r="U113">
        <f t="shared" ca="1" si="23"/>
        <v>0.74444125080506918</v>
      </c>
      <c r="V113" t="str">
        <f t="shared" ca="1" si="24"/>
        <v>blue</v>
      </c>
    </row>
    <row r="114" spans="20:22" x14ac:dyDescent="0.25">
      <c r="T114">
        <v>112</v>
      </c>
      <c r="U114">
        <f t="shared" ca="1" si="23"/>
        <v>0.31582252137427436</v>
      </c>
      <c r="V114" t="str">
        <f t="shared" ca="1" si="24"/>
        <v>white</v>
      </c>
    </row>
    <row r="115" spans="20:22" x14ac:dyDescent="0.25">
      <c r="T115">
        <v>113</v>
      </c>
      <c r="U115">
        <f t="shared" ca="1" si="23"/>
        <v>0.92237095700659577</v>
      </c>
      <c r="V115" t="str">
        <f t="shared" ca="1" si="24"/>
        <v>blue</v>
      </c>
    </row>
    <row r="116" spans="20:22" x14ac:dyDescent="0.25">
      <c r="T116">
        <v>114</v>
      </c>
      <c r="U116">
        <f t="shared" ca="1" si="23"/>
        <v>0.5515602004432596</v>
      </c>
      <c r="V116" t="str">
        <f t="shared" ca="1" si="24"/>
        <v>white</v>
      </c>
    </row>
    <row r="117" spans="20:22" x14ac:dyDescent="0.25">
      <c r="T117">
        <v>115</v>
      </c>
      <c r="U117">
        <f t="shared" ca="1" si="23"/>
        <v>0.30726416514118682</v>
      </c>
      <c r="V117" t="str">
        <f t="shared" ca="1" si="24"/>
        <v>white</v>
      </c>
    </row>
    <row r="118" spans="20:22" x14ac:dyDescent="0.25">
      <c r="T118">
        <v>116</v>
      </c>
      <c r="U118">
        <f t="shared" ca="1" si="23"/>
        <v>0.67131733782309488</v>
      </c>
      <c r="V118" t="str">
        <f t="shared" ca="1" si="24"/>
        <v>blue</v>
      </c>
    </row>
    <row r="119" spans="20:22" x14ac:dyDescent="0.25">
      <c r="T119">
        <v>117</v>
      </c>
      <c r="U119">
        <f t="shared" ca="1" si="23"/>
        <v>4.0186142328946683E-2</v>
      </c>
      <c r="V119" t="str">
        <f t="shared" ca="1" si="24"/>
        <v>red</v>
      </c>
    </row>
    <row r="120" spans="20:22" x14ac:dyDescent="0.25">
      <c r="T120">
        <v>118</v>
      </c>
      <c r="U120">
        <f t="shared" ca="1" si="23"/>
        <v>0.40825099734903036</v>
      </c>
      <c r="V120" t="str">
        <f t="shared" ca="1" si="24"/>
        <v>white</v>
      </c>
    </row>
    <row r="121" spans="20:22" x14ac:dyDescent="0.25">
      <c r="T121">
        <v>119</v>
      </c>
      <c r="U121">
        <f t="shared" ca="1" si="23"/>
        <v>0.17945035841051982</v>
      </c>
      <c r="V121" t="str">
        <f t="shared" ca="1" si="24"/>
        <v>red</v>
      </c>
    </row>
    <row r="122" spans="20:22" x14ac:dyDescent="0.25">
      <c r="T122">
        <v>120</v>
      </c>
      <c r="U122">
        <f t="shared" ca="1" si="23"/>
        <v>5.8014685967303414E-2</v>
      </c>
      <c r="V122" t="str">
        <f t="shared" ca="1" si="24"/>
        <v>red</v>
      </c>
    </row>
    <row r="123" spans="20:22" x14ac:dyDescent="0.25">
      <c r="T123">
        <v>121</v>
      </c>
      <c r="U123">
        <f t="shared" ca="1" si="23"/>
        <v>2.6368446660438583E-2</v>
      </c>
      <c r="V123" t="str">
        <f t="shared" ca="1" si="24"/>
        <v>red</v>
      </c>
    </row>
    <row r="124" spans="20:22" x14ac:dyDescent="0.25">
      <c r="T124">
        <v>122</v>
      </c>
      <c r="U124">
        <f t="shared" ca="1" si="23"/>
        <v>0.9401521777866092</v>
      </c>
      <c r="V124" t="str">
        <f t="shared" ca="1" si="24"/>
        <v>blue</v>
      </c>
    </row>
    <row r="125" spans="20:22" x14ac:dyDescent="0.25">
      <c r="T125">
        <v>123</v>
      </c>
      <c r="U125">
        <f t="shared" ca="1" si="23"/>
        <v>0.79871806784062216</v>
      </c>
      <c r="V125" t="str">
        <f t="shared" ca="1" si="24"/>
        <v>blue</v>
      </c>
    </row>
    <row r="126" spans="20:22" x14ac:dyDescent="0.25">
      <c r="T126">
        <v>124</v>
      </c>
      <c r="U126">
        <f t="shared" ca="1" si="23"/>
        <v>0.18295545075371311</v>
      </c>
      <c r="V126" t="str">
        <f t="shared" ca="1" si="24"/>
        <v>red</v>
      </c>
    </row>
    <row r="127" spans="20:22" x14ac:dyDescent="0.25">
      <c r="T127">
        <v>125</v>
      </c>
      <c r="U127">
        <f t="shared" ca="1" si="23"/>
        <v>0.87821591074323035</v>
      </c>
      <c r="V127" t="str">
        <f t="shared" ca="1" si="24"/>
        <v>blue</v>
      </c>
    </row>
    <row r="128" spans="20:22" x14ac:dyDescent="0.25">
      <c r="T128">
        <v>126</v>
      </c>
      <c r="U128">
        <f t="shared" ca="1" si="23"/>
        <v>0.50992455888151822</v>
      </c>
      <c r="V128" t="str">
        <f t="shared" ca="1" si="24"/>
        <v>white</v>
      </c>
    </row>
    <row r="129" spans="20:22" x14ac:dyDescent="0.25">
      <c r="T129">
        <v>127</v>
      </c>
      <c r="U129">
        <f t="shared" ca="1" si="23"/>
        <v>0.31552753694664537</v>
      </c>
      <c r="V129" t="str">
        <f t="shared" ca="1" si="24"/>
        <v>white</v>
      </c>
    </row>
    <row r="130" spans="20:22" x14ac:dyDescent="0.25">
      <c r="T130">
        <v>128</v>
      </c>
      <c r="U130">
        <f t="shared" ca="1" si="23"/>
        <v>0.32940681036886788</v>
      </c>
      <c r="V130" t="str">
        <f t="shared" ca="1" si="24"/>
        <v>white</v>
      </c>
    </row>
    <row r="131" spans="20:22" x14ac:dyDescent="0.25">
      <c r="T131">
        <v>129</v>
      </c>
      <c r="U131">
        <f t="shared" ca="1" si="23"/>
        <v>0.34231537868874251</v>
      </c>
      <c r="V131" t="str">
        <f t="shared" ca="1" si="24"/>
        <v>white</v>
      </c>
    </row>
    <row r="132" spans="20:22" x14ac:dyDescent="0.25">
      <c r="T132">
        <v>130</v>
      </c>
      <c r="U132">
        <f t="shared" ref="U132:U195" ca="1" si="25">RAND()</f>
        <v>5.760379645182534E-2</v>
      </c>
      <c r="V132" t="str">
        <f t="shared" ref="V132:V195" ca="1" si="26">IF(U132&lt;0.3,"red",IF(U132&lt;0.6,"white","blue"))</f>
        <v>red</v>
      </c>
    </row>
    <row r="133" spans="20:22" x14ac:dyDescent="0.25">
      <c r="T133">
        <v>131</v>
      </c>
      <c r="U133">
        <f t="shared" ca="1" si="25"/>
        <v>0.70234040569356837</v>
      </c>
      <c r="V133" t="str">
        <f t="shared" ca="1" si="26"/>
        <v>blue</v>
      </c>
    </row>
    <row r="134" spans="20:22" x14ac:dyDescent="0.25">
      <c r="T134">
        <v>132</v>
      </c>
      <c r="U134">
        <f t="shared" ca="1" si="25"/>
        <v>0.18222163983846651</v>
      </c>
      <c r="V134" t="str">
        <f t="shared" ca="1" si="26"/>
        <v>red</v>
      </c>
    </row>
    <row r="135" spans="20:22" x14ac:dyDescent="0.25">
      <c r="T135">
        <v>133</v>
      </c>
      <c r="U135">
        <f t="shared" ca="1" si="25"/>
        <v>0.58662169508883788</v>
      </c>
      <c r="V135" t="str">
        <f t="shared" ca="1" si="26"/>
        <v>white</v>
      </c>
    </row>
    <row r="136" spans="20:22" x14ac:dyDescent="0.25">
      <c r="T136">
        <v>134</v>
      </c>
      <c r="U136">
        <f t="shared" ca="1" si="25"/>
        <v>0.1803143528630482</v>
      </c>
      <c r="V136" t="str">
        <f t="shared" ca="1" si="26"/>
        <v>red</v>
      </c>
    </row>
    <row r="137" spans="20:22" x14ac:dyDescent="0.25">
      <c r="T137">
        <v>135</v>
      </c>
      <c r="U137">
        <f t="shared" ca="1" si="25"/>
        <v>0.60471900767177378</v>
      </c>
      <c r="V137" t="str">
        <f t="shared" ca="1" si="26"/>
        <v>blue</v>
      </c>
    </row>
    <row r="138" spans="20:22" x14ac:dyDescent="0.25">
      <c r="T138">
        <v>136</v>
      </c>
      <c r="U138">
        <f t="shared" ca="1" si="25"/>
        <v>0.17237701105050585</v>
      </c>
      <c r="V138" t="str">
        <f t="shared" ca="1" si="26"/>
        <v>red</v>
      </c>
    </row>
    <row r="139" spans="20:22" x14ac:dyDescent="0.25">
      <c r="T139">
        <v>137</v>
      </c>
      <c r="U139">
        <f t="shared" ca="1" si="25"/>
        <v>0.41422132322565763</v>
      </c>
      <c r="V139" t="str">
        <f t="shared" ca="1" si="26"/>
        <v>white</v>
      </c>
    </row>
    <row r="140" spans="20:22" x14ac:dyDescent="0.25">
      <c r="T140">
        <v>138</v>
      </c>
      <c r="U140">
        <f t="shared" ca="1" si="25"/>
        <v>0.19776602009834343</v>
      </c>
      <c r="V140" t="str">
        <f t="shared" ca="1" si="26"/>
        <v>red</v>
      </c>
    </row>
    <row r="141" spans="20:22" x14ac:dyDescent="0.25">
      <c r="T141">
        <v>139</v>
      </c>
      <c r="U141">
        <f t="shared" ca="1" si="25"/>
        <v>0.48533199525961901</v>
      </c>
      <c r="V141" t="str">
        <f t="shared" ca="1" si="26"/>
        <v>white</v>
      </c>
    </row>
    <row r="142" spans="20:22" x14ac:dyDescent="0.25">
      <c r="T142">
        <v>140</v>
      </c>
      <c r="U142">
        <f t="shared" ca="1" si="25"/>
        <v>0.1174308984803869</v>
      </c>
      <c r="V142" t="str">
        <f t="shared" ca="1" si="26"/>
        <v>red</v>
      </c>
    </row>
    <row r="143" spans="20:22" x14ac:dyDescent="0.25">
      <c r="T143">
        <v>141</v>
      </c>
      <c r="U143">
        <f t="shared" ca="1" si="25"/>
        <v>0.37692223730601482</v>
      </c>
      <c r="V143" t="str">
        <f t="shared" ca="1" si="26"/>
        <v>white</v>
      </c>
    </row>
    <row r="144" spans="20:22" x14ac:dyDescent="0.25">
      <c r="T144">
        <v>142</v>
      </c>
      <c r="U144">
        <f t="shared" ca="1" si="25"/>
        <v>0.64257623138758513</v>
      </c>
      <c r="V144" t="str">
        <f t="shared" ca="1" si="26"/>
        <v>blue</v>
      </c>
    </row>
    <row r="145" spans="20:22" x14ac:dyDescent="0.25">
      <c r="T145">
        <v>143</v>
      </c>
      <c r="U145">
        <f t="shared" ca="1" si="25"/>
        <v>0.46457417466986162</v>
      </c>
      <c r="V145" t="str">
        <f t="shared" ca="1" si="26"/>
        <v>white</v>
      </c>
    </row>
    <row r="146" spans="20:22" x14ac:dyDescent="0.25">
      <c r="T146">
        <v>144</v>
      </c>
      <c r="U146">
        <f t="shared" ca="1" si="25"/>
        <v>0.37359764552205199</v>
      </c>
      <c r="V146" t="str">
        <f t="shared" ca="1" si="26"/>
        <v>white</v>
      </c>
    </row>
    <row r="147" spans="20:22" x14ac:dyDescent="0.25">
      <c r="T147">
        <v>145</v>
      </c>
      <c r="U147">
        <f t="shared" ca="1" si="25"/>
        <v>0.83205646866624683</v>
      </c>
      <c r="V147" t="str">
        <f t="shared" ca="1" si="26"/>
        <v>blue</v>
      </c>
    </row>
    <row r="148" spans="20:22" x14ac:dyDescent="0.25">
      <c r="T148">
        <v>146</v>
      </c>
      <c r="U148">
        <f t="shared" ca="1" si="25"/>
        <v>0.63448312643126037</v>
      </c>
      <c r="V148" t="str">
        <f t="shared" ca="1" si="26"/>
        <v>blue</v>
      </c>
    </row>
    <row r="149" spans="20:22" x14ac:dyDescent="0.25">
      <c r="T149">
        <v>147</v>
      </c>
      <c r="U149">
        <f t="shared" ca="1" si="25"/>
        <v>0.19219008160396844</v>
      </c>
      <c r="V149" t="str">
        <f t="shared" ca="1" si="26"/>
        <v>red</v>
      </c>
    </row>
    <row r="150" spans="20:22" x14ac:dyDescent="0.25">
      <c r="T150">
        <v>148</v>
      </c>
      <c r="U150">
        <f t="shared" ca="1" si="25"/>
        <v>0.63816889569349133</v>
      </c>
      <c r="V150" t="str">
        <f t="shared" ca="1" si="26"/>
        <v>blue</v>
      </c>
    </row>
    <row r="151" spans="20:22" x14ac:dyDescent="0.25">
      <c r="T151">
        <v>149</v>
      </c>
      <c r="U151">
        <f t="shared" ca="1" si="25"/>
        <v>0.58468826018319908</v>
      </c>
      <c r="V151" t="str">
        <f t="shared" ca="1" si="26"/>
        <v>white</v>
      </c>
    </row>
    <row r="152" spans="20:22" x14ac:dyDescent="0.25">
      <c r="T152">
        <v>150</v>
      </c>
      <c r="U152">
        <f t="shared" ca="1" si="25"/>
        <v>0.37024540971679876</v>
      </c>
      <c r="V152" t="str">
        <f t="shared" ca="1" si="26"/>
        <v>white</v>
      </c>
    </row>
    <row r="153" spans="20:22" x14ac:dyDescent="0.25">
      <c r="T153">
        <v>151</v>
      </c>
      <c r="U153">
        <f t="shared" ca="1" si="25"/>
        <v>0.9388154756782422</v>
      </c>
      <c r="V153" t="str">
        <f t="shared" ca="1" si="26"/>
        <v>blue</v>
      </c>
    </row>
    <row r="154" spans="20:22" x14ac:dyDescent="0.25">
      <c r="T154">
        <v>152</v>
      </c>
      <c r="U154">
        <f t="shared" ca="1" si="25"/>
        <v>0.45503005455952938</v>
      </c>
      <c r="V154" t="str">
        <f t="shared" ca="1" si="26"/>
        <v>white</v>
      </c>
    </row>
    <row r="155" spans="20:22" x14ac:dyDescent="0.25">
      <c r="T155">
        <v>153</v>
      </c>
      <c r="U155">
        <f t="shared" ca="1" si="25"/>
        <v>0.56160340256432151</v>
      </c>
      <c r="V155" t="str">
        <f t="shared" ca="1" si="26"/>
        <v>white</v>
      </c>
    </row>
    <row r="156" spans="20:22" x14ac:dyDescent="0.25">
      <c r="T156">
        <v>154</v>
      </c>
      <c r="U156">
        <f t="shared" ca="1" si="25"/>
        <v>0.56096303995047825</v>
      </c>
      <c r="V156" t="str">
        <f t="shared" ca="1" si="26"/>
        <v>white</v>
      </c>
    </row>
    <row r="157" spans="20:22" x14ac:dyDescent="0.25">
      <c r="T157">
        <v>155</v>
      </c>
      <c r="U157">
        <f t="shared" ca="1" si="25"/>
        <v>0.75242749779061135</v>
      </c>
      <c r="V157" t="str">
        <f t="shared" ca="1" si="26"/>
        <v>blue</v>
      </c>
    </row>
    <row r="158" spans="20:22" x14ac:dyDescent="0.25">
      <c r="T158">
        <v>156</v>
      </c>
      <c r="U158">
        <f t="shared" ca="1" si="25"/>
        <v>0.98711999638966319</v>
      </c>
      <c r="V158" t="str">
        <f t="shared" ca="1" si="26"/>
        <v>blue</v>
      </c>
    </row>
    <row r="159" spans="20:22" x14ac:dyDescent="0.25">
      <c r="T159">
        <v>157</v>
      </c>
      <c r="U159">
        <f t="shared" ca="1" si="25"/>
        <v>0.51419553689340136</v>
      </c>
      <c r="V159" t="str">
        <f t="shared" ca="1" si="26"/>
        <v>white</v>
      </c>
    </row>
    <row r="160" spans="20:22" x14ac:dyDescent="0.25">
      <c r="T160">
        <v>158</v>
      </c>
      <c r="U160">
        <f t="shared" ca="1" si="25"/>
        <v>0.73495455899737472</v>
      </c>
      <c r="V160" t="str">
        <f t="shared" ca="1" si="26"/>
        <v>blue</v>
      </c>
    </row>
    <row r="161" spans="20:22" x14ac:dyDescent="0.25">
      <c r="T161">
        <v>159</v>
      </c>
      <c r="U161">
        <f t="shared" ca="1" si="25"/>
        <v>0.71844946952339306</v>
      </c>
      <c r="V161" t="str">
        <f t="shared" ca="1" si="26"/>
        <v>blue</v>
      </c>
    </row>
    <row r="162" spans="20:22" x14ac:dyDescent="0.25">
      <c r="T162">
        <v>160</v>
      </c>
      <c r="U162">
        <f t="shared" ca="1" si="25"/>
        <v>0.19556264978040283</v>
      </c>
      <c r="V162" t="str">
        <f t="shared" ca="1" si="26"/>
        <v>red</v>
      </c>
    </row>
    <row r="163" spans="20:22" x14ac:dyDescent="0.25">
      <c r="T163">
        <v>161</v>
      </c>
      <c r="U163">
        <f t="shared" ca="1" si="25"/>
        <v>0.98223914131691636</v>
      </c>
      <c r="V163" t="str">
        <f t="shared" ca="1" si="26"/>
        <v>blue</v>
      </c>
    </row>
    <row r="164" spans="20:22" x14ac:dyDescent="0.25">
      <c r="T164">
        <v>162</v>
      </c>
      <c r="U164">
        <f t="shared" ca="1" si="25"/>
        <v>0.59070919098766084</v>
      </c>
      <c r="V164" t="str">
        <f t="shared" ca="1" si="26"/>
        <v>white</v>
      </c>
    </row>
    <row r="165" spans="20:22" x14ac:dyDescent="0.25">
      <c r="T165">
        <v>163</v>
      </c>
      <c r="U165">
        <f t="shared" ca="1" si="25"/>
        <v>1.0553741051353982E-2</v>
      </c>
      <c r="V165" t="str">
        <f t="shared" ca="1" si="26"/>
        <v>red</v>
      </c>
    </row>
    <row r="166" spans="20:22" x14ac:dyDescent="0.25">
      <c r="T166">
        <v>164</v>
      </c>
      <c r="U166">
        <f t="shared" ca="1" si="25"/>
        <v>0.76821624366682384</v>
      </c>
      <c r="V166" t="str">
        <f t="shared" ca="1" si="26"/>
        <v>blue</v>
      </c>
    </row>
    <row r="167" spans="20:22" x14ac:dyDescent="0.25">
      <c r="T167">
        <v>165</v>
      </c>
      <c r="U167">
        <f t="shared" ca="1" si="25"/>
        <v>0.94271959141507133</v>
      </c>
      <c r="V167" t="str">
        <f t="shared" ca="1" si="26"/>
        <v>blue</v>
      </c>
    </row>
    <row r="168" spans="20:22" x14ac:dyDescent="0.25">
      <c r="T168">
        <v>166</v>
      </c>
      <c r="U168">
        <f t="shared" ca="1" si="25"/>
        <v>0.3405716145037323</v>
      </c>
      <c r="V168" t="str">
        <f t="shared" ca="1" si="26"/>
        <v>white</v>
      </c>
    </row>
    <row r="169" spans="20:22" x14ac:dyDescent="0.25">
      <c r="T169">
        <v>167</v>
      </c>
      <c r="U169">
        <f t="shared" ca="1" si="25"/>
        <v>3.8225136207219346E-2</v>
      </c>
      <c r="V169" t="str">
        <f t="shared" ca="1" si="26"/>
        <v>red</v>
      </c>
    </row>
    <row r="170" spans="20:22" x14ac:dyDescent="0.25">
      <c r="T170">
        <v>168</v>
      </c>
      <c r="U170">
        <f t="shared" ca="1" si="25"/>
        <v>0.52046643453735963</v>
      </c>
      <c r="V170" t="str">
        <f t="shared" ca="1" si="26"/>
        <v>white</v>
      </c>
    </row>
    <row r="171" spans="20:22" x14ac:dyDescent="0.25">
      <c r="T171">
        <v>169</v>
      </c>
      <c r="U171">
        <f t="shared" ca="1" si="25"/>
        <v>0.33319749234009544</v>
      </c>
      <c r="V171" t="str">
        <f t="shared" ca="1" si="26"/>
        <v>white</v>
      </c>
    </row>
    <row r="172" spans="20:22" x14ac:dyDescent="0.25">
      <c r="T172">
        <v>170</v>
      </c>
      <c r="U172">
        <f t="shared" ca="1" si="25"/>
        <v>8.8354527217681778E-2</v>
      </c>
      <c r="V172" t="str">
        <f t="shared" ca="1" si="26"/>
        <v>red</v>
      </c>
    </row>
    <row r="173" spans="20:22" x14ac:dyDescent="0.25">
      <c r="T173">
        <v>171</v>
      </c>
      <c r="U173">
        <f t="shared" ca="1" si="25"/>
        <v>0.4080334711831346</v>
      </c>
      <c r="V173" t="str">
        <f t="shared" ca="1" si="26"/>
        <v>white</v>
      </c>
    </row>
    <row r="174" spans="20:22" x14ac:dyDescent="0.25">
      <c r="T174">
        <v>172</v>
      </c>
      <c r="U174">
        <f t="shared" ca="1" si="25"/>
        <v>8.6699813168133577E-2</v>
      </c>
      <c r="V174" t="str">
        <f t="shared" ca="1" si="26"/>
        <v>red</v>
      </c>
    </row>
    <row r="175" spans="20:22" x14ac:dyDescent="0.25">
      <c r="T175">
        <v>173</v>
      </c>
      <c r="U175">
        <f t="shared" ca="1" si="25"/>
        <v>0.91367047780862187</v>
      </c>
      <c r="V175" t="str">
        <f t="shared" ca="1" si="26"/>
        <v>blue</v>
      </c>
    </row>
    <row r="176" spans="20:22" x14ac:dyDescent="0.25">
      <c r="T176">
        <v>174</v>
      </c>
      <c r="U176">
        <f t="shared" ca="1" si="25"/>
        <v>0.328712885267893</v>
      </c>
      <c r="V176" t="str">
        <f t="shared" ca="1" si="26"/>
        <v>white</v>
      </c>
    </row>
    <row r="177" spans="20:22" x14ac:dyDescent="0.25">
      <c r="T177">
        <v>175</v>
      </c>
      <c r="U177">
        <f t="shared" ca="1" si="25"/>
        <v>0.56743746401061113</v>
      </c>
      <c r="V177" t="str">
        <f t="shared" ca="1" si="26"/>
        <v>white</v>
      </c>
    </row>
    <row r="178" spans="20:22" x14ac:dyDescent="0.25">
      <c r="T178">
        <v>176</v>
      </c>
      <c r="U178">
        <f t="shared" ca="1" si="25"/>
        <v>0.38753626531646379</v>
      </c>
      <c r="V178" t="str">
        <f t="shared" ca="1" si="26"/>
        <v>white</v>
      </c>
    </row>
    <row r="179" spans="20:22" x14ac:dyDescent="0.25">
      <c r="T179">
        <v>177</v>
      </c>
      <c r="U179">
        <f t="shared" ca="1" si="25"/>
        <v>0.93160620640317449</v>
      </c>
      <c r="V179" t="str">
        <f t="shared" ca="1" si="26"/>
        <v>blue</v>
      </c>
    </row>
    <row r="180" spans="20:22" x14ac:dyDescent="0.25">
      <c r="T180">
        <v>178</v>
      </c>
      <c r="U180">
        <f t="shared" ca="1" si="25"/>
        <v>0.95104411627952068</v>
      </c>
      <c r="V180" t="str">
        <f t="shared" ca="1" si="26"/>
        <v>blue</v>
      </c>
    </row>
    <row r="181" spans="20:22" x14ac:dyDescent="0.25">
      <c r="T181">
        <v>179</v>
      </c>
      <c r="U181">
        <f t="shared" ca="1" si="25"/>
        <v>0.21693804727537891</v>
      </c>
      <c r="V181" t="str">
        <f t="shared" ca="1" si="26"/>
        <v>red</v>
      </c>
    </row>
    <row r="182" spans="20:22" x14ac:dyDescent="0.25">
      <c r="T182">
        <v>180</v>
      </c>
      <c r="U182">
        <f t="shared" ca="1" si="25"/>
        <v>0.97059320144967676</v>
      </c>
      <c r="V182" t="str">
        <f t="shared" ca="1" si="26"/>
        <v>blue</v>
      </c>
    </row>
    <row r="183" spans="20:22" x14ac:dyDescent="0.25">
      <c r="T183">
        <v>181</v>
      </c>
      <c r="U183">
        <f t="shared" ca="1" si="25"/>
        <v>0.77387448187382946</v>
      </c>
      <c r="V183" t="str">
        <f t="shared" ca="1" si="26"/>
        <v>blue</v>
      </c>
    </row>
    <row r="184" spans="20:22" x14ac:dyDescent="0.25">
      <c r="T184">
        <v>182</v>
      </c>
      <c r="U184">
        <f t="shared" ca="1" si="25"/>
        <v>0.78492785059979886</v>
      </c>
      <c r="V184" t="str">
        <f t="shared" ca="1" si="26"/>
        <v>blue</v>
      </c>
    </row>
    <row r="185" spans="20:22" x14ac:dyDescent="0.25">
      <c r="T185">
        <v>183</v>
      </c>
      <c r="U185">
        <f t="shared" ca="1" si="25"/>
        <v>0.31733651267246255</v>
      </c>
      <c r="V185" t="str">
        <f t="shared" ca="1" si="26"/>
        <v>white</v>
      </c>
    </row>
    <row r="186" spans="20:22" x14ac:dyDescent="0.25">
      <c r="T186">
        <v>184</v>
      </c>
      <c r="U186">
        <f t="shared" ca="1" si="25"/>
        <v>0.27238031244372241</v>
      </c>
      <c r="V186" t="str">
        <f t="shared" ca="1" si="26"/>
        <v>red</v>
      </c>
    </row>
    <row r="187" spans="20:22" x14ac:dyDescent="0.25">
      <c r="T187">
        <v>185</v>
      </c>
      <c r="U187">
        <f t="shared" ca="1" si="25"/>
        <v>0.7467692755947839</v>
      </c>
      <c r="V187" t="str">
        <f t="shared" ca="1" si="26"/>
        <v>blue</v>
      </c>
    </row>
    <row r="188" spans="20:22" x14ac:dyDescent="0.25">
      <c r="T188">
        <v>186</v>
      </c>
      <c r="U188">
        <f t="shared" ca="1" si="25"/>
        <v>0.15935160281634664</v>
      </c>
      <c r="V188" t="str">
        <f t="shared" ca="1" si="26"/>
        <v>red</v>
      </c>
    </row>
    <row r="189" spans="20:22" x14ac:dyDescent="0.25">
      <c r="T189">
        <v>187</v>
      </c>
      <c r="U189">
        <f t="shared" ca="1" si="25"/>
        <v>0.6805778651946407</v>
      </c>
      <c r="V189" t="str">
        <f t="shared" ca="1" si="26"/>
        <v>blue</v>
      </c>
    </row>
    <row r="190" spans="20:22" x14ac:dyDescent="0.25">
      <c r="T190">
        <v>188</v>
      </c>
      <c r="U190">
        <f t="shared" ca="1" si="25"/>
        <v>0.22416208016585881</v>
      </c>
      <c r="V190" t="str">
        <f t="shared" ca="1" si="26"/>
        <v>red</v>
      </c>
    </row>
    <row r="191" spans="20:22" x14ac:dyDescent="0.25">
      <c r="T191">
        <v>189</v>
      </c>
      <c r="U191">
        <f t="shared" ca="1" si="25"/>
        <v>0.51295265338717444</v>
      </c>
      <c r="V191" t="str">
        <f t="shared" ca="1" si="26"/>
        <v>white</v>
      </c>
    </row>
    <row r="192" spans="20:22" x14ac:dyDescent="0.25">
      <c r="T192">
        <v>190</v>
      </c>
      <c r="U192">
        <f t="shared" ca="1" si="25"/>
        <v>0.36880601834523818</v>
      </c>
      <c r="V192" t="str">
        <f t="shared" ca="1" si="26"/>
        <v>white</v>
      </c>
    </row>
    <row r="193" spans="20:22" x14ac:dyDescent="0.25">
      <c r="T193">
        <v>191</v>
      </c>
      <c r="U193">
        <f t="shared" ca="1" si="25"/>
        <v>0.92605373348532538</v>
      </c>
      <c r="V193" t="str">
        <f t="shared" ca="1" si="26"/>
        <v>blue</v>
      </c>
    </row>
    <row r="194" spans="20:22" x14ac:dyDescent="0.25">
      <c r="T194">
        <v>192</v>
      </c>
      <c r="U194">
        <f t="shared" ca="1" si="25"/>
        <v>4.9215123114878634E-2</v>
      </c>
      <c r="V194" t="str">
        <f t="shared" ca="1" si="26"/>
        <v>red</v>
      </c>
    </row>
    <row r="195" spans="20:22" x14ac:dyDescent="0.25">
      <c r="T195">
        <v>193</v>
      </c>
      <c r="U195">
        <f t="shared" ca="1" si="25"/>
        <v>0.97604567850536395</v>
      </c>
      <c r="V195" t="str">
        <f t="shared" ca="1" si="26"/>
        <v>blue</v>
      </c>
    </row>
    <row r="196" spans="20:22" x14ac:dyDescent="0.25">
      <c r="T196">
        <v>194</v>
      </c>
      <c r="U196">
        <f t="shared" ref="U196:U259" ca="1" si="27">RAND()</f>
        <v>0.76538702475095755</v>
      </c>
      <c r="V196" t="str">
        <f t="shared" ref="V196:V259" ca="1" si="28">IF(U196&lt;0.3,"red",IF(U196&lt;0.6,"white","blue"))</f>
        <v>blue</v>
      </c>
    </row>
    <row r="197" spans="20:22" x14ac:dyDescent="0.25">
      <c r="T197">
        <v>195</v>
      </c>
      <c r="U197">
        <f t="shared" ca="1" si="27"/>
        <v>0.29187864196050606</v>
      </c>
      <c r="V197" t="str">
        <f t="shared" ca="1" si="28"/>
        <v>red</v>
      </c>
    </row>
    <row r="198" spans="20:22" x14ac:dyDescent="0.25">
      <c r="T198">
        <v>196</v>
      </c>
      <c r="U198">
        <f t="shared" ca="1" si="27"/>
        <v>0.39912466915877498</v>
      </c>
      <c r="V198" t="str">
        <f t="shared" ca="1" si="28"/>
        <v>white</v>
      </c>
    </row>
    <row r="199" spans="20:22" x14ac:dyDescent="0.25">
      <c r="T199">
        <v>197</v>
      </c>
      <c r="U199">
        <f t="shared" ca="1" si="27"/>
        <v>0.48334839018841125</v>
      </c>
      <c r="V199" t="str">
        <f t="shared" ca="1" si="28"/>
        <v>white</v>
      </c>
    </row>
    <row r="200" spans="20:22" x14ac:dyDescent="0.25">
      <c r="T200">
        <v>198</v>
      </c>
      <c r="U200">
        <f t="shared" ca="1" si="27"/>
        <v>0.5927455902691473</v>
      </c>
      <c r="V200" t="str">
        <f t="shared" ca="1" si="28"/>
        <v>white</v>
      </c>
    </row>
    <row r="201" spans="20:22" x14ac:dyDescent="0.25">
      <c r="T201">
        <v>199</v>
      </c>
      <c r="U201">
        <f t="shared" ca="1" si="27"/>
        <v>0.54609937783321871</v>
      </c>
      <c r="V201" t="str">
        <f t="shared" ca="1" si="28"/>
        <v>white</v>
      </c>
    </row>
    <row r="202" spans="20:22" x14ac:dyDescent="0.25">
      <c r="T202">
        <v>200</v>
      </c>
      <c r="U202">
        <f t="shared" ca="1" si="27"/>
        <v>0.79544088443047378</v>
      </c>
      <c r="V202" t="str">
        <f t="shared" ca="1" si="28"/>
        <v>blue</v>
      </c>
    </row>
    <row r="203" spans="20:22" x14ac:dyDescent="0.25">
      <c r="T203">
        <v>201</v>
      </c>
      <c r="U203">
        <f t="shared" ca="1" si="27"/>
        <v>7.6966856348737678E-2</v>
      </c>
      <c r="V203" t="str">
        <f t="shared" ca="1" si="28"/>
        <v>red</v>
      </c>
    </row>
    <row r="204" spans="20:22" x14ac:dyDescent="0.25">
      <c r="T204">
        <v>202</v>
      </c>
      <c r="U204">
        <f t="shared" ca="1" si="27"/>
        <v>0.13995262897501881</v>
      </c>
      <c r="V204" t="str">
        <f t="shared" ca="1" si="28"/>
        <v>red</v>
      </c>
    </row>
    <row r="205" spans="20:22" x14ac:dyDescent="0.25">
      <c r="T205">
        <v>203</v>
      </c>
      <c r="U205">
        <f t="shared" ca="1" si="27"/>
        <v>0.46840959136430271</v>
      </c>
      <c r="V205" t="str">
        <f t="shared" ca="1" si="28"/>
        <v>white</v>
      </c>
    </row>
    <row r="206" spans="20:22" x14ac:dyDescent="0.25">
      <c r="T206">
        <v>204</v>
      </c>
      <c r="U206">
        <f t="shared" ca="1" si="27"/>
        <v>0.92394988842689563</v>
      </c>
      <c r="V206" t="str">
        <f t="shared" ca="1" si="28"/>
        <v>blue</v>
      </c>
    </row>
    <row r="207" spans="20:22" x14ac:dyDescent="0.25">
      <c r="T207">
        <v>205</v>
      </c>
      <c r="U207">
        <f t="shared" ca="1" si="27"/>
        <v>0.2377357670388609</v>
      </c>
      <c r="V207" t="str">
        <f t="shared" ca="1" si="28"/>
        <v>red</v>
      </c>
    </row>
    <row r="208" spans="20:22" x14ac:dyDescent="0.25">
      <c r="T208">
        <v>206</v>
      </c>
      <c r="U208">
        <f t="shared" ca="1" si="27"/>
        <v>0.8769359633338405</v>
      </c>
      <c r="V208" t="str">
        <f t="shared" ca="1" si="28"/>
        <v>blue</v>
      </c>
    </row>
    <row r="209" spans="20:22" x14ac:dyDescent="0.25">
      <c r="T209">
        <v>207</v>
      </c>
      <c r="U209">
        <f t="shared" ca="1" si="27"/>
        <v>0.17549524721087917</v>
      </c>
      <c r="V209" t="str">
        <f t="shared" ca="1" si="28"/>
        <v>red</v>
      </c>
    </row>
    <row r="210" spans="20:22" x14ac:dyDescent="0.25">
      <c r="T210">
        <v>208</v>
      </c>
      <c r="U210">
        <f t="shared" ca="1" si="27"/>
        <v>0.32880865222249955</v>
      </c>
      <c r="V210" t="str">
        <f t="shared" ca="1" si="28"/>
        <v>white</v>
      </c>
    </row>
    <row r="211" spans="20:22" x14ac:dyDescent="0.25">
      <c r="T211">
        <v>209</v>
      </c>
      <c r="U211">
        <f t="shared" ca="1" si="27"/>
        <v>0.63361801465035994</v>
      </c>
      <c r="V211" t="str">
        <f t="shared" ca="1" si="28"/>
        <v>blue</v>
      </c>
    </row>
    <row r="212" spans="20:22" x14ac:dyDescent="0.25">
      <c r="T212">
        <v>210</v>
      </c>
      <c r="U212">
        <f t="shared" ca="1" si="27"/>
        <v>0.44584884137052905</v>
      </c>
      <c r="V212" t="str">
        <f t="shared" ca="1" si="28"/>
        <v>white</v>
      </c>
    </row>
    <row r="213" spans="20:22" x14ac:dyDescent="0.25">
      <c r="T213">
        <v>211</v>
      </c>
      <c r="U213">
        <f t="shared" ca="1" si="27"/>
        <v>0.76680275113359342</v>
      </c>
      <c r="V213" t="str">
        <f t="shared" ca="1" si="28"/>
        <v>blue</v>
      </c>
    </row>
    <row r="214" spans="20:22" x14ac:dyDescent="0.25">
      <c r="T214">
        <v>212</v>
      </c>
      <c r="U214">
        <f t="shared" ca="1" si="27"/>
        <v>0.1450472945725646</v>
      </c>
      <c r="V214" t="str">
        <f t="shared" ca="1" si="28"/>
        <v>red</v>
      </c>
    </row>
    <row r="215" spans="20:22" x14ac:dyDescent="0.25">
      <c r="T215">
        <v>213</v>
      </c>
      <c r="U215">
        <f t="shared" ca="1" si="27"/>
        <v>0.18891046099639974</v>
      </c>
      <c r="V215" t="str">
        <f t="shared" ca="1" si="28"/>
        <v>red</v>
      </c>
    </row>
    <row r="216" spans="20:22" x14ac:dyDescent="0.25">
      <c r="T216">
        <v>214</v>
      </c>
      <c r="U216">
        <f t="shared" ca="1" si="27"/>
        <v>0.18979146956378823</v>
      </c>
      <c r="V216" t="str">
        <f t="shared" ca="1" si="28"/>
        <v>red</v>
      </c>
    </row>
    <row r="217" spans="20:22" x14ac:dyDescent="0.25">
      <c r="T217">
        <v>215</v>
      </c>
      <c r="U217">
        <f t="shared" ca="1" si="27"/>
        <v>0.99781424637723826</v>
      </c>
      <c r="V217" t="str">
        <f t="shared" ca="1" si="28"/>
        <v>blue</v>
      </c>
    </row>
    <row r="218" spans="20:22" x14ac:dyDescent="0.25">
      <c r="T218">
        <v>216</v>
      </c>
      <c r="U218">
        <f t="shared" ca="1" si="27"/>
        <v>0.66952240843226152</v>
      </c>
      <c r="V218" t="str">
        <f t="shared" ca="1" si="28"/>
        <v>blue</v>
      </c>
    </row>
    <row r="219" spans="20:22" x14ac:dyDescent="0.25">
      <c r="T219">
        <v>217</v>
      </c>
      <c r="U219">
        <f t="shared" ca="1" si="27"/>
        <v>0.82085196798051108</v>
      </c>
      <c r="V219" t="str">
        <f t="shared" ca="1" si="28"/>
        <v>blue</v>
      </c>
    </row>
    <row r="220" spans="20:22" x14ac:dyDescent="0.25">
      <c r="T220">
        <v>218</v>
      </c>
      <c r="U220">
        <f t="shared" ca="1" si="27"/>
        <v>3.5164741178646763E-2</v>
      </c>
      <c r="V220" t="str">
        <f t="shared" ca="1" si="28"/>
        <v>red</v>
      </c>
    </row>
    <row r="221" spans="20:22" x14ac:dyDescent="0.25">
      <c r="T221">
        <v>219</v>
      </c>
      <c r="U221">
        <f t="shared" ca="1" si="27"/>
        <v>0.75083796753887599</v>
      </c>
      <c r="V221" t="str">
        <f t="shared" ca="1" si="28"/>
        <v>blue</v>
      </c>
    </row>
    <row r="222" spans="20:22" x14ac:dyDescent="0.25">
      <c r="T222">
        <v>220</v>
      </c>
      <c r="U222">
        <f t="shared" ca="1" si="27"/>
        <v>7.4208576169448537E-2</v>
      </c>
      <c r="V222" t="str">
        <f t="shared" ca="1" si="28"/>
        <v>red</v>
      </c>
    </row>
    <row r="223" spans="20:22" x14ac:dyDescent="0.25">
      <c r="T223">
        <v>221</v>
      </c>
      <c r="U223">
        <f t="shared" ca="1" si="27"/>
        <v>0.38297546007799932</v>
      </c>
      <c r="V223" t="str">
        <f t="shared" ca="1" si="28"/>
        <v>white</v>
      </c>
    </row>
    <row r="224" spans="20:22" x14ac:dyDescent="0.25">
      <c r="T224">
        <v>222</v>
      </c>
      <c r="U224">
        <f t="shared" ca="1" si="27"/>
        <v>0.38723071490582739</v>
      </c>
      <c r="V224" t="str">
        <f t="shared" ca="1" si="28"/>
        <v>white</v>
      </c>
    </row>
    <row r="225" spans="20:22" x14ac:dyDescent="0.25">
      <c r="T225">
        <v>223</v>
      </c>
      <c r="U225">
        <f t="shared" ca="1" si="27"/>
        <v>0.33703404543981563</v>
      </c>
      <c r="V225" t="str">
        <f t="shared" ca="1" si="28"/>
        <v>white</v>
      </c>
    </row>
    <row r="226" spans="20:22" x14ac:dyDescent="0.25">
      <c r="T226">
        <v>224</v>
      </c>
      <c r="U226">
        <f t="shared" ca="1" si="27"/>
        <v>0.38724373057324268</v>
      </c>
      <c r="V226" t="str">
        <f t="shared" ca="1" si="28"/>
        <v>white</v>
      </c>
    </row>
    <row r="227" spans="20:22" x14ac:dyDescent="0.25">
      <c r="T227">
        <v>225</v>
      </c>
      <c r="U227">
        <f t="shared" ca="1" si="27"/>
        <v>0.12328301986227863</v>
      </c>
      <c r="V227" t="str">
        <f t="shared" ca="1" si="28"/>
        <v>red</v>
      </c>
    </row>
    <row r="228" spans="20:22" x14ac:dyDescent="0.25">
      <c r="T228">
        <v>226</v>
      </c>
      <c r="U228">
        <f t="shared" ca="1" si="27"/>
        <v>0.6706481090459202</v>
      </c>
      <c r="V228" t="str">
        <f t="shared" ca="1" si="28"/>
        <v>blue</v>
      </c>
    </row>
    <row r="229" spans="20:22" x14ac:dyDescent="0.25">
      <c r="T229">
        <v>227</v>
      </c>
      <c r="U229">
        <f t="shared" ca="1" si="27"/>
        <v>0.83730383110554263</v>
      </c>
      <c r="V229" t="str">
        <f t="shared" ca="1" si="28"/>
        <v>blue</v>
      </c>
    </row>
    <row r="230" spans="20:22" x14ac:dyDescent="0.25">
      <c r="T230">
        <v>228</v>
      </c>
      <c r="U230">
        <f t="shared" ca="1" si="27"/>
        <v>9.2290009305236342E-2</v>
      </c>
      <c r="V230" t="str">
        <f t="shared" ca="1" si="28"/>
        <v>red</v>
      </c>
    </row>
    <row r="231" spans="20:22" x14ac:dyDescent="0.25">
      <c r="T231">
        <v>229</v>
      </c>
      <c r="U231">
        <f t="shared" ca="1" si="27"/>
        <v>0.65840050260314642</v>
      </c>
      <c r="V231" t="str">
        <f t="shared" ca="1" si="28"/>
        <v>blue</v>
      </c>
    </row>
    <row r="232" spans="20:22" x14ac:dyDescent="0.25">
      <c r="T232">
        <v>230</v>
      </c>
      <c r="U232">
        <f t="shared" ca="1" si="27"/>
        <v>0.5154944756666523</v>
      </c>
      <c r="V232" t="str">
        <f t="shared" ca="1" si="28"/>
        <v>white</v>
      </c>
    </row>
    <row r="233" spans="20:22" x14ac:dyDescent="0.25">
      <c r="T233">
        <v>231</v>
      </c>
      <c r="U233">
        <f t="shared" ca="1" si="27"/>
        <v>0.26954279909702328</v>
      </c>
      <c r="V233" t="str">
        <f t="shared" ca="1" si="28"/>
        <v>red</v>
      </c>
    </row>
    <row r="234" spans="20:22" x14ac:dyDescent="0.25">
      <c r="T234">
        <v>232</v>
      </c>
      <c r="U234">
        <f t="shared" ca="1" si="27"/>
        <v>0.2566895184337904</v>
      </c>
      <c r="V234" t="str">
        <f t="shared" ca="1" si="28"/>
        <v>red</v>
      </c>
    </row>
    <row r="235" spans="20:22" x14ac:dyDescent="0.25">
      <c r="T235">
        <v>233</v>
      </c>
      <c r="U235">
        <f t="shared" ca="1" si="27"/>
        <v>0.57759248112538364</v>
      </c>
      <c r="V235" t="str">
        <f t="shared" ca="1" si="28"/>
        <v>white</v>
      </c>
    </row>
    <row r="236" spans="20:22" x14ac:dyDescent="0.25">
      <c r="T236">
        <v>234</v>
      </c>
      <c r="U236">
        <f t="shared" ca="1" si="27"/>
        <v>0.31359303265665117</v>
      </c>
      <c r="V236" t="str">
        <f t="shared" ca="1" si="28"/>
        <v>white</v>
      </c>
    </row>
    <row r="237" spans="20:22" x14ac:dyDescent="0.25">
      <c r="T237">
        <v>235</v>
      </c>
      <c r="U237">
        <f t="shared" ca="1" si="27"/>
        <v>0.21489143888670115</v>
      </c>
      <c r="V237" t="str">
        <f t="shared" ca="1" si="28"/>
        <v>red</v>
      </c>
    </row>
    <row r="238" spans="20:22" x14ac:dyDescent="0.25">
      <c r="T238">
        <v>236</v>
      </c>
      <c r="U238">
        <f t="shared" ca="1" si="27"/>
        <v>0.86844123577783572</v>
      </c>
      <c r="V238" t="str">
        <f t="shared" ca="1" si="28"/>
        <v>blue</v>
      </c>
    </row>
    <row r="239" spans="20:22" x14ac:dyDescent="0.25">
      <c r="T239">
        <v>237</v>
      </c>
      <c r="U239">
        <f t="shared" ca="1" si="27"/>
        <v>0.95445064674420155</v>
      </c>
      <c r="V239" t="str">
        <f t="shared" ca="1" si="28"/>
        <v>blue</v>
      </c>
    </row>
    <row r="240" spans="20:22" x14ac:dyDescent="0.25">
      <c r="T240">
        <v>238</v>
      </c>
      <c r="U240">
        <f t="shared" ca="1" si="27"/>
        <v>0.13191144422089673</v>
      </c>
      <c r="V240" t="str">
        <f t="shared" ca="1" si="28"/>
        <v>red</v>
      </c>
    </row>
    <row r="241" spans="20:22" x14ac:dyDescent="0.25">
      <c r="T241">
        <v>239</v>
      </c>
      <c r="U241">
        <f t="shared" ca="1" si="27"/>
        <v>0.12518853022944598</v>
      </c>
      <c r="V241" t="str">
        <f t="shared" ca="1" si="28"/>
        <v>red</v>
      </c>
    </row>
    <row r="242" spans="20:22" x14ac:dyDescent="0.25">
      <c r="T242">
        <v>240</v>
      </c>
      <c r="U242">
        <f t="shared" ca="1" si="27"/>
        <v>0.46404262749222103</v>
      </c>
      <c r="V242" t="str">
        <f t="shared" ca="1" si="28"/>
        <v>white</v>
      </c>
    </row>
    <row r="243" spans="20:22" x14ac:dyDescent="0.25">
      <c r="T243">
        <v>241</v>
      </c>
      <c r="U243">
        <f t="shared" ca="1" si="27"/>
        <v>0.13624551157963793</v>
      </c>
      <c r="V243" t="str">
        <f t="shared" ca="1" si="28"/>
        <v>red</v>
      </c>
    </row>
    <row r="244" spans="20:22" x14ac:dyDescent="0.25">
      <c r="T244">
        <v>242</v>
      </c>
      <c r="U244">
        <f t="shared" ca="1" si="27"/>
        <v>0.18400779591376215</v>
      </c>
      <c r="V244" t="str">
        <f t="shared" ca="1" si="28"/>
        <v>red</v>
      </c>
    </row>
    <row r="245" spans="20:22" x14ac:dyDescent="0.25">
      <c r="T245">
        <v>243</v>
      </c>
      <c r="U245">
        <f t="shared" ca="1" si="27"/>
        <v>0.6132341090380552</v>
      </c>
      <c r="V245" t="str">
        <f t="shared" ca="1" si="28"/>
        <v>blue</v>
      </c>
    </row>
    <row r="246" spans="20:22" x14ac:dyDescent="0.25">
      <c r="T246">
        <v>244</v>
      </c>
      <c r="U246">
        <f t="shared" ca="1" si="27"/>
        <v>0.43109513278998635</v>
      </c>
      <c r="V246" t="str">
        <f t="shared" ca="1" si="28"/>
        <v>white</v>
      </c>
    </row>
    <row r="247" spans="20:22" x14ac:dyDescent="0.25">
      <c r="T247">
        <v>245</v>
      </c>
      <c r="U247">
        <f t="shared" ca="1" si="27"/>
        <v>0.15187161810490846</v>
      </c>
      <c r="V247" t="str">
        <f t="shared" ca="1" si="28"/>
        <v>red</v>
      </c>
    </row>
    <row r="248" spans="20:22" x14ac:dyDescent="0.25">
      <c r="T248">
        <v>246</v>
      </c>
      <c r="U248">
        <f t="shared" ca="1" si="27"/>
        <v>0.96042263493041502</v>
      </c>
      <c r="V248" t="str">
        <f t="shared" ca="1" si="28"/>
        <v>blue</v>
      </c>
    </row>
    <row r="249" spans="20:22" x14ac:dyDescent="0.25">
      <c r="T249">
        <v>247</v>
      </c>
      <c r="U249">
        <f t="shared" ca="1" si="27"/>
        <v>9.4884747705210715E-2</v>
      </c>
      <c r="V249" t="str">
        <f t="shared" ca="1" si="28"/>
        <v>red</v>
      </c>
    </row>
    <row r="250" spans="20:22" x14ac:dyDescent="0.25">
      <c r="T250">
        <v>248</v>
      </c>
      <c r="U250">
        <f t="shared" ca="1" si="27"/>
        <v>0.96225904363241155</v>
      </c>
      <c r="V250" t="str">
        <f t="shared" ca="1" si="28"/>
        <v>blue</v>
      </c>
    </row>
    <row r="251" spans="20:22" x14ac:dyDescent="0.25">
      <c r="T251">
        <v>249</v>
      </c>
      <c r="U251">
        <f t="shared" ca="1" si="27"/>
        <v>0.98810788203250166</v>
      </c>
      <c r="V251" t="str">
        <f t="shared" ca="1" si="28"/>
        <v>blue</v>
      </c>
    </row>
    <row r="252" spans="20:22" x14ac:dyDescent="0.25">
      <c r="T252">
        <v>250</v>
      </c>
      <c r="U252">
        <f t="shared" ca="1" si="27"/>
        <v>0.27047466850034863</v>
      </c>
      <c r="V252" t="str">
        <f t="shared" ca="1" si="28"/>
        <v>red</v>
      </c>
    </row>
    <row r="253" spans="20:22" x14ac:dyDescent="0.25">
      <c r="T253">
        <v>251</v>
      </c>
      <c r="U253">
        <f t="shared" ca="1" si="27"/>
        <v>0.25096105948095826</v>
      </c>
      <c r="V253" t="str">
        <f t="shared" ca="1" si="28"/>
        <v>red</v>
      </c>
    </row>
    <row r="254" spans="20:22" x14ac:dyDescent="0.25">
      <c r="T254">
        <v>252</v>
      </c>
      <c r="U254">
        <f t="shared" ca="1" si="27"/>
        <v>0.21173505801726045</v>
      </c>
      <c r="V254" t="str">
        <f t="shared" ca="1" si="28"/>
        <v>red</v>
      </c>
    </row>
    <row r="255" spans="20:22" x14ac:dyDescent="0.25">
      <c r="T255">
        <v>253</v>
      </c>
      <c r="U255">
        <f t="shared" ca="1" si="27"/>
        <v>0.31680222403400116</v>
      </c>
      <c r="V255" t="str">
        <f t="shared" ca="1" si="28"/>
        <v>white</v>
      </c>
    </row>
    <row r="256" spans="20:22" x14ac:dyDescent="0.25">
      <c r="T256">
        <v>254</v>
      </c>
      <c r="U256">
        <f t="shared" ca="1" si="27"/>
        <v>0.39368871462854593</v>
      </c>
      <c r="V256" t="str">
        <f t="shared" ca="1" si="28"/>
        <v>white</v>
      </c>
    </row>
    <row r="257" spans="20:22" x14ac:dyDescent="0.25">
      <c r="T257">
        <v>255</v>
      </c>
      <c r="U257">
        <f t="shared" ca="1" si="27"/>
        <v>0.75689361005320299</v>
      </c>
      <c r="V257" t="str">
        <f t="shared" ca="1" si="28"/>
        <v>blue</v>
      </c>
    </row>
    <row r="258" spans="20:22" x14ac:dyDescent="0.25">
      <c r="T258">
        <v>256</v>
      </c>
      <c r="U258">
        <f t="shared" ca="1" si="27"/>
        <v>0.36250618989262684</v>
      </c>
      <c r="V258" t="str">
        <f t="shared" ca="1" si="28"/>
        <v>white</v>
      </c>
    </row>
    <row r="259" spans="20:22" x14ac:dyDescent="0.25">
      <c r="T259">
        <v>257</v>
      </c>
      <c r="U259">
        <f t="shared" ca="1" si="27"/>
        <v>0.76379758013709009</v>
      </c>
      <c r="V259" t="str">
        <f t="shared" ca="1" si="28"/>
        <v>blue</v>
      </c>
    </row>
    <row r="260" spans="20:22" x14ac:dyDescent="0.25">
      <c r="T260">
        <v>258</v>
      </c>
      <c r="U260">
        <f t="shared" ref="U260:U323" ca="1" si="29">RAND()</f>
        <v>0.48588648891805297</v>
      </c>
      <c r="V260" t="str">
        <f t="shared" ref="V260:V323" ca="1" si="30">IF(U260&lt;0.3,"red",IF(U260&lt;0.6,"white","blue"))</f>
        <v>white</v>
      </c>
    </row>
    <row r="261" spans="20:22" x14ac:dyDescent="0.25">
      <c r="T261">
        <v>259</v>
      </c>
      <c r="U261">
        <f t="shared" ca="1" si="29"/>
        <v>0.11082468955224378</v>
      </c>
      <c r="V261" t="str">
        <f t="shared" ca="1" si="30"/>
        <v>red</v>
      </c>
    </row>
    <row r="262" spans="20:22" x14ac:dyDescent="0.25">
      <c r="T262">
        <v>260</v>
      </c>
      <c r="U262">
        <f t="shared" ca="1" si="29"/>
        <v>0.47282836550553264</v>
      </c>
      <c r="V262" t="str">
        <f t="shared" ca="1" si="30"/>
        <v>white</v>
      </c>
    </row>
    <row r="263" spans="20:22" x14ac:dyDescent="0.25">
      <c r="T263">
        <v>261</v>
      </c>
      <c r="U263">
        <f t="shared" ca="1" si="29"/>
        <v>0.17320330558216468</v>
      </c>
      <c r="V263" t="str">
        <f t="shared" ca="1" si="30"/>
        <v>red</v>
      </c>
    </row>
    <row r="264" spans="20:22" x14ac:dyDescent="0.25">
      <c r="T264">
        <v>262</v>
      </c>
      <c r="U264">
        <f t="shared" ca="1" si="29"/>
        <v>0.57896580256809183</v>
      </c>
      <c r="V264" t="str">
        <f t="shared" ca="1" si="30"/>
        <v>white</v>
      </c>
    </row>
    <row r="265" spans="20:22" x14ac:dyDescent="0.25">
      <c r="T265">
        <v>263</v>
      </c>
      <c r="U265">
        <f t="shared" ca="1" si="29"/>
        <v>0.37823396128443454</v>
      </c>
      <c r="V265" t="str">
        <f t="shared" ca="1" si="30"/>
        <v>white</v>
      </c>
    </row>
    <row r="266" spans="20:22" x14ac:dyDescent="0.25">
      <c r="T266">
        <v>264</v>
      </c>
      <c r="U266">
        <f t="shared" ca="1" si="29"/>
        <v>0.10044265078597969</v>
      </c>
      <c r="V266" t="str">
        <f t="shared" ca="1" si="30"/>
        <v>red</v>
      </c>
    </row>
    <row r="267" spans="20:22" x14ac:dyDescent="0.25">
      <c r="T267">
        <v>265</v>
      </c>
      <c r="U267">
        <f t="shared" ca="1" si="29"/>
        <v>0.79289469890061259</v>
      </c>
      <c r="V267" t="str">
        <f t="shared" ca="1" si="30"/>
        <v>blue</v>
      </c>
    </row>
    <row r="268" spans="20:22" x14ac:dyDescent="0.25">
      <c r="T268">
        <v>266</v>
      </c>
      <c r="U268">
        <f t="shared" ca="1" si="29"/>
        <v>0.70427272467413859</v>
      </c>
      <c r="V268" t="str">
        <f t="shared" ca="1" si="30"/>
        <v>blue</v>
      </c>
    </row>
    <row r="269" spans="20:22" x14ac:dyDescent="0.25">
      <c r="T269">
        <v>267</v>
      </c>
      <c r="U269">
        <f t="shared" ca="1" si="29"/>
        <v>8.2537175415359099E-2</v>
      </c>
      <c r="V269" t="str">
        <f t="shared" ca="1" si="30"/>
        <v>red</v>
      </c>
    </row>
    <row r="270" spans="20:22" x14ac:dyDescent="0.25">
      <c r="T270">
        <v>268</v>
      </c>
      <c r="U270">
        <f t="shared" ca="1" si="29"/>
        <v>0.75071868761377247</v>
      </c>
      <c r="V270" t="str">
        <f t="shared" ca="1" si="30"/>
        <v>blue</v>
      </c>
    </row>
    <row r="271" spans="20:22" x14ac:dyDescent="0.25">
      <c r="T271">
        <v>269</v>
      </c>
      <c r="U271">
        <f t="shared" ca="1" si="29"/>
        <v>0.79870934056427023</v>
      </c>
      <c r="V271" t="str">
        <f t="shared" ca="1" si="30"/>
        <v>blue</v>
      </c>
    </row>
    <row r="272" spans="20:22" x14ac:dyDescent="0.25">
      <c r="T272">
        <v>270</v>
      </c>
      <c r="U272">
        <f t="shared" ca="1" si="29"/>
        <v>0.58881272417302166</v>
      </c>
      <c r="V272" t="str">
        <f t="shared" ca="1" si="30"/>
        <v>white</v>
      </c>
    </row>
    <row r="273" spans="20:22" x14ac:dyDescent="0.25">
      <c r="T273">
        <v>271</v>
      </c>
      <c r="U273">
        <f t="shared" ca="1" si="29"/>
        <v>0.96621618589297575</v>
      </c>
      <c r="V273" t="str">
        <f t="shared" ca="1" si="30"/>
        <v>blue</v>
      </c>
    </row>
    <row r="274" spans="20:22" x14ac:dyDescent="0.25">
      <c r="T274">
        <v>272</v>
      </c>
      <c r="U274">
        <f t="shared" ca="1" si="29"/>
        <v>0.61464262049967766</v>
      </c>
      <c r="V274" t="str">
        <f t="shared" ca="1" si="30"/>
        <v>blue</v>
      </c>
    </row>
    <row r="275" spans="20:22" x14ac:dyDescent="0.25">
      <c r="T275">
        <v>273</v>
      </c>
      <c r="U275">
        <f t="shared" ca="1" si="29"/>
        <v>0.22068751828147493</v>
      </c>
      <c r="V275" t="str">
        <f t="shared" ca="1" si="30"/>
        <v>red</v>
      </c>
    </row>
    <row r="276" spans="20:22" x14ac:dyDescent="0.25">
      <c r="T276">
        <v>274</v>
      </c>
      <c r="U276">
        <f t="shared" ca="1" si="29"/>
        <v>0.66587807712308855</v>
      </c>
      <c r="V276" t="str">
        <f t="shared" ca="1" si="30"/>
        <v>blue</v>
      </c>
    </row>
    <row r="277" spans="20:22" x14ac:dyDescent="0.25">
      <c r="T277">
        <v>275</v>
      </c>
      <c r="U277">
        <f t="shared" ca="1" si="29"/>
        <v>0.84987236493045881</v>
      </c>
      <c r="V277" t="str">
        <f t="shared" ca="1" si="30"/>
        <v>blue</v>
      </c>
    </row>
    <row r="278" spans="20:22" x14ac:dyDescent="0.25">
      <c r="T278">
        <v>276</v>
      </c>
      <c r="U278">
        <f t="shared" ca="1" si="29"/>
        <v>0.4366664046945159</v>
      </c>
      <c r="V278" t="str">
        <f t="shared" ca="1" si="30"/>
        <v>white</v>
      </c>
    </row>
    <row r="279" spans="20:22" x14ac:dyDescent="0.25">
      <c r="T279">
        <v>277</v>
      </c>
      <c r="U279">
        <f t="shared" ca="1" si="29"/>
        <v>0.8474058560795843</v>
      </c>
      <c r="V279" t="str">
        <f t="shared" ca="1" si="30"/>
        <v>blue</v>
      </c>
    </row>
    <row r="280" spans="20:22" x14ac:dyDescent="0.25">
      <c r="T280">
        <v>278</v>
      </c>
      <c r="U280">
        <f t="shared" ca="1" si="29"/>
        <v>0.7525964358060373</v>
      </c>
      <c r="V280" t="str">
        <f t="shared" ca="1" si="30"/>
        <v>blue</v>
      </c>
    </row>
    <row r="281" spans="20:22" x14ac:dyDescent="0.25">
      <c r="T281">
        <v>279</v>
      </c>
      <c r="U281">
        <f t="shared" ca="1" si="29"/>
        <v>0.15808311405159248</v>
      </c>
      <c r="V281" t="str">
        <f t="shared" ca="1" si="30"/>
        <v>red</v>
      </c>
    </row>
    <row r="282" spans="20:22" x14ac:dyDescent="0.25">
      <c r="T282">
        <v>280</v>
      </c>
      <c r="U282">
        <f t="shared" ca="1" si="29"/>
        <v>0.94857672656941561</v>
      </c>
      <c r="V282" t="str">
        <f t="shared" ca="1" si="30"/>
        <v>blue</v>
      </c>
    </row>
    <row r="283" spans="20:22" x14ac:dyDescent="0.25">
      <c r="T283">
        <v>281</v>
      </c>
      <c r="U283">
        <f t="shared" ca="1" si="29"/>
        <v>0.82223225062013894</v>
      </c>
      <c r="V283" t="str">
        <f t="shared" ca="1" si="30"/>
        <v>blue</v>
      </c>
    </row>
    <row r="284" spans="20:22" x14ac:dyDescent="0.25">
      <c r="T284">
        <v>282</v>
      </c>
      <c r="U284">
        <f t="shared" ca="1" si="29"/>
        <v>0.15500682105878361</v>
      </c>
      <c r="V284" t="str">
        <f t="shared" ca="1" si="30"/>
        <v>red</v>
      </c>
    </row>
    <row r="285" spans="20:22" x14ac:dyDescent="0.25">
      <c r="T285">
        <v>283</v>
      </c>
      <c r="U285">
        <f t="shared" ca="1" si="29"/>
        <v>0.42874808548821164</v>
      </c>
      <c r="V285" t="str">
        <f t="shared" ca="1" si="30"/>
        <v>white</v>
      </c>
    </row>
    <row r="286" spans="20:22" x14ac:dyDescent="0.25">
      <c r="T286">
        <v>284</v>
      </c>
      <c r="U286">
        <f t="shared" ca="1" si="29"/>
        <v>0.93567063648864768</v>
      </c>
      <c r="V286" t="str">
        <f t="shared" ca="1" si="30"/>
        <v>blue</v>
      </c>
    </row>
    <row r="287" spans="20:22" x14ac:dyDescent="0.25">
      <c r="T287">
        <v>285</v>
      </c>
      <c r="U287">
        <f t="shared" ca="1" si="29"/>
        <v>3.2360137279595191E-2</v>
      </c>
      <c r="V287" t="str">
        <f t="shared" ca="1" si="30"/>
        <v>red</v>
      </c>
    </row>
    <row r="288" spans="20:22" x14ac:dyDescent="0.25">
      <c r="T288">
        <v>286</v>
      </c>
      <c r="U288">
        <f t="shared" ca="1" si="29"/>
        <v>0.75078201258575883</v>
      </c>
      <c r="V288" t="str">
        <f t="shared" ca="1" si="30"/>
        <v>blue</v>
      </c>
    </row>
    <row r="289" spans="20:22" x14ac:dyDescent="0.25">
      <c r="T289">
        <v>287</v>
      </c>
      <c r="U289">
        <f t="shared" ca="1" si="29"/>
        <v>0.20391282130139854</v>
      </c>
      <c r="V289" t="str">
        <f t="shared" ca="1" si="30"/>
        <v>red</v>
      </c>
    </row>
    <row r="290" spans="20:22" x14ac:dyDescent="0.25">
      <c r="T290">
        <v>288</v>
      </c>
      <c r="U290">
        <f t="shared" ca="1" si="29"/>
        <v>0.34636029170138105</v>
      </c>
      <c r="V290" t="str">
        <f t="shared" ca="1" si="30"/>
        <v>white</v>
      </c>
    </row>
    <row r="291" spans="20:22" x14ac:dyDescent="0.25">
      <c r="T291">
        <v>289</v>
      </c>
      <c r="U291">
        <f t="shared" ca="1" si="29"/>
        <v>0.41555744639835435</v>
      </c>
      <c r="V291" t="str">
        <f t="shared" ca="1" si="30"/>
        <v>white</v>
      </c>
    </row>
    <row r="292" spans="20:22" x14ac:dyDescent="0.25">
      <c r="T292">
        <v>290</v>
      </c>
      <c r="U292">
        <f t="shared" ca="1" si="29"/>
        <v>0.70642329370712631</v>
      </c>
      <c r="V292" t="str">
        <f t="shared" ca="1" si="30"/>
        <v>blue</v>
      </c>
    </row>
    <row r="293" spans="20:22" x14ac:dyDescent="0.25">
      <c r="T293">
        <v>291</v>
      </c>
      <c r="U293">
        <f t="shared" ca="1" si="29"/>
        <v>0.2597215224231354</v>
      </c>
      <c r="V293" t="str">
        <f t="shared" ca="1" si="30"/>
        <v>red</v>
      </c>
    </row>
    <row r="294" spans="20:22" x14ac:dyDescent="0.25">
      <c r="T294">
        <v>292</v>
      </c>
      <c r="U294">
        <f t="shared" ca="1" si="29"/>
        <v>0.767963289088885</v>
      </c>
      <c r="V294" t="str">
        <f t="shared" ca="1" si="30"/>
        <v>blue</v>
      </c>
    </row>
    <row r="295" spans="20:22" x14ac:dyDescent="0.25">
      <c r="T295">
        <v>293</v>
      </c>
      <c r="U295">
        <f t="shared" ca="1" si="29"/>
        <v>0.85596278248408109</v>
      </c>
      <c r="V295" t="str">
        <f t="shared" ca="1" si="30"/>
        <v>blue</v>
      </c>
    </row>
    <row r="296" spans="20:22" x14ac:dyDescent="0.25">
      <c r="T296">
        <v>294</v>
      </c>
      <c r="U296">
        <f t="shared" ca="1" si="29"/>
        <v>4.8802682323643154E-3</v>
      </c>
      <c r="V296" t="str">
        <f t="shared" ca="1" si="30"/>
        <v>red</v>
      </c>
    </row>
    <row r="297" spans="20:22" x14ac:dyDescent="0.25">
      <c r="T297">
        <v>295</v>
      </c>
      <c r="U297">
        <f t="shared" ca="1" si="29"/>
        <v>6.9409970794563236E-2</v>
      </c>
      <c r="V297" t="str">
        <f t="shared" ca="1" si="30"/>
        <v>red</v>
      </c>
    </row>
    <row r="298" spans="20:22" x14ac:dyDescent="0.25">
      <c r="T298">
        <v>296</v>
      </c>
      <c r="U298">
        <f t="shared" ca="1" si="29"/>
        <v>0.13569615878410879</v>
      </c>
      <c r="V298" t="str">
        <f t="shared" ca="1" si="30"/>
        <v>red</v>
      </c>
    </row>
    <row r="299" spans="20:22" x14ac:dyDescent="0.25">
      <c r="T299">
        <v>297</v>
      </c>
      <c r="U299">
        <f t="shared" ca="1" si="29"/>
        <v>0.67060802483303572</v>
      </c>
      <c r="V299" t="str">
        <f t="shared" ca="1" si="30"/>
        <v>blue</v>
      </c>
    </row>
    <row r="300" spans="20:22" x14ac:dyDescent="0.25">
      <c r="T300">
        <v>298</v>
      </c>
      <c r="U300">
        <f t="shared" ca="1" si="29"/>
        <v>0.32385112026988294</v>
      </c>
      <c r="V300" t="str">
        <f t="shared" ca="1" si="30"/>
        <v>white</v>
      </c>
    </row>
    <row r="301" spans="20:22" x14ac:dyDescent="0.25">
      <c r="T301">
        <v>299</v>
      </c>
      <c r="U301">
        <f t="shared" ca="1" si="29"/>
        <v>0.71947482080330805</v>
      </c>
      <c r="V301" t="str">
        <f t="shared" ca="1" si="30"/>
        <v>blue</v>
      </c>
    </row>
    <row r="302" spans="20:22" x14ac:dyDescent="0.25">
      <c r="T302">
        <v>300</v>
      </c>
      <c r="U302">
        <f t="shared" ca="1" si="29"/>
        <v>0.87631066114370981</v>
      </c>
      <c r="V302" t="str">
        <f t="shared" ca="1" si="30"/>
        <v>blue</v>
      </c>
    </row>
    <row r="303" spans="20:22" x14ac:dyDescent="0.25">
      <c r="T303">
        <v>301</v>
      </c>
      <c r="U303">
        <f t="shared" ca="1" si="29"/>
        <v>0.55210084295823814</v>
      </c>
      <c r="V303" t="str">
        <f t="shared" ca="1" si="30"/>
        <v>white</v>
      </c>
    </row>
    <row r="304" spans="20:22" x14ac:dyDescent="0.25">
      <c r="T304">
        <v>302</v>
      </c>
      <c r="U304">
        <f t="shared" ca="1" si="29"/>
        <v>0.19911629728583446</v>
      </c>
      <c r="V304" t="str">
        <f t="shared" ca="1" si="30"/>
        <v>red</v>
      </c>
    </row>
    <row r="305" spans="20:22" x14ac:dyDescent="0.25">
      <c r="T305">
        <v>303</v>
      </c>
      <c r="U305">
        <f t="shared" ca="1" si="29"/>
        <v>0.76843130465833653</v>
      </c>
      <c r="V305" t="str">
        <f t="shared" ca="1" si="30"/>
        <v>blue</v>
      </c>
    </row>
    <row r="306" spans="20:22" x14ac:dyDescent="0.25">
      <c r="T306">
        <v>304</v>
      </c>
      <c r="U306">
        <f t="shared" ca="1" si="29"/>
        <v>0.26679393684579522</v>
      </c>
      <c r="V306" t="str">
        <f t="shared" ca="1" si="30"/>
        <v>red</v>
      </c>
    </row>
    <row r="307" spans="20:22" x14ac:dyDescent="0.25">
      <c r="T307">
        <v>305</v>
      </c>
      <c r="U307">
        <f t="shared" ca="1" si="29"/>
        <v>0.19271154229330412</v>
      </c>
      <c r="V307" t="str">
        <f t="shared" ca="1" si="30"/>
        <v>red</v>
      </c>
    </row>
    <row r="308" spans="20:22" x14ac:dyDescent="0.25">
      <c r="T308">
        <v>306</v>
      </c>
      <c r="U308">
        <f t="shared" ca="1" si="29"/>
        <v>0.99514121952131662</v>
      </c>
      <c r="V308" t="str">
        <f t="shared" ca="1" si="30"/>
        <v>blue</v>
      </c>
    </row>
    <row r="309" spans="20:22" x14ac:dyDescent="0.25">
      <c r="T309">
        <v>307</v>
      </c>
      <c r="U309">
        <f t="shared" ca="1" si="29"/>
        <v>0.67473650709998789</v>
      </c>
      <c r="V309" t="str">
        <f t="shared" ca="1" si="30"/>
        <v>blue</v>
      </c>
    </row>
    <row r="310" spans="20:22" x14ac:dyDescent="0.25">
      <c r="T310">
        <v>308</v>
      </c>
      <c r="U310">
        <f t="shared" ca="1" si="29"/>
        <v>0.4404278502959702</v>
      </c>
      <c r="V310" t="str">
        <f t="shared" ca="1" si="30"/>
        <v>white</v>
      </c>
    </row>
    <row r="311" spans="20:22" x14ac:dyDescent="0.25">
      <c r="T311">
        <v>309</v>
      </c>
      <c r="U311">
        <f t="shared" ca="1" si="29"/>
        <v>0.2251527940863004</v>
      </c>
      <c r="V311" t="str">
        <f t="shared" ca="1" si="30"/>
        <v>red</v>
      </c>
    </row>
    <row r="312" spans="20:22" x14ac:dyDescent="0.25">
      <c r="T312">
        <v>310</v>
      </c>
      <c r="U312">
        <f t="shared" ca="1" si="29"/>
        <v>0.81991287445569649</v>
      </c>
      <c r="V312" t="str">
        <f t="shared" ca="1" si="30"/>
        <v>blue</v>
      </c>
    </row>
    <row r="313" spans="20:22" x14ac:dyDescent="0.25">
      <c r="T313">
        <v>311</v>
      </c>
      <c r="U313">
        <f t="shared" ca="1" si="29"/>
        <v>0.60177490127214706</v>
      </c>
      <c r="V313" t="str">
        <f t="shared" ca="1" si="30"/>
        <v>blue</v>
      </c>
    </row>
    <row r="314" spans="20:22" x14ac:dyDescent="0.25">
      <c r="T314">
        <v>312</v>
      </c>
      <c r="U314">
        <f t="shared" ca="1" si="29"/>
        <v>0.58940438721526422</v>
      </c>
      <c r="V314" t="str">
        <f t="shared" ca="1" si="30"/>
        <v>white</v>
      </c>
    </row>
    <row r="315" spans="20:22" x14ac:dyDescent="0.25">
      <c r="T315">
        <v>313</v>
      </c>
      <c r="U315">
        <f t="shared" ca="1" si="29"/>
        <v>0.8708062181872922</v>
      </c>
      <c r="V315" t="str">
        <f t="shared" ca="1" si="30"/>
        <v>blue</v>
      </c>
    </row>
    <row r="316" spans="20:22" x14ac:dyDescent="0.25">
      <c r="T316">
        <v>314</v>
      </c>
      <c r="U316">
        <f t="shared" ca="1" si="29"/>
        <v>0.39917356581451191</v>
      </c>
      <c r="V316" t="str">
        <f t="shared" ca="1" si="30"/>
        <v>white</v>
      </c>
    </row>
    <row r="317" spans="20:22" x14ac:dyDescent="0.25">
      <c r="T317">
        <v>315</v>
      </c>
      <c r="U317">
        <f t="shared" ca="1" si="29"/>
        <v>0.22698169568020177</v>
      </c>
      <c r="V317" t="str">
        <f t="shared" ca="1" si="30"/>
        <v>red</v>
      </c>
    </row>
    <row r="318" spans="20:22" x14ac:dyDescent="0.25">
      <c r="T318">
        <v>316</v>
      </c>
      <c r="U318">
        <f t="shared" ca="1" si="29"/>
        <v>0.62802210694660732</v>
      </c>
      <c r="V318" t="str">
        <f t="shared" ca="1" si="30"/>
        <v>blue</v>
      </c>
    </row>
    <row r="319" spans="20:22" x14ac:dyDescent="0.25">
      <c r="T319">
        <v>317</v>
      </c>
      <c r="U319">
        <f t="shared" ca="1" si="29"/>
        <v>0.3118276660644731</v>
      </c>
      <c r="V319" t="str">
        <f t="shared" ca="1" si="30"/>
        <v>white</v>
      </c>
    </row>
    <row r="320" spans="20:22" x14ac:dyDescent="0.25">
      <c r="T320">
        <v>318</v>
      </c>
      <c r="U320">
        <f t="shared" ca="1" si="29"/>
        <v>0.36870277939769636</v>
      </c>
      <c r="V320" t="str">
        <f t="shared" ca="1" si="30"/>
        <v>white</v>
      </c>
    </row>
    <row r="321" spans="20:22" x14ac:dyDescent="0.25">
      <c r="T321">
        <v>319</v>
      </c>
      <c r="U321">
        <f t="shared" ca="1" si="29"/>
        <v>0.38774086883700931</v>
      </c>
      <c r="V321" t="str">
        <f t="shared" ca="1" si="30"/>
        <v>white</v>
      </c>
    </row>
    <row r="322" spans="20:22" x14ac:dyDescent="0.25">
      <c r="T322">
        <v>320</v>
      </c>
      <c r="U322">
        <f t="shared" ca="1" si="29"/>
        <v>0.92081623201185714</v>
      </c>
      <c r="V322" t="str">
        <f t="shared" ca="1" si="30"/>
        <v>blue</v>
      </c>
    </row>
    <row r="323" spans="20:22" x14ac:dyDescent="0.25">
      <c r="T323">
        <v>321</v>
      </c>
      <c r="U323">
        <f t="shared" ca="1" si="29"/>
        <v>0.68521853654590137</v>
      </c>
      <c r="V323" t="str">
        <f t="shared" ca="1" si="30"/>
        <v>blue</v>
      </c>
    </row>
    <row r="324" spans="20:22" x14ac:dyDescent="0.25">
      <c r="T324">
        <v>322</v>
      </c>
      <c r="U324">
        <f t="shared" ref="U324:U387" ca="1" si="31">RAND()</f>
        <v>0.58796860852348432</v>
      </c>
      <c r="V324" t="str">
        <f t="shared" ref="V324:V387" ca="1" si="32">IF(U324&lt;0.3,"red",IF(U324&lt;0.6,"white","blue"))</f>
        <v>white</v>
      </c>
    </row>
    <row r="325" spans="20:22" x14ac:dyDescent="0.25">
      <c r="T325">
        <v>323</v>
      </c>
      <c r="U325">
        <f t="shared" ca="1" si="31"/>
        <v>0.50180046942122924</v>
      </c>
      <c r="V325" t="str">
        <f t="shared" ca="1" si="32"/>
        <v>white</v>
      </c>
    </row>
    <row r="326" spans="20:22" x14ac:dyDescent="0.25">
      <c r="T326">
        <v>324</v>
      </c>
      <c r="U326">
        <f t="shared" ca="1" si="31"/>
        <v>0.50834496207296753</v>
      </c>
      <c r="V326" t="str">
        <f t="shared" ca="1" si="32"/>
        <v>white</v>
      </c>
    </row>
    <row r="327" spans="20:22" x14ac:dyDescent="0.25">
      <c r="T327">
        <v>325</v>
      </c>
      <c r="U327">
        <f t="shared" ca="1" si="31"/>
        <v>0.88123380331398726</v>
      </c>
      <c r="V327" t="str">
        <f t="shared" ca="1" si="32"/>
        <v>blue</v>
      </c>
    </row>
    <row r="328" spans="20:22" x14ac:dyDescent="0.25">
      <c r="T328">
        <v>326</v>
      </c>
      <c r="U328">
        <f t="shared" ca="1" si="31"/>
        <v>0.7654128348339384</v>
      </c>
      <c r="V328" t="str">
        <f t="shared" ca="1" si="32"/>
        <v>blue</v>
      </c>
    </row>
    <row r="329" spans="20:22" x14ac:dyDescent="0.25">
      <c r="T329">
        <v>327</v>
      </c>
      <c r="U329">
        <f t="shared" ca="1" si="31"/>
        <v>0.41318558819588169</v>
      </c>
      <c r="V329" t="str">
        <f t="shared" ca="1" si="32"/>
        <v>white</v>
      </c>
    </row>
    <row r="330" spans="20:22" x14ac:dyDescent="0.25">
      <c r="T330">
        <v>328</v>
      </c>
      <c r="U330">
        <f t="shared" ca="1" si="31"/>
        <v>0.12083597574324034</v>
      </c>
      <c r="V330" t="str">
        <f t="shared" ca="1" si="32"/>
        <v>red</v>
      </c>
    </row>
    <row r="331" spans="20:22" x14ac:dyDescent="0.25">
      <c r="T331">
        <v>329</v>
      </c>
      <c r="U331">
        <f t="shared" ca="1" si="31"/>
        <v>0.47276557236991712</v>
      </c>
      <c r="V331" t="str">
        <f t="shared" ca="1" si="32"/>
        <v>white</v>
      </c>
    </row>
    <row r="332" spans="20:22" x14ac:dyDescent="0.25">
      <c r="T332">
        <v>330</v>
      </c>
      <c r="U332">
        <f t="shared" ca="1" si="31"/>
        <v>0.18327043489449524</v>
      </c>
      <c r="V332" t="str">
        <f t="shared" ca="1" si="32"/>
        <v>red</v>
      </c>
    </row>
    <row r="333" spans="20:22" x14ac:dyDescent="0.25">
      <c r="T333">
        <v>331</v>
      </c>
      <c r="U333">
        <f t="shared" ca="1" si="31"/>
        <v>0.5239402701184287</v>
      </c>
      <c r="V333" t="str">
        <f t="shared" ca="1" si="32"/>
        <v>white</v>
      </c>
    </row>
    <row r="334" spans="20:22" x14ac:dyDescent="0.25">
      <c r="T334">
        <v>332</v>
      </c>
      <c r="U334">
        <f t="shared" ca="1" si="31"/>
        <v>0.97409491805399406</v>
      </c>
      <c r="V334" t="str">
        <f t="shared" ca="1" si="32"/>
        <v>blue</v>
      </c>
    </row>
    <row r="335" spans="20:22" x14ac:dyDescent="0.25">
      <c r="T335">
        <v>333</v>
      </c>
      <c r="U335">
        <f t="shared" ca="1" si="31"/>
        <v>0.27857350746095288</v>
      </c>
      <c r="V335" t="str">
        <f t="shared" ca="1" si="32"/>
        <v>red</v>
      </c>
    </row>
    <row r="336" spans="20:22" x14ac:dyDescent="0.25">
      <c r="T336">
        <v>334</v>
      </c>
      <c r="U336">
        <f t="shared" ca="1" si="31"/>
        <v>0.66539902881380963</v>
      </c>
      <c r="V336" t="str">
        <f t="shared" ca="1" si="32"/>
        <v>blue</v>
      </c>
    </row>
    <row r="337" spans="20:22" x14ac:dyDescent="0.25">
      <c r="T337">
        <v>335</v>
      </c>
      <c r="U337">
        <f t="shared" ca="1" si="31"/>
        <v>0.90024378520763393</v>
      </c>
      <c r="V337" t="str">
        <f t="shared" ca="1" si="32"/>
        <v>blue</v>
      </c>
    </row>
    <row r="338" spans="20:22" x14ac:dyDescent="0.25">
      <c r="T338">
        <v>336</v>
      </c>
      <c r="U338">
        <f t="shared" ca="1" si="31"/>
        <v>0.50788800506803378</v>
      </c>
      <c r="V338" t="str">
        <f t="shared" ca="1" si="32"/>
        <v>white</v>
      </c>
    </row>
    <row r="339" spans="20:22" x14ac:dyDescent="0.25">
      <c r="T339">
        <v>337</v>
      </c>
      <c r="U339">
        <f t="shared" ca="1" si="31"/>
        <v>0.36437333746401812</v>
      </c>
      <c r="V339" t="str">
        <f t="shared" ca="1" si="32"/>
        <v>white</v>
      </c>
    </row>
    <row r="340" spans="20:22" x14ac:dyDescent="0.25">
      <c r="T340">
        <v>338</v>
      </c>
      <c r="U340">
        <f t="shared" ca="1" si="31"/>
        <v>0.13446003351644098</v>
      </c>
      <c r="V340" t="str">
        <f t="shared" ca="1" si="32"/>
        <v>red</v>
      </c>
    </row>
    <row r="341" spans="20:22" x14ac:dyDescent="0.25">
      <c r="T341">
        <v>339</v>
      </c>
      <c r="U341">
        <f t="shared" ca="1" si="31"/>
        <v>0.61071235181781336</v>
      </c>
      <c r="V341" t="str">
        <f t="shared" ca="1" si="32"/>
        <v>blue</v>
      </c>
    </row>
    <row r="342" spans="20:22" x14ac:dyDescent="0.25">
      <c r="T342">
        <v>340</v>
      </c>
      <c r="U342">
        <f t="shared" ca="1" si="31"/>
        <v>0.60502539719637671</v>
      </c>
      <c r="V342" t="str">
        <f t="shared" ca="1" si="32"/>
        <v>blue</v>
      </c>
    </row>
    <row r="343" spans="20:22" x14ac:dyDescent="0.25">
      <c r="T343">
        <v>341</v>
      </c>
      <c r="U343">
        <f t="shared" ca="1" si="31"/>
        <v>0.22735328103052421</v>
      </c>
      <c r="V343" t="str">
        <f t="shared" ca="1" si="32"/>
        <v>red</v>
      </c>
    </row>
    <row r="344" spans="20:22" x14ac:dyDescent="0.25">
      <c r="T344">
        <v>342</v>
      </c>
      <c r="U344">
        <f t="shared" ca="1" si="31"/>
        <v>0.8283439014480326</v>
      </c>
      <c r="V344" t="str">
        <f t="shared" ca="1" si="32"/>
        <v>blue</v>
      </c>
    </row>
    <row r="345" spans="20:22" x14ac:dyDescent="0.25">
      <c r="T345">
        <v>343</v>
      </c>
      <c r="U345">
        <f t="shared" ca="1" si="31"/>
        <v>0.65680399412733337</v>
      </c>
      <c r="V345" t="str">
        <f t="shared" ca="1" si="32"/>
        <v>blue</v>
      </c>
    </row>
    <row r="346" spans="20:22" x14ac:dyDescent="0.25">
      <c r="T346">
        <v>344</v>
      </c>
      <c r="U346">
        <f t="shared" ca="1" si="31"/>
        <v>0.88122722469220172</v>
      </c>
      <c r="V346" t="str">
        <f t="shared" ca="1" si="32"/>
        <v>blue</v>
      </c>
    </row>
    <row r="347" spans="20:22" x14ac:dyDescent="0.25">
      <c r="T347">
        <v>345</v>
      </c>
      <c r="U347">
        <f t="shared" ca="1" si="31"/>
        <v>0.15026503663519786</v>
      </c>
      <c r="V347" t="str">
        <f t="shared" ca="1" si="32"/>
        <v>red</v>
      </c>
    </row>
    <row r="348" spans="20:22" x14ac:dyDescent="0.25">
      <c r="T348">
        <v>346</v>
      </c>
      <c r="U348">
        <f t="shared" ca="1" si="31"/>
        <v>0.54264801737209367</v>
      </c>
      <c r="V348" t="str">
        <f t="shared" ca="1" si="32"/>
        <v>white</v>
      </c>
    </row>
    <row r="349" spans="20:22" x14ac:dyDescent="0.25">
      <c r="T349">
        <v>347</v>
      </c>
      <c r="U349">
        <f t="shared" ca="1" si="31"/>
        <v>0.28292376432361654</v>
      </c>
      <c r="V349" t="str">
        <f t="shared" ca="1" si="32"/>
        <v>red</v>
      </c>
    </row>
    <row r="350" spans="20:22" x14ac:dyDescent="0.25">
      <c r="T350">
        <v>348</v>
      </c>
      <c r="U350">
        <f t="shared" ca="1" si="31"/>
        <v>9.2885020206001978E-2</v>
      </c>
      <c r="V350" t="str">
        <f t="shared" ca="1" si="32"/>
        <v>red</v>
      </c>
    </row>
    <row r="351" spans="20:22" x14ac:dyDescent="0.25">
      <c r="T351">
        <v>349</v>
      </c>
      <c r="U351">
        <f t="shared" ca="1" si="31"/>
        <v>0.74685085986614241</v>
      </c>
      <c r="V351" t="str">
        <f t="shared" ca="1" si="32"/>
        <v>blue</v>
      </c>
    </row>
    <row r="352" spans="20:22" x14ac:dyDescent="0.25">
      <c r="T352">
        <v>350</v>
      </c>
      <c r="U352">
        <f t="shared" ca="1" si="31"/>
        <v>0.4373766482525302</v>
      </c>
      <c r="V352" t="str">
        <f t="shared" ca="1" si="32"/>
        <v>white</v>
      </c>
    </row>
    <row r="353" spans="20:22" x14ac:dyDescent="0.25">
      <c r="T353">
        <v>351</v>
      </c>
      <c r="U353">
        <f t="shared" ca="1" si="31"/>
        <v>0.74224815494703222</v>
      </c>
      <c r="V353" t="str">
        <f t="shared" ca="1" si="32"/>
        <v>blue</v>
      </c>
    </row>
    <row r="354" spans="20:22" x14ac:dyDescent="0.25">
      <c r="T354">
        <v>352</v>
      </c>
      <c r="U354">
        <f t="shared" ca="1" si="31"/>
        <v>0.33704740339844008</v>
      </c>
      <c r="V354" t="str">
        <f t="shared" ca="1" si="32"/>
        <v>white</v>
      </c>
    </row>
    <row r="355" spans="20:22" x14ac:dyDescent="0.25">
      <c r="T355">
        <v>353</v>
      </c>
      <c r="U355">
        <f t="shared" ca="1" si="31"/>
        <v>0.73331061057780256</v>
      </c>
      <c r="V355" t="str">
        <f t="shared" ca="1" si="32"/>
        <v>blue</v>
      </c>
    </row>
    <row r="356" spans="20:22" x14ac:dyDescent="0.25">
      <c r="T356">
        <v>354</v>
      </c>
      <c r="U356">
        <f t="shared" ca="1" si="31"/>
        <v>2.6692021034657842E-2</v>
      </c>
      <c r="V356" t="str">
        <f t="shared" ca="1" si="32"/>
        <v>red</v>
      </c>
    </row>
    <row r="357" spans="20:22" x14ac:dyDescent="0.25">
      <c r="T357">
        <v>355</v>
      </c>
      <c r="U357">
        <f t="shared" ca="1" si="31"/>
        <v>0.89279024380050576</v>
      </c>
      <c r="V357" t="str">
        <f t="shared" ca="1" si="32"/>
        <v>blue</v>
      </c>
    </row>
    <row r="358" spans="20:22" x14ac:dyDescent="0.25">
      <c r="T358">
        <v>356</v>
      </c>
      <c r="U358">
        <f t="shared" ca="1" si="31"/>
        <v>0.58771884360212923</v>
      </c>
      <c r="V358" t="str">
        <f t="shared" ca="1" si="32"/>
        <v>white</v>
      </c>
    </row>
    <row r="359" spans="20:22" x14ac:dyDescent="0.25">
      <c r="T359">
        <v>357</v>
      </c>
      <c r="U359">
        <f t="shared" ca="1" si="31"/>
        <v>0.89588991618557712</v>
      </c>
      <c r="V359" t="str">
        <f t="shared" ca="1" si="32"/>
        <v>blue</v>
      </c>
    </row>
    <row r="360" spans="20:22" x14ac:dyDescent="0.25">
      <c r="T360">
        <v>358</v>
      </c>
      <c r="U360">
        <f t="shared" ca="1" si="31"/>
        <v>0.78731243660766426</v>
      </c>
      <c r="V360" t="str">
        <f t="shared" ca="1" si="32"/>
        <v>blue</v>
      </c>
    </row>
    <row r="361" spans="20:22" x14ac:dyDescent="0.25">
      <c r="T361">
        <v>359</v>
      </c>
      <c r="U361">
        <f t="shared" ca="1" si="31"/>
        <v>0.82504686577364605</v>
      </c>
      <c r="V361" t="str">
        <f t="shared" ca="1" si="32"/>
        <v>blue</v>
      </c>
    </row>
    <row r="362" spans="20:22" x14ac:dyDescent="0.25">
      <c r="T362">
        <v>360</v>
      </c>
      <c r="U362">
        <f t="shared" ca="1" si="31"/>
        <v>0.31453029426458678</v>
      </c>
      <c r="V362" t="str">
        <f t="shared" ca="1" si="32"/>
        <v>white</v>
      </c>
    </row>
    <row r="363" spans="20:22" x14ac:dyDescent="0.25">
      <c r="T363">
        <v>361</v>
      </c>
      <c r="U363">
        <f t="shared" ca="1" si="31"/>
        <v>0.21849874068116371</v>
      </c>
      <c r="V363" t="str">
        <f t="shared" ca="1" si="32"/>
        <v>red</v>
      </c>
    </row>
    <row r="364" spans="20:22" x14ac:dyDescent="0.25">
      <c r="T364">
        <v>362</v>
      </c>
      <c r="U364">
        <f t="shared" ca="1" si="31"/>
        <v>0.85029208294664493</v>
      </c>
      <c r="V364" t="str">
        <f t="shared" ca="1" si="32"/>
        <v>blue</v>
      </c>
    </row>
    <row r="365" spans="20:22" x14ac:dyDescent="0.25">
      <c r="T365">
        <v>363</v>
      </c>
      <c r="U365">
        <f t="shared" ca="1" si="31"/>
        <v>0.8987857002964692</v>
      </c>
      <c r="V365" t="str">
        <f t="shared" ca="1" si="32"/>
        <v>blue</v>
      </c>
    </row>
    <row r="366" spans="20:22" x14ac:dyDescent="0.25">
      <c r="T366">
        <v>364</v>
      </c>
      <c r="U366">
        <f t="shared" ca="1" si="31"/>
        <v>0.86895398808892488</v>
      </c>
      <c r="V366" t="str">
        <f t="shared" ca="1" si="32"/>
        <v>blue</v>
      </c>
    </row>
    <row r="367" spans="20:22" x14ac:dyDescent="0.25">
      <c r="T367">
        <v>365</v>
      </c>
      <c r="U367">
        <f t="shared" ca="1" si="31"/>
        <v>0.36273070074043534</v>
      </c>
      <c r="V367" t="str">
        <f t="shared" ca="1" si="32"/>
        <v>white</v>
      </c>
    </row>
    <row r="368" spans="20:22" x14ac:dyDescent="0.25">
      <c r="T368">
        <v>366</v>
      </c>
      <c r="U368">
        <f t="shared" ca="1" si="31"/>
        <v>0.53606588112360853</v>
      </c>
      <c r="V368" t="str">
        <f t="shared" ca="1" si="32"/>
        <v>white</v>
      </c>
    </row>
    <row r="369" spans="20:22" x14ac:dyDescent="0.25">
      <c r="T369">
        <v>367</v>
      </c>
      <c r="U369">
        <f t="shared" ca="1" si="31"/>
        <v>0.89066083931604578</v>
      </c>
      <c r="V369" t="str">
        <f t="shared" ca="1" si="32"/>
        <v>blue</v>
      </c>
    </row>
    <row r="370" spans="20:22" x14ac:dyDescent="0.25">
      <c r="T370">
        <v>368</v>
      </c>
      <c r="U370">
        <f t="shared" ca="1" si="31"/>
        <v>0.3246152320772574</v>
      </c>
      <c r="V370" t="str">
        <f t="shared" ca="1" si="32"/>
        <v>white</v>
      </c>
    </row>
    <row r="371" spans="20:22" x14ac:dyDescent="0.25">
      <c r="T371">
        <v>369</v>
      </c>
      <c r="U371">
        <f t="shared" ca="1" si="31"/>
        <v>0.9510961521249911</v>
      </c>
      <c r="V371" t="str">
        <f t="shared" ca="1" si="32"/>
        <v>blue</v>
      </c>
    </row>
    <row r="372" spans="20:22" x14ac:dyDescent="0.25">
      <c r="T372">
        <v>370</v>
      </c>
      <c r="U372">
        <f t="shared" ca="1" si="31"/>
        <v>0.39041000942376913</v>
      </c>
      <c r="V372" t="str">
        <f t="shared" ca="1" si="32"/>
        <v>white</v>
      </c>
    </row>
    <row r="373" spans="20:22" x14ac:dyDescent="0.25">
      <c r="T373">
        <v>371</v>
      </c>
      <c r="U373">
        <f t="shared" ca="1" si="31"/>
        <v>0.51554403253579695</v>
      </c>
      <c r="V373" t="str">
        <f t="shared" ca="1" si="32"/>
        <v>white</v>
      </c>
    </row>
    <row r="374" spans="20:22" x14ac:dyDescent="0.25">
      <c r="T374">
        <v>372</v>
      </c>
      <c r="U374">
        <f t="shared" ca="1" si="31"/>
        <v>0.77722904924579628</v>
      </c>
      <c r="V374" t="str">
        <f t="shared" ca="1" si="32"/>
        <v>blue</v>
      </c>
    </row>
    <row r="375" spans="20:22" x14ac:dyDescent="0.25">
      <c r="T375">
        <v>373</v>
      </c>
      <c r="U375">
        <f t="shared" ca="1" si="31"/>
        <v>3.0185964974254298E-2</v>
      </c>
      <c r="V375" t="str">
        <f t="shared" ca="1" si="32"/>
        <v>red</v>
      </c>
    </row>
    <row r="376" spans="20:22" x14ac:dyDescent="0.25">
      <c r="T376">
        <v>374</v>
      </c>
      <c r="U376">
        <f t="shared" ca="1" si="31"/>
        <v>0.65633986218040941</v>
      </c>
      <c r="V376" t="str">
        <f t="shared" ca="1" si="32"/>
        <v>blue</v>
      </c>
    </row>
    <row r="377" spans="20:22" x14ac:dyDescent="0.25">
      <c r="T377">
        <v>375</v>
      </c>
      <c r="U377">
        <f t="shared" ca="1" si="31"/>
        <v>0.16274694928709699</v>
      </c>
      <c r="V377" t="str">
        <f t="shared" ca="1" si="32"/>
        <v>red</v>
      </c>
    </row>
    <row r="378" spans="20:22" x14ac:dyDescent="0.25">
      <c r="T378">
        <v>376</v>
      </c>
      <c r="U378">
        <f t="shared" ca="1" si="31"/>
        <v>6.6377989655510783E-2</v>
      </c>
      <c r="V378" t="str">
        <f t="shared" ca="1" si="32"/>
        <v>red</v>
      </c>
    </row>
    <row r="379" spans="20:22" x14ac:dyDescent="0.25">
      <c r="T379">
        <v>377</v>
      </c>
      <c r="U379">
        <f t="shared" ca="1" si="31"/>
        <v>0.56977610402591938</v>
      </c>
      <c r="V379" t="str">
        <f t="shared" ca="1" si="32"/>
        <v>white</v>
      </c>
    </row>
    <row r="380" spans="20:22" x14ac:dyDescent="0.25">
      <c r="T380">
        <v>378</v>
      </c>
      <c r="U380">
        <f t="shared" ca="1" si="31"/>
        <v>3.4923336698045815E-2</v>
      </c>
      <c r="V380" t="str">
        <f t="shared" ca="1" si="32"/>
        <v>red</v>
      </c>
    </row>
    <row r="381" spans="20:22" x14ac:dyDescent="0.25">
      <c r="T381">
        <v>379</v>
      </c>
      <c r="U381">
        <f t="shared" ca="1" si="31"/>
        <v>0.51700314308537632</v>
      </c>
      <c r="V381" t="str">
        <f t="shared" ca="1" si="32"/>
        <v>white</v>
      </c>
    </row>
    <row r="382" spans="20:22" x14ac:dyDescent="0.25">
      <c r="T382">
        <v>380</v>
      </c>
      <c r="U382">
        <f t="shared" ca="1" si="31"/>
        <v>0.74802699746177304</v>
      </c>
      <c r="V382" t="str">
        <f t="shared" ca="1" si="32"/>
        <v>blue</v>
      </c>
    </row>
    <row r="383" spans="20:22" x14ac:dyDescent="0.25">
      <c r="T383">
        <v>381</v>
      </c>
      <c r="U383">
        <f t="shared" ca="1" si="31"/>
        <v>0.85618964556292843</v>
      </c>
      <c r="V383" t="str">
        <f t="shared" ca="1" si="32"/>
        <v>blue</v>
      </c>
    </row>
    <row r="384" spans="20:22" x14ac:dyDescent="0.25">
      <c r="T384">
        <v>382</v>
      </c>
      <c r="U384">
        <f t="shared" ca="1" si="31"/>
        <v>0.63422776400167902</v>
      </c>
      <c r="V384" t="str">
        <f t="shared" ca="1" si="32"/>
        <v>blue</v>
      </c>
    </row>
    <row r="385" spans="20:22" x14ac:dyDescent="0.25">
      <c r="T385">
        <v>383</v>
      </c>
      <c r="U385">
        <f t="shared" ca="1" si="31"/>
        <v>0.83832652964854237</v>
      </c>
      <c r="V385" t="str">
        <f t="shared" ca="1" si="32"/>
        <v>blue</v>
      </c>
    </row>
    <row r="386" spans="20:22" x14ac:dyDescent="0.25">
      <c r="T386">
        <v>384</v>
      </c>
      <c r="U386">
        <f t="shared" ca="1" si="31"/>
        <v>0.79302888115038406</v>
      </c>
      <c r="V386" t="str">
        <f t="shared" ca="1" si="32"/>
        <v>blue</v>
      </c>
    </row>
    <row r="387" spans="20:22" x14ac:dyDescent="0.25">
      <c r="T387">
        <v>385</v>
      </c>
      <c r="U387">
        <f t="shared" ca="1" si="31"/>
        <v>0.99909447791585393</v>
      </c>
      <c r="V387" t="str">
        <f t="shared" ca="1" si="32"/>
        <v>blue</v>
      </c>
    </row>
    <row r="388" spans="20:22" x14ac:dyDescent="0.25">
      <c r="T388">
        <v>386</v>
      </c>
      <c r="U388">
        <f t="shared" ref="U388:U451" ca="1" si="33">RAND()</f>
        <v>0.90826472733452457</v>
      </c>
      <c r="V388" t="str">
        <f t="shared" ref="V388:V451" ca="1" si="34">IF(U388&lt;0.3,"red",IF(U388&lt;0.6,"white","blue"))</f>
        <v>blue</v>
      </c>
    </row>
    <row r="389" spans="20:22" x14ac:dyDescent="0.25">
      <c r="T389">
        <v>387</v>
      </c>
      <c r="U389">
        <f t="shared" ca="1" si="33"/>
        <v>0.94594998569048649</v>
      </c>
      <c r="V389" t="str">
        <f t="shared" ca="1" si="34"/>
        <v>blue</v>
      </c>
    </row>
    <row r="390" spans="20:22" x14ac:dyDescent="0.25">
      <c r="T390">
        <v>388</v>
      </c>
      <c r="U390">
        <f t="shared" ca="1" si="33"/>
        <v>0.31076034859310031</v>
      </c>
      <c r="V390" t="str">
        <f t="shared" ca="1" si="34"/>
        <v>white</v>
      </c>
    </row>
    <row r="391" spans="20:22" x14ac:dyDescent="0.25">
      <c r="T391">
        <v>389</v>
      </c>
      <c r="U391">
        <f t="shared" ca="1" si="33"/>
        <v>0.74270743976032383</v>
      </c>
      <c r="V391" t="str">
        <f t="shared" ca="1" si="34"/>
        <v>blue</v>
      </c>
    </row>
    <row r="392" spans="20:22" x14ac:dyDescent="0.25">
      <c r="T392">
        <v>390</v>
      </c>
      <c r="U392">
        <f t="shared" ca="1" si="33"/>
        <v>0.33352562600370383</v>
      </c>
      <c r="V392" t="str">
        <f t="shared" ca="1" si="34"/>
        <v>white</v>
      </c>
    </row>
    <row r="393" spans="20:22" x14ac:dyDescent="0.25">
      <c r="T393">
        <v>391</v>
      </c>
      <c r="U393">
        <f t="shared" ca="1" si="33"/>
        <v>0.25545191171000869</v>
      </c>
      <c r="V393" t="str">
        <f t="shared" ca="1" si="34"/>
        <v>red</v>
      </c>
    </row>
    <row r="394" spans="20:22" x14ac:dyDescent="0.25">
      <c r="T394">
        <v>392</v>
      </c>
      <c r="U394">
        <f t="shared" ca="1" si="33"/>
        <v>0.51290273781743656</v>
      </c>
      <c r="V394" t="str">
        <f t="shared" ca="1" si="34"/>
        <v>white</v>
      </c>
    </row>
    <row r="395" spans="20:22" x14ac:dyDescent="0.25">
      <c r="T395">
        <v>393</v>
      </c>
      <c r="U395">
        <f t="shared" ca="1" si="33"/>
        <v>0.96231653856798693</v>
      </c>
      <c r="V395" t="str">
        <f t="shared" ca="1" si="34"/>
        <v>blue</v>
      </c>
    </row>
    <row r="396" spans="20:22" x14ac:dyDescent="0.25">
      <c r="T396">
        <v>394</v>
      </c>
      <c r="U396">
        <f t="shared" ca="1" si="33"/>
        <v>0.17659492754177497</v>
      </c>
      <c r="V396" t="str">
        <f t="shared" ca="1" si="34"/>
        <v>red</v>
      </c>
    </row>
    <row r="397" spans="20:22" x14ac:dyDescent="0.25">
      <c r="T397">
        <v>395</v>
      </c>
      <c r="U397">
        <f t="shared" ca="1" si="33"/>
        <v>0.1295157690747063</v>
      </c>
      <c r="V397" t="str">
        <f t="shared" ca="1" si="34"/>
        <v>red</v>
      </c>
    </row>
    <row r="398" spans="20:22" x14ac:dyDescent="0.25">
      <c r="T398">
        <v>396</v>
      </c>
      <c r="U398">
        <f t="shared" ca="1" si="33"/>
        <v>0.71392313450504907</v>
      </c>
      <c r="V398" t="str">
        <f t="shared" ca="1" si="34"/>
        <v>blue</v>
      </c>
    </row>
    <row r="399" spans="20:22" x14ac:dyDescent="0.25">
      <c r="T399">
        <v>397</v>
      </c>
      <c r="U399">
        <f t="shared" ca="1" si="33"/>
        <v>0.44093002127071701</v>
      </c>
      <c r="V399" t="str">
        <f t="shared" ca="1" si="34"/>
        <v>white</v>
      </c>
    </row>
    <row r="400" spans="20:22" x14ac:dyDescent="0.25">
      <c r="T400">
        <v>398</v>
      </c>
      <c r="U400">
        <f t="shared" ca="1" si="33"/>
        <v>0.68900298371578017</v>
      </c>
      <c r="V400" t="str">
        <f t="shared" ca="1" si="34"/>
        <v>blue</v>
      </c>
    </row>
    <row r="401" spans="20:22" x14ac:dyDescent="0.25">
      <c r="T401">
        <v>399</v>
      </c>
      <c r="U401">
        <f t="shared" ca="1" si="33"/>
        <v>0.4442546302024758</v>
      </c>
      <c r="V401" t="str">
        <f t="shared" ca="1" si="34"/>
        <v>white</v>
      </c>
    </row>
    <row r="402" spans="20:22" x14ac:dyDescent="0.25">
      <c r="T402">
        <v>400</v>
      </c>
      <c r="U402">
        <f t="shared" ca="1" si="33"/>
        <v>0.67706534105263794</v>
      </c>
      <c r="V402" t="str">
        <f t="shared" ca="1" si="34"/>
        <v>blue</v>
      </c>
    </row>
    <row r="403" spans="20:22" x14ac:dyDescent="0.25">
      <c r="T403">
        <v>401</v>
      </c>
      <c r="U403">
        <f t="shared" ca="1" si="33"/>
        <v>0.26229071556522188</v>
      </c>
      <c r="V403" t="str">
        <f t="shared" ca="1" si="34"/>
        <v>red</v>
      </c>
    </row>
    <row r="404" spans="20:22" x14ac:dyDescent="0.25">
      <c r="T404">
        <v>402</v>
      </c>
      <c r="U404">
        <f t="shared" ca="1" si="33"/>
        <v>0.49845695198515871</v>
      </c>
      <c r="V404" t="str">
        <f t="shared" ca="1" si="34"/>
        <v>white</v>
      </c>
    </row>
    <row r="405" spans="20:22" x14ac:dyDescent="0.25">
      <c r="T405">
        <v>403</v>
      </c>
      <c r="U405">
        <f t="shared" ca="1" si="33"/>
        <v>0.7627602681429031</v>
      </c>
      <c r="V405" t="str">
        <f t="shared" ca="1" si="34"/>
        <v>blue</v>
      </c>
    </row>
    <row r="406" spans="20:22" x14ac:dyDescent="0.25">
      <c r="T406">
        <v>404</v>
      </c>
      <c r="U406">
        <f t="shared" ca="1" si="33"/>
        <v>0.95420760763878643</v>
      </c>
      <c r="V406" t="str">
        <f t="shared" ca="1" si="34"/>
        <v>blue</v>
      </c>
    </row>
    <row r="407" spans="20:22" x14ac:dyDescent="0.25">
      <c r="T407">
        <v>405</v>
      </c>
      <c r="U407">
        <f t="shared" ca="1" si="33"/>
        <v>0.34145506789151459</v>
      </c>
      <c r="V407" t="str">
        <f t="shared" ca="1" si="34"/>
        <v>white</v>
      </c>
    </row>
    <row r="408" spans="20:22" x14ac:dyDescent="0.25">
      <c r="T408">
        <v>406</v>
      </c>
      <c r="U408">
        <f t="shared" ca="1" si="33"/>
        <v>3.2824424373267824E-2</v>
      </c>
      <c r="V408" t="str">
        <f t="shared" ca="1" si="34"/>
        <v>red</v>
      </c>
    </row>
    <row r="409" spans="20:22" x14ac:dyDescent="0.25">
      <c r="T409">
        <v>407</v>
      </c>
      <c r="U409">
        <f t="shared" ca="1" si="33"/>
        <v>0.59203988398915508</v>
      </c>
      <c r="V409" t="str">
        <f t="shared" ca="1" si="34"/>
        <v>white</v>
      </c>
    </row>
    <row r="410" spans="20:22" x14ac:dyDescent="0.25">
      <c r="T410">
        <v>408</v>
      </c>
      <c r="U410">
        <f t="shared" ca="1" si="33"/>
        <v>0.96330568244219295</v>
      </c>
      <c r="V410" t="str">
        <f t="shared" ca="1" si="34"/>
        <v>blue</v>
      </c>
    </row>
    <row r="411" spans="20:22" x14ac:dyDescent="0.25">
      <c r="T411">
        <v>409</v>
      </c>
      <c r="U411">
        <f t="shared" ca="1" si="33"/>
        <v>0.98219488624318507</v>
      </c>
      <c r="V411" t="str">
        <f t="shared" ca="1" si="34"/>
        <v>blue</v>
      </c>
    </row>
    <row r="412" spans="20:22" x14ac:dyDescent="0.25">
      <c r="T412">
        <v>410</v>
      </c>
      <c r="U412">
        <f t="shared" ca="1" si="33"/>
        <v>0.3309945752594583</v>
      </c>
      <c r="V412" t="str">
        <f t="shared" ca="1" si="34"/>
        <v>white</v>
      </c>
    </row>
    <row r="413" spans="20:22" x14ac:dyDescent="0.25">
      <c r="T413">
        <v>411</v>
      </c>
      <c r="U413">
        <f t="shared" ca="1" si="33"/>
        <v>0.28494954059136945</v>
      </c>
      <c r="V413" t="str">
        <f t="shared" ca="1" si="34"/>
        <v>red</v>
      </c>
    </row>
    <row r="414" spans="20:22" x14ac:dyDescent="0.25">
      <c r="T414">
        <v>412</v>
      </c>
      <c r="U414">
        <f t="shared" ca="1" si="33"/>
        <v>0.32157663945181414</v>
      </c>
      <c r="V414" t="str">
        <f t="shared" ca="1" si="34"/>
        <v>white</v>
      </c>
    </row>
    <row r="415" spans="20:22" x14ac:dyDescent="0.25">
      <c r="T415">
        <v>413</v>
      </c>
      <c r="U415">
        <f t="shared" ca="1" si="33"/>
        <v>0.4917062191505247</v>
      </c>
      <c r="V415" t="str">
        <f t="shared" ca="1" si="34"/>
        <v>white</v>
      </c>
    </row>
    <row r="416" spans="20:22" x14ac:dyDescent="0.25">
      <c r="T416">
        <v>414</v>
      </c>
      <c r="U416">
        <f t="shared" ca="1" si="33"/>
        <v>0.64217479790103049</v>
      </c>
      <c r="V416" t="str">
        <f t="shared" ca="1" si="34"/>
        <v>blue</v>
      </c>
    </row>
    <row r="417" spans="20:22" x14ac:dyDescent="0.25">
      <c r="T417">
        <v>415</v>
      </c>
      <c r="U417">
        <f t="shared" ca="1" si="33"/>
        <v>0.99091703085377036</v>
      </c>
      <c r="V417" t="str">
        <f t="shared" ca="1" si="34"/>
        <v>blue</v>
      </c>
    </row>
    <row r="418" spans="20:22" x14ac:dyDescent="0.25">
      <c r="T418">
        <v>416</v>
      </c>
      <c r="U418">
        <f t="shared" ca="1" si="33"/>
        <v>0.69056526086642045</v>
      </c>
      <c r="V418" t="str">
        <f t="shared" ca="1" si="34"/>
        <v>blue</v>
      </c>
    </row>
    <row r="419" spans="20:22" x14ac:dyDescent="0.25">
      <c r="T419">
        <v>417</v>
      </c>
      <c r="U419">
        <f t="shared" ca="1" si="33"/>
        <v>1.4197053761174638E-2</v>
      </c>
      <c r="V419" t="str">
        <f t="shared" ca="1" si="34"/>
        <v>red</v>
      </c>
    </row>
    <row r="420" spans="20:22" x14ac:dyDescent="0.25">
      <c r="T420">
        <v>418</v>
      </c>
      <c r="U420">
        <f t="shared" ca="1" si="33"/>
        <v>4.3847550144920033E-2</v>
      </c>
      <c r="V420" t="str">
        <f t="shared" ca="1" si="34"/>
        <v>red</v>
      </c>
    </row>
    <row r="421" spans="20:22" x14ac:dyDescent="0.25">
      <c r="T421">
        <v>419</v>
      </c>
      <c r="U421">
        <f t="shared" ca="1" si="33"/>
        <v>0.72309335132174979</v>
      </c>
      <c r="V421" t="str">
        <f t="shared" ca="1" si="34"/>
        <v>blue</v>
      </c>
    </row>
    <row r="422" spans="20:22" x14ac:dyDescent="0.25">
      <c r="T422">
        <v>420</v>
      </c>
      <c r="U422">
        <f t="shared" ca="1" si="33"/>
        <v>2.1262429773866831E-2</v>
      </c>
      <c r="V422" t="str">
        <f t="shared" ca="1" si="34"/>
        <v>red</v>
      </c>
    </row>
    <row r="423" spans="20:22" x14ac:dyDescent="0.25">
      <c r="T423">
        <v>421</v>
      </c>
      <c r="U423">
        <f t="shared" ca="1" si="33"/>
        <v>0.25522727121214039</v>
      </c>
      <c r="V423" t="str">
        <f t="shared" ca="1" si="34"/>
        <v>red</v>
      </c>
    </row>
    <row r="424" spans="20:22" x14ac:dyDescent="0.25">
      <c r="T424">
        <v>422</v>
      </c>
      <c r="U424">
        <f t="shared" ca="1" si="33"/>
        <v>0.22197854289668273</v>
      </c>
      <c r="V424" t="str">
        <f t="shared" ca="1" si="34"/>
        <v>red</v>
      </c>
    </row>
    <row r="425" spans="20:22" x14ac:dyDescent="0.25">
      <c r="T425">
        <v>423</v>
      </c>
      <c r="U425">
        <f t="shared" ca="1" si="33"/>
        <v>0.38102422321925344</v>
      </c>
      <c r="V425" t="str">
        <f t="shared" ca="1" si="34"/>
        <v>white</v>
      </c>
    </row>
    <row r="426" spans="20:22" x14ac:dyDescent="0.25">
      <c r="T426">
        <v>424</v>
      </c>
      <c r="U426">
        <f t="shared" ca="1" si="33"/>
        <v>0.16911810194254251</v>
      </c>
      <c r="V426" t="str">
        <f t="shared" ca="1" si="34"/>
        <v>red</v>
      </c>
    </row>
    <row r="427" spans="20:22" x14ac:dyDescent="0.25">
      <c r="T427">
        <v>425</v>
      </c>
      <c r="U427">
        <f t="shared" ca="1" si="33"/>
        <v>0.41374615642001666</v>
      </c>
      <c r="V427" t="str">
        <f t="shared" ca="1" si="34"/>
        <v>white</v>
      </c>
    </row>
    <row r="428" spans="20:22" x14ac:dyDescent="0.25">
      <c r="T428">
        <v>426</v>
      </c>
      <c r="U428">
        <f t="shared" ca="1" si="33"/>
        <v>3.8568635684420927E-2</v>
      </c>
      <c r="V428" t="str">
        <f t="shared" ca="1" si="34"/>
        <v>red</v>
      </c>
    </row>
    <row r="429" spans="20:22" x14ac:dyDescent="0.25">
      <c r="T429">
        <v>427</v>
      </c>
      <c r="U429">
        <f t="shared" ca="1" si="33"/>
        <v>0.46051483858179632</v>
      </c>
      <c r="V429" t="str">
        <f t="shared" ca="1" si="34"/>
        <v>white</v>
      </c>
    </row>
    <row r="430" spans="20:22" x14ac:dyDescent="0.25">
      <c r="T430">
        <v>428</v>
      </c>
      <c r="U430">
        <f t="shared" ca="1" si="33"/>
        <v>0.63307251436492373</v>
      </c>
      <c r="V430" t="str">
        <f t="shared" ca="1" si="34"/>
        <v>blue</v>
      </c>
    </row>
    <row r="431" spans="20:22" x14ac:dyDescent="0.25">
      <c r="T431">
        <v>429</v>
      </c>
      <c r="U431">
        <f t="shared" ca="1" si="33"/>
        <v>0.62107459891948769</v>
      </c>
      <c r="V431" t="str">
        <f t="shared" ca="1" si="34"/>
        <v>blue</v>
      </c>
    </row>
    <row r="432" spans="20:22" x14ac:dyDescent="0.25">
      <c r="T432">
        <v>430</v>
      </c>
      <c r="U432">
        <f t="shared" ca="1" si="33"/>
        <v>0.78252332233101629</v>
      </c>
      <c r="V432" t="str">
        <f t="shared" ca="1" si="34"/>
        <v>blue</v>
      </c>
    </row>
    <row r="433" spans="20:22" x14ac:dyDescent="0.25">
      <c r="T433">
        <v>431</v>
      </c>
      <c r="U433">
        <f t="shared" ca="1" si="33"/>
        <v>0.73156592500421513</v>
      </c>
      <c r="V433" t="str">
        <f t="shared" ca="1" si="34"/>
        <v>blue</v>
      </c>
    </row>
    <row r="434" spans="20:22" x14ac:dyDescent="0.25">
      <c r="T434">
        <v>432</v>
      </c>
      <c r="U434">
        <f t="shared" ca="1" si="33"/>
        <v>0.35186294903413917</v>
      </c>
      <c r="V434" t="str">
        <f t="shared" ca="1" si="34"/>
        <v>white</v>
      </c>
    </row>
    <row r="435" spans="20:22" x14ac:dyDescent="0.25">
      <c r="T435">
        <v>433</v>
      </c>
      <c r="U435">
        <f t="shared" ca="1" si="33"/>
        <v>0.83578175728609838</v>
      </c>
      <c r="V435" t="str">
        <f t="shared" ca="1" si="34"/>
        <v>blue</v>
      </c>
    </row>
    <row r="436" spans="20:22" x14ac:dyDescent="0.25">
      <c r="T436">
        <v>434</v>
      </c>
      <c r="U436">
        <f t="shared" ca="1" si="33"/>
        <v>0.3893742867223946</v>
      </c>
      <c r="V436" t="str">
        <f t="shared" ca="1" si="34"/>
        <v>white</v>
      </c>
    </row>
    <row r="437" spans="20:22" x14ac:dyDescent="0.25">
      <c r="T437">
        <v>435</v>
      </c>
      <c r="U437">
        <f t="shared" ca="1" si="33"/>
        <v>0.13459642639098923</v>
      </c>
      <c r="V437" t="str">
        <f t="shared" ca="1" si="34"/>
        <v>red</v>
      </c>
    </row>
    <row r="438" spans="20:22" x14ac:dyDescent="0.25">
      <c r="T438">
        <v>436</v>
      </c>
      <c r="U438">
        <f t="shared" ca="1" si="33"/>
        <v>6.0117730154906956E-2</v>
      </c>
      <c r="V438" t="str">
        <f t="shared" ca="1" si="34"/>
        <v>red</v>
      </c>
    </row>
    <row r="439" spans="20:22" x14ac:dyDescent="0.25">
      <c r="T439">
        <v>437</v>
      </c>
      <c r="U439">
        <f t="shared" ca="1" si="33"/>
        <v>0.34517616505344972</v>
      </c>
      <c r="V439" t="str">
        <f t="shared" ca="1" si="34"/>
        <v>white</v>
      </c>
    </row>
    <row r="440" spans="20:22" x14ac:dyDescent="0.25">
      <c r="T440">
        <v>438</v>
      </c>
      <c r="U440">
        <f t="shared" ca="1" si="33"/>
        <v>0.18727095167603069</v>
      </c>
      <c r="V440" t="str">
        <f t="shared" ca="1" si="34"/>
        <v>red</v>
      </c>
    </row>
    <row r="441" spans="20:22" x14ac:dyDescent="0.25">
      <c r="T441">
        <v>439</v>
      </c>
      <c r="U441">
        <f t="shared" ca="1" si="33"/>
        <v>0.27569503695296937</v>
      </c>
      <c r="V441" t="str">
        <f t="shared" ca="1" si="34"/>
        <v>red</v>
      </c>
    </row>
    <row r="442" spans="20:22" x14ac:dyDescent="0.25">
      <c r="T442">
        <v>440</v>
      </c>
      <c r="U442">
        <f t="shared" ca="1" si="33"/>
        <v>0.48101605450774065</v>
      </c>
      <c r="V442" t="str">
        <f t="shared" ca="1" si="34"/>
        <v>white</v>
      </c>
    </row>
    <row r="443" spans="20:22" x14ac:dyDescent="0.25">
      <c r="T443">
        <v>441</v>
      </c>
      <c r="U443">
        <f t="shared" ca="1" si="33"/>
        <v>0.15288696371257904</v>
      </c>
      <c r="V443" t="str">
        <f t="shared" ca="1" si="34"/>
        <v>red</v>
      </c>
    </row>
    <row r="444" spans="20:22" x14ac:dyDescent="0.25">
      <c r="T444">
        <v>442</v>
      </c>
      <c r="U444">
        <f t="shared" ca="1" si="33"/>
        <v>3.9186726959635876E-2</v>
      </c>
      <c r="V444" t="str">
        <f t="shared" ca="1" si="34"/>
        <v>red</v>
      </c>
    </row>
    <row r="445" spans="20:22" x14ac:dyDescent="0.25">
      <c r="T445">
        <v>443</v>
      </c>
      <c r="U445">
        <f t="shared" ca="1" si="33"/>
        <v>0.10143755277483535</v>
      </c>
      <c r="V445" t="str">
        <f t="shared" ca="1" si="34"/>
        <v>red</v>
      </c>
    </row>
    <row r="446" spans="20:22" x14ac:dyDescent="0.25">
      <c r="T446">
        <v>444</v>
      </c>
      <c r="U446">
        <f t="shared" ca="1" si="33"/>
        <v>0.20373844545342323</v>
      </c>
      <c r="V446" t="str">
        <f t="shared" ca="1" si="34"/>
        <v>red</v>
      </c>
    </row>
    <row r="447" spans="20:22" x14ac:dyDescent="0.25">
      <c r="T447">
        <v>445</v>
      </c>
      <c r="U447">
        <f t="shared" ca="1" si="33"/>
        <v>0.21403154993845064</v>
      </c>
      <c r="V447" t="str">
        <f t="shared" ca="1" si="34"/>
        <v>red</v>
      </c>
    </row>
    <row r="448" spans="20:22" x14ac:dyDescent="0.25">
      <c r="T448">
        <v>446</v>
      </c>
      <c r="U448">
        <f t="shared" ca="1" si="33"/>
        <v>0.58902184843278271</v>
      </c>
      <c r="V448" t="str">
        <f t="shared" ca="1" si="34"/>
        <v>white</v>
      </c>
    </row>
    <row r="449" spans="20:22" x14ac:dyDescent="0.25">
      <c r="T449">
        <v>447</v>
      </c>
      <c r="U449">
        <f t="shared" ca="1" si="33"/>
        <v>0.71686884530755535</v>
      </c>
      <c r="V449" t="str">
        <f t="shared" ca="1" si="34"/>
        <v>blue</v>
      </c>
    </row>
    <row r="450" spans="20:22" x14ac:dyDescent="0.25">
      <c r="T450">
        <v>448</v>
      </c>
      <c r="U450">
        <f t="shared" ca="1" si="33"/>
        <v>0.63462465933523504</v>
      </c>
      <c r="V450" t="str">
        <f t="shared" ca="1" si="34"/>
        <v>blue</v>
      </c>
    </row>
    <row r="451" spans="20:22" x14ac:dyDescent="0.25">
      <c r="T451">
        <v>449</v>
      </c>
      <c r="U451">
        <f t="shared" ca="1" si="33"/>
        <v>0.94615302471952079</v>
      </c>
      <c r="V451" t="str">
        <f t="shared" ca="1" si="34"/>
        <v>blue</v>
      </c>
    </row>
    <row r="452" spans="20:22" x14ac:dyDescent="0.25">
      <c r="T452">
        <v>450</v>
      </c>
      <c r="U452">
        <f t="shared" ref="U452:U515" ca="1" si="35">RAND()</f>
        <v>0.27341612255325753</v>
      </c>
      <c r="V452" t="str">
        <f t="shared" ref="V452:V515" ca="1" si="36">IF(U452&lt;0.3,"red",IF(U452&lt;0.6,"white","blue"))</f>
        <v>red</v>
      </c>
    </row>
    <row r="453" spans="20:22" x14ac:dyDescent="0.25">
      <c r="T453">
        <v>451</v>
      </c>
      <c r="U453">
        <f t="shared" ca="1" si="35"/>
        <v>0.58756061577667695</v>
      </c>
      <c r="V453" t="str">
        <f t="shared" ca="1" si="36"/>
        <v>white</v>
      </c>
    </row>
    <row r="454" spans="20:22" x14ac:dyDescent="0.25">
      <c r="T454">
        <v>452</v>
      </c>
      <c r="U454">
        <f t="shared" ca="1" si="35"/>
        <v>0.21455255881829649</v>
      </c>
      <c r="V454" t="str">
        <f t="shared" ca="1" si="36"/>
        <v>red</v>
      </c>
    </row>
    <row r="455" spans="20:22" x14ac:dyDescent="0.25">
      <c r="T455">
        <v>453</v>
      </c>
      <c r="U455">
        <f t="shared" ca="1" si="35"/>
        <v>0.66773597924141248</v>
      </c>
      <c r="V455" t="str">
        <f t="shared" ca="1" si="36"/>
        <v>blue</v>
      </c>
    </row>
    <row r="456" spans="20:22" x14ac:dyDescent="0.25">
      <c r="T456">
        <v>454</v>
      </c>
      <c r="U456">
        <f t="shared" ca="1" si="35"/>
        <v>0.11263496093327086</v>
      </c>
      <c r="V456" t="str">
        <f t="shared" ca="1" si="36"/>
        <v>red</v>
      </c>
    </row>
    <row r="457" spans="20:22" x14ac:dyDescent="0.25">
      <c r="T457">
        <v>455</v>
      </c>
      <c r="U457">
        <f t="shared" ca="1" si="35"/>
        <v>0.74597559548492609</v>
      </c>
      <c r="V457" t="str">
        <f t="shared" ca="1" si="36"/>
        <v>blue</v>
      </c>
    </row>
    <row r="458" spans="20:22" x14ac:dyDescent="0.25">
      <c r="T458">
        <v>456</v>
      </c>
      <c r="U458">
        <f t="shared" ca="1" si="35"/>
        <v>0.32958661786228527</v>
      </c>
      <c r="V458" t="str">
        <f t="shared" ca="1" si="36"/>
        <v>white</v>
      </c>
    </row>
    <row r="459" spans="20:22" x14ac:dyDescent="0.25">
      <c r="T459">
        <v>457</v>
      </c>
      <c r="U459">
        <f t="shared" ca="1" si="35"/>
        <v>0.6020594645850541</v>
      </c>
      <c r="V459" t="str">
        <f t="shared" ca="1" si="36"/>
        <v>blue</v>
      </c>
    </row>
    <row r="460" spans="20:22" x14ac:dyDescent="0.25">
      <c r="T460">
        <v>458</v>
      </c>
      <c r="U460">
        <f t="shared" ca="1" si="35"/>
        <v>0.7626270856011701</v>
      </c>
      <c r="V460" t="str">
        <f t="shared" ca="1" si="36"/>
        <v>blue</v>
      </c>
    </row>
    <row r="461" spans="20:22" x14ac:dyDescent="0.25">
      <c r="T461">
        <v>459</v>
      </c>
      <c r="U461">
        <f t="shared" ca="1" si="35"/>
        <v>0.4785279577616619</v>
      </c>
      <c r="V461" t="str">
        <f t="shared" ca="1" si="36"/>
        <v>white</v>
      </c>
    </row>
    <row r="462" spans="20:22" x14ac:dyDescent="0.25">
      <c r="T462">
        <v>460</v>
      </c>
      <c r="U462">
        <f t="shared" ca="1" si="35"/>
        <v>0.30084375188914825</v>
      </c>
      <c r="V462" t="str">
        <f t="shared" ca="1" si="36"/>
        <v>white</v>
      </c>
    </row>
    <row r="463" spans="20:22" x14ac:dyDescent="0.25">
      <c r="T463">
        <v>461</v>
      </c>
      <c r="U463">
        <f t="shared" ca="1" si="35"/>
        <v>0.60195309255682927</v>
      </c>
      <c r="V463" t="str">
        <f t="shared" ca="1" si="36"/>
        <v>blue</v>
      </c>
    </row>
    <row r="464" spans="20:22" x14ac:dyDescent="0.25">
      <c r="T464">
        <v>462</v>
      </c>
      <c r="U464">
        <f t="shared" ca="1" si="35"/>
        <v>0.14257360585525469</v>
      </c>
      <c r="V464" t="str">
        <f t="shared" ca="1" si="36"/>
        <v>red</v>
      </c>
    </row>
    <row r="465" spans="20:22" x14ac:dyDescent="0.25">
      <c r="T465">
        <v>463</v>
      </c>
      <c r="U465">
        <f t="shared" ca="1" si="35"/>
        <v>3.2353038472324069E-2</v>
      </c>
      <c r="V465" t="str">
        <f t="shared" ca="1" si="36"/>
        <v>red</v>
      </c>
    </row>
    <row r="466" spans="20:22" x14ac:dyDescent="0.25">
      <c r="T466">
        <v>464</v>
      </c>
      <c r="U466">
        <f t="shared" ca="1" si="35"/>
        <v>0.20437049315999423</v>
      </c>
      <c r="V466" t="str">
        <f t="shared" ca="1" si="36"/>
        <v>red</v>
      </c>
    </row>
    <row r="467" spans="20:22" x14ac:dyDescent="0.25">
      <c r="T467">
        <v>465</v>
      </c>
      <c r="U467">
        <f t="shared" ca="1" si="35"/>
        <v>0.7289385418227915</v>
      </c>
      <c r="V467" t="str">
        <f t="shared" ca="1" si="36"/>
        <v>blue</v>
      </c>
    </row>
    <row r="468" spans="20:22" x14ac:dyDescent="0.25">
      <c r="T468">
        <v>466</v>
      </c>
      <c r="U468">
        <f t="shared" ca="1" si="35"/>
        <v>0.25200689497906059</v>
      </c>
      <c r="V468" t="str">
        <f t="shared" ca="1" si="36"/>
        <v>red</v>
      </c>
    </row>
    <row r="469" spans="20:22" x14ac:dyDescent="0.25">
      <c r="T469">
        <v>467</v>
      </c>
      <c r="U469">
        <f t="shared" ca="1" si="35"/>
        <v>0.1554320003870463</v>
      </c>
      <c r="V469" t="str">
        <f t="shared" ca="1" si="36"/>
        <v>red</v>
      </c>
    </row>
    <row r="470" spans="20:22" x14ac:dyDescent="0.25">
      <c r="T470">
        <v>468</v>
      </c>
      <c r="U470">
        <f t="shared" ca="1" si="35"/>
        <v>0.2106321654532346</v>
      </c>
      <c r="V470" t="str">
        <f t="shared" ca="1" si="36"/>
        <v>red</v>
      </c>
    </row>
    <row r="471" spans="20:22" x14ac:dyDescent="0.25">
      <c r="T471">
        <v>469</v>
      </c>
      <c r="U471">
        <f t="shared" ca="1" si="35"/>
        <v>0.91109715887070997</v>
      </c>
      <c r="V471" t="str">
        <f t="shared" ca="1" si="36"/>
        <v>blue</v>
      </c>
    </row>
    <row r="472" spans="20:22" x14ac:dyDescent="0.25">
      <c r="T472">
        <v>470</v>
      </c>
      <c r="U472">
        <f t="shared" ca="1" si="35"/>
        <v>0.22607269161851895</v>
      </c>
      <c r="V472" t="str">
        <f t="shared" ca="1" si="36"/>
        <v>red</v>
      </c>
    </row>
    <row r="473" spans="20:22" x14ac:dyDescent="0.25">
      <c r="T473">
        <v>471</v>
      </c>
      <c r="U473">
        <f t="shared" ca="1" si="35"/>
        <v>0.10265576115859143</v>
      </c>
      <c r="V473" t="str">
        <f t="shared" ca="1" si="36"/>
        <v>red</v>
      </c>
    </row>
    <row r="474" spans="20:22" x14ac:dyDescent="0.25">
      <c r="T474">
        <v>472</v>
      </c>
      <c r="U474">
        <f t="shared" ca="1" si="35"/>
        <v>9.7682201861683415E-2</v>
      </c>
      <c r="V474" t="str">
        <f t="shared" ca="1" si="36"/>
        <v>red</v>
      </c>
    </row>
    <row r="475" spans="20:22" x14ac:dyDescent="0.25">
      <c r="T475">
        <v>473</v>
      </c>
      <c r="U475">
        <f t="shared" ca="1" si="35"/>
        <v>0.20891789227279134</v>
      </c>
      <c r="V475" t="str">
        <f t="shared" ca="1" si="36"/>
        <v>red</v>
      </c>
    </row>
    <row r="476" spans="20:22" x14ac:dyDescent="0.25">
      <c r="T476">
        <v>474</v>
      </c>
      <c r="U476">
        <f t="shared" ca="1" si="35"/>
        <v>5.7906721771727732E-4</v>
      </c>
      <c r="V476" t="str">
        <f t="shared" ca="1" si="36"/>
        <v>red</v>
      </c>
    </row>
    <row r="477" spans="20:22" x14ac:dyDescent="0.25">
      <c r="T477">
        <v>475</v>
      </c>
      <c r="U477">
        <f t="shared" ca="1" si="35"/>
        <v>0.54725403356932212</v>
      </c>
      <c r="V477" t="str">
        <f t="shared" ca="1" si="36"/>
        <v>white</v>
      </c>
    </row>
    <row r="478" spans="20:22" x14ac:dyDescent="0.25">
      <c r="T478">
        <v>476</v>
      </c>
      <c r="U478">
        <f t="shared" ca="1" si="35"/>
        <v>0.56648787979850623</v>
      </c>
      <c r="V478" t="str">
        <f t="shared" ca="1" si="36"/>
        <v>white</v>
      </c>
    </row>
    <row r="479" spans="20:22" x14ac:dyDescent="0.25">
      <c r="T479">
        <v>477</v>
      </c>
      <c r="U479">
        <f t="shared" ca="1" si="35"/>
        <v>0.89840983588063605</v>
      </c>
      <c r="V479" t="str">
        <f t="shared" ca="1" si="36"/>
        <v>blue</v>
      </c>
    </row>
    <row r="480" spans="20:22" x14ac:dyDescent="0.25">
      <c r="T480">
        <v>478</v>
      </c>
      <c r="U480">
        <f t="shared" ca="1" si="35"/>
        <v>0.67474832094391368</v>
      </c>
      <c r="V480" t="str">
        <f t="shared" ca="1" si="36"/>
        <v>blue</v>
      </c>
    </row>
    <row r="481" spans="20:22" x14ac:dyDescent="0.25">
      <c r="T481">
        <v>479</v>
      </c>
      <c r="U481">
        <f t="shared" ca="1" si="35"/>
        <v>7.9124510926165348E-2</v>
      </c>
      <c r="V481" t="str">
        <f t="shared" ca="1" si="36"/>
        <v>red</v>
      </c>
    </row>
    <row r="482" spans="20:22" x14ac:dyDescent="0.25">
      <c r="T482">
        <v>480</v>
      </c>
      <c r="U482">
        <f t="shared" ca="1" si="35"/>
        <v>0.57830490529127065</v>
      </c>
      <c r="V482" t="str">
        <f t="shared" ca="1" si="36"/>
        <v>white</v>
      </c>
    </row>
    <row r="483" spans="20:22" x14ac:dyDescent="0.25">
      <c r="T483">
        <v>481</v>
      </c>
      <c r="U483">
        <f t="shared" ca="1" si="35"/>
        <v>0.14045712140104705</v>
      </c>
      <c r="V483" t="str">
        <f t="shared" ca="1" si="36"/>
        <v>red</v>
      </c>
    </row>
    <row r="484" spans="20:22" x14ac:dyDescent="0.25">
      <c r="T484">
        <v>482</v>
      </c>
      <c r="U484">
        <f t="shared" ca="1" si="35"/>
        <v>0.15423595789386768</v>
      </c>
      <c r="V484" t="str">
        <f t="shared" ca="1" si="36"/>
        <v>red</v>
      </c>
    </row>
    <row r="485" spans="20:22" x14ac:dyDescent="0.25">
      <c r="T485">
        <v>483</v>
      </c>
      <c r="U485">
        <f t="shared" ca="1" si="35"/>
        <v>0.9414149868502667</v>
      </c>
      <c r="V485" t="str">
        <f t="shared" ca="1" si="36"/>
        <v>blue</v>
      </c>
    </row>
    <row r="486" spans="20:22" x14ac:dyDescent="0.25">
      <c r="T486">
        <v>484</v>
      </c>
      <c r="U486">
        <f t="shared" ca="1" si="35"/>
        <v>0.31312101872930542</v>
      </c>
      <c r="V486" t="str">
        <f t="shared" ca="1" si="36"/>
        <v>white</v>
      </c>
    </row>
    <row r="487" spans="20:22" x14ac:dyDescent="0.25">
      <c r="T487">
        <v>485</v>
      </c>
      <c r="U487">
        <f t="shared" ca="1" si="35"/>
        <v>0.89183284242238425</v>
      </c>
      <c r="V487" t="str">
        <f t="shared" ca="1" si="36"/>
        <v>blue</v>
      </c>
    </row>
    <row r="488" spans="20:22" x14ac:dyDescent="0.25">
      <c r="T488">
        <v>486</v>
      </c>
      <c r="U488">
        <f t="shared" ca="1" si="35"/>
        <v>0.49766624456663366</v>
      </c>
      <c r="V488" t="str">
        <f t="shared" ca="1" si="36"/>
        <v>white</v>
      </c>
    </row>
    <row r="489" spans="20:22" x14ac:dyDescent="0.25">
      <c r="T489">
        <v>487</v>
      </c>
      <c r="U489">
        <f t="shared" ca="1" si="35"/>
        <v>9.9899156062270733E-2</v>
      </c>
      <c r="V489" t="str">
        <f t="shared" ca="1" si="36"/>
        <v>red</v>
      </c>
    </row>
    <row r="490" spans="20:22" x14ac:dyDescent="0.25">
      <c r="T490">
        <v>488</v>
      </c>
      <c r="U490">
        <f t="shared" ca="1" si="35"/>
        <v>0.49771596442447119</v>
      </c>
      <c r="V490" t="str">
        <f t="shared" ca="1" si="36"/>
        <v>white</v>
      </c>
    </row>
    <row r="491" spans="20:22" x14ac:dyDescent="0.25">
      <c r="T491">
        <v>489</v>
      </c>
      <c r="U491">
        <f t="shared" ca="1" si="35"/>
        <v>0.26851000744850373</v>
      </c>
      <c r="V491" t="str">
        <f t="shared" ca="1" si="36"/>
        <v>red</v>
      </c>
    </row>
    <row r="492" spans="20:22" x14ac:dyDescent="0.25">
      <c r="T492">
        <v>490</v>
      </c>
      <c r="U492">
        <f t="shared" ca="1" si="35"/>
        <v>0.64182808116423573</v>
      </c>
      <c r="V492" t="str">
        <f t="shared" ca="1" si="36"/>
        <v>blue</v>
      </c>
    </row>
    <row r="493" spans="20:22" x14ac:dyDescent="0.25">
      <c r="T493">
        <v>491</v>
      </c>
      <c r="U493">
        <f t="shared" ca="1" si="35"/>
        <v>0.64329327981138174</v>
      </c>
      <c r="V493" t="str">
        <f t="shared" ca="1" si="36"/>
        <v>blue</v>
      </c>
    </row>
    <row r="494" spans="20:22" x14ac:dyDescent="0.25">
      <c r="T494">
        <v>492</v>
      </c>
      <c r="U494">
        <f t="shared" ca="1" si="35"/>
        <v>0.60843092371984431</v>
      </c>
      <c r="V494" t="str">
        <f t="shared" ca="1" si="36"/>
        <v>blue</v>
      </c>
    </row>
    <row r="495" spans="20:22" x14ac:dyDescent="0.25">
      <c r="T495">
        <v>493</v>
      </c>
      <c r="U495">
        <f t="shared" ca="1" si="35"/>
        <v>0.53981356656923063</v>
      </c>
      <c r="V495" t="str">
        <f t="shared" ca="1" si="36"/>
        <v>white</v>
      </c>
    </row>
    <row r="496" spans="20:22" x14ac:dyDescent="0.25">
      <c r="T496">
        <v>494</v>
      </c>
      <c r="U496">
        <f t="shared" ca="1" si="35"/>
        <v>6.5780440300834742E-2</v>
      </c>
      <c r="V496" t="str">
        <f t="shared" ca="1" si="36"/>
        <v>red</v>
      </c>
    </row>
    <row r="497" spans="20:22" x14ac:dyDescent="0.25">
      <c r="T497">
        <v>495</v>
      </c>
      <c r="U497">
        <f t="shared" ca="1" si="35"/>
        <v>0.96666853990765378</v>
      </c>
      <c r="V497" t="str">
        <f t="shared" ca="1" si="36"/>
        <v>blue</v>
      </c>
    </row>
    <row r="498" spans="20:22" x14ac:dyDescent="0.25">
      <c r="T498">
        <v>496</v>
      </c>
      <c r="U498">
        <f t="shared" ca="1" si="35"/>
        <v>0.91455800779797713</v>
      </c>
      <c r="V498" t="str">
        <f t="shared" ca="1" si="36"/>
        <v>blue</v>
      </c>
    </row>
    <row r="499" spans="20:22" x14ac:dyDescent="0.25">
      <c r="T499">
        <v>497</v>
      </c>
      <c r="U499">
        <f t="shared" ca="1" si="35"/>
        <v>8.9839623526005052E-2</v>
      </c>
      <c r="V499" t="str">
        <f t="shared" ca="1" si="36"/>
        <v>red</v>
      </c>
    </row>
    <row r="500" spans="20:22" x14ac:dyDescent="0.25">
      <c r="T500">
        <v>498</v>
      </c>
      <c r="U500">
        <f t="shared" ca="1" si="35"/>
        <v>0.41688064000128977</v>
      </c>
      <c r="V500" t="str">
        <f t="shared" ca="1" si="36"/>
        <v>white</v>
      </c>
    </row>
    <row r="501" spans="20:22" x14ac:dyDescent="0.25">
      <c r="T501">
        <v>499</v>
      </c>
      <c r="U501">
        <f t="shared" ca="1" si="35"/>
        <v>0.94333200237088022</v>
      </c>
      <c r="V501" t="str">
        <f t="shared" ca="1" si="36"/>
        <v>blue</v>
      </c>
    </row>
    <row r="502" spans="20:22" x14ac:dyDescent="0.25">
      <c r="T502">
        <v>500</v>
      </c>
      <c r="U502">
        <f t="shared" ca="1" si="35"/>
        <v>2.3164125601747299E-2</v>
      </c>
      <c r="V502" t="str">
        <f t="shared" ca="1" si="36"/>
        <v>red</v>
      </c>
    </row>
    <row r="503" spans="20:22" x14ac:dyDescent="0.25">
      <c r="T503">
        <v>501</v>
      </c>
      <c r="U503">
        <f t="shared" ca="1" si="35"/>
        <v>0.99935022424539943</v>
      </c>
      <c r="V503" t="str">
        <f t="shared" ca="1" si="36"/>
        <v>blue</v>
      </c>
    </row>
    <row r="504" spans="20:22" x14ac:dyDescent="0.25">
      <c r="T504">
        <v>502</v>
      </c>
      <c r="U504">
        <f t="shared" ca="1" si="35"/>
        <v>0.31458833923087393</v>
      </c>
      <c r="V504" t="str">
        <f t="shared" ca="1" si="36"/>
        <v>white</v>
      </c>
    </row>
    <row r="505" spans="20:22" x14ac:dyDescent="0.25">
      <c r="T505">
        <v>503</v>
      </c>
      <c r="U505">
        <f t="shared" ca="1" si="35"/>
        <v>0.65373478989312284</v>
      </c>
      <c r="V505" t="str">
        <f t="shared" ca="1" si="36"/>
        <v>blue</v>
      </c>
    </row>
    <row r="506" spans="20:22" x14ac:dyDescent="0.25">
      <c r="T506">
        <v>504</v>
      </c>
      <c r="U506">
        <f t="shared" ca="1" si="35"/>
        <v>0.95953516363778635</v>
      </c>
      <c r="V506" t="str">
        <f t="shared" ca="1" si="36"/>
        <v>blue</v>
      </c>
    </row>
    <row r="507" spans="20:22" x14ac:dyDescent="0.25">
      <c r="T507">
        <v>505</v>
      </c>
      <c r="U507">
        <f t="shared" ca="1" si="35"/>
        <v>0.7592614465779346</v>
      </c>
      <c r="V507" t="str">
        <f t="shared" ca="1" si="36"/>
        <v>blue</v>
      </c>
    </row>
    <row r="508" spans="20:22" x14ac:dyDescent="0.25">
      <c r="T508">
        <v>506</v>
      </c>
      <c r="U508">
        <f t="shared" ca="1" si="35"/>
        <v>0.73833565527238232</v>
      </c>
      <c r="V508" t="str">
        <f t="shared" ca="1" si="36"/>
        <v>blue</v>
      </c>
    </row>
    <row r="509" spans="20:22" x14ac:dyDescent="0.25">
      <c r="T509">
        <v>507</v>
      </c>
      <c r="U509">
        <f t="shared" ca="1" si="35"/>
        <v>0.98959626837291514</v>
      </c>
      <c r="V509" t="str">
        <f t="shared" ca="1" si="36"/>
        <v>blue</v>
      </c>
    </row>
    <row r="510" spans="20:22" x14ac:dyDescent="0.25">
      <c r="T510">
        <v>508</v>
      </c>
      <c r="U510">
        <f t="shared" ca="1" si="35"/>
        <v>0.57720652883922441</v>
      </c>
      <c r="V510" t="str">
        <f t="shared" ca="1" si="36"/>
        <v>white</v>
      </c>
    </row>
    <row r="511" spans="20:22" x14ac:dyDescent="0.25">
      <c r="T511">
        <v>509</v>
      </c>
      <c r="U511">
        <f t="shared" ca="1" si="35"/>
        <v>0.31874627688301649</v>
      </c>
      <c r="V511" t="str">
        <f t="shared" ca="1" si="36"/>
        <v>white</v>
      </c>
    </row>
    <row r="512" spans="20:22" x14ac:dyDescent="0.25">
      <c r="T512">
        <v>510</v>
      </c>
      <c r="U512">
        <f t="shared" ca="1" si="35"/>
        <v>2.4672546236854775E-2</v>
      </c>
      <c r="V512" t="str">
        <f t="shared" ca="1" si="36"/>
        <v>red</v>
      </c>
    </row>
    <row r="513" spans="20:22" x14ac:dyDescent="0.25">
      <c r="T513">
        <v>511</v>
      </c>
      <c r="U513">
        <f t="shared" ca="1" si="35"/>
        <v>0.47073282783419157</v>
      </c>
      <c r="V513" t="str">
        <f t="shared" ca="1" si="36"/>
        <v>white</v>
      </c>
    </row>
    <row r="514" spans="20:22" x14ac:dyDescent="0.25">
      <c r="T514">
        <v>512</v>
      </c>
      <c r="U514">
        <f t="shared" ca="1" si="35"/>
        <v>0.97420222277477531</v>
      </c>
      <c r="V514" t="str">
        <f t="shared" ca="1" si="36"/>
        <v>blue</v>
      </c>
    </row>
    <row r="515" spans="20:22" x14ac:dyDescent="0.25">
      <c r="T515">
        <v>513</v>
      </c>
      <c r="U515">
        <f t="shared" ca="1" si="35"/>
        <v>0.59026674701648207</v>
      </c>
      <c r="V515" t="str">
        <f t="shared" ca="1" si="36"/>
        <v>white</v>
      </c>
    </row>
    <row r="516" spans="20:22" x14ac:dyDescent="0.25">
      <c r="T516">
        <v>514</v>
      </c>
      <c r="U516">
        <f t="shared" ref="U516:U579" ca="1" si="37">RAND()</f>
        <v>0.94020178714445801</v>
      </c>
      <c r="V516" t="str">
        <f t="shared" ref="V516:V579" ca="1" si="38">IF(U516&lt;0.3,"red",IF(U516&lt;0.6,"white","blue"))</f>
        <v>blue</v>
      </c>
    </row>
    <row r="517" spans="20:22" x14ac:dyDescent="0.25">
      <c r="T517">
        <v>515</v>
      </c>
      <c r="U517">
        <f t="shared" ca="1" si="37"/>
        <v>0.72384935949546114</v>
      </c>
      <c r="V517" t="str">
        <f t="shared" ca="1" si="38"/>
        <v>blue</v>
      </c>
    </row>
    <row r="518" spans="20:22" x14ac:dyDescent="0.25">
      <c r="T518">
        <v>516</v>
      </c>
      <c r="U518">
        <f t="shared" ca="1" si="37"/>
        <v>0.94872301153842276</v>
      </c>
      <c r="V518" t="str">
        <f t="shared" ca="1" si="38"/>
        <v>blue</v>
      </c>
    </row>
    <row r="519" spans="20:22" x14ac:dyDescent="0.25">
      <c r="T519">
        <v>517</v>
      </c>
      <c r="U519">
        <f t="shared" ca="1" si="37"/>
        <v>0.59963565488009862</v>
      </c>
      <c r="V519" t="str">
        <f t="shared" ca="1" si="38"/>
        <v>white</v>
      </c>
    </row>
    <row r="520" spans="20:22" x14ac:dyDescent="0.25">
      <c r="T520">
        <v>518</v>
      </c>
      <c r="U520">
        <f t="shared" ca="1" si="37"/>
        <v>0.52125308132259263</v>
      </c>
      <c r="V520" t="str">
        <f t="shared" ca="1" si="38"/>
        <v>white</v>
      </c>
    </row>
    <row r="521" spans="20:22" x14ac:dyDescent="0.25">
      <c r="T521">
        <v>519</v>
      </c>
      <c r="U521">
        <f t="shared" ca="1" si="37"/>
        <v>0.68629856207232498</v>
      </c>
      <c r="V521" t="str">
        <f t="shared" ca="1" si="38"/>
        <v>blue</v>
      </c>
    </row>
    <row r="522" spans="20:22" x14ac:dyDescent="0.25">
      <c r="T522">
        <v>520</v>
      </c>
      <c r="U522">
        <f t="shared" ca="1" si="37"/>
        <v>0.92055402873599246</v>
      </c>
      <c r="V522" t="str">
        <f t="shared" ca="1" si="38"/>
        <v>blue</v>
      </c>
    </row>
    <row r="523" spans="20:22" x14ac:dyDescent="0.25">
      <c r="T523">
        <v>521</v>
      </c>
      <c r="U523">
        <f t="shared" ca="1" si="37"/>
        <v>0.86548650181997766</v>
      </c>
      <c r="V523" t="str">
        <f t="shared" ca="1" si="38"/>
        <v>blue</v>
      </c>
    </row>
    <row r="524" spans="20:22" x14ac:dyDescent="0.25">
      <c r="T524">
        <v>522</v>
      </c>
      <c r="U524">
        <f t="shared" ca="1" si="37"/>
        <v>0.68412386462333974</v>
      </c>
      <c r="V524" t="str">
        <f t="shared" ca="1" si="38"/>
        <v>blue</v>
      </c>
    </row>
    <row r="525" spans="20:22" x14ac:dyDescent="0.25">
      <c r="T525">
        <v>523</v>
      </c>
      <c r="U525">
        <f t="shared" ca="1" si="37"/>
        <v>0.33514384672771358</v>
      </c>
      <c r="V525" t="str">
        <f t="shared" ca="1" si="38"/>
        <v>white</v>
      </c>
    </row>
    <row r="526" spans="20:22" x14ac:dyDescent="0.25">
      <c r="T526">
        <v>524</v>
      </c>
      <c r="U526">
        <f t="shared" ca="1" si="37"/>
        <v>0.31910169734516836</v>
      </c>
      <c r="V526" t="str">
        <f t="shared" ca="1" si="38"/>
        <v>white</v>
      </c>
    </row>
    <row r="527" spans="20:22" x14ac:dyDescent="0.25">
      <c r="T527">
        <v>525</v>
      </c>
      <c r="U527">
        <f t="shared" ca="1" si="37"/>
        <v>0.54851412879360006</v>
      </c>
      <c r="V527" t="str">
        <f t="shared" ca="1" si="38"/>
        <v>white</v>
      </c>
    </row>
    <row r="528" spans="20:22" x14ac:dyDescent="0.25">
      <c r="T528">
        <v>526</v>
      </c>
      <c r="U528">
        <f t="shared" ca="1" si="37"/>
        <v>3.3651801879406418E-2</v>
      </c>
      <c r="V528" t="str">
        <f t="shared" ca="1" si="38"/>
        <v>red</v>
      </c>
    </row>
    <row r="529" spans="20:22" x14ac:dyDescent="0.25">
      <c r="T529">
        <v>527</v>
      </c>
      <c r="U529">
        <f t="shared" ca="1" si="37"/>
        <v>0.75755156530661949</v>
      </c>
      <c r="V529" t="str">
        <f t="shared" ca="1" si="38"/>
        <v>blue</v>
      </c>
    </row>
    <row r="530" spans="20:22" x14ac:dyDescent="0.25">
      <c r="T530">
        <v>528</v>
      </c>
      <c r="U530">
        <f t="shared" ca="1" si="37"/>
        <v>0.1892749312405958</v>
      </c>
      <c r="V530" t="str">
        <f t="shared" ca="1" si="38"/>
        <v>red</v>
      </c>
    </row>
    <row r="531" spans="20:22" x14ac:dyDescent="0.25">
      <c r="T531">
        <v>529</v>
      </c>
      <c r="U531">
        <f t="shared" ca="1" si="37"/>
        <v>0.97148377266373587</v>
      </c>
      <c r="V531" t="str">
        <f t="shared" ca="1" si="38"/>
        <v>blue</v>
      </c>
    </row>
    <row r="532" spans="20:22" x14ac:dyDescent="0.25">
      <c r="T532">
        <v>530</v>
      </c>
      <c r="U532">
        <f t="shared" ca="1" si="37"/>
        <v>0.82454727374818193</v>
      </c>
      <c r="V532" t="str">
        <f t="shared" ca="1" si="38"/>
        <v>blue</v>
      </c>
    </row>
    <row r="533" spans="20:22" x14ac:dyDescent="0.25">
      <c r="T533">
        <v>531</v>
      </c>
      <c r="U533">
        <f t="shared" ca="1" si="37"/>
        <v>0.88313036384217036</v>
      </c>
      <c r="V533" t="str">
        <f t="shared" ca="1" si="38"/>
        <v>blue</v>
      </c>
    </row>
    <row r="534" spans="20:22" x14ac:dyDescent="0.25">
      <c r="T534">
        <v>532</v>
      </c>
      <c r="U534">
        <f t="shared" ca="1" si="37"/>
        <v>7.183537962466735E-2</v>
      </c>
      <c r="V534" t="str">
        <f t="shared" ca="1" si="38"/>
        <v>red</v>
      </c>
    </row>
    <row r="535" spans="20:22" x14ac:dyDescent="0.25">
      <c r="T535">
        <v>533</v>
      </c>
      <c r="U535">
        <f t="shared" ca="1" si="37"/>
        <v>0.49047432224109422</v>
      </c>
      <c r="V535" t="str">
        <f t="shared" ca="1" si="38"/>
        <v>white</v>
      </c>
    </row>
    <row r="536" spans="20:22" x14ac:dyDescent="0.25">
      <c r="T536">
        <v>534</v>
      </c>
      <c r="U536">
        <f t="shared" ca="1" si="37"/>
        <v>0.40427355248340524</v>
      </c>
      <c r="V536" t="str">
        <f t="shared" ca="1" si="38"/>
        <v>white</v>
      </c>
    </row>
    <row r="537" spans="20:22" x14ac:dyDescent="0.25">
      <c r="T537">
        <v>535</v>
      </c>
      <c r="U537">
        <f t="shared" ca="1" si="37"/>
        <v>0.60190326954897244</v>
      </c>
      <c r="V537" t="str">
        <f t="shared" ca="1" si="38"/>
        <v>blue</v>
      </c>
    </row>
    <row r="538" spans="20:22" x14ac:dyDescent="0.25">
      <c r="T538">
        <v>536</v>
      </c>
      <c r="U538">
        <f t="shared" ca="1" si="37"/>
        <v>0.12434192893093354</v>
      </c>
      <c r="V538" t="str">
        <f t="shared" ca="1" si="38"/>
        <v>red</v>
      </c>
    </row>
    <row r="539" spans="20:22" x14ac:dyDescent="0.25">
      <c r="T539">
        <v>537</v>
      </c>
      <c r="U539">
        <f t="shared" ca="1" si="37"/>
        <v>0.51560861909224964</v>
      </c>
      <c r="V539" t="str">
        <f t="shared" ca="1" si="38"/>
        <v>white</v>
      </c>
    </row>
    <row r="540" spans="20:22" x14ac:dyDescent="0.25">
      <c r="T540">
        <v>538</v>
      </c>
      <c r="U540">
        <f t="shared" ca="1" si="37"/>
        <v>0.31789766952435228</v>
      </c>
      <c r="V540" t="str">
        <f t="shared" ca="1" si="38"/>
        <v>white</v>
      </c>
    </row>
    <row r="541" spans="20:22" x14ac:dyDescent="0.25">
      <c r="T541">
        <v>539</v>
      </c>
      <c r="U541">
        <f t="shared" ca="1" si="37"/>
        <v>0.80176685054952967</v>
      </c>
      <c r="V541" t="str">
        <f t="shared" ca="1" si="38"/>
        <v>blue</v>
      </c>
    </row>
    <row r="542" spans="20:22" x14ac:dyDescent="0.25">
      <c r="T542">
        <v>540</v>
      </c>
      <c r="U542">
        <f t="shared" ca="1" si="37"/>
        <v>0.15108273325806876</v>
      </c>
      <c r="V542" t="str">
        <f t="shared" ca="1" si="38"/>
        <v>red</v>
      </c>
    </row>
    <row r="543" spans="20:22" x14ac:dyDescent="0.25">
      <c r="T543">
        <v>541</v>
      </c>
      <c r="U543">
        <f t="shared" ca="1" si="37"/>
        <v>3.7981622124453773E-2</v>
      </c>
      <c r="V543" t="str">
        <f t="shared" ca="1" si="38"/>
        <v>red</v>
      </c>
    </row>
    <row r="544" spans="20:22" x14ac:dyDescent="0.25">
      <c r="T544">
        <v>542</v>
      </c>
      <c r="U544">
        <f t="shared" ca="1" si="37"/>
        <v>0.72906326669807275</v>
      </c>
      <c r="V544" t="str">
        <f t="shared" ca="1" si="38"/>
        <v>blue</v>
      </c>
    </row>
    <row r="545" spans="20:22" x14ac:dyDescent="0.25">
      <c r="T545">
        <v>543</v>
      </c>
      <c r="U545">
        <f t="shared" ca="1" si="37"/>
        <v>0.6036383260407977</v>
      </c>
      <c r="V545" t="str">
        <f t="shared" ca="1" si="38"/>
        <v>blue</v>
      </c>
    </row>
    <row r="546" spans="20:22" x14ac:dyDescent="0.25">
      <c r="T546">
        <v>544</v>
      </c>
      <c r="U546">
        <f t="shared" ca="1" si="37"/>
        <v>0.61220500022107183</v>
      </c>
      <c r="V546" t="str">
        <f t="shared" ca="1" si="38"/>
        <v>blue</v>
      </c>
    </row>
    <row r="547" spans="20:22" x14ac:dyDescent="0.25">
      <c r="T547">
        <v>545</v>
      </c>
      <c r="U547">
        <f t="shared" ca="1" si="37"/>
        <v>0.13949743484504096</v>
      </c>
      <c r="V547" t="str">
        <f t="shared" ca="1" si="38"/>
        <v>red</v>
      </c>
    </row>
    <row r="548" spans="20:22" x14ac:dyDescent="0.25">
      <c r="T548">
        <v>546</v>
      </c>
      <c r="U548">
        <f t="shared" ca="1" si="37"/>
        <v>0.15155593754625407</v>
      </c>
      <c r="V548" t="str">
        <f t="shared" ca="1" si="38"/>
        <v>red</v>
      </c>
    </row>
    <row r="549" spans="20:22" x14ac:dyDescent="0.25">
      <c r="T549">
        <v>547</v>
      </c>
      <c r="U549">
        <f t="shared" ca="1" si="37"/>
        <v>0.16029996195822083</v>
      </c>
      <c r="V549" t="str">
        <f t="shared" ca="1" si="38"/>
        <v>red</v>
      </c>
    </row>
    <row r="550" spans="20:22" x14ac:dyDescent="0.25">
      <c r="T550">
        <v>548</v>
      </c>
      <c r="U550">
        <f t="shared" ca="1" si="37"/>
        <v>0.72842227953309879</v>
      </c>
      <c r="V550" t="str">
        <f t="shared" ca="1" si="38"/>
        <v>blue</v>
      </c>
    </row>
    <row r="551" spans="20:22" x14ac:dyDescent="0.25">
      <c r="T551">
        <v>549</v>
      </c>
      <c r="U551">
        <f t="shared" ca="1" si="37"/>
        <v>0.74344076131183567</v>
      </c>
      <c r="V551" t="str">
        <f t="shared" ca="1" si="38"/>
        <v>blue</v>
      </c>
    </row>
    <row r="552" spans="20:22" x14ac:dyDescent="0.25">
      <c r="T552">
        <v>550</v>
      </c>
      <c r="U552">
        <f t="shared" ca="1" si="37"/>
        <v>0.13672503142440429</v>
      </c>
      <c r="V552" t="str">
        <f t="shared" ca="1" si="38"/>
        <v>red</v>
      </c>
    </row>
    <row r="553" spans="20:22" x14ac:dyDescent="0.25">
      <c r="T553">
        <v>551</v>
      </c>
      <c r="U553">
        <f t="shared" ca="1" si="37"/>
        <v>0.23212907509177627</v>
      </c>
      <c r="V553" t="str">
        <f t="shared" ca="1" si="38"/>
        <v>red</v>
      </c>
    </row>
    <row r="554" spans="20:22" x14ac:dyDescent="0.25">
      <c r="T554">
        <v>552</v>
      </c>
      <c r="U554">
        <f t="shared" ca="1" si="37"/>
        <v>2.9300439387915933E-3</v>
      </c>
      <c r="V554" t="str">
        <f t="shared" ca="1" si="38"/>
        <v>red</v>
      </c>
    </row>
    <row r="555" spans="20:22" x14ac:dyDescent="0.25">
      <c r="T555">
        <v>553</v>
      </c>
      <c r="U555">
        <f t="shared" ca="1" si="37"/>
        <v>7.403589609996275E-2</v>
      </c>
      <c r="V555" t="str">
        <f t="shared" ca="1" si="38"/>
        <v>red</v>
      </c>
    </row>
    <row r="556" spans="20:22" x14ac:dyDescent="0.25">
      <c r="T556">
        <v>554</v>
      </c>
      <c r="U556">
        <f t="shared" ca="1" si="37"/>
        <v>0.14336642343475403</v>
      </c>
      <c r="V556" t="str">
        <f t="shared" ca="1" si="38"/>
        <v>red</v>
      </c>
    </row>
    <row r="557" spans="20:22" x14ac:dyDescent="0.25">
      <c r="T557">
        <v>555</v>
      </c>
      <c r="U557">
        <f t="shared" ca="1" si="37"/>
        <v>8.1000736218490021E-2</v>
      </c>
      <c r="V557" t="str">
        <f t="shared" ca="1" si="38"/>
        <v>red</v>
      </c>
    </row>
    <row r="558" spans="20:22" x14ac:dyDescent="0.25">
      <c r="T558">
        <v>556</v>
      </c>
      <c r="U558">
        <f t="shared" ca="1" si="37"/>
        <v>9.3028184295432581E-2</v>
      </c>
      <c r="V558" t="str">
        <f t="shared" ca="1" si="38"/>
        <v>red</v>
      </c>
    </row>
    <row r="559" spans="20:22" x14ac:dyDescent="0.25">
      <c r="T559">
        <v>557</v>
      </c>
      <c r="U559">
        <f t="shared" ca="1" si="37"/>
        <v>0.71182393195346383</v>
      </c>
      <c r="V559" t="str">
        <f t="shared" ca="1" si="38"/>
        <v>blue</v>
      </c>
    </row>
    <row r="560" spans="20:22" x14ac:dyDescent="0.25">
      <c r="T560">
        <v>558</v>
      </c>
      <c r="U560">
        <f t="shared" ca="1" si="37"/>
        <v>0.24998684644076974</v>
      </c>
      <c r="V560" t="str">
        <f t="shared" ca="1" si="38"/>
        <v>red</v>
      </c>
    </row>
    <row r="561" spans="20:22" x14ac:dyDescent="0.25">
      <c r="T561">
        <v>559</v>
      </c>
      <c r="U561">
        <f t="shared" ca="1" si="37"/>
        <v>0.65124871701177223</v>
      </c>
      <c r="V561" t="str">
        <f t="shared" ca="1" si="38"/>
        <v>blue</v>
      </c>
    </row>
    <row r="562" spans="20:22" x14ac:dyDescent="0.25">
      <c r="T562">
        <v>560</v>
      </c>
      <c r="U562">
        <f t="shared" ca="1" si="37"/>
        <v>0.801028771159773</v>
      </c>
      <c r="V562" t="str">
        <f t="shared" ca="1" si="38"/>
        <v>blue</v>
      </c>
    </row>
    <row r="563" spans="20:22" x14ac:dyDescent="0.25">
      <c r="T563">
        <v>561</v>
      </c>
      <c r="U563">
        <f t="shared" ca="1" si="37"/>
        <v>0.93021354191683869</v>
      </c>
      <c r="V563" t="str">
        <f t="shared" ca="1" si="38"/>
        <v>blue</v>
      </c>
    </row>
    <row r="564" spans="20:22" x14ac:dyDescent="0.25">
      <c r="T564">
        <v>562</v>
      </c>
      <c r="U564">
        <f t="shared" ca="1" si="37"/>
        <v>0.97139035016287922</v>
      </c>
      <c r="V564" t="str">
        <f t="shared" ca="1" si="38"/>
        <v>blue</v>
      </c>
    </row>
    <row r="565" spans="20:22" x14ac:dyDescent="0.25">
      <c r="T565">
        <v>563</v>
      </c>
      <c r="U565">
        <f t="shared" ca="1" si="37"/>
        <v>0.30847589571711209</v>
      </c>
      <c r="V565" t="str">
        <f t="shared" ca="1" si="38"/>
        <v>white</v>
      </c>
    </row>
    <row r="566" spans="20:22" x14ac:dyDescent="0.25">
      <c r="T566">
        <v>564</v>
      </c>
      <c r="U566">
        <f t="shared" ca="1" si="37"/>
        <v>0.11976267853599321</v>
      </c>
      <c r="V566" t="str">
        <f t="shared" ca="1" si="38"/>
        <v>red</v>
      </c>
    </row>
    <row r="567" spans="20:22" x14ac:dyDescent="0.25">
      <c r="T567">
        <v>565</v>
      </c>
      <c r="U567">
        <f t="shared" ca="1" si="37"/>
        <v>0.66255673670290238</v>
      </c>
      <c r="V567" t="str">
        <f t="shared" ca="1" si="38"/>
        <v>blue</v>
      </c>
    </row>
    <row r="568" spans="20:22" x14ac:dyDescent="0.25">
      <c r="T568">
        <v>566</v>
      </c>
      <c r="U568">
        <f t="shared" ca="1" si="37"/>
        <v>0.90950408989023246</v>
      </c>
      <c r="V568" t="str">
        <f t="shared" ca="1" si="38"/>
        <v>blue</v>
      </c>
    </row>
    <row r="569" spans="20:22" x14ac:dyDescent="0.25">
      <c r="T569">
        <v>567</v>
      </c>
      <c r="U569">
        <f t="shared" ca="1" si="37"/>
        <v>0.76358087635480143</v>
      </c>
      <c r="V569" t="str">
        <f t="shared" ca="1" si="38"/>
        <v>blue</v>
      </c>
    </row>
    <row r="570" spans="20:22" x14ac:dyDescent="0.25">
      <c r="T570">
        <v>568</v>
      </c>
      <c r="U570">
        <f t="shared" ca="1" si="37"/>
        <v>9.3878298394074466E-2</v>
      </c>
      <c r="V570" t="str">
        <f t="shared" ca="1" si="38"/>
        <v>red</v>
      </c>
    </row>
    <row r="571" spans="20:22" x14ac:dyDescent="0.25">
      <c r="T571">
        <v>569</v>
      </c>
      <c r="U571">
        <f t="shared" ca="1" si="37"/>
        <v>4.8821662313220715E-2</v>
      </c>
      <c r="V571" t="str">
        <f t="shared" ca="1" si="38"/>
        <v>red</v>
      </c>
    </row>
    <row r="572" spans="20:22" x14ac:dyDescent="0.25">
      <c r="T572">
        <v>570</v>
      </c>
      <c r="U572">
        <f t="shared" ca="1" si="37"/>
        <v>0.8957656302201088</v>
      </c>
      <c r="V572" t="str">
        <f t="shared" ca="1" si="38"/>
        <v>blue</v>
      </c>
    </row>
    <row r="573" spans="20:22" x14ac:dyDescent="0.25">
      <c r="T573">
        <v>571</v>
      </c>
      <c r="U573">
        <f t="shared" ca="1" si="37"/>
        <v>7.3790165506322558E-2</v>
      </c>
      <c r="V573" t="str">
        <f t="shared" ca="1" si="38"/>
        <v>red</v>
      </c>
    </row>
    <row r="574" spans="20:22" x14ac:dyDescent="0.25">
      <c r="T574">
        <v>572</v>
      </c>
      <c r="U574">
        <f t="shared" ca="1" si="37"/>
        <v>0.85245736449822129</v>
      </c>
      <c r="V574" t="str">
        <f t="shared" ca="1" si="38"/>
        <v>blue</v>
      </c>
    </row>
    <row r="575" spans="20:22" x14ac:dyDescent="0.25">
      <c r="T575">
        <v>573</v>
      </c>
      <c r="U575">
        <f t="shared" ca="1" si="37"/>
        <v>4.4240454096711512E-2</v>
      </c>
      <c r="V575" t="str">
        <f t="shared" ca="1" si="38"/>
        <v>red</v>
      </c>
    </row>
    <row r="576" spans="20:22" x14ac:dyDescent="0.25">
      <c r="T576">
        <v>574</v>
      </c>
      <c r="U576">
        <f t="shared" ca="1" si="37"/>
        <v>3.3195831976586265E-2</v>
      </c>
      <c r="V576" t="str">
        <f t="shared" ca="1" si="38"/>
        <v>red</v>
      </c>
    </row>
    <row r="577" spans="20:22" x14ac:dyDescent="0.25">
      <c r="T577">
        <v>575</v>
      </c>
      <c r="U577">
        <f t="shared" ca="1" si="37"/>
        <v>0.94343473298677261</v>
      </c>
      <c r="V577" t="str">
        <f t="shared" ca="1" si="38"/>
        <v>blue</v>
      </c>
    </row>
    <row r="578" spans="20:22" x14ac:dyDescent="0.25">
      <c r="T578">
        <v>576</v>
      </c>
      <c r="U578">
        <f t="shared" ca="1" si="37"/>
        <v>0.18646449388981523</v>
      </c>
      <c r="V578" t="str">
        <f t="shared" ca="1" si="38"/>
        <v>red</v>
      </c>
    </row>
    <row r="579" spans="20:22" x14ac:dyDescent="0.25">
      <c r="T579">
        <v>577</v>
      </c>
      <c r="U579">
        <f t="shared" ca="1" si="37"/>
        <v>0.34597906512122489</v>
      </c>
      <c r="V579" t="str">
        <f t="shared" ca="1" si="38"/>
        <v>white</v>
      </c>
    </row>
    <row r="580" spans="20:22" x14ac:dyDescent="0.25">
      <c r="T580">
        <v>578</v>
      </c>
      <c r="U580">
        <f t="shared" ref="U580:U643" ca="1" si="39">RAND()</f>
        <v>0.77880510547272996</v>
      </c>
      <c r="V580" t="str">
        <f t="shared" ref="V580:V643" ca="1" si="40">IF(U580&lt;0.3,"red",IF(U580&lt;0.6,"white","blue"))</f>
        <v>blue</v>
      </c>
    </row>
    <row r="581" spans="20:22" x14ac:dyDescent="0.25">
      <c r="T581">
        <v>579</v>
      </c>
      <c r="U581">
        <f t="shared" ca="1" si="39"/>
        <v>0.89280134265635025</v>
      </c>
      <c r="V581" t="str">
        <f t="shared" ca="1" si="40"/>
        <v>blue</v>
      </c>
    </row>
    <row r="582" spans="20:22" x14ac:dyDescent="0.25">
      <c r="T582">
        <v>580</v>
      </c>
      <c r="U582">
        <f t="shared" ca="1" si="39"/>
        <v>0.33377228241559309</v>
      </c>
      <c r="V582" t="str">
        <f t="shared" ca="1" si="40"/>
        <v>white</v>
      </c>
    </row>
    <row r="583" spans="20:22" x14ac:dyDescent="0.25">
      <c r="T583">
        <v>581</v>
      </c>
      <c r="U583">
        <f t="shared" ca="1" si="39"/>
        <v>0.3749171976949589</v>
      </c>
      <c r="V583" t="str">
        <f t="shared" ca="1" si="40"/>
        <v>white</v>
      </c>
    </row>
    <row r="584" spans="20:22" x14ac:dyDescent="0.25">
      <c r="T584">
        <v>582</v>
      </c>
      <c r="U584">
        <f t="shared" ca="1" si="39"/>
        <v>0.98557793084577128</v>
      </c>
      <c r="V584" t="str">
        <f t="shared" ca="1" si="40"/>
        <v>blue</v>
      </c>
    </row>
    <row r="585" spans="20:22" x14ac:dyDescent="0.25">
      <c r="T585">
        <v>583</v>
      </c>
      <c r="U585">
        <f t="shared" ca="1" si="39"/>
        <v>0.68339973574456281</v>
      </c>
      <c r="V585" t="str">
        <f t="shared" ca="1" si="40"/>
        <v>blue</v>
      </c>
    </row>
    <row r="586" spans="20:22" x14ac:dyDescent="0.25">
      <c r="T586">
        <v>584</v>
      </c>
      <c r="U586">
        <f t="shared" ca="1" si="39"/>
        <v>0.76051009257526081</v>
      </c>
      <c r="V586" t="str">
        <f t="shared" ca="1" si="40"/>
        <v>blue</v>
      </c>
    </row>
    <row r="587" spans="20:22" x14ac:dyDescent="0.25">
      <c r="T587">
        <v>585</v>
      </c>
      <c r="U587">
        <f t="shared" ca="1" si="39"/>
        <v>0.22157433074857003</v>
      </c>
      <c r="V587" t="str">
        <f t="shared" ca="1" si="40"/>
        <v>red</v>
      </c>
    </row>
    <row r="588" spans="20:22" x14ac:dyDescent="0.25">
      <c r="T588">
        <v>586</v>
      </c>
      <c r="U588">
        <f t="shared" ca="1" si="39"/>
        <v>3.9805496349754055E-2</v>
      </c>
      <c r="V588" t="str">
        <f t="shared" ca="1" si="40"/>
        <v>red</v>
      </c>
    </row>
    <row r="589" spans="20:22" x14ac:dyDescent="0.25">
      <c r="T589">
        <v>587</v>
      </c>
      <c r="U589">
        <f t="shared" ca="1" si="39"/>
        <v>0.21052635472630354</v>
      </c>
      <c r="V589" t="str">
        <f t="shared" ca="1" si="40"/>
        <v>red</v>
      </c>
    </row>
    <row r="590" spans="20:22" x14ac:dyDescent="0.25">
      <c r="T590">
        <v>588</v>
      </c>
      <c r="U590">
        <f t="shared" ca="1" si="39"/>
        <v>0.76915662369764015</v>
      </c>
      <c r="V590" t="str">
        <f t="shared" ca="1" si="40"/>
        <v>blue</v>
      </c>
    </row>
    <row r="591" spans="20:22" x14ac:dyDescent="0.25">
      <c r="T591">
        <v>589</v>
      </c>
      <c r="U591">
        <f t="shared" ca="1" si="39"/>
        <v>0.45118698938920854</v>
      </c>
      <c r="V591" t="str">
        <f t="shared" ca="1" si="40"/>
        <v>white</v>
      </c>
    </row>
    <row r="592" spans="20:22" x14ac:dyDescent="0.25">
      <c r="T592">
        <v>590</v>
      </c>
      <c r="U592">
        <f t="shared" ca="1" si="39"/>
        <v>0.40263278143927961</v>
      </c>
      <c r="V592" t="str">
        <f t="shared" ca="1" si="40"/>
        <v>white</v>
      </c>
    </row>
    <row r="593" spans="20:22" x14ac:dyDescent="0.25">
      <c r="T593">
        <v>591</v>
      </c>
      <c r="U593">
        <f t="shared" ca="1" si="39"/>
        <v>0.78592872241561529</v>
      </c>
      <c r="V593" t="str">
        <f t="shared" ca="1" si="40"/>
        <v>blue</v>
      </c>
    </row>
    <row r="594" spans="20:22" x14ac:dyDescent="0.25">
      <c r="T594">
        <v>592</v>
      </c>
      <c r="U594">
        <f t="shared" ca="1" si="39"/>
        <v>0.68312378591463385</v>
      </c>
      <c r="V594" t="str">
        <f t="shared" ca="1" si="40"/>
        <v>blue</v>
      </c>
    </row>
    <row r="595" spans="20:22" x14ac:dyDescent="0.25">
      <c r="T595">
        <v>593</v>
      </c>
      <c r="U595">
        <f t="shared" ca="1" si="39"/>
        <v>0.66782531489943442</v>
      </c>
      <c r="V595" t="str">
        <f t="shared" ca="1" si="40"/>
        <v>blue</v>
      </c>
    </row>
    <row r="596" spans="20:22" x14ac:dyDescent="0.25">
      <c r="T596">
        <v>594</v>
      </c>
      <c r="U596">
        <f t="shared" ca="1" si="39"/>
        <v>0.22534947212343659</v>
      </c>
      <c r="V596" t="str">
        <f t="shared" ca="1" si="40"/>
        <v>red</v>
      </c>
    </row>
    <row r="597" spans="20:22" x14ac:dyDescent="0.25">
      <c r="T597">
        <v>595</v>
      </c>
      <c r="U597">
        <f t="shared" ca="1" si="39"/>
        <v>4.0772228980401115E-2</v>
      </c>
      <c r="V597" t="str">
        <f t="shared" ca="1" si="40"/>
        <v>red</v>
      </c>
    </row>
    <row r="598" spans="20:22" x14ac:dyDescent="0.25">
      <c r="T598">
        <v>596</v>
      </c>
      <c r="U598">
        <f t="shared" ca="1" si="39"/>
        <v>0.83816583814482049</v>
      </c>
      <c r="V598" t="str">
        <f t="shared" ca="1" si="40"/>
        <v>blue</v>
      </c>
    </row>
    <row r="599" spans="20:22" x14ac:dyDescent="0.25">
      <c r="T599">
        <v>597</v>
      </c>
      <c r="U599">
        <f t="shared" ca="1" si="39"/>
        <v>0.41540045135626846</v>
      </c>
      <c r="V599" t="str">
        <f t="shared" ca="1" si="40"/>
        <v>white</v>
      </c>
    </row>
    <row r="600" spans="20:22" x14ac:dyDescent="0.25">
      <c r="T600">
        <v>598</v>
      </c>
      <c r="U600">
        <f t="shared" ca="1" si="39"/>
        <v>0.83911290319918974</v>
      </c>
      <c r="V600" t="str">
        <f t="shared" ca="1" si="40"/>
        <v>blue</v>
      </c>
    </row>
    <row r="601" spans="20:22" x14ac:dyDescent="0.25">
      <c r="T601">
        <v>599</v>
      </c>
      <c r="U601">
        <f t="shared" ca="1" si="39"/>
        <v>0.66500074704405465</v>
      </c>
      <c r="V601" t="str">
        <f t="shared" ca="1" si="40"/>
        <v>blue</v>
      </c>
    </row>
    <row r="602" spans="20:22" x14ac:dyDescent="0.25">
      <c r="T602">
        <v>600</v>
      </c>
      <c r="U602">
        <f t="shared" ca="1" si="39"/>
        <v>0.54881081939024068</v>
      </c>
      <c r="V602" t="str">
        <f t="shared" ca="1" si="40"/>
        <v>white</v>
      </c>
    </row>
    <row r="603" spans="20:22" x14ac:dyDescent="0.25">
      <c r="T603">
        <v>601</v>
      </c>
      <c r="U603">
        <f t="shared" ca="1" si="39"/>
        <v>0.13069293930277737</v>
      </c>
      <c r="V603" t="str">
        <f t="shared" ca="1" si="40"/>
        <v>red</v>
      </c>
    </row>
    <row r="604" spans="20:22" x14ac:dyDescent="0.25">
      <c r="T604">
        <v>602</v>
      </c>
      <c r="U604">
        <f t="shared" ca="1" si="39"/>
        <v>0.64653988469040857</v>
      </c>
      <c r="V604" t="str">
        <f t="shared" ca="1" si="40"/>
        <v>blue</v>
      </c>
    </row>
    <row r="605" spans="20:22" x14ac:dyDescent="0.25">
      <c r="T605">
        <v>603</v>
      </c>
      <c r="U605">
        <f t="shared" ca="1" si="39"/>
        <v>0.534345720130737</v>
      </c>
      <c r="V605" t="str">
        <f t="shared" ca="1" si="40"/>
        <v>white</v>
      </c>
    </row>
    <row r="606" spans="20:22" x14ac:dyDescent="0.25">
      <c r="T606">
        <v>604</v>
      </c>
      <c r="U606">
        <f t="shared" ca="1" si="39"/>
        <v>0.59777062071313547</v>
      </c>
      <c r="V606" t="str">
        <f t="shared" ca="1" si="40"/>
        <v>white</v>
      </c>
    </row>
    <row r="607" spans="20:22" x14ac:dyDescent="0.25">
      <c r="T607">
        <v>605</v>
      </c>
      <c r="U607">
        <f t="shared" ca="1" si="39"/>
        <v>0.81315897630509448</v>
      </c>
      <c r="V607" t="str">
        <f t="shared" ca="1" si="40"/>
        <v>blue</v>
      </c>
    </row>
    <row r="608" spans="20:22" x14ac:dyDescent="0.25">
      <c r="T608">
        <v>606</v>
      </c>
      <c r="U608">
        <f t="shared" ca="1" si="39"/>
        <v>0.48140426578234286</v>
      </c>
      <c r="V608" t="str">
        <f t="shared" ca="1" si="40"/>
        <v>white</v>
      </c>
    </row>
    <row r="609" spans="20:22" x14ac:dyDescent="0.25">
      <c r="T609">
        <v>607</v>
      </c>
      <c r="U609">
        <f t="shared" ca="1" si="39"/>
        <v>0.46352225978786654</v>
      </c>
      <c r="V609" t="str">
        <f t="shared" ca="1" si="40"/>
        <v>white</v>
      </c>
    </row>
    <row r="610" spans="20:22" x14ac:dyDescent="0.25">
      <c r="T610">
        <v>608</v>
      </c>
      <c r="U610">
        <f t="shared" ca="1" si="39"/>
        <v>4.1551194623101306E-2</v>
      </c>
      <c r="V610" t="str">
        <f t="shared" ca="1" si="40"/>
        <v>red</v>
      </c>
    </row>
    <row r="611" spans="20:22" x14ac:dyDescent="0.25">
      <c r="T611">
        <v>609</v>
      </c>
      <c r="U611">
        <f t="shared" ca="1" si="39"/>
        <v>0.72569698338872479</v>
      </c>
      <c r="V611" t="str">
        <f t="shared" ca="1" si="40"/>
        <v>blue</v>
      </c>
    </row>
    <row r="612" spans="20:22" x14ac:dyDescent="0.25">
      <c r="T612">
        <v>610</v>
      </c>
      <c r="U612">
        <f t="shared" ca="1" si="39"/>
        <v>0.30151538490204033</v>
      </c>
      <c r="V612" t="str">
        <f t="shared" ca="1" si="40"/>
        <v>white</v>
      </c>
    </row>
    <row r="613" spans="20:22" x14ac:dyDescent="0.25">
      <c r="T613">
        <v>611</v>
      </c>
      <c r="U613">
        <f t="shared" ca="1" si="39"/>
        <v>0.19352732129948746</v>
      </c>
      <c r="V613" t="str">
        <f t="shared" ca="1" si="40"/>
        <v>red</v>
      </c>
    </row>
    <row r="614" spans="20:22" x14ac:dyDescent="0.25">
      <c r="T614">
        <v>612</v>
      </c>
      <c r="U614">
        <f t="shared" ca="1" si="39"/>
        <v>6.4902630494710567E-2</v>
      </c>
      <c r="V614" t="str">
        <f t="shared" ca="1" si="40"/>
        <v>red</v>
      </c>
    </row>
    <row r="615" spans="20:22" x14ac:dyDescent="0.25">
      <c r="T615">
        <v>613</v>
      </c>
      <c r="U615">
        <f t="shared" ca="1" si="39"/>
        <v>0.80767272250545863</v>
      </c>
      <c r="V615" t="str">
        <f t="shared" ca="1" si="40"/>
        <v>blue</v>
      </c>
    </row>
    <row r="616" spans="20:22" x14ac:dyDescent="0.25">
      <c r="T616">
        <v>614</v>
      </c>
      <c r="U616">
        <f t="shared" ca="1" si="39"/>
        <v>0.10515476564878257</v>
      </c>
      <c r="V616" t="str">
        <f t="shared" ca="1" si="40"/>
        <v>red</v>
      </c>
    </row>
    <row r="617" spans="20:22" x14ac:dyDescent="0.25">
      <c r="T617">
        <v>615</v>
      </c>
      <c r="U617">
        <f t="shared" ca="1" si="39"/>
        <v>0.81474212725061401</v>
      </c>
      <c r="V617" t="str">
        <f t="shared" ca="1" si="40"/>
        <v>blue</v>
      </c>
    </row>
    <row r="618" spans="20:22" x14ac:dyDescent="0.25">
      <c r="T618">
        <v>616</v>
      </c>
      <c r="U618">
        <f t="shared" ca="1" si="39"/>
        <v>0.9715264357954192</v>
      </c>
      <c r="V618" t="str">
        <f t="shared" ca="1" si="40"/>
        <v>blue</v>
      </c>
    </row>
    <row r="619" spans="20:22" x14ac:dyDescent="0.25">
      <c r="T619">
        <v>617</v>
      </c>
      <c r="U619">
        <f t="shared" ca="1" si="39"/>
        <v>0.67792636169454368</v>
      </c>
      <c r="V619" t="str">
        <f t="shared" ca="1" si="40"/>
        <v>blue</v>
      </c>
    </row>
    <row r="620" spans="20:22" x14ac:dyDescent="0.25">
      <c r="T620">
        <v>618</v>
      </c>
      <c r="U620">
        <f t="shared" ca="1" si="39"/>
        <v>0.82541926665581578</v>
      </c>
      <c r="V620" t="str">
        <f t="shared" ca="1" si="40"/>
        <v>blue</v>
      </c>
    </row>
    <row r="621" spans="20:22" x14ac:dyDescent="0.25">
      <c r="T621">
        <v>619</v>
      </c>
      <c r="U621">
        <f t="shared" ca="1" si="39"/>
        <v>0.54467574440596545</v>
      </c>
      <c r="V621" t="str">
        <f t="shared" ca="1" si="40"/>
        <v>white</v>
      </c>
    </row>
    <row r="622" spans="20:22" x14ac:dyDescent="0.25">
      <c r="T622">
        <v>620</v>
      </c>
      <c r="U622">
        <f t="shared" ca="1" si="39"/>
        <v>0.76354057128805441</v>
      </c>
      <c r="V622" t="str">
        <f t="shared" ca="1" si="40"/>
        <v>blue</v>
      </c>
    </row>
    <row r="623" spans="20:22" x14ac:dyDescent="0.25">
      <c r="T623">
        <v>621</v>
      </c>
      <c r="U623">
        <f t="shared" ca="1" si="39"/>
        <v>0.6563448176819292</v>
      </c>
      <c r="V623" t="str">
        <f t="shared" ca="1" si="40"/>
        <v>blue</v>
      </c>
    </row>
    <row r="624" spans="20:22" x14ac:dyDescent="0.25">
      <c r="T624">
        <v>622</v>
      </c>
      <c r="U624">
        <f t="shared" ca="1" si="39"/>
        <v>2.099889842414604E-3</v>
      </c>
      <c r="V624" t="str">
        <f t="shared" ca="1" si="40"/>
        <v>red</v>
      </c>
    </row>
    <row r="625" spans="20:22" x14ac:dyDescent="0.25">
      <c r="T625">
        <v>623</v>
      </c>
      <c r="U625">
        <f t="shared" ca="1" si="39"/>
        <v>0.21275187440938936</v>
      </c>
      <c r="V625" t="str">
        <f t="shared" ca="1" si="40"/>
        <v>red</v>
      </c>
    </row>
    <row r="626" spans="20:22" x14ac:dyDescent="0.25">
      <c r="T626">
        <v>624</v>
      </c>
      <c r="U626">
        <f t="shared" ca="1" si="39"/>
        <v>0.94054340829053418</v>
      </c>
      <c r="V626" t="str">
        <f t="shared" ca="1" si="40"/>
        <v>blue</v>
      </c>
    </row>
    <row r="627" spans="20:22" x14ac:dyDescent="0.25">
      <c r="T627">
        <v>625</v>
      </c>
      <c r="U627">
        <f t="shared" ca="1" si="39"/>
        <v>6.7387384841804954E-3</v>
      </c>
      <c r="V627" t="str">
        <f t="shared" ca="1" si="40"/>
        <v>red</v>
      </c>
    </row>
    <row r="628" spans="20:22" x14ac:dyDescent="0.25">
      <c r="T628">
        <v>626</v>
      </c>
      <c r="U628">
        <f t="shared" ca="1" si="39"/>
        <v>0.43085548862140821</v>
      </c>
      <c r="V628" t="str">
        <f t="shared" ca="1" si="40"/>
        <v>white</v>
      </c>
    </row>
    <row r="629" spans="20:22" x14ac:dyDescent="0.25">
      <c r="T629">
        <v>627</v>
      </c>
      <c r="U629">
        <f t="shared" ca="1" si="39"/>
        <v>0.10451545498957815</v>
      </c>
      <c r="V629" t="str">
        <f t="shared" ca="1" si="40"/>
        <v>red</v>
      </c>
    </row>
    <row r="630" spans="20:22" x14ac:dyDescent="0.25">
      <c r="T630">
        <v>628</v>
      </c>
      <c r="U630">
        <f t="shared" ca="1" si="39"/>
        <v>9.6248771544728662E-2</v>
      </c>
      <c r="V630" t="str">
        <f t="shared" ca="1" si="40"/>
        <v>red</v>
      </c>
    </row>
    <row r="631" spans="20:22" x14ac:dyDescent="0.25">
      <c r="T631">
        <v>629</v>
      </c>
      <c r="U631">
        <f t="shared" ca="1" si="39"/>
        <v>0.29128044736561365</v>
      </c>
      <c r="V631" t="str">
        <f t="shared" ca="1" si="40"/>
        <v>red</v>
      </c>
    </row>
    <row r="632" spans="20:22" x14ac:dyDescent="0.25">
      <c r="T632">
        <v>630</v>
      </c>
      <c r="U632">
        <f t="shared" ca="1" si="39"/>
        <v>0.83738486976658566</v>
      </c>
      <c r="V632" t="str">
        <f t="shared" ca="1" si="40"/>
        <v>blue</v>
      </c>
    </row>
    <row r="633" spans="20:22" x14ac:dyDescent="0.25">
      <c r="T633">
        <v>631</v>
      </c>
      <c r="U633">
        <f t="shared" ca="1" si="39"/>
        <v>0.19030346611454318</v>
      </c>
      <c r="V633" t="str">
        <f t="shared" ca="1" si="40"/>
        <v>red</v>
      </c>
    </row>
    <row r="634" spans="20:22" x14ac:dyDescent="0.25">
      <c r="T634">
        <v>632</v>
      </c>
      <c r="U634">
        <f t="shared" ca="1" si="39"/>
        <v>0.13074554105264891</v>
      </c>
      <c r="V634" t="str">
        <f t="shared" ca="1" si="40"/>
        <v>red</v>
      </c>
    </row>
    <row r="635" spans="20:22" x14ac:dyDescent="0.25">
      <c r="T635">
        <v>633</v>
      </c>
      <c r="U635">
        <f t="shared" ca="1" si="39"/>
        <v>4.8026152130237532E-2</v>
      </c>
      <c r="V635" t="str">
        <f t="shared" ca="1" si="40"/>
        <v>red</v>
      </c>
    </row>
    <row r="636" spans="20:22" x14ac:dyDescent="0.25">
      <c r="T636">
        <v>634</v>
      </c>
      <c r="U636">
        <f t="shared" ca="1" si="39"/>
        <v>0.35333241756796496</v>
      </c>
      <c r="V636" t="str">
        <f t="shared" ca="1" si="40"/>
        <v>white</v>
      </c>
    </row>
    <row r="637" spans="20:22" x14ac:dyDescent="0.25">
      <c r="T637">
        <v>635</v>
      </c>
      <c r="U637">
        <f t="shared" ca="1" si="39"/>
        <v>0.64570839884145559</v>
      </c>
      <c r="V637" t="str">
        <f t="shared" ca="1" si="40"/>
        <v>blue</v>
      </c>
    </row>
    <row r="638" spans="20:22" x14ac:dyDescent="0.25">
      <c r="T638">
        <v>636</v>
      </c>
      <c r="U638">
        <f t="shared" ca="1" si="39"/>
        <v>0.8935518908838701</v>
      </c>
      <c r="V638" t="str">
        <f t="shared" ca="1" si="40"/>
        <v>blue</v>
      </c>
    </row>
    <row r="639" spans="20:22" x14ac:dyDescent="0.25">
      <c r="T639">
        <v>637</v>
      </c>
      <c r="U639">
        <f t="shared" ca="1" si="39"/>
        <v>0.4246116012365746</v>
      </c>
      <c r="V639" t="str">
        <f t="shared" ca="1" si="40"/>
        <v>white</v>
      </c>
    </row>
    <row r="640" spans="20:22" x14ac:dyDescent="0.25">
      <c r="T640">
        <v>638</v>
      </c>
      <c r="U640">
        <f t="shared" ca="1" si="39"/>
        <v>0.59898936527454361</v>
      </c>
      <c r="V640" t="str">
        <f t="shared" ca="1" si="40"/>
        <v>white</v>
      </c>
    </row>
    <row r="641" spans="20:22" x14ac:dyDescent="0.25">
      <c r="T641">
        <v>639</v>
      </c>
      <c r="U641">
        <f t="shared" ca="1" si="39"/>
        <v>0.21863080022418846</v>
      </c>
      <c r="V641" t="str">
        <f t="shared" ca="1" si="40"/>
        <v>red</v>
      </c>
    </row>
    <row r="642" spans="20:22" x14ac:dyDescent="0.25">
      <c r="T642">
        <v>640</v>
      </c>
      <c r="U642">
        <f t="shared" ca="1" si="39"/>
        <v>0.21526463353235625</v>
      </c>
      <c r="V642" t="str">
        <f t="shared" ca="1" si="40"/>
        <v>red</v>
      </c>
    </row>
    <row r="643" spans="20:22" x14ac:dyDescent="0.25">
      <c r="T643">
        <v>641</v>
      </c>
      <c r="U643">
        <f t="shared" ca="1" si="39"/>
        <v>0.91663134982302641</v>
      </c>
      <c r="V643" t="str">
        <f t="shared" ca="1" si="40"/>
        <v>blue</v>
      </c>
    </row>
    <row r="644" spans="20:22" x14ac:dyDescent="0.25">
      <c r="T644">
        <v>642</v>
      </c>
      <c r="U644">
        <f t="shared" ref="U644:U707" ca="1" si="41">RAND()</f>
        <v>0.34080942064986597</v>
      </c>
      <c r="V644" t="str">
        <f t="shared" ref="V644:V707" ca="1" si="42">IF(U644&lt;0.3,"red",IF(U644&lt;0.6,"white","blue"))</f>
        <v>white</v>
      </c>
    </row>
    <row r="645" spans="20:22" x14ac:dyDescent="0.25">
      <c r="T645">
        <v>643</v>
      </c>
      <c r="U645">
        <f t="shared" ca="1" si="41"/>
        <v>0.85052895182016686</v>
      </c>
      <c r="V645" t="str">
        <f t="shared" ca="1" si="42"/>
        <v>blue</v>
      </c>
    </row>
    <row r="646" spans="20:22" x14ac:dyDescent="0.25">
      <c r="T646">
        <v>644</v>
      </c>
      <c r="U646">
        <f t="shared" ca="1" si="41"/>
        <v>0.54711230858776105</v>
      </c>
      <c r="V646" t="str">
        <f t="shared" ca="1" si="42"/>
        <v>white</v>
      </c>
    </row>
    <row r="647" spans="20:22" x14ac:dyDescent="0.25">
      <c r="T647">
        <v>645</v>
      </c>
      <c r="U647">
        <f t="shared" ca="1" si="41"/>
        <v>0.66679399665289507</v>
      </c>
      <c r="V647" t="str">
        <f t="shared" ca="1" si="42"/>
        <v>blue</v>
      </c>
    </row>
    <row r="648" spans="20:22" x14ac:dyDescent="0.25">
      <c r="T648">
        <v>646</v>
      </c>
      <c r="U648">
        <f t="shared" ca="1" si="41"/>
        <v>0.16021411426835042</v>
      </c>
      <c r="V648" t="str">
        <f t="shared" ca="1" si="42"/>
        <v>red</v>
      </c>
    </row>
    <row r="649" spans="20:22" x14ac:dyDescent="0.25">
      <c r="T649">
        <v>647</v>
      </c>
      <c r="U649">
        <f t="shared" ca="1" si="41"/>
        <v>0.7285211877082528</v>
      </c>
      <c r="V649" t="str">
        <f t="shared" ca="1" si="42"/>
        <v>blue</v>
      </c>
    </row>
    <row r="650" spans="20:22" x14ac:dyDescent="0.25">
      <c r="T650">
        <v>648</v>
      </c>
      <c r="U650">
        <f t="shared" ca="1" si="41"/>
        <v>0.82472302028421496</v>
      </c>
      <c r="V650" t="str">
        <f t="shared" ca="1" si="42"/>
        <v>blue</v>
      </c>
    </row>
    <row r="651" spans="20:22" x14ac:dyDescent="0.25">
      <c r="T651">
        <v>649</v>
      </c>
      <c r="U651">
        <f t="shared" ca="1" si="41"/>
        <v>0.66976902228500867</v>
      </c>
      <c r="V651" t="str">
        <f t="shared" ca="1" si="42"/>
        <v>blue</v>
      </c>
    </row>
    <row r="652" spans="20:22" x14ac:dyDescent="0.25">
      <c r="T652">
        <v>650</v>
      </c>
      <c r="U652">
        <f t="shared" ca="1" si="41"/>
        <v>0.11968887045406396</v>
      </c>
      <c r="V652" t="str">
        <f t="shared" ca="1" si="42"/>
        <v>red</v>
      </c>
    </row>
    <row r="653" spans="20:22" x14ac:dyDescent="0.25">
      <c r="T653">
        <v>651</v>
      </c>
      <c r="U653">
        <f t="shared" ca="1" si="41"/>
        <v>0.47962437697319305</v>
      </c>
      <c r="V653" t="str">
        <f t="shared" ca="1" si="42"/>
        <v>white</v>
      </c>
    </row>
    <row r="654" spans="20:22" x14ac:dyDescent="0.25">
      <c r="T654">
        <v>652</v>
      </c>
      <c r="U654">
        <f t="shared" ca="1" si="41"/>
        <v>0.5446869529168431</v>
      </c>
      <c r="V654" t="str">
        <f t="shared" ca="1" si="42"/>
        <v>white</v>
      </c>
    </row>
    <row r="655" spans="20:22" x14ac:dyDescent="0.25">
      <c r="T655">
        <v>653</v>
      </c>
      <c r="U655">
        <f t="shared" ca="1" si="41"/>
        <v>0.25180836292247177</v>
      </c>
      <c r="V655" t="str">
        <f t="shared" ca="1" si="42"/>
        <v>red</v>
      </c>
    </row>
    <row r="656" spans="20:22" x14ac:dyDescent="0.25">
      <c r="T656">
        <v>654</v>
      </c>
      <c r="U656">
        <f t="shared" ca="1" si="41"/>
        <v>0.59282863566934851</v>
      </c>
      <c r="V656" t="str">
        <f t="shared" ca="1" si="42"/>
        <v>white</v>
      </c>
    </row>
    <row r="657" spans="20:22" x14ac:dyDescent="0.25">
      <c r="T657">
        <v>655</v>
      </c>
      <c r="U657">
        <f t="shared" ca="1" si="41"/>
        <v>0.26091775474675216</v>
      </c>
      <c r="V657" t="str">
        <f t="shared" ca="1" si="42"/>
        <v>red</v>
      </c>
    </row>
    <row r="658" spans="20:22" x14ac:dyDescent="0.25">
      <c r="T658">
        <v>656</v>
      </c>
      <c r="U658">
        <f t="shared" ca="1" si="41"/>
        <v>0.10232491204266703</v>
      </c>
      <c r="V658" t="str">
        <f t="shared" ca="1" si="42"/>
        <v>red</v>
      </c>
    </row>
    <row r="659" spans="20:22" x14ac:dyDescent="0.25">
      <c r="T659">
        <v>657</v>
      </c>
      <c r="U659">
        <f t="shared" ca="1" si="41"/>
        <v>0.99665969871237325</v>
      </c>
      <c r="V659" t="str">
        <f t="shared" ca="1" si="42"/>
        <v>blue</v>
      </c>
    </row>
    <row r="660" spans="20:22" x14ac:dyDescent="0.25">
      <c r="T660">
        <v>658</v>
      </c>
      <c r="U660">
        <f t="shared" ca="1" si="41"/>
        <v>0.29172897064796199</v>
      </c>
      <c r="V660" t="str">
        <f t="shared" ca="1" si="42"/>
        <v>red</v>
      </c>
    </row>
    <row r="661" spans="20:22" x14ac:dyDescent="0.25">
      <c r="T661">
        <v>659</v>
      </c>
      <c r="U661">
        <f t="shared" ca="1" si="41"/>
        <v>0.78955410158126216</v>
      </c>
      <c r="V661" t="str">
        <f t="shared" ca="1" si="42"/>
        <v>blue</v>
      </c>
    </row>
    <row r="662" spans="20:22" x14ac:dyDescent="0.25">
      <c r="T662">
        <v>660</v>
      </c>
      <c r="U662">
        <f t="shared" ca="1" si="41"/>
        <v>0.49557045278895484</v>
      </c>
      <c r="V662" t="str">
        <f t="shared" ca="1" si="42"/>
        <v>white</v>
      </c>
    </row>
    <row r="663" spans="20:22" x14ac:dyDescent="0.25">
      <c r="T663">
        <v>661</v>
      </c>
      <c r="U663">
        <f t="shared" ca="1" si="41"/>
        <v>0.52870359129481093</v>
      </c>
      <c r="V663" t="str">
        <f t="shared" ca="1" si="42"/>
        <v>white</v>
      </c>
    </row>
    <row r="664" spans="20:22" x14ac:dyDescent="0.25">
      <c r="T664">
        <v>662</v>
      </c>
      <c r="U664">
        <f t="shared" ca="1" si="41"/>
        <v>0.76170834279798427</v>
      </c>
      <c r="V664" t="str">
        <f t="shared" ca="1" si="42"/>
        <v>blue</v>
      </c>
    </row>
    <row r="665" spans="20:22" x14ac:dyDescent="0.25">
      <c r="T665">
        <v>663</v>
      </c>
      <c r="U665">
        <f t="shared" ca="1" si="41"/>
        <v>0.10463370166854313</v>
      </c>
      <c r="V665" t="str">
        <f t="shared" ca="1" si="42"/>
        <v>red</v>
      </c>
    </row>
    <row r="666" spans="20:22" x14ac:dyDescent="0.25">
      <c r="T666">
        <v>664</v>
      </c>
      <c r="U666">
        <f t="shared" ca="1" si="41"/>
        <v>0.22066949303801586</v>
      </c>
      <c r="V666" t="str">
        <f t="shared" ca="1" si="42"/>
        <v>red</v>
      </c>
    </row>
    <row r="667" spans="20:22" x14ac:dyDescent="0.25">
      <c r="T667">
        <v>665</v>
      </c>
      <c r="U667">
        <f t="shared" ca="1" si="41"/>
        <v>0.75813026298040531</v>
      </c>
      <c r="V667" t="str">
        <f t="shared" ca="1" si="42"/>
        <v>blue</v>
      </c>
    </row>
    <row r="668" spans="20:22" x14ac:dyDescent="0.25">
      <c r="T668">
        <v>666</v>
      </c>
      <c r="U668">
        <f t="shared" ca="1" si="41"/>
        <v>0.51786334321779115</v>
      </c>
      <c r="V668" t="str">
        <f t="shared" ca="1" si="42"/>
        <v>white</v>
      </c>
    </row>
    <row r="669" spans="20:22" x14ac:dyDescent="0.25">
      <c r="T669">
        <v>667</v>
      </c>
      <c r="U669">
        <f t="shared" ca="1" si="41"/>
        <v>3.0969307796960388E-2</v>
      </c>
      <c r="V669" t="str">
        <f t="shared" ca="1" si="42"/>
        <v>red</v>
      </c>
    </row>
    <row r="670" spans="20:22" x14ac:dyDescent="0.25">
      <c r="T670">
        <v>668</v>
      </c>
      <c r="U670">
        <f t="shared" ca="1" si="41"/>
        <v>0.28154512244971064</v>
      </c>
      <c r="V670" t="str">
        <f t="shared" ca="1" si="42"/>
        <v>red</v>
      </c>
    </row>
    <row r="671" spans="20:22" x14ac:dyDescent="0.25">
      <c r="T671">
        <v>669</v>
      </c>
      <c r="U671">
        <f t="shared" ca="1" si="41"/>
        <v>0.27972421988139362</v>
      </c>
      <c r="V671" t="str">
        <f t="shared" ca="1" si="42"/>
        <v>red</v>
      </c>
    </row>
    <row r="672" spans="20:22" x14ac:dyDescent="0.25">
      <c r="T672">
        <v>670</v>
      </c>
      <c r="U672">
        <f t="shared" ca="1" si="41"/>
        <v>0.48993145468837418</v>
      </c>
      <c r="V672" t="str">
        <f t="shared" ca="1" si="42"/>
        <v>white</v>
      </c>
    </row>
    <row r="673" spans="20:22" x14ac:dyDescent="0.25">
      <c r="T673">
        <v>671</v>
      </c>
      <c r="U673">
        <f t="shared" ca="1" si="41"/>
        <v>0.30687158783201829</v>
      </c>
      <c r="V673" t="str">
        <f t="shared" ca="1" si="42"/>
        <v>white</v>
      </c>
    </row>
    <row r="674" spans="20:22" x14ac:dyDescent="0.25">
      <c r="T674">
        <v>672</v>
      </c>
      <c r="U674">
        <f t="shared" ca="1" si="41"/>
        <v>4.2422652735372157E-2</v>
      </c>
      <c r="V674" t="str">
        <f t="shared" ca="1" si="42"/>
        <v>red</v>
      </c>
    </row>
    <row r="675" spans="20:22" x14ac:dyDescent="0.25">
      <c r="T675">
        <v>673</v>
      </c>
      <c r="U675">
        <f t="shared" ca="1" si="41"/>
        <v>0.93956482577045441</v>
      </c>
      <c r="V675" t="str">
        <f t="shared" ca="1" si="42"/>
        <v>blue</v>
      </c>
    </row>
    <row r="676" spans="20:22" x14ac:dyDescent="0.25">
      <c r="T676">
        <v>674</v>
      </c>
      <c r="U676">
        <f t="shared" ca="1" si="41"/>
        <v>0.33654512974371309</v>
      </c>
      <c r="V676" t="str">
        <f t="shared" ca="1" si="42"/>
        <v>white</v>
      </c>
    </row>
    <row r="677" spans="20:22" x14ac:dyDescent="0.25">
      <c r="T677">
        <v>675</v>
      </c>
      <c r="U677">
        <f t="shared" ca="1" si="41"/>
        <v>0.28818338885394423</v>
      </c>
      <c r="V677" t="str">
        <f t="shared" ca="1" si="42"/>
        <v>red</v>
      </c>
    </row>
    <row r="678" spans="20:22" x14ac:dyDescent="0.25">
      <c r="T678">
        <v>676</v>
      </c>
      <c r="U678">
        <f t="shared" ca="1" si="41"/>
        <v>0.17954150758452536</v>
      </c>
      <c r="V678" t="str">
        <f t="shared" ca="1" si="42"/>
        <v>red</v>
      </c>
    </row>
    <row r="679" spans="20:22" x14ac:dyDescent="0.25">
      <c r="T679">
        <v>677</v>
      </c>
      <c r="U679">
        <f t="shared" ca="1" si="41"/>
        <v>0.34555933457211463</v>
      </c>
      <c r="V679" t="str">
        <f t="shared" ca="1" si="42"/>
        <v>white</v>
      </c>
    </row>
    <row r="680" spans="20:22" x14ac:dyDescent="0.25">
      <c r="T680">
        <v>678</v>
      </c>
      <c r="U680">
        <f t="shared" ca="1" si="41"/>
        <v>0.99621640429253699</v>
      </c>
      <c r="V680" t="str">
        <f t="shared" ca="1" si="42"/>
        <v>blue</v>
      </c>
    </row>
    <row r="681" spans="20:22" x14ac:dyDescent="0.25">
      <c r="T681">
        <v>679</v>
      </c>
      <c r="U681">
        <f t="shared" ca="1" si="41"/>
        <v>0.90300641099191703</v>
      </c>
      <c r="V681" t="str">
        <f t="shared" ca="1" si="42"/>
        <v>blue</v>
      </c>
    </row>
    <row r="682" spans="20:22" x14ac:dyDescent="0.25">
      <c r="T682">
        <v>680</v>
      </c>
      <c r="U682">
        <f t="shared" ca="1" si="41"/>
        <v>0.72738463236576001</v>
      </c>
      <c r="V682" t="str">
        <f t="shared" ca="1" si="42"/>
        <v>blue</v>
      </c>
    </row>
    <row r="683" spans="20:22" x14ac:dyDescent="0.25">
      <c r="T683">
        <v>681</v>
      </c>
      <c r="U683">
        <f t="shared" ca="1" si="41"/>
        <v>0.30535256754139617</v>
      </c>
      <c r="V683" t="str">
        <f t="shared" ca="1" si="42"/>
        <v>white</v>
      </c>
    </row>
    <row r="684" spans="20:22" x14ac:dyDescent="0.25">
      <c r="T684">
        <v>682</v>
      </c>
      <c r="U684">
        <f t="shared" ca="1" si="41"/>
        <v>0.17852920298881081</v>
      </c>
      <c r="V684" t="str">
        <f t="shared" ca="1" si="42"/>
        <v>red</v>
      </c>
    </row>
    <row r="685" spans="20:22" x14ac:dyDescent="0.25">
      <c r="T685">
        <v>683</v>
      </c>
      <c r="U685">
        <f t="shared" ca="1" si="41"/>
        <v>0.48306036476287584</v>
      </c>
      <c r="V685" t="str">
        <f t="shared" ca="1" si="42"/>
        <v>white</v>
      </c>
    </row>
    <row r="686" spans="20:22" x14ac:dyDescent="0.25">
      <c r="T686">
        <v>684</v>
      </c>
      <c r="U686">
        <f t="shared" ca="1" si="41"/>
        <v>0.36780887895593006</v>
      </c>
      <c r="V686" t="str">
        <f t="shared" ca="1" si="42"/>
        <v>white</v>
      </c>
    </row>
    <row r="687" spans="20:22" x14ac:dyDescent="0.25">
      <c r="T687">
        <v>685</v>
      </c>
      <c r="U687">
        <f t="shared" ca="1" si="41"/>
        <v>0.30599103393863303</v>
      </c>
      <c r="V687" t="str">
        <f t="shared" ca="1" si="42"/>
        <v>white</v>
      </c>
    </row>
    <row r="688" spans="20:22" x14ac:dyDescent="0.25">
      <c r="T688">
        <v>686</v>
      </c>
      <c r="U688">
        <f t="shared" ca="1" si="41"/>
        <v>0.13922464973541071</v>
      </c>
      <c r="V688" t="str">
        <f t="shared" ca="1" si="42"/>
        <v>red</v>
      </c>
    </row>
    <row r="689" spans="20:22" x14ac:dyDescent="0.25">
      <c r="T689">
        <v>687</v>
      </c>
      <c r="U689">
        <f t="shared" ca="1" si="41"/>
        <v>0.94123020458762974</v>
      </c>
      <c r="V689" t="str">
        <f t="shared" ca="1" si="42"/>
        <v>blue</v>
      </c>
    </row>
    <row r="690" spans="20:22" x14ac:dyDescent="0.25">
      <c r="T690">
        <v>688</v>
      </c>
      <c r="U690">
        <f t="shared" ca="1" si="41"/>
        <v>0.42265117811079156</v>
      </c>
      <c r="V690" t="str">
        <f t="shared" ca="1" si="42"/>
        <v>white</v>
      </c>
    </row>
    <row r="691" spans="20:22" x14ac:dyDescent="0.25">
      <c r="T691">
        <v>689</v>
      </c>
      <c r="U691">
        <f t="shared" ca="1" si="41"/>
        <v>0.1593054245768748</v>
      </c>
      <c r="V691" t="str">
        <f t="shared" ca="1" si="42"/>
        <v>red</v>
      </c>
    </row>
    <row r="692" spans="20:22" x14ac:dyDescent="0.25">
      <c r="T692">
        <v>690</v>
      </c>
      <c r="U692">
        <f t="shared" ca="1" si="41"/>
        <v>0.54185847023689104</v>
      </c>
      <c r="V692" t="str">
        <f t="shared" ca="1" si="42"/>
        <v>white</v>
      </c>
    </row>
    <row r="693" spans="20:22" x14ac:dyDescent="0.25">
      <c r="T693">
        <v>691</v>
      </c>
      <c r="U693">
        <f t="shared" ca="1" si="41"/>
        <v>0.75547138211813503</v>
      </c>
      <c r="V693" t="str">
        <f t="shared" ca="1" si="42"/>
        <v>blue</v>
      </c>
    </row>
    <row r="694" spans="20:22" x14ac:dyDescent="0.25">
      <c r="T694">
        <v>692</v>
      </c>
      <c r="U694">
        <f t="shared" ca="1" si="41"/>
        <v>0.49572229339210594</v>
      </c>
      <c r="V694" t="str">
        <f t="shared" ca="1" si="42"/>
        <v>white</v>
      </c>
    </row>
    <row r="695" spans="20:22" x14ac:dyDescent="0.25">
      <c r="T695">
        <v>693</v>
      </c>
      <c r="U695">
        <f t="shared" ca="1" si="41"/>
        <v>0.35462385658943929</v>
      </c>
      <c r="V695" t="str">
        <f t="shared" ca="1" si="42"/>
        <v>white</v>
      </c>
    </row>
    <row r="696" spans="20:22" x14ac:dyDescent="0.25">
      <c r="T696">
        <v>694</v>
      </c>
      <c r="U696">
        <f t="shared" ca="1" si="41"/>
        <v>0.85495020019882428</v>
      </c>
      <c r="V696" t="str">
        <f t="shared" ca="1" si="42"/>
        <v>blue</v>
      </c>
    </row>
    <row r="697" spans="20:22" x14ac:dyDescent="0.25">
      <c r="T697">
        <v>695</v>
      </c>
      <c r="U697">
        <f t="shared" ca="1" si="41"/>
        <v>0.37149665171434487</v>
      </c>
      <c r="V697" t="str">
        <f t="shared" ca="1" si="42"/>
        <v>white</v>
      </c>
    </row>
    <row r="698" spans="20:22" x14ac:dyDescent="0.25">
      <c r="T698">
        <v>696</v>
      </c>
      <c r="U698">
        <f t="shared" ca="1" si="41"/>
        <v>0.88402046889469166</v>
      </c>
      <c r="V698" t="str">
        <f t="shared" ca="1" si="42"/>
        <v>blue</v>
      </c>
    </row>
    <row r="699" spans="20:22" x14ac:dyDescent="0.25">
      <c r="T699">
        <v>697</v>
      </c>
      <c r="U699">
        <f t="shared" ca="1" si="41"/>
        <v>0.2329046830098328</v>
      </c>
      <c r="V699" t="str">
        <f t="shared" ca="1" si="42"/>
        <v>red</v>
      </c>
    </row>
    <row r="700" spans="20:22" x14ac:dyDescent="0.25">
      <c r="T700">
        <v>698</v>
      </c>
      <c r="U700">
        <f t="shared" ca="1" si="41"/>
        <v>0.58971629952852977</v>
      </c>
      <c r="V700" t="str">
        <f t="shared" ca="1" si="42"/>
        <v>white</v>
      </c>
    </row>
    <row r="701" spans="20:22" x14ac:dyDescent="0.25">
      <c r="T701">
        <v>699</v>
      </c>
      <c r="U701">
        <f t="shared" ca="1" si="41"/>
        <v>0.1549315181355968</v>
      </c>
      <c r="V701" t="str">
        <f t="shared" ca="1" si="42"/>
        <v>red</v>
      </c>
    </row>
    <row r="702" spans="20:22" x14ac:dyDescent="0.25">
      <c r="T702">
        <v>700</v>
      </c>
      <c r="U702">
        <f t="shared" ca="1" si="41"/>
        <v>0.87199039680086499</v>
      </c>
      <c r="V702" t="str">
        <f t="shared" ca="1" si="42"/>
        <v>blue</v>
      </c>
    </row>
    <row r="703" spans="20:22" x14ac:dyDescent="0.25">
      <c r="T703">
        <v>701</v>
      </c>
      <c r="U703">
        <f t="shared" ca="1" si="41"/>
        <v>0.64468276577843964</v>
      </c>
      <c r="V703" t="str">
        <f t="shared" ca="1" si="42"/>
        <v>blue</v>
      </c>
    </row>
    <row r="704" spans="20:22" x14ac:dyDescent="0.25">
      <c r="T704">
        <v>702</v>
      </c>
      <c r="U704">
        <f t="shared" ca="1" si="41"/>
        <v>0.3190778371991132</v>
      </c>
      <c r="V704" t="str">
        <f t="shared" ca="1" si="42"/>
        <v>white</v>
      </c>
    </row>
    <row r="705" spans="20:22" x14ac:dyDescent="0.25">
      <c r="T705">
        <v>703</v>
      </c>
      <c r="U705">
        <f t="shared" ca="1" si="41"/>
        <v>0.65933966372971609</v>
      </c>
      <c r="V705" t="str">
        <f t="shared" ca="1" si="42"/>
        <v>blue</v>
      </c>
    </row>
    <row r="706" spans="20:22" x14ac:dyDescent="0.25">
      <c r="T706">
        <v>704</v>
      </c>
      <c r="U706">
        <f t="shared" ca="1" si="41"/>
        <v>0.25066470405519348</v>
      </c>
      <c r="V706" t="str">
        <f t="shared" ca="1" si="42"/>
        <v>red</v>
      </c>
    </row>
    <row r="707" spans="20:22" x14ac:dyDescent="0.25">
      <c r="T707">
        <v>705</v>
      </c>
      <c r="U707">
        <f t="shared" ca="1" si="41"/>
        <v>0.96597369986790871</v>
      </c>
      <c r="V707" t="str">
        <f t="shared" ca="1" si="42"/>
        <v>blue</v>
      </c>
    </row>
    <row r="708" spans="20:22" x14ac:dyDescent="0.25">
      <c r="T708">
        <v>706</v>
      </c>
      <c r="U708">
        <f t="shared" ref="U708:U771" ca="1" si="43">RAND()</f>
        <v>0.13161606541622306</v>
      </c>
      <c r="V708" t="str">
        <f t="shared" ref="V708:V771" ca="1" si="44">IF(U708&lt;0.3,"red",IF(U708&lt;0.6,"white","blue"))</f>
        <v>red</v>
      </c>
    </row>
    <row r="709" spans="20:22" x14ac:dyDescent="0.25">
      <c r="T709">
        <v>707</v>
      </c>
      <c r="U709">
        <f t="shared" ca="1" si="43"/>
        <v>0.33289562577070142</v>
      </c>
      <c r="V709" t="str">
        <f t="shared" ca="1" si="44"/>
        <v>white</v>
      </c>
    </row>
    <row r="710" spans="20:22" x14ac:dyDescent="0.25">
      <c r="T710">
        <v>708</v>
      </c>
      <c r="U710">
        <f t="shared" ca="1" si="43"/>
        <v>0.13032930817727872</v>
      </c>
      <c r="V710" t="str">
        <f t="shared" ca="1" si="44"/>
        <v>red</v>
      </c>
    </row>
    <row r="711" spans="20:22" x14ac:dyDescent="0.25">
      <c r="T711">
        <v>709</v>
      </c>
      <c r="U711">
        <f t="shared" ca="1" si="43"/>
        <v>0.57191022237621691</v>
      </c>
      <c r="V711" t="str">
        <f t="shared" ca="1" si="44"/>
        <v>white</v>
      </c>
    </row>
    <row r="712" spans="20:22" x14ac:dyDescent="0.25">
      <c r="T712">
        <v>710</v>
      </c>
      <c r="U712">
        <f t="shared" ca="1" si="43"/>
        <v>0.57749027392647234</v>
      </c>
      <c r="V712" t="str">
        <f t="shared" ca="1" si="44"/>
        <v>white</v>
      </c>
    </row>
    <row r="713" spans="20:22" x14ac:dyDescent="0.25">
      <c r="T713">
        <v>711</v>
      </c>
      <c r="U713">
        <f t="shared" ca="1" si="43"/>
        <v>0.82566123094090049</v>
      </c>
      <c r="V713" t="str">
        <f t="shared" ca="1" si="44"/>
        <v>blue</v>
      </c>
    </row>
    <row r="714" spans="20:22" x14ac:dyDescent="0.25">
      <c r="T714">
        <v>712</v>
      </c>
      <c r="U714">
        <f t="shared" ca="1" si="43"/>
        <v>0.15426844431418152</v>
      </c>
      <c r="V714" t="str">
        <f t="shared" ca="1" si="44"/>
        <v>red</v>
      </c>
    </row>
    <row r="715" spans="20:22" x14ac:dyDescent="0.25">
      <c r="T715">
        <v>713</v>
      </c>
      <c r="U715">
        <f t="shared" ca="1" si="43"/>
        <v>0.526094639214163</v>
      </c>
      <c r="V715" t="str">
        <f t="shared" ca="1" si="44"/>
        <v>white</v>
      </c>
    </row>
    <row r="716" spans="20:22" x14ac:dyDescent="0.25">
      <c r="T716">
        <v>714</v>
      </c>
      <c r="U716">
        <f t="shared" ca="1" si="43"/>
        <v>0.55329490283920912</v>
      </c>
      <c r="V716" t="str">
        <f t="shared" ca="1" si="44"/>
        <v>white</v>
      </c>
    </row>
    <row r="717" spans="20:22" x14ac:dyDescent="0.25">
      <c r="T717">
        <v>715</v>
      </c>
      <c r="U717">
        <f t="shared" ca="1" si="43"/>
        <v>0.39656606839158748</v>
      </c>
      <c r="V717" t="str">
        <f t="shared" ca="1" si="44"/>
        <v>white</v>
      </c>
    </row>
    <row r="718" spans="20:22" x14ac:dyDescent="0.25">
      <c r="T718">
        <v>716</v>
      </c>
      <c r="U718">
        <f t="shared" ca="1" si="43"/>
        <v>0.4159587252115905</v>
      </c>
      <c r="V718" t="str">
        <f t="shared" ca="1" si="44"/>
        <v>white</v>
      </c>
    </row>
    <row r="719" spans="20:22" x14ac:dyDescent="0.25">
      <c r="T719">
        <v>717</v>
      </c>
      <c r="U719">
        <f t="shared" ca="1" si="43"/>
        <v>0.93501440015164083</v>
      </c>
      <c r="V719" t="str">
        <f t="shared" ca="1" si="44"/>
        <v>blue</v>
      </c>
    </row>
    <row r="720" spans="20:22" x14ac:dyDescent="0.25">
      <c r="T720">
        <v>718</v>
      </c>
      <c r="U720">
        <f t="shared" ca="1" si="43"/>
        <v>0.87667766876408593</v>
      </c>
      <c r="V720" t="str">
        <f t="shared" ca="1" si="44"/>
        <v>blue</v>
      </c>
    </row>
    <row r="721" spans="20:22" x14ac:dyDescent="0.25">
      <c r="T721">
        <v>719</v>
      </c>
      <c r="U721">
        <f t="shared" ca="1" si="43"/>
        <v>0.85129907063046895</v>
      </c>
      <c r="V721" t="str">
        <f t="shared" ca="1" si="44"/>
        <v>blue</v>
      </c>
    </row>
    <row r="722" spans="20:22" x14ac:dyDescent="0.25">
      <c r="T722">
        <v>720</v>
      </c>
      <c r="U722">
        <f t="shared" ca="1" si="43"/>
        <v>0.89308459305789434</v>
      </c>
      <c r="V722" t="str">
        <f t="shared" ca="1" si="44"/>
        <v>blue</v>
      </c>
    </row>
    <row r="723" spans="20:22" x14ac:dyDescent="0.25">
      <c r="T723">
        <v>721</v>
      </c>
      <c r="U723">
        <f t="shared" ca="1" si="43"/>
        <v>0.26831121384520273</v>
      </c>
      <c r="V723" t="str">
        <f t="shared" ca="1" si="44"/>
        <v>red</v>
      </c>
    </row>
    <row r="724" spans="20:22" x14ac:dyDescent="0.25">
      <c r="T724">
        <v>722</v>
      </c>
      <c r="U724">
        <f t="shared" ca="1" si="43"/>
        <v>0.40034749380314494</v>
      </c>
      <c r="V724" t="str">
        <f t="shared" ca="1" si="44"/>
        <v>white</v>
      </c>
    </row>
    <row r="725" spans="20:22" x14ac:dyDescent="0.25">
      <c r="T725">
        <v>723</v>
      </c>
      <c r="U725">
        <f t="shared" ca="1" si="43"/>
        <v>0.3790539165655199</v>
      </c>
      <c r="V725" t="str">
        <f t="shared" ca="1" si="44"/>
        <v>white</v>
      </c>
    </row>
    <row r="726" spans="20:22" x14ac:dyDescent="0.25">
      <c r="T726">
        <v>724</v>
      </c>
      <c r="U726">
        <f t="shared" ca="1" si="43"/>
        <v>0.43679583289975155</v>
      </c>
      <c r="V726" t="str">
        <f t="shared" ca="1" si="44"/>
        <v>white</v>
      </c>
    </row>
    <row r="727" spans="20:22" x14ac:dyDescent="0.25">
      <c r="T727">
        <v>725</v>
      </c>
      <c r="U727">
        <f t="shared" ca="1" si="43"/>
        <v>0.81270346087453549</v>
      </c>
      <c r="V727" t="str">
        <f t="shared" ca="1" si="44"/>
        <v>blue</v>
      </c>
    </row>
    <row r="728" spans="20:22" x14ac:dyDescent="0.25">
      <c r="T728">
        <v>726</v>
      </c>
      <c r="U728">
        <f t="shared" ca="1" si="43"/>
        <v>0.54799195126007161</v>
      </c>
      <c r="V728" t="str">
        <f t="shared" ca="1" si="44"/>
        <v>white</v>
      </c>
    </row>
    <row r="729" spans="20:22" x14ac:dyDescent="0.25">
      <c r="T729">
        <v>727</v>
      </c>
      <c r="U729">
        <f t="shared" ca="1" si="43"/>
        <v>0.90262962076688857</v>
      </c>
      <c r="V729" t="str">
        <f t="shared" ca="1" si="44"/>
        <v>blue</v>
      </c>
    </row>
    <row r="730" spans="20:22" x14ac:dyDescent="0.25">
      <c r="T730">
        <v>728</v>
      </c>
      <c r="U730">
        <f t="shared" ca="1" si="43"/>
        <v>0.47559507930830436</v>
      </c>
      <c r="V730" t="str">
        <f t="shared" ca="1" si="44"/>
        <v>white</v>
      </c>
    </row>
    <row r="731" spans="20:22" x14ac:dyDescent="0.25">
      <c r="T731">
        <v>729</v>
      </c>
      <c r="U731">
        <f t="shared" ca="1" si="43"/>
        <v>0.60799595330866585</v>
      </c>
      <c r="V731" t="str">
        <f t="shared" ca="1" si="44"/>
        <v>blue</v>
      </c>
    </row>
    <row r="732" spans="20:22" x14ac:dyDescent="0.25">
      <c r="T732">
        <v>730</v>
      </c>
      <c r="U732">
        <f t="shared" ca="1" si="43"/>
        <v>0.93759947281517586</v>
      </c>
      <c r="V732" t="str">
        <f t="shared" ca="1" si="44"/>
        <v>blue</v>
      </c>
    </row>
    <row r="733" spans="20:22" x14ac:dyDescent="0.25">
      <c r="T733">
        <v>731</v>
      </c>
      <c r="U733">
        <f t="shared" ca="1" si="43"/>
        <v>0.44762387719887109</v>
      </c>
      <c r="V733" t="str">
        <f t="shared" ca="1" si="44"/>
        <v>white</v>
      </c>
    </row>
    <row r="734" spans="20:22" x14ac:dyDescent="0.25">
      <c r="T734">
        <v>732</v>
      </c>
      <c r="U734">
        <f t="shared" ca="1" si="43"/>
        <v>0.5668654034635553</v>
      </c>
      <c r="V734" t="str">
        <f t="shared" ca="1" si="44"/>
        <v>white</v>
      </c>
    </row>
    <row r="735" spans="20:22" x14ac:dyDescent="0.25">
      <c r="T735">
        <v>733</v>
      </c>
      <c r="U735">
        <f t="shared" ca="1" si="43"/>
        <v>0.53827133683661044</v>
      </c>
      <c r="V735" t="str">
        <f t="shared" ca="1" si="44"/>
        <v>white</v>
      </c>
    </row>
    <row r="736" spans="20:22" x14ac:dyDescent="0.25">
      <c r="T736">
        <v>734</v>
      </c>
      <c r="U736">
        <f t="shared" ca="1" si="43"/>
        <v>0.23576608109294395</v>
      </c>
      <c r="V736" t="str">
        <f t="shared" ca="1" si="44"/>
        <v>red</v>
      </c>
    </row>
    <row r="737" spans="20:22" x14ac:dyDescent="0.25">
      <c r="T737">
        <v>735</v>
      </c>
      <c r="U737">
        <f t="shared" ca="1" si="43"/>
        <v>0.73799883668870991</v>
      </c>
      <c r="V737" t="str">
        <f t="shared" ca="1" si="44"/>
        <v>blue</v>
      </c>
    </row>
    <row r="738" spans="20:22" x14ac:dyDescent="0.25">
      <c r="T738">
        <v>736</v>
      </c>
      <c r="U738">
        <f t="shared" ca="1" si="43"/>
        <v>0.40118485529849635</v>
      </c>
      <c r="V738" t="str">
        <f t="shared" ca="1" si="44"/>
        <v>white</v>
      </c>
    </row>
    <row r="739" spans="20:22" x14ac:dyDescent="0.25">
      <c r="T739">
        <v>737</v>
      </c>
      <c r="U739">
        <f t="shared" ca="1" si="43"/>
        <v>0.5760080072066206</v>
      </c>
      <c r="V739" t="str">
        <f t="shared" ca="1" si="44"/>
        <v>white</v>
      </c>
    </row>
    <row r="740" spans="20:22" x14ac:dyDescent="0.25">
      <c r="T740">
        <v>738</v>
      </c>
      <c r="U740">
        <f t="shared" ca="1" si="43"/>
        <v>0.75011403883841077</v>
      </c>
      <c r="V740" t="str">
        <f t="shared" ca="1" si="44"/>
        <v>blue</v>
      </c>
    </row>
    <row r="741" spans="20:22" x14ac:dyDescent="0.25">
      <c r="T741">
        <v>739</v>
      </c>
      <c r="U741">
        <f t="shared" ca="1" si="43"/>
        <v>0.75002668878466139</v>
      </c>
      <c r="V741" t="str">
        <f t="shared" ca="1" si="44"/>
        <v>blue</v>
      </c>
    </row>
    <row r="742" spans="20:22" x14ac:dyDescent="0.25">
      <c r="T742">
        <v>740</v>
      </c>
      <c r="U742">
        <f t="shared" ca="1" si="43"/>
        <v>0.84295293032974072</v>
      </c>
      <c r="V742" t="str">
        <f t="shared" ca="1" si="44"/>
        <v>blue</v>
      </c>
    </row>
    <row r="743" spans="20:22" x14ac:dyDescent="0.25">
      <c r="T743">
        <v>741</v>
      </c>
      <c r="U743">
        <f t="shared" ca="1" si="43"/>
        <v>0.31349195053161794</v>
      </c>
      <c r="V743" t="str">
        <f t="shared" ca="1" si="44"/>
        <v>white</v>
      </c>
    </row>
    <row r="744" spans="20:22" x14ac:dyDescent="0.25">
      <c r="T744">
        <v>742</v>
      </c>
      <c r="U744">
        <f t="shared" ca="1" si="43"/>
        <v>0.18397078827892765</v>
      </c>
      <c r="V744" t="str">
        <f t="shared" ca="1" si="44"/>
        <v>red</v>
      </c>
    </row>
    <row r="745" spans="20:22" x14ac:dyDescent="0.25">
      <c r="T745">
        <v>743</v>
      </c>
      <c r="U745">
        <f t="shared" ca="1" si="43"/>
        <v>0.69173327645340055</v>
      </c>
      <c r="V745" t="str">
        <f t="shared" ca="1" si="44"/>
        <v>blue</v>
      </c>
    </row>
    <row r="746" spans="20:22" x14ac:dyDescent="0.25">
      <c r="T746">
        <v>744</v>
      </c>
      <c r="U746">
        <f t="shared" ca="1" si="43"/>
        <v>0.28216900245009591</v>
      </c>
      <c r="V746" t="str">
        <f t="shared" ca="1" si="44"/>
        <v>red</v>
      </c>
    </row>
    <row r="747" spans="20:22" x14ac:dyDescent="0.25">
      <c r="T747">
        <v>745</v>
      </c>
      <c r="U747">
        <f t="shared" ca="1" si="43"/>
        <v>0.12176842636342999</v>
      </c>
      <c r="V747" t="str">
        <f t="shared" ca="1" si="44"/>
        <v>red</v>
      </c>
    </row>
    <row r="748" spans="20:22" x14ac:dyDescent="0.25">
      <c r="T748">
        <v>746</v>
      </c>
      <c r="U748">
        <f t="shared" ca="1" si="43"/>
        <v>0.4991130624570661</v>
      </c>
      <c r="V748" t="str">
        <f t="shared" ca="1" si="44"/>
        <v>white</v>
      </c>
    </row>
    <row r="749" spans="20:22" x14ac:dyDescent="0.25">
      <c r="T749">
        <v>747</v>
      </c>
      <c r="U749">
        <f t="shared" ca="1" si="43"/>
        <v>7.5035280371854474E-2</v>
      </c>
      <c r="V749" t="str">
        <f t="shared" ca="1" si="44"/>
        <v>red</v>
      </c>
    </row>
    <row r="750" spans="20:22" x14ac:dyDescent="0.25">
      <c r="T750">
        <v>748</v>
      </c>
      <c r="U750">
        <f t="shared" ca="1" si="43"/>
        <v>0.41473769896269141</v>
      </c>
      <c r="V750" t="str">
        <f t="shared" ca="1" si="44"/>
        <v>white</v>
      </c>
    </row>
    <row r="751" spans="20:22" x14ac:dyDescent="0.25">
      <c r="T751">
        <v>749</v>
      </c>
      <c r="U751">
        <f t="shared" ca="1" si="43"/>
        <v>0.44163352674624679</v>
      </c>
      <c r="V751" t="str">
        <f t="shared" ca="1" si="44"/>
        <v>white</v>
      </c>
    </row>
    <row r="752" spans="20:22" x14ac:dyDescent="0.25">
      <c r="T752">
        <v>750</v>
      </c>
      <c r="U752">
        <f t="shared" ca="1" si="43"/>
        <v>2.7185511072080892E-3</v>
      </c>
      <c r="V752" t="str">
        <f t="shared" ca="1" si="44"/>
        <v>red</v>
      </c>
    </row>
    <row r="753" spans="20:22" x14ac:dyDescent="0.25">
      <c r="T753">
        <v>751</v>
      </c>
      <c r="U753">
        <f t="shared" ca="1" si="43"/>
        <v>0.57987228418449355</v>
      </c>
      <c r="V753" t="str">
        <f t="shared" ca="1" si="44"/>
        <v>white</v>
      </c>
    </row>
    <row r="754" spans="20:22" x14ac:dyDescent="0.25">
      <c r="T754">
        <v>752</v>
      </c>
      <c r="U754">
        <f t="shared" ca="1" si="43"/>
        <v>0.87189456609434957</v>
      </c>
      <c r="V754" t="str">
        <f t="shared" ca="1" si="44"/>
        <v>blue</v>
      </c>
    </row>
    <row r="755" spans="20:22" x14ac:dyDescent="0.25">
      <c r="T755">
        <v>753</v>
      </c>
      <c r="U755">
        <f t="shared" ca="1" si="43"/>
        <v>0.56194051955514779</v>
      </c>
      <c r="V755" t="str">
        <f t="shared" ca="1" si="44"/>
        <v>white</v>
      </c>
    </row>
    <row r="756" spans="20:22" x14ac:dyDescent="0.25">
      <c r="T756">
        <v>754</v>
      </c>
      <c r="U756">
        <f t="shared" ca="1" si="43"/>
        <v>0.27245830641638147</v>
      </c>
      <c r="V756" t="str">
        <f t="shared" ca="1" si="44"/>
        <v>red</v>
      </c>
    </row>
    <row r="757" spans="20:22" x14ac:dyDescent="0.25">
      <c r="T757">
        <v>755</v>
      </c>
      <c r="U757">
        <f t="shared" ca="1" si="43"/>
        <v>0.1081007829751921</v>
      </c>
      <c r="V757" t="str">
        <f t="shared" ca="1" si="44"/>
        <v>red</v>
      </c>
    </row>
    <row r="758" spans="20:22" x14ac:dyDescent="0.25">
      <c r="T758">
        <v>756</v>
      </c>
      <c r="U758">
        <f t="shared" ca="1" si="43"/>
        <v>0.73465409472279808</v>
      </c>
      <c r="V758" t="str">
        <f t="shared" ca="1" si="44"/>
        <v>blue</v>
      </c>
    </row>
    <row r="759" spans="20:22" x14ac:dyDescent="0.25">
      <c r="T759">
        <v>757</v>
      </c>
      <c r="U759">
        <f t="shared" ca="1" si="43"/>
        <v>0.51549079418053589</v>
      </c>
      <c r="V759" t="str">
        <f t="shared" ca="1" si="44"/>
        <v>white</v>
      </c>
    </row>
    <row r="760" spans="20:22" x14ac:dyDescent="0.25">
      <c r="T760">
        <v>758</v>
      </c>
      <c r="U760">
        <f t="shared" ca="1" si="43"/>
        <v>0.41377615101062692</v>
      </c>
      <c r="V760" t="str">
        <f t="shared" ca="1" si="44"/>
        <v>white</v>
      </c>
    </row>
    <row r="761" spans="20:22" x14ac:dyDescent="0.25">
      <c r="T761">
        <v>759</v>
      </c>
      <c r="U761">
        <f t="shared" ca="1" si="43"/>
        <v>0.51176345408650259</v>
      </c>
      <c r="V761" t="str">
        <f t="shared" ca="1" si="44"/>
        <v>white</v>
      </c>
    </row>
    <row r="762" spans="20:22" x14ac:dyDescent="0.25">
      <c r="T762">
        <v>760</v>
      </c>
      <c r="U762">
        <f t="shared" ca="1" si="43"/>
        <v>0.96894337493781713</v>
      </c>
      <c r="V762" t="str">
        <f t="shared" ca="1" si="44"/>
        <v>blue</v>
      </c>
    </row>
    <row r="763" spans="20:22" x14ac:dyDescent="0.25">
      <c r="T763">
        <v>761</v>
      </c>
      <c r="U763">
        <f t="shared" ca="1" si="43"/>
        <v>0.82310368274446843</v>
      </c>
      <c r="V763" t="str">
        <f t="shared" ca="1" si="44"/>
        <v>blue</v>
      </c>
    </row>
    <row r="764" spans="20:22" x14ac:dyDescent="0.25">
      <c r="T764">
        <v>762</v>
      </c>
      <c r="U764">
        <f t="shared" ca="1" si="43"/>
        <v>0.27239829131877047</v>
      </c>
      <c r="V764" t="str">
        <f t="shared" ca="1" si="44"/>
        <v>red</v>
      </c>
    </row>
    <row r="765" spans="20:22" x14ac:dyDescent="0.25">
      <c r="T765">
        <v>763</v>
      </c>
      <c r="U765">
        <f t="shared" ca="1" si="43"/>
        <v>0.33665221215278629</v>
      </c>
      <c r="V765" t="str">
        <f t="shared" ca="1" si="44"/>
        <v>white</v>
      </c>
    </row>
    <row r="766" spans="20:22" x14ac:dyDescent="0.25">
      <c r="T766">
        <v>764</v>
      </c>
      <c r="U766">
        <f t="shared" ca="1" si="43"/>
        <v>0.37644107673036198</v>
      </c>
      <c r="V766" t="str">
        <f t="shared" ca="1" si="44"/>
        <v>white</v>
      </c>
    </row>
    <row r="767" spans="20:22" x14ac:dyDescent="0.25">
      <c r="T767">
        <v>765</v>
      </c>
      <c r="U767">
        <f t="shared" ca="1" si="43"/>
        <v>0.29036133328820801</v>
      </c>
      <c r="V767" t="str">
        <f t="shared" ca="1" si="44"/>
        <v>red</v>
      </c>
    </row>
    <row r="768" spans="20:22" x14ac:dyDescent="0.25">
      <c r="T768">
        <v>766</v>
      </c>
      <c r="U768">
        <f t="shared" ca="1" si="43"/>
        <v>0.23112150670252751</v>
      </c>
      <c r="V768" t="str">
        <f t="shared" ca="1" si="44"/>
        <v>red</v>
      </c>
    </row>
    <row r="769" spans="20:22" x14ac:dyDescent="0.25">
      <c r="T769">
        <v>767</v>
      </c>
      <c r="U769">
        <f t="shared" ca="1" si="43"/>
        <v>2.4835743380177133E-3</v>
      </c>
      <c r="V769" t="str">
        <f t="shared" ca="1" si="44"/>
        <v>red</v>
      </c>
    </row>
    <row r="770" spans="20:22" x14ac:dyDescent="0.25">
      <c r="T770">
        <v>768</v>
      </c>
      <c r="U770">
        <f t="shared" ca="1" si="43"/>
        <v>0.59898044216785451</v>
      </c>
      <c r="V770" t="str">
        <f t="shared" ca="1" si="44"/>
        <v>white</v>
      </c>
    </row>
    <row r="771" spans="20:22" x14ac:dyDescent="0.25">
      <c r="T771">
        <v>769</v>
      </c>
      <c r="U771">
        <f t="shared" ca="1" si="43"/>
        <v>7.4267539216761991E-2</v>
      </c>
      <c r="V771" t="str">
        <f t="shared" ca="1" si="44"/>
        <v>red</v>
      </c>
    </row>
    <row r="772" spans="20:22" x14ac:dyDescent="0.25">
      <c r="T772">
        <v>770</v>
      </c>
      <c r="U772">
        <f t="shared" ref="U772:U835" ca="1" si="45">RAND()</f>
        <v>0.56530382591866157</v>
      </c>
      <c r="V772" t="str">
        <f t="shared" ref="V772:V835" ca="1" si="46">IF(U772&lt;0.3,"red",IF(U772&lt;0.6,"white","blue"))</f>
        <v>white</v>
      </c>
    </row>
    <row r="773" spans="20:22" x14ac:dyDescent="0.25">
      <c r="T773">
        <v>771</v>
      </c>
      <c r="U773">
        <f t="shared" ca="1" si="45"/>
        <v>0.99564605806178175</v>
      </c>
      <c r="V773" t="str">
        <f t="shared" ca="1" si="46"/>
        <v>blue</v>
      </c>
    </row>
    <row r="774" spans="20:22" x14ac:dyDescent="0.25">
      <c r="T774">
        <v>772</v>
      </c>
      <c r="U774">
        <f t="shared" ca="1" si="45"/>
        <v>0.72614144802696035</v>
      </c>
      <c r="V774" t="str">
        <f t="shared" ca="1" si="46"/>
        <v>blue</v>
      </c>
    </row>
    <row r="775" spans="20:22" x14ac:dyDescent="0.25">
      <c r="T775">
        <v>773</v>
      </c>
      <c r="U775">
        <f t="shared" ca="1" si="45"/>
        <v>3.912149659838482E-2</v>
      </c>
      <c r="V775" t="str">
        <f t="shared" ca="1" si="46"/>
        <v>red</v>
      </c>
    </row>
    <row r="776" spans="20:22" x14ac:dyDescent="0.25">
      <c r="T776">
        <v>774</v>
      </c>
      <c r="U776">
        <f t="shared" ca="1" si="45"/>
        <v>0.71476553211236193</v>
      </c>
      <c r="V776" t="str">
        <f t="shared" ca="1" si="46"/>
        <v>blue</v>
      </c>
    </row>
    <row r="777" spans="20:22" x14ac:dyDescent="0.25">
      <c r="T777">
        <v>775</v>
      </c>
      <c r="U777">
        <f t="shared" ca="1" si="45"/>
        <v>0.32886989987904514</v>
      </c>
      <c r="V777" t="str">
        <f t="shared" ca="1" si="46"/>
        <v>white</v>
      </c>
    </row>
    <row r="778" spans="20:22" x14ac:dyDescent="0.25">
      <c r="T778">
        <v>776</v>
      </c>
      <c r="U778">
        <f t="shared" ca="1" si="45"/>
        <v>0.97817429312429804</v>
      </c>
      <c r="V778" t="str">
        <f t="shared" ca="1" si="46"/>
        <v>blue</v>
      </c>
    </row>
    <row r="779" spans="20:22" x14ac:dyDescent="0.25">
      <c r="T779">
        <v>777</v>
      </c>
      <c r="U779">
        <f t="shared" ca="1" si="45"/>
        <v>0.81127083228825547</v>
      </c>
      <c r="V779" t="str">
        <f t="shared" ca="1" si="46"/>
        <v>blue</v>
      </c>
    </row>
    <row r="780" spans="20:22" x14ac:dyDescent="0.25">
      <c r="T780">
        <v>778</v>
      </c>
      <c r="U780">
        <f t="shared" ca="1" si="45"/>
        <v>0.35103737798560031</v>
      </c>
      <c r="V780" t="str">
        <f t="shared" ca="1" si="46"/>
        <v>white</v>
      </c>
    </row>
    <row r="781" spans="20:22" x14ac:dyDescent="0.25">
      <c r="T781">
        <v>779</v>
      </c>
      <c r="U781">
        <f t="shared" ca="1" si="45"/>
        <v>0.95298849985056788</v>
      </c>
      <c r="V781" t="str">
        <f t="shared" ca="1" si="46"/>
        <v>blue</v>
      </c>
    </row>
    <row r="782" spans="20:22" x14ac:dyDescent="0.25">
      <c r="T782">
        <v>780</v>
      </c>
      <c r="U782">
        <f t="shared" ca="1" si="45"/>
        <v>0.13150932447154473</v>
      </c>
      <c r="V782" t="str">
        <f t="shared" ca="1" si="46"/>
        <v>red</v>
      </c>
    </row>
    <row r="783" spans="20:22" x14ac:dyDescent="0.25">
      <c r="T783">
        <v>781</v>
      </c>
      <c r="U783">
        <f t="shared" ca="1" si="45"/>
        <v>0.50775835595580521</v>
      </c>
      <c r="V783" t="str">
        <f t="shared" ca="1" si="46"/>
        <v>white</v>
      </c>
    </row>
    <row r="784" spans="20:22" x14ac:dyDescent="0.25">
      <c r="T784">
        <v>782</v>
      </c>
      <c r="U784">
        <f t="shared" ca="1" si="45"/>
        <v>0.28877907646117384</v>
      </c>
      <c r="V784" t="str">
        <f t="shared" ca="1" si="46"/>
        <v>red</v>
      </c>
    </row>
    <row r="785" spans="20:22" x14ac:dyDescent="0.25">
      <c r="T785">
        <v>783</v>
      </c>
      <c r="U785">
        <f t="shared" ca="1" si="45"/>
        <v>0.68547406079522843</v>
      </c>
      <c r="V785" t="str">
        <f t="shared" ca="1" si="46"/>
        <v>blue</v>
      </c>
    </row>
    <row r="786" spans="20:22" x14ac:dyDescent="0.25">
      <c r="T786">
        <v>784</v>
      </c>
      <c r="U786">
        <f t="shared" ca="1" si="45"/>
        <v>0.84347179546393669</v>
      </c>
      <c r="V786" t="str">
        <f t="shared" ca="1" si="46"/>
        <v>blue</v>
      </c>
    </row>
    <row r="787" spans="20:22" x14ac:dyDescent="0.25">
      <c r="T787">
        <v>785</v>
      </c>
      <c r="U787">
        <f t="shared" ca="1" si="45"/>
        <v>0.64403025137650838</v>
      </c>
      <c r="V787" t="str">
        <f t="shared" ca="1" si="46"/>
        <v>blue</v>
      </c>
    </row>
    <row r="788" spans="20:22" x14ac:dyDescent="0.25">
      <c r="T788">
        <v>786</v>
      </c>
      <c r="U788">
        <f t="shared" ca="1" si="45"/>
        <v>7.0439090814689798E-2</v>
      </c>
      <c r="V788" t="str">
        <f t="shared" ca="1" si="46"/>
        <v>red</v>
      </c>
    </row>
    <row r="789" spans="20:22" x14ac:dyDescent="0.25">
      <c r="T789">
        <v>787</v>
      </c>
      <c r="U789">
        <f t="shared" ca="1" si="45"/>
        <v>0.61187194960264579</v>
      </c>
      <c r="V789" t="str">
        <f t="shared" ca="1" si="46"/>
        <v>blue</v>
      </c>
    </row>
    <row r="790" spans="20:22" x14ac:dyDescent="0.25">
      <c r="T790">
        <v>788</v>
      </c>
      <c r="U790">
        <f t="shared" ca="1" si="45"/>
        <v>0.96641851955529812</v>
      </c>
      <c r="V790" t="str">
        <f t="shared" ca="1" si="46"/>
        <v>blue</v>
      </c>
    </row>
    <row r="791" spans="20:22" x14ac:dyDescent="0.25">
      <c r="T791">
        <v>789</v>
      </c>
      <c r="U791">
        <f t="shared" ca="1" si="45"/>
        <v>0.50658739909414408</v>
      </c>
      <c r="V791" t="str">
        <f t="shared" ca="1" si="46"/>
        <v>white</v>
      </c>
    </row>
    <row r="792" spans="20:22" x14ac:dyDescent="0.25">
      <c r="T792">
        <v>790</v>
      </c>
      <c r="U792">
        <f t="shared" ca="1" si="45"/>
        <v>0.24608385532564447</v>
      </c>
      <c r="V792" t="str">
        <f t="shared" ca="1" si="46"/>
        <v>red</v>
      </c>
    </row>
    <row r="793" spans="20:22" x14ac:dyDescent="0.25">
      <c r="T793">
        <v>791</v>
      </c>
      <c r="U793">
        <f t="shared" ca="1" si="45"/>
        <v>0.89560824945601858</v>
      </c>
      <c r="V793" t="str">
        <f t="shared" ca="1" si="46"/>
        <v>blue</v>
      </c>
    </row>
    <row r="794" spans="20:22" x14ac:dyDescent="0.25">
      <c r="T794">
        <v>792</v>
      </c>
      <c r="U794">
        <f t="shared" ca="1" si="45"/>
        <v>0.48850936754421881</v>
      </c>
      <c r="V794" t="str">
        <f t="shared" ca="1" si="46"/>
        <v>white</v>
      </c>
    </row>
    <row r="795" spans="20:22" x14ac:dyDescent="0.25">
      <c r="T795">
        <v>793</v>
      </c>
      <c r="U795">
        <f t="shared" ca="1" si="45"/>
        <v>0.52893170168484172</v>
      </c>
      <c r="V795" t="str">
        <f t="shared" ca="1" si="46"/>
        <v>white</v>
      </c>
    </row>
    <row r="796" spans="20:22" x14ac:dyDescent="0.25">
      <c r="T796">
        <v>794</v>
      </c>
      <c r="U796">
        <f t="shared" ca="1" si="45"/>
        <v>0.51707181219240539</v>
      </c>
      <c r="V796" t="str">
        <f t="shared" ca="1" si="46"/>
        <v>white</v>
      </c>
    </row>
    <row r="797" spans="20:22" x14ac:dyDescent="0.25">
      <c r="T797">
        <v>795</v>
      </c>
      <c r="U797">
        <f t="shared" ca="1" si="45"/>
        <v>0.96651594124645646</v>
      </c>
      <c r="V797" t="str">
        <f t="shared" ca="1" si="46"/>
        <v>blue</v>
      </c>
    </row>
    <row r="798" spans="20:22" x14ac:dyDescent="0.25">
      <c r="T798">
        <v>796</v>
      </c>
      <c r="U798">
        <f t="shared" ca="1" si="45"/>
        <v>0.14204292009432373</v>
      </c>
      <c r="V798" t="str">
        <f t="shared" ca="1" si="46"/>
        <v>red</v>
      </c>
    </row>
    <row r="799" spans="20:22" x14ac:dyDescent="0.25">
      <c r="T799">
        <v>797</v>
      </c>
      <c r="U799">
        <f t="shared" ca="1" si="45"/>
        <v>0.77119688288668953</v>
      </c>
      <c r="V799" t="str">
        <f t="shared" ca="1" si="46"/>
        <v>blue</v>
      </c>
    </row>
    <row r="800" spans="20:22" x14ac:dyDescent="0.25">
      <c r="T800">
        <v>798</v>
      </c>
      <c r="U800">
        <f t="shared" ca="1" si="45"/>
        <v>0.40413368379286929</v>
      </c>
      <c r="V800" t="str">
        <f t="shared" ca="1" si="46"/>
        <v>white</v>
      </c>
    </row>
    <row r="801" spans="20:22" x14ac:dyDescent="0.25">
      <c r="T801">
        <v>799</v>
      </c>
      <c r="U801">
        <f t="shared" ca="1" si="45"/>
        <v>0.437799317994648</v>
      </c>
      <c r="V801" t="str">
        <f t="shared" ca="1" si="46"/>
        <v>white</v>
      </c>
    </row>
    <row r="802" spans="20:22" x14ac:dyDescent="0.25">
      <c r="T802">
        <v>800</v>
      </c>
      <c r="U802">
        <f t="shared" ca="1" si="45"/>
        <v>0.462692263036936</v>
      </c>
      <c r="V802" t="str">
        <f t="shared" ca="1" si="46"/>
        <v>white</v>
      </c>
    </row>
    <row r="803" spans="20:22" x14ac:dyDescent="0.25">
      <c r="T803">
        <v>801</v>
      </c>
      <c r="U803">
        <f t="shared" ca="1" si="45"/>
        <v>0.94301956792482466</v>
      </c>
      <c r="V803" t="str">
        <f t="shared" ca="1" si="46"/>
        <v>blue</v>
      </c>
    </row>
    <row r="804" spans="20:22" x14ac:dyDescent="0.25">
      <c r="T804">
        <v>802</v>
      </c>
      <c r="U804">
        <f t="shared" ca="1" si="45"/>
        <v>0.31934752366445451</v>
      </c>
      <c r="V804" t="str">
        <f t="shared" ca="1" si="46"/>
        <v>white</v>
      </c>
    </row>
    <row r="805" spans="20:22" x14ac:dyDescent="0.25">
      <c r="T805">
        <v>803</v>
      </c>
      <c r="U805">
        <f t="shared" ca="1" si="45"/>
        <v>0.62335461939793568</v>
      </c>
      <c r="V805" t="str">
        <f t="shared" ca="1" si="46"/>
        <v>blue</v>
      </c>
    </row>
    <row r="806" spans="20:22" x14ac:dyDescent="0.25">
      <c r="T806">
        <v>804</v>
      </c>
      <c r="U806">
        <f t="shared" ca="1" si="45"/>
        <v>0.16988679071744794</v>
      </c>
      <c r="V806" t="str">
        <f t="shared" ca="1" si="46"/>
        <v>red</v>
      </c>
    </row>
    <row r="807" spans="20:22" x14ac:dyDescent="0.25">
      <c r="T807">
        <v>805</v>
      </c>
      <c r="U807">
        <f t="shared" ca="1" si="45"/>
        <v>0.66211104401481036</v>
      </c>
      <c r="V807" t="str">
        <f t="shared" ca="1" si="46"/>
        <v>blue</v>
      </c>
    </row>
    <row r="808" spans="20:22" x14ac:dyDescent="0.25">
      <c r="T808">
        <v>806</v>
      </c>
      <c r="U808">
        <f t="shared" ca="1" si="45"/>
        <v>0.25648900793486296</v>
      </c>
      <c r="V808" t="str">
        <f t="shared" ca="1" si="46"/>
        <v>red</v>
      </c>
    </row>
    <row r="809" spans="20:22" x14ac:dyDescent="0.25">
      <c r="T809">
        <v>807</v>
      </c>
      <c r="U809">
        <f t="shared" ca="1" si="45"/>
        <v>0.92739249991873651</v>
      </c>
      <c r="V809" t="str">
        <f t="shared" ca="1" si="46"/>
        <v>blue</v>
      </c>
    </row>
    <row r="810" spans="20:22" x14ac:dyDescent="0.25">
      <c r="T810">
        <v>808</v>
      </c>
      <c r="U810">
        <f t="shared" ca="1" si="45"/>
        <v>0.10515934605198962</v>
      </c>
      <c r="V810" t="str">
        <f t="shared" ca="1" si="46"/>
        <v>red</v>
      </c>
    </row>
    <row r="811" spans="20:22" x14ac:dyDescent="0.25">
      <c r="T811">
        <v>809</v>
      </c>
      <c r="U811">
        <f t="shared" ca="1" si="45"/>
        <v>0.36308270684504773</v>
      </c>
      <c r="V811" t="str">
        <f t="shared" ca="1" si="46"/>
        <v>white</v>
      </c>
    </row>
    <row r="812" spans="20:22" x14ac:dyDescent="0.25">
      <c r="T812">
        <v>810</v>
      </c>
      <c r="U812">
        <f t="shared" ca="1" si="45"/>
        <v>0.33938233385346717</v>
      </c>
      <c r="V812" t="str">
        <f t="shared" ca="1" si="46"/>
        <v>white</v>
      </c>
    </row>
    <row r="813" spans="20:22" x14ac:dyDescent="0.25">
      <c r="T813">
        <v>811</v>
      </c>
      <c r="U813">
        <f t="shared" ca="1" si="45"/>
        <v>0.619782531446324</v>
      </c>
      <c r="V813" t="str">
        <f t="shared" ca="1" si="46"/>
        <v>blue</v>
      </c>
    </row>
    <row r="814" spans="20:22" x14ac:dyDescent="0.25">
      <c r="T814">
        <v>812</v>
      </c>
      <c r="U814">
        <f t="shared" ca="1" si="45"/>
        <v>9.9888903673650553E-4</v>
      </c>
      <c r="V814" t="str">
        <f t="shared" ca="1" si="46"/>
        <v>red</v>
      </c>
    </row>
    <row r="815" spans="20:22" x14ac:dyDescent="0.25">
      <c r="T815">
        <v>813</v>
      </c>
      <c r="U815">
        <f t="shared" ca="1" si="45"/>
        <v>0.13654751495201867</v>
      </c>
      <c r="V815" t="str">
        <f t="shared" ca="1" si="46"/>
        <v>red</v>
      </c>
    </row>
    <row r="816" spans="20:22" x14ac:dyDescent="0.25">
      <c r="T816">
        <v>814</v>
      </c>
      <c r="U816">
        <f t="shared" ca="1" si="45"/>
        <v>0.89805036670664473</v>
      </c>
      <c r="V816" t="str">
        <f t="shared" ca="1" si="46"/>
        <v>blue</v>
      </c>
    </row>
    <row r="817" spans="20:22" x14ac:dyDescent="0.25">
      <c r="T817">
        <v>815</v>
      </c>
      <c r="U817">
        <f t="shared" ca="1" si="45"/>
        <v>0.4544728405126236</v>
      </c>
      <c r="V817" t="str">
        <f t="shared" ca="1" si="46"/>
        <v>white</v>
      </c>
    </row>
    <row r="818" spans="20:22" x14ac:dyDescent="0.25">
      <c r="T818">
        <v>816</v>
      </c>
      <c r="U818">
        <f t="shared" ca="1" si="45"/>
        <v>0.80382895702795798</v>
      </c>
      <c r="V818" t="str">
        <f t="shared" ca="1" si="46"/>
        <v>blue</v>
      </c>
    </row>
    <row r="819" spans="20:22" x14ac:dyDescent="0.25">
      <c r="T819">
        <v>817</v>
      </c>
      <c r="U819">
        <f t="shared" ca="1" si="45"/>
        <v>0.9000872643722565</v>
      </c>
      <c r="V819" t="str">
        <f t="shared" ca="1" si="46"/>
        <v>blue</v>
      </c>
    </row>
    <row r="820" spans="20:22" x14ac:dyDescent="0.25">
      <c r="T820">
        <v>818</v>
      </c>
      <c r="U820">
        <f t="shared" ca="1" si="45"/>
        <v>0.69355503176709477</v>
      </c>
      <c r="V820" t="str">
        <f t="shared" ca="1" si="46"/>
        <v>blue</v>
      </c>
    </row>
    <row r="821" spans="20:22" x14ac:dyDescent="0.25">
      <c r="T821">
        <v>819</v>
      </c>
      <c r="U821">
        <f t="shared" ca="1" si="45"/>
        <v>0.66435143323004908</v>
      </c>
      <c r="V821" t="str">
        <f t="shared" ca="1" si="46"/>
        <v>blue</v>
      </c>
    </row>
    <row r="822" spans="20:22" x14ac:dyDescent="0.25">
      <c r="T822">
        <v>820</v>
      </c>
      <c r="U822">
        <f t="shared" ca="1" si="45"/>
        <v>0.93160645978685641</v>
      </c>
      <c r="V822" t="str">
        <f t="shared" ca="1" si="46"/>
        <v>blue</v>
      </c>
    </row>
    <row r="823" spans="20:22" x14ac:dyDescent="0.25">
      <c r="T823">
        <v>821</v>
      </c>
      <c r="U823">
        <f t="shared" ca="1" si="45"/>
        <v>0.50848023916204432</v>
      </c>
      <c r="V823" t="str">
        <f t="shared" ca="1" si="46"/>
        <v>white</v>
      </c>
    </row>
    <row r="824" spans="20:22" x14ac:dyDescent="0.25">
      <c r="T824">
        <v>822</v>
      </c>
      <c r="U824">
        <f t="shared" ca="1" si="45"/>
        <v>0.70024918063568908</v>
      </c>
      <c r="V824" t="str">
        <f t="shared" ca="1" si="46"/>
        <v>blue</v>
      </c>
    </row>
    <row r="825" spans="20:22" x14ac:dyDescent="0.25">
      <c r="T825">
        <v>823</v>
      </c>
      <c r="U825">
        <f t="shared" ca="1" si="45"/>
        <v>0.94831546035475445</v>
      </c>
      <c r="V825" t="str">
        <f t="shared" ca="1" si="46"/>
        <v>blue</v>
      </c>
    </row>
    <row r="826" spans="20:22" x14ac:dyDescent="0.25">
      <c r="T826">
        <v>824</v>
      </c>
      <c r="U826">
        <f t="shared" ca="1" si="45"/>
        <v>1.1304606097826575E-2</v>
      </c>
      <c r="V826" t="str">
        <f t="shared" ca="1" si="46"/>
        <v>red</v>
      </c>
    </row>
    <row r="827" spans="20:22" x14ac:dyDescent="0.25">
      <c r="T827">
        <v>825</v>
      </c>
      <c r="U827">
        <f t="shared" ca="1" si="45"/>
        <v>0.48793697979631745</v>
      </c>
      <c r="V827" t="str">
        <f t="shared" ca="1" si="46"/>
        <v>white</v>
      </c>
    </row>
    <row r="828" spans="20:22" x14ac:dyDescent="0.25">
      <c r="T828">
        <v>826</v>
      </c>
      <c r="U828">
        <f t="shared" ca="1" si="45"/>
        <v>0.84528717191900915</v>
      </c>
      <c r="V828" t="str">
        <f t="shared" ca="1" si="46"/>
        <v>blue</v>
      </c>
    </row>
    <row r="829" spans="20:22" x14ac:dyDescent="0.25">
      <c r="T829">
        <v>827</v>
      </c>
      <c r="U829">
        <f t="shared" ca="1" si="45"/>
        <v>0.46763731575214407</v>
      </c>
      <c r="V829" t="str">
        <f t="shared" ca="1" si="46"/>
        <v>white</v>
      </c>
    </row>
    <row r="830" spans="20:22" x14ac:dyDescent="0.25">
      <c r="T830">
        <v>828</v>
      </c>
      <c r="U830">
        <f t="shared" ca="1" si="45"/>
        <v>0.39516518961579317</v>
      </c>
      <c r="V830" t="str">
        <f t="shared" ca="1" si="46"/>
        <v>white</v>
      </c>
    </row>
    <row r="831" spans="20:22" x14ac:dyDescent="0.25">
      <c r="T831">
        <v>829</v>
      </c>
      <c r="U831">
        <f t="shared" ca="1" si="45"/>
        <v>0.14256708559928954</v>
      </c>
      <c r="V831" t="str">
        <f t="shared" ca="1" si="46"/>
        <v>red</v>
      </c>
    </row>
    <row r="832" spans="20:22" x14ac:dyDescent="0.25">
      <c r="T832">
        <v>830</v>
      </c>
      <c r="U832">
        <f t="shared" ca="1" si="45"/>
        <v>0.8309618257528375</v>
      </c>
      <c r="V832" t="str">
        <f t="shared" ca="1" si="46"/>
        <v>blue</v>
      </c>
    </row>
    <row r="833" spans="20:22" x14ac:dyDescent="0.25">
      <c r="T833">
        <v>831</v>
      </c>
      <c r="U833">
        <f t="shared" ca="1" si="45"/>
        <v>0.64117496472954927</v>
      </c>
      <c r="V833" t="str">
        <f t="shared" ca="1" si="46"/>
        <v>blue</v>
      </c>
    </row>
    <row r="834" spans="20:22" x14ac:dyDescent="0.25">
      <c r="T834">
        <v>832</v>
      </c>
      <c r="U834">
        <f t="shared" ca="1" si="45"/>
        <v>0.19495113109978912</v>
      </c>
      <c r="V834" t="str">
        <f t="shared" ca="1" si="46"/>
        <v>red</v>
      </c>
    </row>
    <row r="835" spans="20:22" x14ac:dyDescent="0.25">
      <c r="T835">
        <v>833</v>
      </c>
      <c r="U835">
        <f t="shared" ca="1" si="45"/>
        <v>2.9828584541414571E-2</v>
      </c>
      <c r="V835" t="str">
        <f t="shared" ca="1" si="46"/>
        <v>red</v>
      </c>
    </row>
    <row r="836" spans="20:22" x14ac:dyDescent="0.25">
      <c r="T836">
        <v>834</v>
      </c>
      <c r="U836">
        <f t="shared" ref="U836:U899" ca="1" si="47">RAND()</f>
        <v>2.6787277851915481E-2</v>
      </c>
      <c r="V836" t="str">
        <f t="shared" ref="V836:V899" ca="1" si="48">IF(U836&lt;0.3,"red",IF(U836&lt;0.6,"white","blue"))</f>
        <v>red</v>
      </c>
    </row>
    <row r="837" spans="20:22" x14ac:dyDescent="0.25">
      <c r="T837">
        <v>835</v>
      </c>
      <c r="U837">
        <f t="shared" ca="1" si="47"/>
        <v>0.18081835822168035</v>
      </c>
      <c r="V837" t="str">
        <f t="shared" ca="1" si="48"/>
        <v>red</v>
      </c>
    </row>
    <row r="838" spans="20:22" x14ac:dyDescent="0.25">
      <c r="T838">
        <v>836</v>
      </c>
      <c r="U838">
        <f t="shared" ca="1" si="47"/>
        <v>0.20128831071568121</v>
      </c>
      <c r="V838" t="str">
        <f t="shared" ca="1" si="48"/>
        <v>red</v>
      </c>
    </row>
    <row r="839" spans="20:22" x14ac:dyDescent="0.25">
      <c r="T839">
        <v>837</v>
      </c>
      <c r="U839">
        <f t="shared" ca="1" si="47"/>
        <v>0.49853027282714291</v>
      </c>
      <c r="V839" t="str">
        <f t="shared" ca="1" si="48"/>
        <v>white</v>
      </c>
    </row>
    <row r="840" spans="20:22" x14ac:dyDescent="0.25">
      <c r="T840">
        <v>838</v>
      </c>
      <c r="U840">
        <f t="shared" ca="1" si="47"/>
        <v>0.83364249141018409</v>
      </c>
      <c r="V840" t="str">
        <f t="shared" ca="1" si="48"/>
        <v>blue</v>
      </c>
    </row>
    <row r="841" spans="20:22" x14ac:dyDescent="0.25">
      <c r="T841">
        <v>839</v>
      </c>
      <c r="U841">
        <f t="shared" ca="1" si="47"/>
        <v>0.80542545425447298</v>
      </c>
      <c r="V841" t="str">
        <f t="shared" ca="1" si="48"/>
        <v>blue</v>
      </c>
    </row>
    <row r="842" spans="20:22" x14ac:dyDescent="0.25">
      <c r="T842">
        <v>840</v>
      </c>
      <c r="U842">
        <f t="shared" ca="1" si="47"/>
        <v>0.18199176867591238</v>
      </c>
      <c r="V842" t="str">
        <f t="shared" ca="1" si="48"/>
        <v>red</v>
      </c>
    </row>
    <row r="843" spans="20:22" x14ac:dyDescent="0.25">
      <c r="T843">
        <v>841</v>
      </c>
      <c r="U843">
        <f t="shared" ca="1" si="47"/>
        <v>0.56199570967698742</v>
      </c>
      <c r="V843" t="str">
        <f t="shared" ca="1" si="48"/>
        <v>white</v>
      </c>
    </row>
    <row r="844" spans="20:22" x14ac:dyDescent="0.25">
      <c r="T844">
        <v>842</v>
      </c>
      <c r="U844">
        <f t="shared" ca="1" si="47"/>
        <v>0.23412373614298365</v>
      </c>
      <c r="V844" t="str">
        <f t="shared" ca="1" si="48"/>
        <v>red</v>
      </c>
    </row>
    <row r="845" spans="20:22" x14ac:dyDescent="0.25">
      <c r="T845">
        <v>843</v>
      </c>
      <c r="U845">
        <f t="shared" ca="1" si="47"/>
        <v>9.2777402314825452E-2</v>
      </c>
      <c r="V845" t="str">
        <f t="shared" ca="1" si="48"/>
        <v>red</v>
      </c>
    </row>
    <row r="846" spans="20:22" x14ac:dyDescent="0.25">
      <c r="T846">
        <v>844</v>
      </c>
      <c r="U846">
        <f t="shared" ca="1" si="47"/>
        <v>0.34012256822320808</v>
      </c>
      <c r="V846" t="str">
        <f t="shared" ca="1" si="48"/>
        <v>white</v>
      </c>
    </row>
    <row r="847" spans="20:22" x14ac:dyDescent="0.25">
      <c r="T847">
        <v>845</v>
      </c>
      <c r="U847">
        <f t="shared" ca="1" si="47"/>
        <v>0.11530954289403239</v>
      </c>
      <c r="V847" t="str">
        <f t="shared" ca="1" si="48"/>
        <v>red</v>
      </c>
    </row>
    <row r="848" spans="20:22" x14ac:dyDescent="0.25">
      <c r="T848">
        <v>846</v>
      </c>
      <c r="U848">
        <f t="shared" ca="1" si="47"/>
        <v>0.75971133806161162</v>
      </c>
      <c r="V848" t="str">
        <f t="shared" ca="1" si="48"/>
        <v>blue</v>
      </c>
    </row>
    <row r="849" spans="20:22" x14ac:dyDescent="0.25">
      <c r="T849">
        <v>847</v>
      </c>
      <c r="U849">
        <f t="shared" ca="1" si="47"/>
        <v>0.5156539151309103</v>
      </c>
      <c r="V849" t="str">
        <f t="shared" ca="1" si="48"/>
        <v>white</v>
      </c>
    </row>
    <row r="850" spans="20:22" x14ac:dyDescent="0.25">
      <c r="T850">
        <v>848</v>
      </c>
      <c r="U850">
        <f t="shared" ca="1" si="47"/>
        <v>0.8649938676102451</v>
      </c>
      <c r="V850" t="str">
        <f t="shared" ca="1" si="48"/>
        <v>blue</v>
      </c>
    </row>
    <row r="851" spans="20:22" x14ac:dyDescent="0.25">
      <c r="T851">
        <v>849</v>
      </c>
      <c r="U851">
        <f t="shared" ca="1" si="47"/>
        <v>0.31545318364248798</v>
      </c>
      <c r="V851" t="str">
        <f t="shared" ca="1" si="48"/>
        <v>white</v>
      </c>
    </row>
    <row r="852" spans="20:22" x14ac:dyDescent="0.25">
      <c r="T852">
        <v>850</v>
      </c>
      <c r="U852">
        <f t="shared" ca="1" si="47"/>
        <v>0.11884328692478319</v>
      </c>
      <c r="V852" t="str">
        <f t="shared" ca="1" si="48"/>
        <v>red</v>
      </c>
    </row>
    <row r="853" spans="20:22" x14ac:dyDescent="0.25">
      <c r="T853">
        <v>851</v>
      </c>
      <c r="U853">
        <f t="shared" ca="1" si="47"/>
        <v>0.86564913177353209</v>
      </c>
      <c r="V853" t="str">
        <f t="shared" ca="1" si="48"/>
        <v>blue</v>
      </c>
    </row>
    <row r="854" spans="20:22" x14ac:dyDescent="0.25">
      <c r="T854">
        <v>852</v>
      </c>
      <c r="U854">
        <f t="shared" ca="1" si="47"/>
        <v>0.74144057817214259</v>
      </c>
      <c r="V854" t="str">
        <f t="shared" ca="1" si="48"/>
        <v>blue</v>
      </c>
    </row>
    <row r="855" spans="20:22" x14ac:dyDescent="0.25">
      <c r="T855">
        <v>853</v>
      </c>
      <c r="U855">
        <f t="shared" ca="1" si="47"/>
        <v>0.81303971521140983</v>
      </c>
      <c r="V855" t="str">
        <f t="shared" ca="1" si="48"/>
        <v>blue</v>
      </c>
    </row>
    <row r="856" spans="20:22" x14ac:dyDescent="0.25">
      <c r="T856">
        <v>854</v>
      </c>
      <c r="U856">
        <f t="shared" ca="1" si="47"/>
        <v>0.9508286004737091</v>
      </c>
      <c r="V856" t="str">
        <f t="shared" ca="1" si="48"/>
        <v>blue</v>
      </c>
    </row>
    <row r="857" spans="20:22" x14ac:dyDescent="0.25">
      <c r="T857">
        <v>855</v>
      </c>
      <c r="U857">
        <f t="shared" ca="1" si="47"/>
        <v>0.76171418624622123</v>
      </c>
      <c r="V857" t="str">
        <f t="shared" ca="1" si="48"/>
        <v>blue</v>
      </c>
    </row>
    <row r="858" spans="20:22" x14ac:dyDescent="0.25">
      <c r="T858">
        <v>856</v>
      </c>
      <c r="U858">
        <f t="shared" ca="1" si="47"/>
        <v>0.9412535189715312</v>
      </c>
      <c r="V858" t="str">
        <f t="shared" ca="1" si="48"/>
        <v>blue</v>
      </c>
    </row>
    <row r="859" spans="20:22" x14ac:dyDescent="0.25">
      <c r="T859">
        <v>857</v>
      </c>
      <c r="U859">
        <f t="shared" ca="1" si="47"/>
        <v>0.67769316488858056</v>
      </c>
      <c r="V859" t="str">
        <f t="shared" ca="1" si="48"/>
        <v>blue</v>
      </c>
    </row>
    <row r="860" spans="20:22" x14ac:dyDescent="0.25">
      <c r="T860">
        <v>858</v>
      </c>
      <c r="U860">
        <f t="shared" ca="1" si="47"/>
        <v>0.97295051504434182</v>
      </c>
      <c r="V860" t="str">
        <f t="shared" ca="1" si="48"/>
        <v>blue</v>
      </c>
    </row>
    <row r="861" spans="20:22" x14ac:dyDescent="0.25">
      <c r="T861">
        <v>859</v>
      </c>
      <c r="U861">
        <f t="shared" ca="1" si="47"/>
        <v>0.19422284214575092</v>
      </c>
      <c r="V861" t="str">
        <f t="shared" ca="1" si="48"/>
        <v>red</v>
      </c>
    </row>
    <row r="862" spans="20:22" x14ac:dyDescent="0.25">
      <c r="T862">
        <v>860</v>
      </c>
      <c r="U862">
        <f t="shared" ca="1" si="47"/>
        <v>0.77049780927604961</v>
      </c>
      <c r="V862" t="str">
        <f t="shared" ca="1" si="48"/>
        <v>blue</v>
      </c>
    </row>
    <row r="863" spans="20:22" x14ac:dyDescent="0.25">
      <c r="T863">
        <v>861</v>
      </c>
      <c r="U863">
        <f t="shared" ca="1" si="47"/>
        <v>0.61779152931308312</v>
      </c>
      <c r="V863" t="str">
        <f t="shared" ca="1" si="48"/>
        <v>blue</v>
      </c>
    </row>
    <row r="864" spans="20:22" x14ac:dyDescent="0.25">
      <c r="T864">
        <v>862</v>
      </c>
      <c r="U864">
        <f t="shared" ca="1" si="47"/>
        <v>0.47660892853791625</v>
      </c>
      <c r="V864" t="str">
        <f t="shared" ca="1" si="48"/>
        <v>white</v>
      </c>
    </row>
    <row r="865" spans="20:22" x14ac:dyDescent="0.25">
      <c r="T865">
        <v>863</v>
      </c>
      <c r="U865">
        <f t="shared" ca="1" si="47"/>
        <v>0.66620537845764516</v>
      </c>
      <c r="V865" t="str">
        <f t="shared" ca="1" si="48"/>
        <v>blue</v>
      </c>
    </row>
    <row r="866" spans="20:22" x14ac:dyDescent="0.25">
      <c r="T866">
        <v>864</v>
      </c>
      <c r="U866">
        <f t="shared" ca="1" si="47"/>
        <v>0.61339734005581936</v>
      </c>
      <c r="V866" t="str">
        <f t="shared" ca="1" si="48"/>
        <v>blue</v>
      </c>
    </row>
    <row r="867" spans="20:22" x14ac:dyDescent="0.25">
      <c r="T867">
        <v>865</v>
      </c>
      <c r="U867">
        <f t="shared" ca="1" si="47"/>
        <v>0.3199104108914016</v>
      </c>
      <c r="V867" t="str">
        <f t="shared" ca="1" si="48"/>
        <v>white</v>
      </c>
    </row>
    <row r="868" spans="20:22" x14ac:dyDescent="0.25">
      <c r="T868">
        <v>866</v>
      </c>
      <c r="U868">
        <f t="shared" ca="1" si="47"/>
        <v>0.76114968699139496</v>
      </c>
      <c r="V868" t="str">
        <f t="shared" ca="1" si="48"/>
        <v>blue</v>
      </c>
    </row>
    <row r="869" spans="20:22" x14ac:dyDescent="0.25">
      <c r="T869">
        <v>867</v>
      </c>
      <c r="U869">
        <f t="shared" ca="1" si="47"/>
        <v>0.67286352748495271</v>
      </c>
      <c r="V869" t="str">
        <f t="shared" ca="1" si="48"/>
        <v>blue</v>
      </c>
    </row>
    <row r="870" spans="20:22" x14ac:dyDescent="0.25">
      <c r="T870">
        <v>868</v>
      </c>
      <c r="U870">
        <f t="shared" ca="1" si="47"/>
        <v>0.59870943131065968</v>
      </c>
      <c r="V870" t="str">
        <f t="shared" ca="1" si="48"/>
        <v>white</v>
      </c>
    </row>
    <row r="871" spans="20:22" x14ac:dyDescent="0.25">
      <c r="T871">
        <v>869</v>
      </c>
      <c r="U871">
        <f t="shared" ca="1" si="47"/>
        <v>0.28467569081320709</v>
      </c>
      <c r="V871" t="str">
        <f t="shared" ca="1" si="48"/>
        <v>red</v>
      </c>
    </row>
    <row r="872" spans="20:22" x14ac:dyDescent="0.25">
      <c r="T872">
        <v>870</v>
      </c>
      <c r="U872">
        <f t="shared" ca="1" si="47"/>
        <v>0.79260890360374447</v>
      </c>
      <c r="V872" t="str">
        <f t="shared" ca="1" si="48"/>
        <v>blue</v>
      </c>
    </row>
    <row r="873" spans="20:22" x14ac:dyDescent="0.25">
      <c r="T873">
        <v>871</v>
      </c>
      <c r="U873">
        <f t="shared" ca="1" si="47"/>
        <v>0.41693985118730437</v>
      </c>
      <c r="V873" t="str">
        <f t="shared" ca="1" si="48"/>
        <v>white</v>
      </c>
    </row>
    <row r="874" spans="20:22" x14ac:dyDescent="0.25">
      <c r="T874">
        <v>872</v>
      </c>
      <c r="U874">
        <f t="shared" ca="1" si="47"/>
        <v>0.24125712841411384</v>
      </c>
      <c r="V874" t="str">
        <f t="shared" ca="1" si="48"/>
        <v>red</v>
      </c>
    </row>
    <row r="875" spans="20:22" x14ac:dyDescent="0.25">
      <c r="T875">
        <v>873</v>
      </c>
      <c r="U875">
        <f t="shared" ca="1" si="47"/>
        <v>2.0134789212961857E-2</v>
      </c>
      <c r="V875" t="str">
        <f t="shared" ca="1" si="48"/>
        <v>red</v>
      </c>
    </row>
    <row r="876" spans="20:22" x14ac:dyDescent="0.25">
      <c r="T876">
        <v>874</v>
      </c>
      <c r="U876">
        <f t="shared" ca="1" si="47"/>
        <v>0.58360199850966965</v>
      </c>
      <c r="V876" t="str">
        <f t="shared" ca="1" si="48"/>
        <v>white</v>
      </c>
    </row>
    <row r="877" spans="20:22" x14ac:dyDescent="0.25">
      <c r="T877">
        <v>875</v>
      </c>
      <c r="U877">
        <f t="shared" ca="1" si="47"/>
        <v>0.84505485428296867</v>
      </c>
      <c r="V877" t="str">
        <f t="shared" ca="1" si="48"/>
        <v>blue</v>
      </c>
    </row>
    <row r="878" spans="20:22" x14ac:dyDescent="0.25">
      <c r="T878">
        <v>876</v>
      </c>
      <c r="U878">
        <f t="shared" ca="1" si="47"/>
        <v>0.39518110876402734</v>
      </c>
      <c r="V878" t="str">
        <f t="shared" ca="1" si="48"/>
        <v>white</v>
      </c>
    </row>
    <row r="879" spans="20:22" x14ac:dyDescent="0.25">
      <c r="T879">
        <v>877</v>
      </c>
      <c r="U879">
        <f t="shared" ca="1" si="47"/>
        <v>0.14671846151031764</v>
      </c>
      <c r="V879" t="str">
        <f t="shared" ca="1" si="48"/>
        <v>red</v>
      </c>
    </row>
    <row r="880" spans="20:22" x14ac:dyDescent="0.25">
      <c r="T880">
        <v>878</v>
      </c>
      <c r="U880">
        <f t="shared" ca="1" si="47"/>
        <v>0.30712707579491894</v>
      </c>
      <c r="V880" t="str">
        <f t="shared" ca="1" si="48"/>
        <v>white</v>
      </c>
    </row>
    <row r="881" spans="20:22" x14ac:dyDescent="0.25">
      <c r="T881">
        <v>879</v>
      </c>
      <c r="U881">
        <f t="shared" ca="1" si="47"/>
        <v>0.18900411272316775</v>
      </c>
      <c r="V881" t="str">
        <f t="shared" ca="1" si="48"/>
        <v>red</v>
      </c>
    </row>
    <row r="882" spans="20:22" x14ac:dyDescent="0.25">
      <c r="T882">
        <v>880</v>
      </c>
      <c r="U882">
        <f t="shared" ca="1" si="47"/>
        <v>0.68760970739825833</v>
      </c>
      <c r="V882" t="str">
        <f t="shared" ca="1" si="48"/>
        <v>blue</v>
      </c>
    </row>
    <row r="883" spans="20:22" x14ac:dyDescent="0.25">
      <c r="T883">
        <v>881</v>
      </c>
      <c r="U883">
        <f t="shared" ca="1" si="47"/>
        <v>0.64513329276426767</v>
      </c>
      <c r="V883" t="str">
        <f t="shared" ca="1" si="48"/>
        <v>blue</v>
      </c>
    </row>
    <row r="884" spans="20:22" x14ac:dyDescent="0.25">
      <c r="T884">
        <v>882</v>
      </c>
      <c r="U884">
        <f t="shared" ca="1" si="47"/>
        <v>0.45967332985173004</v>
      </c>
      <c r="V884" t="str">
        <f t="shared" ca="1" si="48"/>
        <v>white</v>
      </c>
    </row>
    <row r="885" spans="20:22" x14ac:dyDescent="0.25">
      <c r="T885">
        <v>883</v>
      </c>
      <c r="U885">
        <f t="shared" ca="1" si="47"/>
        <v>0.54129777340807717</v>
      </c>
      <c r="V885" t="str">
        <f t="shared" ca="1" si="48"/>
        <v>white</v>
      </c>
    </row>
    <row r="886" spans="20:22" x14ac:dyDescent="0.25">
      <c r="T886">
        <v>884</v>
      </c>
      <c r="U886">
        <f t="shared" ca="1" si="47"/>
        <v>0.47411399074683014</v>
      </c>
      <c r="V886" t="str">
        <f t="shared" ca="1" si="48"/>
        <v>white</v>
      </c>
    </row>
    <row r="887" spans="20:22" x14ac:dyDescent="0.25">
      <c r="T887">
        <v>885</v>
      </c>
      <c r="U887">
        <f t="shared" ca="1" si="47"/>
        <v>0.71514539566242818</v>
      </c>
      <c r="V887" t="str">
        <f t="shared" ca="1" si="48"/>
        <v>blue</v>
      </c>
    </row>
    <row r="888" spans="20:22" x14ac:dyDescent="0.25">
      <c r="T888">
        <v>886</v>
      </c>
      <c r="U888">
        <f t="shared" ca="1" si="47"/>
        <v>0.40852571180427411</v>
      </c>
      <c r="V888" t="str">
        <f t="shared" ca="1" si="48"/>
        <v>white</v>
      </c>
    </row>
    <row r="889" spans="20:22" x14ac:dyDescent="0.25">
      <c r="T889">
        <v>887</v>
      </c>
      <c r="U889">
        <f t="shared" ca="1" si="47"/>
        <v>0.63041732839851239</v>
      </c>
      <c r="V889" t="str">
        <f t="shared" ca="1" si="48"/>
        <v>blue</v>
      </c>
    </row>
    <row r="890" spans="20:22" x14ac:dyDescent="0.25">
      <c r="T890">
        <v>888</v>
      </c>
      <c r="U890">
        <f t="shared" ca="1" si="47"/>
        <v>0.25500768135448126</v>
      </c>
      <c r="V890" t="str">
        <f t="shared" ca="1" si="48"/>
        <v>red</v>
      </c>
    </row>
    <row r="891" spans="20:22" x14ac:dyDescent="0.25">
      <c r="T891">
        <v>889</v>
      </c>
      <c r="U891">
        <f t="shared" ca="1" si="47"/>
        <v>0.18001971224088043</v>
      </c>
      <c r="V891" t="str">
        <f t="shared" ca="1" si="48"/>
        <v>red</v>
      </c>
    </row>
    <row r="892" spans="20:22" x14ac:dyDescent="0.25">
      <c r="T892">
        <v>890</v>
      </c>
      <c r="U892">
        <f t="shared" ca="1" si="47"/>
        <v>0.43226512082284141</v>
      </c>
      <c r="V892" t="str">
        <f t="shared" ca="1" si="48"/>
        <v>white</v>
      </c>
    </row>
    <row r="893" spans="20:22" x14ac:dyDescent="0.25">
      <c r="T893">
        <v>891</v>
      </c>
      <c r="U893">
        <f t="shared" ca="1" si="47"/>
        <v>0.44120098567318944</v>
      </c>
      <c r="V893" t="str">
        <f t="shared" ca="1" si="48"/>
        <v>white</v>
      </c>
    </row>
    <row r="894" spans="20:22" x14ac:dyDescent="0.25">
      <c r="T894">
        <v>892</v>
      </c>
      <c r="U894">
        <f t="shared" ca="1" si="47"/>
        <v>0.68569050412703259</v>
      </c>
      <c r="V894" t="str">
        <f t="shared" ca="1" si="48"/>
        <v>blue</v>
      </c>
    </row>
    <row r="895" spans="20:22" x14ac:dyDescent="0.25">
      <c r="T895">
        <v>893</v>
      </c>
      <c r="U895">
        <f t="shared" ca="1" si="47"/>
        <v>0.82939948947171804</v>
      </c>
      <c r="V895" t="str">
        <f t="shared" ca="1" si="48"/>
        <v>blue</v>
      </c>
    </row>
    <row r="896" spans="20:22" x14ac:dyDescent="0.25">
      <c r="T896">
        <v>894</v>
      </c>
      <c r="U896">
        <f t="shared" ca="1" si="47"/>
        <v>0.81447841613961225</v>
      </c>
      <c r="V896" t="str">
        <f t="shared" ca="1" si="48"/>
        <v>blue</v>
      </c>
    </row>
    <row r="897" spans="20:22" x14ac:dyDescent="0.25">
      <c r="T897">
        <v>895</v>
      </c>
      <c r="U897">
        <f t="shared" ca="1" si="47"/>
        <v>0.75824689067351403</v>
      </c>
      <c r="V897" t="str">
        <f t="shared" ca="1" si="48"/>
        <v>blue</v>
      </c>
    </row>
    <row r="898" spans="20:22" x14ac:dyDescent="0.25">
      <c r="T898">
        <v>896</v>
      </c>
      <c r="U898">
        <f t="shared" ca="1" si="47"/>
        <v>0.83825699260528486</v>
      </c>
      <c r="V898" t="str">
        <f t="shared" ca="1" si="48"/>
        <v>blue</v>
      </c>
    </row>
    <row r="899" spans="20:22" x14ac:dyDescent="0.25">
      <c r="T899">
        <v>897</v>
      </c>
      <c r="U899">
        <f t="shared" ca="1" si="47"/>
        <v>0.24403150462897871</v>
      </c>
      <c r="V899" t="str">
        <f t="shared" ca="1" si="48"/>
        <v>red</v>
      </c>
    </row>
    <row r="900" spans="20:22" x14ac:dyDescent="0.25">
      <c r="T900">
        <v>898</v>
      </c>
      <c r="U900">
        <f t="shared" ref="U900:U963" ca="1" si="49">RAND()</f>
        <v>0.44476043253284081</v>
      </c>
      <c r="V900" t="str">
        <f t="shared" ref="V900:V963" ca="1" si="50">IF(U900&lt;0.3,"red",IF(U900&lt;0.6,"white","blue"))</f>
        <v>white</v>
      </c>
    </row>
    <row r="901" spans="20:22" x14ac:dyDescent="0.25">
      <c r="T901">
        <v>899</v>
      </c>
      <c r="U901">
        <f t="shared" ca="1" si="49"/>
        <v>6.6195996203442409E-2</v>
      </c>
      <c r="V901" t="str">
        <f t="shared" ca="1" si="50"/>
        <v>red</v>
      </c>
    </row>
    <row r="902" spans="20:22" x14ac:dyDescent="0.25">
      <c r="T902">
        <v>900</v>
      </c>
      <c r="U902">
        <f t="shared" ca="1" si="49"/>
        <v>0.50448824344993248</v>
      </c>
      <c r="V902" t="str">
        <f t="shared" ca="1" si="50"/>
        <v>white</v>
      </c>
    </row>
    <row r="903" spans="20:22" x14ac:dyDescent="0.25">
      <c r="T903">
        <v>901</v>
      </c>
      <c r="U903">
        <f t="shared" ca="1" si="49"/>
        <v>0.71384562896144566</v>
      </c>
      <c r="V903" t="str">
        <f t="shared" ca="1" si="50"/>
        <v>blue</v>
      </c>
    </row>
    <row r="904" spans="20:22" x14ac:dyDescent="0.25">
      <c r="T904">
        <v>902</v>
      </c>
      <c r="U904">
        <f t="shared" ca="1" si="49"/>
        <v>0.78291341334585662</v>
      </c>
      <c r="V904" t="str">
        <f t="shared" ca="1" si="50"/>
        <v>blue</v>
      </c>
    </row>
    <row r="905" spans="20:22" x14ac:dyDescent="0.25">
      <c r="T905">
        <v>903</v>
      </c>
      <c r="U905">
        <f t="shared" ca="1" si="49"/>
        <v>0.79701076468602949</v>
      </c>
      <c r="V905" t="str">
        <f t="shared" ca="1" si="50"/>
        <v>blue</v>
      </c>
    </row>
    <row r="906" spans="20:22" x14ac:dyDescent="0.25">
      <c r="T906">
        <v>904</v>
      </c>
      <c r="U906">
        <f t="shared" ca="1" si="49"/>
        <v>0.4401884285542671</v>
      </c>
      <c r="V906" t="str">
        <f t="shared" ca="1" si="50"/>
        <v>white</v>
      </c>
    </row>
    <row r="907" spans="20:22" x14ac:dyDescent="0.25">
      <c r="T907">
        <v>905</v>
      </c>
      <c r="U907">
        <f t="shared" ca="1" si="49"/>
        <v>0.31644882626101167</v>
      </c>
      <c r="V907" t="str">
        <f t="shared" ca="1" si="50"/>
        <v>white</v>
      </c>
    </row>
    <row r="908" spans="20:22" x14ac:dyDescent="0.25">
      <c r="T908">
        <v>906</v>
      </c>
      <c r="U908">
        <f t="shared" ca="1" si="49"/>
        <v>0.94549120873500303</v>
      </c>
      <c r="V908" t="str">
        <f t="shared" ca="1" si="50"/>
        <v>blue</v>
      </c>
    </row>
    <row r="909" spans="20:22" x14ac:dyDescent="0.25">
      <c r="T909">
        <v>907</v>
      </c>
      <c r="U909">
        <f t="shared" ca="1" si="49"/>
        <v>0.72582747165467465</v>
      </c>
      <c r="V909" t="str">
        <f t="shared" ca="1" si="50"/>
        <v>blue</v>
      </c>
    </row>
    <row r="910" spans="20:22" x14ac:dyDescent="0.25">
      <c r="T910">
        <v>908</v>
      </c>
      <c r="U910">
        <f t="shared" ca="1" si="49"/>
        <v>3.0749316711164321E-2</v>
      </c>
      <c r="V910" t="str">
        <f t="shared" ca="1" si="50"/>
        <v>red</v>
      </c>
    </row>
    <row r="911" spans="20:22" x14ac:dyDescent="0.25">
      <c r="T911">
        <v>909</v>
      </c>
      <c r="U911">
        <f t="shared" ca="1" si="49"/>
        <v>4.7229685941609145E-2</v>
      </c>
      <c r="V911" t="str">
        <f t="shared" ca="1" si="50"/>
        <v>red</v>
      </c>
    </row>
    <row r="912" spans="20:22" x14ac:dyDescent="0.25">
      <c r="T912">
        <v>910</v>
      </c>
      <c r="U912">
        <f t="shared" ca="1" si="49"/>
        <v>0.61250787567500908</v>
      </c>
      <c r="V912" t="str">
        <f t="shared" ca="1" si="50"/>
        <v>blue</v>
      </c>
    </row>
    <row r="913" spans="20:22" x14ac:dyDescent="0.25">
      <c r="T913">
        <v>911</v>
      </c>
      <c r="U913">
        <f t="shared" ca="1" si="49"/>
        <v>0.22379641156345886</v>
      </c>
      <c r="V913" t="str">
        <f t="shared" ca="1" si="50"/>
        <v>red</v>
      </c>
    </row>
    <row r="914" spans="20:22" x14ac:dyDescent="0.25">
      <c r="T914">
        <v>912</v>
      </c>
      <c r="U914">
        <f t="shared" ca="1" si="49"/>
        <v>0.66716592198101321</v>
      </c>
      <c r="V914" t="str">
        <f t="shared" ca="1" si="50"/>
        <v>blue</v>
      </c>
    </row>
    <row r="915" spans="20:22" x14ac:dyDescent="0.25">
      <c r="T915">
        <v>913</v>
      </c>
      <c r="U915">
        <f t="shared" ca="1" si="49"/>
        <v>0.77927806895048191</v>
      </c>
      <c r="V915" t="str">
        <f t="shared" ca="1" si="50"/>
        <v>blue</v>
      </c>
    </row>
    <row r="916" spans="20:22" x14ac:dyDescent="0.25">
      <c r="T916">
        <v>914</v>
      </c>
      <c r="U916">
        <f t="shared" ca="1" si="49"/>
        <v>0.23459408594160402</v>
      </c>
      <c r="V916" t="str">
        <f t="shared" ca="1" si="50"/>
        <v>red</v>
      </c>
    </row>
    <row r="917" spans="20:22" x14ac:dyDescent="0.25">
      <c r="T917">
        <v>915</v>
      </c>
      <c r="U917">
        <f t="shared" ca="1" si="49"/>
        <v>0.16519391170496878</v>
      </c>
      <c r="V917" t="str">
        <f t="shared" ca="1" si="50"/>
        <v>red</v>
      </c>
    </row>
    <row r="918" spans="20:22" x14ac:dyDescent="0.25">
      <c r="T918">
        <v>916</v>
      </c>
      <c r="U918">
        <f t="shared" ca="1" si="49"/>
        <v>0.11881709247272121</v>
      </c>
      <c r="V918" t="str">
        <f t="shared" ca="1" si="50"/>
        <v>red</v>
      </c>
    </row>
    <row r="919" spans="20:22" x14ac:dyDescent="0.25">
      <c r="T919">
        <v>917</v>
      </c>
      <c r="U919">
        <f t="shared" ca="1" si="49"/>
        <v>0.68842379624890104</v>
      </c>
      <c r="V919" t="str">
        <f t="shared" ca="1" si="50"/>
        <v>blue</v>
      </c>
    </row>
    <row r="920" spans="20:22" x14ac:dyDescent="0.25">
      <c r="T920">
        <v>918</v>
      </c>
      <c r="U920">
        <f t="shared" ca="1" si="49"/>
        <v>0.47690131396036972</v>
      </c>
      <c r="V920" t="str">
        <f t="shared" ca="1" si="50"/>
        <v>white</v>
      </c>
    </row>
    <row r="921" spans="20:22" x14ac:dyDescent="0.25">
      <c r="T921">
        <v>919</v>
      </c>
      <c r="U921">
        <f t="shared" ca="1" si="49"/>
        <v>0.77781789037111282</v>
      </c>
      <c r="V921" t="str">
        <f t="shared" ca="1" si="50"/>
        <v>blue</v>
      </c>
    </row>
    <row r="922" spans="20:22" x14ac:dyDescent="0.25">
      <c r="T922">
        <v>920</v>
      </c>
      <c r="U922">
        <f t="shared" ca="1" si="49"/>
        <v>0.42244480979908861</v>
      </c>
      <c r="V922" t="str">
        <f t="shared" ca="1" si="50"/>
        <v>white</v>
      </c>
    </row>
    <row r="923" spans="20:22" x14ac:dyDescent="0.25">
      <c r="T923">
        <v>921</v>
      </c>
      <c r="U923">
        <f t="shared" ca="1" si="49"/>
        <v>0.92702742644377878</v>
      </c>
      <c r="V923" t="str">
        <f t="shared" ca="1" si="50"/>
        <v>blue</v>
      </c>
    </row>
    <row r="924" spans="20:22" x14ac:dyDescent="0.25">
      <c r="T924">
        <v>922</v>
      </c>
      <c r="U924">
        <f t="shared" ca="1" si="49"/>
        <v>0.36381220805786818</v>
      </c>
      <c r="V924" t="str">
        <f t="shared" ca="1" si="50"/>
        <v>white</v>
      </c>
    </row>
    <row r="925" spans="20:22" x14ac:dyDescent="0.25">
      <c r="T925">
        <v>923</v>
      </c>
      <c r="U925">
        <f t="shared" ca="1" si="49"/>
        <v>0.19205830495448839</v>
      </c>
      <c r="V925" t="str">
        <f t="shared" ca="1" si="50"/>
        <v>red</v>
      </c>
    </row>
    <row r="926" spans="20:22" x14ac:dyDescent="0.25">
      <c r="T926">
        <v>924</v>
      </c>
      <c r="U926">
        <f t="shared" ca="1" si="49"/>
        <v>0.17432417261757127</v>
      </c>
      <c r="V926" t="str">
        <f t="shared" ca="1" si="50"/>
        <v>red</v>
      </c>
    </row>
    <row r="927" spans="20:22" x14ac:dyDescent="0.25">
      <c r="T927">
        <v>925</v>
      </c>
      <c r="U927">
        <f t="shared" ca="1" si="49"/>
        <v>6.2721224895257777E-2</v>
      </c>
      <c r="V927" t="str">
        <f t="shared" ca="1" si="50"/>
        <v>red</v>
      </c>
    </row>
    <row r="928" spans="20:22" x14ac:dyDescent="0.25">
      <c r="T928">
        <v>926</v>
      </c>
      <c r="U928">
        <f t="shared" ca="1" si="49"/>
        <v>0.65360728360734199</v>
      </c>
      <c r="V928" t="str">
        <f t="shared" ca="1" si="50"/>
        <v>blue</v>
      </c>
    </row>
    <row r="929" spans="20:22" x14ac:dyDescent="0.25">
      <c r="T929">
        <v>927</v>
      </c>
      <c r="U929">
        <f t="shared" ca="1" si="49"/>
        <v>0.45474006441749615</v>
      </c>
      <c r="V929" t="str">
        <f t="shared" ca="1" si="50"/>
        <v>white</v>
      </c>
    </row>
    <row r="930" spans="20:22" x14ac:dyDescent="0.25">
      <c r="T930">
        <v>928</v>
      </c>
      <c r="U930">
        <f t="shared" ca="1" si="49"/>
        <v>0.64231339717750535</v>
      </c>
      <c r="V930" t="str">
        <f t="shared" ca="1" si="50"/>
        <v>blue</v>
      </c>
    </row>
    <row r="931" spans="20:22" x14ac:dyDescent="0.25">
      <c r="T931">
        <v>929</v>
      </c>
      <c r="U931">
        <f t="shared" ca="1" si="49"/>
        <v>0.98868663856845274</v>
      </c>
      <c r="V931" t="str">
        <f t="shared" ca="1" si="50"/>
        <v>blue</v>
      </c>
    </row>
    <row r="932" spans="20:22" x14ac:dyDescent="0.25">
      <c r="T932">
        <v>930</v>
      </c>
      <c r="U932">
        <f t="shared" ca="1" si="49"/>
        <v>0.10837894755290167</v>
      </c>
      <c r="V932" t="str">
        <f t="shared" ca="1" si="50"/>
        <v>red</v>
      </c>
    </row>
    <row r="933" spans="20:22" x14ac:dyDescent="0.25">
      <c r="T933">
        <v>931</v>
      </c>
      <c r="U933">
        <f t="shared" ca="1" si="49"/>
        <v>0.36954368954773387</v>
      </c>
      <c r="V933" t="str">
        <f t="shared" ca="1" si="50"/>
        <v>white</v>
      </c>
    </row>
    <row r="934" spans="20:22" x14ac:dyDescent="0.25">
      <c r="T934">
        <v>932</v>
      </c>
      <c r="U934">
        <f t="shared" ca="1" si="49"/>
        <v>0.16055185126991967</v>
      </c>
      <c r="V934" t="str">
        <f t="shared" ca="1" si="50"/>
        <v>red</v>
      </c>
    </row>
    <row r="935" spans="20:22" x14ac:dyDescent="0.25">
      <c r="T935">
        <v>933</v>
      </c>
      <c r="U935">
        <f t="shared" ca="1" si="49"/>
        <v>0.98388933882793039</v>
      </c>
      <c r="V935" t="str">
        <f t="shared" ca="1" si="50"/>
        <v>blue</v>
      </c>
    </row>
    <row r="936" spans="20:22" x14ac:dyDescent="0.25">
      <c r="T936">
        <v>934</v>
      </c>
      <c r="U936">
        <f t="shared" ca="1" si="49"/>
        <v>0.93448959651327645</v>
      </c>
      <c r="V936" t="str">
        <f t="shared" ca="1" si="50"/>
        <v>blue</v>
      </c>
    </row>
    <row r="937" spans="20:22" x14ac:dyDescent="0.25">
      <c r="T937">
        <v>935</v>
      </c>
      <c r="U937">
        <f t="shared" ca="1" si="49"/>
        <v>0.41163075803059301</v>
      </c>
      <c r="V937" t="str">
        <f t="shared" ca="1" si="50"/>
        <v>white</v>
      </c>
    </row>
    <row r="938" spans="20:22" x14ac:dyDescent="0.25">
      <c r="T938">
        <v>936</v>
      </c>
      <c r="U938">
        <f t="shared" ca="1" si="49"/>
        <v>0.87129068425853029</v>
      </c>
      <c r="V938" t="str">
        <f t="shared" ca="1" si="50"/>
        <v>blue</v>
      </c>
    </row>
    <row r="939" spans="20:22" x14ac:dyDescent="0.25">
      <c r="T939">
        <v>937</v>
      </c>
      <c r="U939">
        <f t="shared" ca="1" si="49"/>
        <v>0.42021448834772157</v>
      </c>
      <c r="V939" t="str">
        <f t="shared" ca="1" si="50"/>
        <v>white</v>
      </c>
    </row>
    <row r="940" spans="20:22" x14ac:dyDescent="0.25">
      <c r="T940">
        <v>938</v>
      </c>
      <c r="U940">
        <f t="shared" ca="1" si="49"/>
        <v>0.8188034007080367</v>
      </c>
      <c r="V940" t="str">
        <f t="shared" ca="1" si="50"/>
        <v>blue</v>
      </c>
    </row>
    <row r="941" spans="20:22" x14ac:dyDescent="0.25">
      <c r="T941">
        <v>939</v>
      </c>
      <c r="U941">
        <f t="shared" ca="1" si="49"/>
        <v>0.61115010368590261</v>
      </c>
      <c r="V941" t="str">
        <f t="shared" ca="1" si="50"/>
        <v>blue</v>
      </c>
    </row>
    <row r="942" spans="20:22" x14ac:dyDescent="0.25">
      <c r="T942">
        <v>940</v>
      </c>
      <c r="U942">
        <f t="shared" ca="1" si="49"/>
        <v>0.8038638904309976</v>
      </c>
      <c r="V942" t="str">
        <f t="shared" ca="1" si="50"/>
        <v>blue</v>
      </c>
    </row>
    <row r="943" spans="20:22" x14ac:dyDescent="0.25">
      <c r="T943">
        <v>941</v>
      </c>
      <c r="U943">
        <f t="shared" ca="1" si="49"/>
        <v>0.38881611059678334</v>
      </c>
      <c r="V943" t="str">
        <f t="shared" ca="1" si="50"/>
        <v>white</v>
      </c>
    </row>
    <row r="944" spans="20:22" x14ac:dyDescent="0.25">
      <c r="T944">
        <v>942</v>
      </c>
      <c r="U944">
        <f t="shared" ca="1" si="49"/>
        <v>0.31424113060694547</v>
      </c>
      <c r="V944" t="str">
        <f t="shared" ca="1" si="50"/>
        <v>white</v>
      </c>
    </row>
    <row r="945" spans="20:22" x14ac:dyDescent="0.25">
      <c r="T945">
        <v>943</v>
      </c>
      <c r="U945">
        <f t="shared" ca="1" si="49"/>
        <v>0.43762538147889807</v>
      </c>
      <c r="V945" t="str">
        <f t="shared" ca="1" si="50"/>
        <v>white</v>
      </c>
    </row>
    <row r="946" spans="20:22" x14ac:dyDescent="0.25">
      <c r="T946">
        <v>944</v>
      </c>
      <c r="U946">
        <f t="shared" ca="1" si="49"/>
        <v>0.89061560230286974</v>
      </c>
      <c r="V946" t="str">
        <f t="shared" ca="1" si="50"/>
        <v>blue</v>
      </c>
    </row>
    <row r="947" spans="20:22" x14ac:dyDescent="0.25">
      <c r="T947">
        <v>945</v>
      </c>
      <c r="U947">
        <f t="shared" ca="1" si="49"/>
        <v>0.63484164578973312</v>
      </c>
      <c r="V947" t="str">
        <f t="shared" ca="1" si="50"/>
        <v>blue</v>
      </c>
    </row>
    <row r="948" spans="20:22" x14ac:dyDescent="0.25">
      <c r="T948">
        <v>946</v>
      </c>
      <c r="U948">
        <f t="shared" ca="1" si="49"/>
        <v>0.15211923009861406</v>
      </c>
      <c r="V948" t="str">
        <f t="shared" ca="1" si="50"/>
        <v>red</v>
      </c>
    </row>
    <row r="949" spans="20:22" x14ac:dyDescent="0.25">
      <c r="T949">
        <v>947</v>
      </c>
      <c r="U949">
        <f t="shared" ca="1" si="49"/>
        <v>0.27633036559541202</v>
      </c>
      <c r="V949" t="str">
        <f t="shared" ca="1" si="50"/>
        <v>red</v>
      </c>
    </row>
    <row r="950" spans="20:22" x14ac:dyDescent="0.25">
      <c r="T950">
        <v>948</v>
      </c>
      <c r="U950">
        <f t="shared" ca="1" si="49"/>
        <v>0.5820597133520411</v>
      </c>
      <c r="V950" t="str">
        <f t="shared" ca="1" si="50"/>
        <v>white</v>
      </c>
    </row>
    <row r="951" spans="20:22" x14ac:dyDescent="0.25">
      <c r="T951">
        <v>949</v>
      </c>
      <c r="U951">
        <f t="shared" ca="1" si="49"/>
        <v>0.19169845007698338</v>
      </c>
      <c r="V951" t="str">
        <f t="shared" ca="1" si="50"/>
        <v>red</v>
      </c>
    </row>
    <row r="952" spans="20:22" x14ac:dyDescent="0.25">
      <c r="T952">
        <v>950</v>
      </c>
      <c r="U952">
        <f t="shared" ca="1" si="49"/>
        <v>0.32145925133098985</v>
      </c>
      <c r="V952" t="str">
        <f t="shared" ca="1" si="50"/>
        <v>white</v>
      </c>
    </row>
    <row r="953" spans="20:22" x14ac:dyDescent="0.25">
      <c r="T953">
        <v>951</v>
      </c>
      <c r="U953">
        <f t="shared" ca="1" si="49"/>
        <v>0.24266658470742386</v>
      </c>
      <c r="V953" t="str">
        <f t="shared" ca="1" si="50"/>
        <v>red</v>
      </c>
    </row>
    <row r="954" spans="20:22" x14ac:dyDescent="0.25">
      <c r="T954">
        <v>952</v>
      </c>
      <c r="U954">
        <f t="shared" ca="1" si="49"/>
        <v>9.678262625971612E-2</v>
      </c>
      <c r="V954" t="str">
        <f t="shared" ca="1" si="50"/>
        <v>red</v>
      </c>
    </row>
    <row r="955" spans="20:22" x14ac:dyDescent="0.25">
      <c r="T955">
        <v>953</v>
      </c>
      <c r="U955">
        <f t="shared" ca="1" si="49"/>
        <v>0.35983927109342972</v>
      </c>
      <c r="V955" t="str">
        <f t="shared" ca="1" si="50"/>
        <v>white</v>
      </c>
    </row>
    <row r="956" spans="20:22" x14ac:dyDescent="0.25">
      <c r="T956">
        <v>954</v>
      </c>
      <c r="U956">
        <f t="shared" ca="1" si="49"/>
        <v>0.5907818175334294</v>
      </c>
      <c r="V956" t="str">
        <f t="shared" ca="1" si="50"/>
        <v>white</v>
      </c>
    </row>
    <row r="957" spans="20:22" x14ac:dyDescent="0.25">
      <c r="T957">
        <v>955</v>
      </c>
      <c r="U957">
        <f t="shared" ca="1" si="49"/>
        <v>0.21937845303198944</v>
      </c>
      <c r="V957" t="str">
        <f t="shared" ca="1" si="50"/>
        <v>red</v>
      </c>
    </row>
    <row r="958" spans="20:22" x14ac:dyDescent="0.25">
      <c r="T958">
        <v>956</v>
      </c>
      <c r="U958">
        <f t="shared" ca="1" si="49"/>
        <v>0.40500268918405713</v>
      </c>
      <c r="V958" t="str">
        <f t="shared" ca="1" si="50"/>
        <v>white</v>
      </c>
    </row>
    <row r="959" spans="20:22" x14ac:dyDescent="0.25">
      <c r="T959">
        <v>957</v>
      </c>
      <c r="U959">
        <f t="shared" ca="1" si="49"/>
        <v>0.30814215877860851</v>
      </c>
      <c r="V959" t="str">
        <f t="shared" ca="1" si="50"/>
        <v>white</v>
      </c>
    </row>
    <row r="960" spans="20:22" x14ac:dyDescent="0.25">
      <c r="T960">
        <v>958</v>
      </c>
      <c r="U960">
        <f t="shared" ca="1" si="49"/>
        <v>0.28379333830396591</v>
      </c>
      <c r="V960" t="str">
        <f t="shared" ca="1" si="50"/>
        <v>red</v>
      </c>
    </row>
    <row r="961" spans="20:22" x14ac:dyDescent="0.25">
      <c r="T961">
        <v>959</v>
      </c>
      <c r="U961">
        <f t="shared" ca="1" si="49"/>
        <v>0.49117089254605761</v>
      </c>
      <c r="V961" t="str">
        <f t="shared" ca="1" si="50"/>
        <v>white</v>
      </c>
    </row>
    <row r="962" spans="20:22" x14ac:dyDescent="0.25">
      <c r="T962">
        <v>960</v>
      </c>
      <c r="U962">
        <f t="shared" ca="1" si="49"/>
        <v>0.30020585021067214</v>
      </c>
      <c r="V962" t="str">
        <f t="shared" ca="1" si="50"/>
        <v>white</v>
      </c>
    </row>
    <row r="963" spans="20:22" x14ac:dyDescent="0.25">
      <c r="T963">
        <v>961</v>
      </c>
      <c r="U963">
        <f t="shared" ca="1" si="49"/>
        <v>4.6799886127260049E-3</v>
      </c>
      <c r="V963" t="str">
        <f t="shared" ca="1" si="50"/>
        <v>red</v>
      </c>
    </row>
    <row r="964" spans="20:22" x14ac:dyDescent="0.25">
      <c r="T964">
        <v>962</v>
      </c>
      <c r="U964">
        <f t="shared" ref="U964:U1002" ca="1" si="51">RAND()</f>
        <v>0.21330199852479403</v>
      </c>
      <c r="V964" t="str">
        <f t="shared" ref="V964:V1002" ca="1" si="52">IF(U964&lt;0.3,"red",IF(U964&lt;0.6,"white","blue"))</f>
        <v>red</v>
      </c>
    </row>
    <row r="965" spans="20:22" x14ac:dyDescent="0.25">
      <c r="T965">
        <v>963</v>
      </c>
      <c r="U965">
        <f t="shared" ca="1" si="51"/>
        <v>0.31753155941281774</v>
      </c>
      <c r="V965" t="str">
        <f t="shared" ca="1" si="52"/>
        <v>white</v>
      </c>
    </row>
    <row r="966" spans="20:22" x14ac:dyDescent="0.25">
      <c r="T966">
        <v>964</v>
      </c>
      <c r="U966">
        <f t="shared" ca="1" si="51"/>
        <v>0.52033367850330825</v>
      </c>
      <c r="V966" t="str">
        <f t="shared" ca="1" si="52"/>
        <v>white</v>
      </c>
    </row>
    <row r="967" spans="20:22" x14ac:dyDescent="0.25">
      <c r="T967">
        <v>965</v>
      </c>
      <c r="U967">
        <f t="shared" ca="1" si="51"/>
        <v>0.88030736584736813</v>
      </c>
      <c r="V967" t="str">
        <f t="shared" ca="1" si="52"/>
        <v>blue</v>
      </c>
    </row>
    <row r="968" spans="20:22" x14ac:dyDescent="0.25">
      <c r="T968">
        <v>966</v>
      </c>
      <c r="U968">
        <f t="shared" ca="1" si="51"/>
        <v>0.72202635512685642</v>
      </c>
      <c r="V968" t="str">
        <f t="shared" ca="1" si="52"/>
        <v>blue</v>
      </c>
    </row>
    <row r="969" spans="20:22" x14ac:dyDescent="0.25">
      <c r="T969">
        <v>967</v>
      </c>
      <c r="U969">
        <f t="shared" ca="1" si="51"/>
        <v>0.13898968795170952</v>
      </c>
      <c r="V969" t="str">
        <f t="shared" ca="1" si="52"/>
        <v>red</v>
      </c>
    </row>
    <row r="970" spans="20:22" x14ac:dyDescent="0.25">
      <c r="T970">
        <v>968</v>
      </c>
      <c r="U970">
        <f t="shared" ca="1" si="51"/>
        <v>0.37813533391476806</v>
      </c>
      <c r="V970" t="str">
        <f t="shared" ca="1" si="52"/>
        <v>white</v>
      </c>
    </row>
    <row r="971" spans="20:22" x14ac:dyDescent="0.25">
      <c r="T971">
        <v>969</v>
      </c>
      <c r="U971">
        <f t="shared" ca="1" si="51"/>
        <v>0.33409391281838008</v>
      </c>
      <c r="V971" t="str">
        <f t="shared" ca="1" si="52"/>
        <v>white</v>
      </c>
    </row>
    <row r="972" spans="20:22" x14ac:dyDescent="0.25">
      <c r="T972">
        <v>970</v>
      </c>
      <c r="U972">
        <f t="shared" ca="1" si="51"/>
        <v>0.55674711262621335</v>
      </c>
      <c r="V972" t="str">
        <f t="shared" ca="1" si="52"/>
        <v>white</v>
      </c>
    </row>
    <row r="973" spans="20:22" x14ac:dyDescent="0.25">
      <c r="T973">
        <v>971</v>
      </c>
      <c r="U973">
        <f t="shared" ca="1" si="51"/>
        <v>0.75380223619315412</v>
      </c>
      <c r="V973" t="str">
        <f t="shared" ca="1" si="52"/>
        <v>blue</v>
      </c>
    </row>
    <row r="974" spans="20:22" x14ac:dyDescent="0.25">
      <c r="T974">
        <v>972</v>
      </c>
      <c r="U974">
        <f t="shared" ca="1" si="51"/>
        <v>0.54944766607597451</v>
      </c>
      <c r="V974" t="str">
        <f t="shared" ca="1" si="52"/>
        <v>white</v>
      </c>
    </row>
    <row r="975" spans="20:22" x14ac:dyDescent="0.25">
      <c r="T975">
        <v>973</v>
      </c>
      <c r="U975">
        <f t="shared" ca="1" si="51"/>
        <v>0.97230286808809563</v>
      </c>
      <c r="V975" t="str">
        <f t="shared" ca="1" si="52"/>
        <v>blue</v>
      </c>
    </row>
    <row r="976" spans="20:22" x14ac:dyDescent="0.25">
      <c r="T976">
        <v>974</v>
      </c>
      <c r="U976">
        <f t="shared" ca="1" si="51"/>
        <v>0.12336913223577983</v>
      </c>
      <c r="V976" t="str">
        <f t="shared" ca="1" si="52"/>
        <v>red</v>
      </c>
    </row>
    <row r="977" spans="20:22" x14ac:dyDescent="0.25">
      <c r="T977">
        <v>975</v>
      </c>
      <c r="U977">
        <f t="shared" ca="1" si="51"/>
        <v>0.3751463240096935</v>
      </c>
      <c r="V977" t="str">
        <f t="shared" ca="1" si="52"/>
        <v>white</v>
      </c>
    </row>
    <row r="978" spans="20:22" x14ac:dyDescent="0.25">
      <c r="T978">
        <v>976</v>
      </c>
      <c r="U978">
        <f t="shared" ca="1" si="51"/>
        <v>0.83071680783649215</v>
      </c>
      <c r="V978" t="str">
        <f t="shared" ca="1" si="52"/>
        <v>blue</v>
      </c>
    </row>
    <row r="979" spans="20:22" x14ac:dyDescent="0.25">
      <c r="T979">
        <v>977</v>
      </c>
      <c r="U979">
        <f t="shared" ca="1" si="51"/>
        <v>0.65299570158532416</v>
      </c>
      <c r="V979" t="str">
        <f t="shared" ca="1" si="52"/>
        <v>blue</v>
      </c>
    </row>
    <row r="980" spans="20:22" x14ac:dyDescent="0.25">
      <c r="T980">
        <v>978</v>
      </c>
      <c r="U980">
        <f t="shared" ca="1" si="51"/>
        <v>0.34352313162783443</v>
      </c>
      <c r="V980" t="str">
        <f t="shared" ca="1" si="52"/>
        <v>white</v>
      </c>
    </row>
    <row r="981" spans="20:22" x14ac:dyDescent="0.25">
      <c r="T981">
        <v>979</v>
      </c>
      <c r="U981">
        <f t="shared" ca="1" si="51"/>
        <v>0.83771565201353926</v>
      </c>
      <c r="V981" t="str">
        <f t="shared" ca="1" si="52"/>
        <v>blue</v>
      </c>
    </row>
    <row r="982" spans="20:22" x14ac:dyDescent="0.25">
      <c r="T982">
        <v>980</v>
      </c>
      <c r="U982">
        <f t="shared" ca="1" si="51"/>
        <v>0.95846435096110627</v>
      </c>
      <c r="V982" t="str">
        <f t="shared" ca="1" si="52"/>
        <v>blue</v>
      </c>
    </row>
    <row r="983" spans="20:22" x14ac:dyDescent="0.25">
      <c r="T983">
        <v>981</v>
      </c>
      <c r="U983">
        <f t="shared" ca="1" si="51"/>
        <v>0.53071993114321048</v>
      </c>
      <c r="V983" t="str">
        <f t="shared" ca="1" si="52"/>
        <v>white</v>
      </c>
    </row>
    <row r="984" spans="20:22" x14ac:dyDescent="0.25">
      <c r="T984">
        <v>982</v>
      </c>
      <c r="U984">
        <f t="shared" ca="1" si="51"/>
        <v>0.30123284568310837</v>
      </c>
      <c r="V984" t="str">
        <f t="shared" ca="1" si="52"/>
        <v>white</v>
      </c>
    </row>
    <row r="985" spans="20:22" x14ac:dyDescent="0.25">
      <c r="T985">
        <v>983</v>
      </c>
      <c r="U985">
        <f t="shared" ca="1" si="51"/>
        <v>4.9936742603567508E-2</v>
      </c>
      <c r="V985" t="str">
        <f t="shared" ca="1" si="52"/>
        <v>red</v>
      </c>
    </row>
    <row r="986" spans="20:22" x14ac:dyDescent="0.25">
      <c r="T986">
        <v>984</v>
      </c>
      <c r="U986">
        <f t="shared" ca="1" si="51"/>
        <v>0.65064789268969592</v>
      </c>
      <c r="V986" t="str">
        <f t="shared" ca="1" si="52"/>
        <v>blue</v>
      </c>
    </row>
    <row r="987" spans="20:22" x14ac:dyDescent="0.25">
      <c r="T987">
        <v>985</v>
      </c>
      <c r="U987">
        <f t="shared" ca="1" si="51"/>
        <v>0.21484628639641257</v>
      </c>
      <c r="V987" t="str">
        <f t="shared" ca="1" si="52"/>
        <v>red</v>
      </c>
    </row>
    <row r="988" spans="20:22" x14ac:dyDescent="0.25">
      <c r="T988">
        <v>986</v>
      </c>
      <c r="U988">
        <f t="shared" ca="1" si="51"/>
        <v>0.81691962116621741</v>
      </c>
      <c r="V988" t="str">
        <f t="shared" ca="1" si="52"/>
        <v>blue</v>
      </c>
    </row>
    <row r="989" spans="20:22" x14ac:dyDescent="0.25">
      <c r="T989">
        <v>987</v>
      </c>
      <c r="U989">
        <f t="shared" ca="1" si="51"/>
        <v>0.80310028726568905</v>
      </c>
      <c r="V989" t="str">
        <f t="shared" ca="1" si="52"/>
        <v>blue</v>
      </c>
    </row>
    <row r="990" spans="20:22" x14ac:dyDescent="0.25">
      <c r="T990">
        <v>988</v>
      </c>
      <c r="U990">
        <f t="shared" ca="1" si="51"/>
        <v>0.12080787665010795</v>
      </c>
      <c r="V990" t="str">
        <f t="shared" ca="1" si="52"/>
        <v>red</v>
      </c>
    </row>
    <row r="991" spans="20:22" x14ac:dyDescent="0.25">
      <c r="T991">
        <v>989</v>
      </c>
      <c r="U991">
        <f t="shared" ca="1" si="51"/>
        <v>0.49151702791932517</v>
      </c>
      <c r="V991" t="str">
        <f t="shared" ca="1" si="52"/>
        <v>white</v>
      </c>
    </row>
    <row r="992" spans="20:22" x14ac:dyDescent="0.25">
      <c r="T992">
        <v>990</v>
      </c>
      <c r="U992">
        <f t="shared" ca="1" si="51"/>
        <v>0.27363024555071513</v>
      </c>
      <c r="V992" t="str">
        <f t="shared" ca="1" si="52"/>
        <v>red</v>
      </c>
    </row>
    <row r="993" spans="20:22" x14ac:dyDescent="0.25">
      <c r="T993">
        <v>991</v>
      </c>
      <c r="U993">
        <f t="shared" ca="1" si="51"/>
        <v>0.47988231288751426</v>
      </c>
      <c r="V993" t="str">
        <f t="shared" ca="1" si="52"/>
        <v>white</v>
      </c>
    </row>
    <row r="994" spans="20:22" x14ac:dyDescent="0.25">
      <c r="T994">
        <v>992</v>
      </c>
      <c r="U994">
        <f t="shared" ca="1" si="51"/>
        <v>0.57317382661040417</v>
      </c>
      <c r="V994" t="str">
        <f t="shared" ca="1" si="52"/>
        <v>white</v>
      </c>
    </row>
    <row r="995" spans="20:22" x14ac:dyDescent="0.25">
      <c r="T995">
        <v>993</v>
      </c>
      <c r="U995">
        <f t="shared" ca="1" si="51"/>
        <v>0.4426518239605699</v>
      </c>
      <c r="V995" t="str">
        <f t="shared" ca="1" si="52"/>
        <v>white</v>
      </c>
    </row>
    <row r="996" spans="20:22" x14ac:dyDescent="0.25">
      <c r="T996">
        <v>994</v>
      </c>
      <c r="U996">
        <f t="shared" ca="1" si="51"/>
        <v>0.70330582779447659</v>
      </c>
      <c r="V996" t="str">
        <f t="shared" ca="1" si="52"/>
        <v>blue</v>
      </c>
    </row>
    <row r="997" spans="20:22" x14ac:dyDescent="0.25">
      <c r="T997">
        <v>995</v>
      </c>
      <c r="U997">
        <f t="shared" ca="1" si="51"/>
        <v>0.48552145150052761</v>
      </c>
      <c r="V997" t="str">
        <f t="shared" ca="1" si="52"/>
        <v>white</v>
      </c>
    </row>
    <row r="998" spans="20:22" x14ac:dyDescent="0.25">
      <c r="T998">
        <v>996</v>
      </c>
      <c r="U998">
        <f t="shared" ca="1" si="51"/>
        <v>5.8696375606228091E-2</v>
      </c>
      <c r="V998" t="str">
        <f t="shared" ca="1" si="52"/>
        <v>red</v>
      </c>
    </row>
    <row r="999" spans="20:22" x14ac:dyDescent="0.25">
      <c r="T999">
        <v>997</v>
      </c>
      <c r="U999">
        <f t="shared" ca="1" si="51"/>
        <v>0.420076784774991</v>
      </c>
      <c r="V999" t="str">
        <f t="shared" ca="1" si="52"/>
        <v>white</v>
      </c>
    </row>
    <row r="1000" spans="20:22" x14ac:dyDescent="0.25">
      <c r="T1000">
        <v>998</v>
      </c>
      <c r="U1000">
        <f t="shared" ca="1" si="51"/>
        <v>0.16880588932558782</v>
      </c>
      <c r="V1000" t="str">
        <f t="shared" ca="1" si="52"/>
        <v>red</v>
      </c>
    </row>
    <row r="1001" spans="20:22" x14ac:dyDescent="0.25">
      <c r="T1001">
        <v>999</v>
      </c>
      <c r="U1001">
        <f t="shared" ca="1" si="51"/>
        <v>0.81770412946887217</v>
      </c>
      <c r="V1001" t="str">
        <f t="shared" ca="1" si="52"/>
        <v>blue</v>
      </c>
    </row>
    <row r="1002" spans="20:22" x14ac:dyDescent="0.25">
      <c r="T1002">
        <v>1000</v>
      </c>
      <c r="U1002">
        <f t="shared" ca="1" si="51"/>
        <v>0.69454785618296633</v>
      </c>
      <c r="V1002" t="str">
        <f t="shared" ca="1" si="52"/>
        <v>blue</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D61A8-29DF-4748-91BA-7AA05F8A573B}">
  <sheetPr codeName="Sheet1"/>
  <dimension ref="B2:C25"/>
  <sheetViews>
    <sheetView workbookViewId="0">
      <selection activeCell="P3" sqref="P3"/>
    </sheetView>
  </sheetViews>
  <sheetFormatPr defaultRowHeight="15" x14ac:dyDescent="0.25"/>
  <cols>
    <col min="2" max="2" width="10.42578125" bestFit="1" customWidth="1"/>
    <col min="3" max="3" width="41.42578125" customWidth="1"/>
  </cols>
  <sheetData>
    <row r="2" spans="2:3" x14ac:dyDescent="0.25">
      <c r="B2" t="s">
        <v>353</v>
      </c>
      <c r="C2" t="e">
        <f ca="1" xml:space="preserve"> lamda ^k/exponent(-lamda)</f>
        <v>#NAME?</v>
      </c>
    </row>
    <row r="3" spans="2:3" x14ac:dyDescent="0.25">
      <c r="B3" t="s">
        <v>355</v>
      </c>
      <c r="C3">
        <v>7</v>
      </c>
    </row>
    <row r="4" spans="2:3" x14ac:dyDescent="0.25">
      <c r="B4" t="s">
        <v>354</v>
      </c>
    </row>
    <row r="5" spans="2:3" x14ac:dyDescent="0.25">
      <c r="B5">
        <v>0</v>
      </c>
      <c r="C5">
        <f>$C$3^B5*EXP(-1*$C$3)/FACT(B5)</f>
        <v>9.1188196555451624E-4</v>
      </c>
    </row>
    <row r="6" spans="2:3" x14ac:dyDescent="0.25">
      <c r="B6">
        <v>1</v>
      </c>
      <c r="C6">
        <f t="shared" ref="C6:C25" si="0">$C$3^B6*EXP(-1*$C$3)/FACT(B6)</f>
        <v>6.3831737588816136E-3</v>
      </c>
    </row>
    <row r="7" spans="2:3" x14ac:dyDescent="0.25">
      <c r="B7">
        <v>2</v>
      </c>
      <c r="C7">
        <f t="shared" si="0"/>
        <v>2.2341108156085646E-2</v>
      </c>
    </row>
    <row r="8" spans="2:3" x14ac:dyDescent="0.25">
      <c r="B8">
        <v>3</v>
      </c>
      <c r="C8">
        <f t="shared" si="0"/>
        <v>5.2129252364199845E-2</v>
      </c>
    </row>
    <row r="9" spans="2:3" x14ac:dyDescent="0.25">
      <c r="B9">
        <v>4</v>
      </c>
      <c r="C9">
        <f t="shared" si="0"/>
        <v>9.1226191637349727E-2</v>
      </c>
    </row>
    <row r="10" spans="2:3" x14ac:dyDescent="0.25">
      <c r="B10">
        <v>5</v>
      </c>
      <c r="C10">
        <f t="shared" si="0"/>
        <v>0.12771666829228961</v>
      </c>
    </row>
    <row r="11" spans="2:3" x14ac:dyDescent="0.25">
      <c r="B11">
        <v>6</v>
      </c>
      <c r="C11">
        <f t="shared" si="0"/>
        <v>0.14900277967433789</v>
      </c>
    </row>
    <row r="12" spans="2:3" x14ac:dyDescent="0.25">
      <c r="B12">
        <v>7</v>
      </c>
      <c r="C12">
        <f t="shared" si="0"/>
        <v>0.14900277967433789</v>
      </c>
    </row>
    <row r="13" spans="2:3" x14ac:dyDescent="0.25">
      <c r="B13">
        <v>8</v>
      </c>
      <c r="C13">
        <f t="shared" si="0"/>
        <v>0.13037743221504564</v>
      </c>
    </row>
    <row r="14" spans="2:3" x14ac:dyDescent="0.25">
      <c r="B14">
        <v>9</v>
      </c>
      <c r="C14">
        <f t="shared" si="0"/>
        <v>0.10140466950059107</v>
      </c>
    </row>
    <row r="15" spans="2:3" x14ac:dyDescent="0.25">
      <c r="B15">
        <v>10</v>
      </c>
      <c r="C15">
        <f t="shared" si="0"/>
        <v>7.0983268650413753E-2</v>
      </c>
    </row>
    <row r="16" spans="2:3" x14ac:dyDescent="0.25">
      <c r="B16">
        <v>11</v>
      </c>
      <c r="C16">
        <f t="shared" si="0"/>
        <v>4.5171170959354204E-2</v>
      </c>
    </row>
    <row r="17" spans="2:3" x14ac:dyDescent="0.25">
      <c r="B17">
        <v>12</v>
      </c>
      <c r="C17">
        <f t="shared" si="0"/>
        <v>2.634984972628995E-2</v>
      </c>
    </row>
    <row r="18" spans="2:3" x14ac:dyDescent="0.25">
      <c r="B18">
        <v>13</v>
      </c>
      <c r="C18">
        <f t="shared" si="0"/>
        <v>1.4188380621848434E-2</v>
      </c>
    </row>
    <row r="19" spans="2:3" x14ac:dyDescent="0.25">
      <c r="B19">
        <v>14</v>
      </c>
      <c r="C19">
        <f t="shared" si="0"/>
        <v>7.094190310924218E-3</v>
      </c>
    </row>
    <row r="20" spans="2:3" x14ac:dyDescent="0.25">
      <c r="B20">
        <v>15</v>
      </c>
      <c r="C20">
        <f t="shared" si="0"/>
        <v>3.3106221450979684E-3</v>
      </c>
    </row>
    <row r="21" spans="2:3" x14ac:dyDescent="0.25">
      <c r="B21">
        <v>16</v>
      </c>
      <c r="C21">
        <f t="shared" si="0"/>
        <v>1.4483971884803612E-3</v>
      </c>
    </row>
    <row r="22" spans="2:3" x14ac:dyDescent="0.25">
      <c r="B22">
        <v>17</v>
      </c>
      <c r="C22">
        <f t="shared" si="0"/>
        <v>5.9639884231544281E-4</v>
      </c>
    </row>
    <row r="23" spans="2:3" x14ac:dyDescent="0.25">
      <c r="B23">
        <v>18</v>
      </c>
      <c r="C23">
        <f t="shared" si="0"/>
        <v>2.319328831226722E-4</v>
      </c>
    </row>
    <row r="24" spans="2:3" x14ac:dyDescent="0.25">
      <c r="B24">
        <v>19</v>
      </c>
      <c r="C24">
        <f t="shared" si="0"/>
        <v>8.5448956939931876E-5</v>
      </c>
    </row>
    <row r="25" spans="2:3" x14ac:dyDescent="0.25">
      <c r="B25">
        <v>20</v>
      </c>
      <c r="C25">
        <f t="shared" si="0"/>
        <v>2.9907134928976151E-5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7" r:id="rId3" name="Scroll Bar 3">
              <controlPr defaultSize="0" autoPict="0">
                <anchor moveWithCells="1">
                  <from>
                    <xdr:col>3</xdr:col>
                    <xdr:colOff>19050</xdr:colOff>
                    <xdr:row>1</xdr:row>
                    <xdr:rowOff>171450</xdr:rowOff>
                  </from>
                  <to>
                    <xdr:col>4</xdr:col>
                    <xdr:colOff>200025</xdr:colOff>
                    <xdr:row>3</xdr:row>
                    <xdr:rowOff>28575</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9437D-0425-4BD7-9A5D-CDBB0280E0B1}">
  <sheetPr codeName="Sheet22"/>
  <dimension ref="B2:F23"/>
  <sheetViews>
    <sheetView workbookViewId="0">
      <selection activeCell="N22" sqref="N22"/>
    </sheetView>
  </sheetViews>
  <sheetFormatPr defaultRowHeight="15" x14ac:dyDescent="0.25"/>
  <cols>
    <col min="4" max="4" width="27.28515625" bestFit="1" customWidth="1"/>
    <col min="5" max="5" width="12" bestFit="1" customWidth="1"/>
    <col min="6" max="6" width="8.85546875" bestFit="1" customWidth="1"/>
  </cols>
  <sheetData>
    <row r="2" spans="2:6" x14ac:dyDescent="0.25">
      <c r="D2" t="s">
        <v>356</v>
      </c>
    </row>
    <row r="3" spans="2:6" x14ac:dyDescent="0.25">
      <c r="C3" t="s">
        <v>357</v>
      </c>
    </row>
    <row r="4" spans="2:6" x14ac:dyDescent="0.25">
      <c r="D4" t="s">
        <v>358</v>
      </c>
      <c r="E4" t="s">
        <v>359</v>
      </c>
    </row>
    <row r="5" spans="2:6" x14ac:dyDescent="0.25">
      <c r="B5" t="s">
        <v>360</v>
      </c>
      <c r="D5">
        <v>4</v>
      </c>
      <c r="E5">
        <v>2</v>
      </c>
    </row>
    <row r="6" spans="2:6" x14ac:dyDescent="0.25">
      <c r="D6" t="s">
        <v>361</v>
      </c>
      <c r="F6" t="s">
        <v>362</v>
      </c>
    </row>
    <row r="7" spans="2:6" x14ac:dyDescent="0.25">
      <c r="D7">
        <v>0</v>
      </c>
      <c r="E7">
        <v>0</v>
      </c>
      <c r="F7">
        <v>0</v>
      </c>
    </row>
    <row r="8" spans="2:6" x14ac:dyDescent="0.25">
      <c r="D8">
        <f>POISSON(F7,$D$5,TRUE)</f>
        <v>1.8315638888734179E-2</v>
      </c>
      <c r="E8">
        <f>POISSON(F7,$E$5,TRUE)</f>
        <v>0.1353352832366127</v>
      </c>
      <c r="F8">
        <v>1</v>
      </c>
    </row>
    <row r="9" spans="2:6" x14ac:dyDescent="0.25">
      <c r="D9">
        <f t="shared" ref="D9:D19" si="0">POISSON(F8,$D$5,TRUE)</f>
        <v>9.1578194443670893E-2</v>
      </c>
      <c r="E9">
        <f t="shared" ref="E9:E19" si="1">POISSON(F8,$E$5,TRUE)</f>
        <v>0.40600584970983811</v>
      </c>
      <c r="F9">
        <v>2</v>
      </c>
    </row>
    <row r="10" spans="2:6" x14ac:dyDescent="0.25">
      <c r="D10">
        <f t="shared" si="0"/>
        <v>0.23810330555354431</v>
      </c>
      <c r="E10">
        <f t="shared" si="1"/>
        <v>0.6766764161830634</v>
      </c>
      <c r="F10">
        <v>3</v>
      </c>
    </row>
    <row r="11" spans="2:6" x14ac:dyDescent="0.25">
      <c r="D11">
        <f t="shared" si="0"/>
        <v>0.43347012036670896</v>
      </c>
      <c r="E11">
        <f t="shared" si="1"/>
        <v>0.85712346049854693</v>
      </c>
      <c r="F11">
        <v>4</v>
      </c>
    </row>
    <row r="12" spans="2:6" x14ac:dyDescent="0.25">
      <c r="D12">
        <f t="shared" si="0"/>
        <v>0.62883693517987349</v>
      </c>
      <c r="E12">
        <f t="shared" si="1"/>
        <v>0.94734698265628881</v>
      </c>
      <c r="F12">
        <v>5</v>
      </c>
    </row>
    <row r="13" spans="2:6" x14ac:dyDescent="0.25">
      <c r="D13">
        <f t="shared" si="0"/>
        <v>0.78513038703040516</v>
      </c>
      <c r="E13">
        <f t="shared" si="1"/>
        <v>0.98343639151938556</v>
      </c>
      <c r="F13">
        <v>6</v>
      </c>
    </row>
    <row r="14" spans="2:6" x14ac:dyDescent="0.25">
      <c r="D14">
        <f t="shared" si="0"/>
        <v>0.88932602159742624</v>
      </c>
      <c r="E14">
        <f t="shared" si="1"/>
        <v>0.99546619447375106</v>
      </c>
      <c r="F14">
        <v>7</v>
      </c>
    </row>
    <row r="15" spans="2:6" x14ac:dyDescent="0.25">
      <c r="D15">
        <f t="shared" si="0"/>
        <v>0.94886638420715264</v>
      </c>
      <c r="E15">
        <f t="shared" si="1"/>
        <v>0.99890328103214132</v>
      </c>
      <c r="F15">
        <v>8</v>
      </c>
    </row>
    <row r="16" spans="2:6" x14ac:dyDescent="0.25">
      <c r="D16">
        <f t="shared" si="0"/>
        <v>0.97863656551201583</v>
      </c>
      <c r="E16">
        <f t="shared" si="1"/>
        <v>0.99976255267173886</v>
      </c>
      <c r="F16">
        <v>9</v>
      </c>
    </row>
    <row r="17" spans="4:6" x14ac:dyDescent="0.25">
      <c r="D17">
        <f t="shared" si="0"/>
        <v>0.99186775720306608</v>
      </c>
      <c r="E17">
        <f t="shared" si="1"/>
        <v>0.99995350192498278</v>
      </c>
      <c r="F17">
        <v>10</v>
      </c>
    </row>
    <row r="18" spans="4:6" x14ac:dyDescent="0.25">
      <c r="D18">
        <f t="shared" si="0"/>
        <v>0.99716023387948627</v>
      </c>
      <c r="E18">
        <f t="shared" si="1"/>
        <v>0.99999169177563152</v>
      </c>
      <c r="F18">
        <v>11</v>
      </c>
    </row>
    <row r="19" spans="4:6" x14ac:dyDescent="0.25">
      <c r="D19">
        <f t="shared" si="0"/>
        <v>0.99908477085272995</v>
      </c>
      <c r="E19">
        <f t="shared" si="1"/>
        <v>0.99999863538484046</v>
      </c>
      <c r="F19">
        <v>12</v>
      </c>
    </row>
    <row r="21" spans="4:6" x14ac:dyDescent="0.25">
      <c r="D21" t="s">
        <v>363</v>
      </c>
    </row>
    <row r="22" spans="4:6" x14ac:dyDescent="0.25">
      <c r="D22">
        <f ca="1">RAND()</f>
        <v>0.82025358143819782</v>
      </c>
      <c r="E22">
        <f ca="1">VLOOKUP(D22, D7:F19,3)</f>
        <v>6</v>
      </c>
    </row>
    <row r="23" spans="4:6" x14ac:dyDescent="0.25">
      <c r="D23">
        <f ca="1">RAND()</f>
        <v>0.4267413774190667</v>
      </c>
      <c r="E23">
        <f ca="1">VLOOKUP(D23,E7:F19,2)</f>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672-A36A-4DE5-B0D0-755BA1D450AA}">
  <dimension ref="A1"/>
  <sheetViews>
    <sheetView workbookViewId="0">
      <selection activeCell="O20" sqref="O20"/>
    </sheetView>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0BD60-BC77-4E4F-9EB1-2EC859A1B748}">
  <sheetPr codeName="Sheet21"/>
  <dimension ref="A1"/>
  <sheetViews>
    <sheetView workbookViewId="0">
      <selection activeCell="O15" sqref="O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time series data</vt:lpstr>
      <vt:lpstr>product E linear regression</vt:lpstr>
      <vt:lpstr> &amp; correlation</vt:lpstr>
      <vt:lpstr>crosss sectional data</vt:lpstr>
      <vt:lpstr>frequency distribution</vt:lpstr>
      <vt:lpstr>forescasting</vt:lpstr>
      <vt:lpstr> data entry IF</vt:lpstr>
      <vt:lpstr>sort </vt:lpstr>
      <vt:lpstr>filter</vt:lpstr>
      <vt:lpstr>forenic subtotal example</vt:lpstr>
      <vt:lpstr>If function for errror</vt:lpstr>
      <vt:lpstr>PIvot table</vt:lpstr>
      <vt:lpstr>count if</vt:lpstr>
      <vt:lpstr>chi-square</vt:lpstr>
      <vt:lpstr>z test</vt:lpstr>
      <vt:lpstr>t test and confidenence</vt:lpstr>
      <vt:lpstr>confidence</vt:lpstr>
      <vt:lpstr>anova</vt:lpstr>
      <vt:lpstr>basic modeling. data table </vt:lpstr>
      <vt:lpstr>MOnte Carlo</vt:lpstr>
      <vt:lpstr>Poisson distr.</vt:lpstr>
      <vt:lpstr>poisson auto sampling</vt:lpstr>
      <vt:lpstr>Vloopup and HLookup</vt:lpstr>
      <vt:lpstr>solver</vt:lpstr>
      <vt:lpstr>filter!Criteria</vt:lpstr>
      <vt:lpstr>'forenic subtotal example'!Criteria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hanjing tian</cp:lastModifiedBy>
  <dcterms:modified xsi:type="dcterms:W3CDTF">2020-08-01T03:36:32Z</dcterms:modified>
</cp:coreProperties>
</file>

<file path=userCustomization/customUI.xml><?xml version="1.0" encoding="utf-8"?>
<mso:customUI xmlns:mso="http://schemas.microsoft.com/office/2006/01/customui">
  <mso:ribbon>
    <mso:qat>
      <mso:documentControls>
        <mso:control idQ="mso:ChartInsert" visible="true"/>
        <mso:control idQ="mso:AutoSaveSwitch" visible="true"/>
        <mso:control idQ="mso:AutoSumMenu" visible="true"/>
        <mso:control idQ="mso:AutoSumAverage" visible="true"/>
        <mso:control idQ="mso:ActiveXComboBox" visible="true"/>
        <mso:control idQ="mso:FormControlComboBox" visible="true"/>
        <mso:control idQ="mso:Copy" visible="true"/>
        <mso:control idQ="mso:GroupPowerQuerySearchOptions" visible="true"/>
        <mso:control idQ="mso:ApplicationOptionsDialog" visible="true"/>
        <mso:control idQ="mso:PivotChartInsert" visible="true"/>
        <mso:control idQ="mso:PivotChartInsertClassic" visible="true"/>
        <mso:control idQ="mso:NewPivotChartSplitButton" visible="true"/>
        <mso:control idQ="mso:SxNewPivotChartAndTable" visible="true"/>
      </mso:documentControls>
    </mso:qat>
  </mso:ribbon>
</mso:customUI>
</file>