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tian\Desktop\"/>
    </mc:Choice>
  </mc:AlternateContent>
  <xr:revisionPtr revIDLastSave="0" documentId="13_ncr:1_{4AA4E316-3776-4834-8210-077EDA928ADD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solver_adj" localSheetId="0" hidden="1">Sheet1!$M$6:$M$7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Sheet1!$H$17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7" i="1"/>
  <c r="G7" i="1" s="1"/>
  <c r="H7" i="1" s="1"/>
  <c r="H17" i="1" l="1"/>
</calcChain>
</file>

<file path=xl/sharedStrings.xml><?xml version="1.0" encoding="utf-8"?>
<sst xmlns="http://schemas.openxmlformats.org/spreadsheetml/2006/main" count="65" uniqueCount="51">
  <si>
    <t>run number</t>
  </si>
  <si>
    <t>rate= k*Pe*PH2/(1+KE*Pe)</t>
  </si>
  <si>
    <t>reaction rate (mol/Kg cat.S)</t>
  </si>
  <si>
    <t>Pe (atm)</t>
  </si>
  <si>
    <t>PEA (atm)</t>
  </si>
  <si>
    <t xml:space="preserve">PH2 (atm) </t>
  </si>
  <si>
    <t xml:space="preserve"> predicted. R</t>
  </si>
  <si>
    <t>difference</t>
  </si>
  <si>
    <t>squre of diff.</t>
  </si>
  <si>
    <t>sum of sq. diff</t>
  </si>
  <si>
    <t>k</t>
  </si>
  <si>
    <t>KE</t>
  </si>
  <si>
    <t>Item Account $ Amount Date Rcvd. Deposit Days to pay Comment</t>
  </si>
  <si>
    <t>1 Office supply $123.45 1/2/2004 $10.00 0 Project X</t>
  </si>
  <si>
    <t>2 Office supply $54.40 1/5/2004 $0.00 0 Project Y</t>
  </si>
  <si>
    <t>3 Printing $2543.21 1/5/2004 $350.00 45 Feb. brochure</t>
  </si>
  <si>
    <t>4 Cleaning $78.83 1/8/2004 $0.00 15 Monthly</t>
  </si>
  <si>
    <t>Service</t>
  </si>
  <si>
    <t>5 Coffee $56.92 1/9/2004 $0.00 15 Monthly</t>
  </si>
  <si>
    <t>6 Office supply $914.22 1/12/2004 $100.00 30 Project X</t>
  </si>
  <si>
    <t>7 Printing $755.00 1/13/2004 $50.00 30 Hand bills</t>
  </si>
  <si>
    <t>8 Office supply $478.88 1/16/2004 $50.00 30 Computer</t>
  </si>
  <si>
    <t>9 Office rent $1632.00 1/19/2004 $0.00 15 Monthly</t>
  </si>
  <si>
    <t>10 Fire insurance $1254.73 1/22/2004 $0.00 60 Quarterly</t>
  </si>
  <si>
    <t>11 Cleaning $135.64 1/22/2004 $0.00 15 Water damage</t>
  </si>
  <si>
    <t>Fund</t>
  </si>
  <si>
    <t>13 Office supply $343.78 1/30/2004 $100.00 15 Laser printer</t>
  </si>
  <si>
    <t>14 Printing $2211.82 2/4/2004 $350.00 45 Mar. brochure</t>
  </si>
  <si>
    <t>15 Coffee $56.92 2/5/2004 $0.00 15 Monthly</t>
  </si>
  <si>
    <t>16 Cleaning $78.83 2/10/2004 $0.00 15 Monthly</t>
  </si>
  <si>
    <t>17 Printing $254.17 2/12/2004 $50.00 15 Hand bills</t>
  </si>
  <si>
    <t>18 Office supply $412.19 2/12/2004 $50.00 30 Project Y</t>
  </si>
  <si>
    <t>19 Office supply $1467.44 2/13/2004 $150.00 30 Project W</t>
  </si>
  <si>
    <t>20 Office supply $221.52 2/16/2004 $50.00 15 Project X</t>
  </si>
  <si>
    <t>21 Office rent $1632.00 2/18/2004 $0.00 15 Monthly</t>
  </si>
  <si>
    <t>22 Police fund $250.00 2/19/2004 $0.00 15 Charity</t>
  </si>
  <si>
    <t>23 Printing $87.34 2/23/2004 $25.00 0 Posters</t>
  </si>
  <si>
    <t>24 Printing $94.12 2/23/2004 $25.00 0 Posters</t>
  </si>
  <si>
    <t>25 Entertaining $298.32 2/26/2004 $0.00 0 Project Y</t>
  </si>
  <si>
    <t>27 Office supply $1669.76 3/1/2004 $150.00 45 Project Z</t>
  </si>
  <si>
    <t>28 Office supply $1111.02 3/2/2004 $150.00 30 Project W</t>
  </si>
  <si>
    <t>29 Office supply $76.21 3/4/2004 $25.00 0 Project W</t>
  </si>
  <si>
    <t>30 Coffee $56.92 3/5/2004 $0.00 15 Monthly</t>
  </si>
  <si>
    <t>31 Office supply $914.22 3/8/2004 $100.00 30 Project X</t>
  </si>
  <si>
    <t>32 Cleaning $78.83 3/9/2004 $0.00 15 Monthly</t>
  </si>
  <si>
    <t>12 Orphan¡¯s $300.00 1/27/2004 $0.00 0 Charity.</t>
  </si>
  <si>
    <t>26 Orphan¡¯s $300.00 2/27/2004 $0.00 0 Charity</t>
  </si>
  <si>
    <t>t</t>
  </si>
  <si>
    <t>C (t)</t>
  </si>
  <si>
    <t>C(t)*delta t</t>
  </si>
  <si>
    <t>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</si>
</sst>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reaction rate (mol/Kg cat.S)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1.04</c:v>
                </c:pt>
                <c:pt idx="1">
                  <c:v>3.13</c:v>
                </c:pt>
                <c:pt idx="2">
                  <c:v>5.21</c:v>
                </c:pt>
                <c:pt idx="3">
                  <c:v>3.82</c:v>
                </c:pt>
                <c:pt idx="4">
                  <c:v>4.1900000000000004</c:v>
                </c:pt>
                <c:pt idx="5">
                  <c:v>2.391</c:v>
                </c:pt>
                <c:pt idx="6">
                  <c:v>3.867</c:v>
                </c:pt>
                <c:pt idx="7">
                  <c:v>2.1989999999999998</c:v>
                </c:pt>
                <c:pt idx="8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8-406E-97FF-0343DF4BAD0C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 predicted. 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Sheet1!$F$7:$F$15</c:f>
              <c:numCache>
                <c:formatCode>General</c:formatCode>
                <c:ptCount val="9"/>
                <c:pt idx="0">
                  <c:v>1.0275484193417772</c:v>
                </c:pt>
                <c:pt idx="1">
                  <c:v>3.0826452580253316</c:v>
                </c:pt>
                <c:pt idx="2">
                  <c:v>5.1377420967088865</c:v>
                </c:pt>
                <c:pt idx="3">
                  <c:v>3.9267596558166797</c:v>
                </c:pt>
                <c:pt idx="4">
                  <c:v>4.1542707345039718</c:v>
                </c:pt>
                <c:pt idx="5">
                  <c:v>2.3310162302981201</c:v>
                </c:pt>
                <c:pt idx="6">
                  <c:v>3.8850270504968667</c:v>
                </c:pt>
                <c:pt idx="7">
                  <c:v>2.3310162302981201</c:v>
                </c:pt>
                <c:pt idx="8">
                  <c:v>0.77700541009937329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48-406E-97FF-0343DF4B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67104"/>
        <c:axId val="406970384"/>
      </c:scatterChart>
      <c:valAx>
        <c:axId val="4069671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6970384"/>
        <c:crosses val="autoZero"/>
        <c:crossBetween val="midCat"/>
      </c:valAx>
      <c:valAx>
        <c:axId val="406970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69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773429</xdr:colOff>
      <xdr:row>18</xdr:row>
      <xdr:rowOff>3810</xdr:rowOff>
    </xdr:from>
    <xdr:to>
      <xdr:col>11</xdr:col>
      <xdr:colOff>161924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7"/>
  <sheetViews>
    <sheetView tabSelected="1" zoomScale="80" zoomScaleNormal="80" workbookViewId="0">
      <selection activeCell="U13" sqref="U13"/>
    </sheetView>
  </sheetViews>
  <sheetFormatPr defaultRowHeight="15" x14ac:dyDescent="0.25"/>
  <cols>
    <col min="1" max="1" width="10.28515625" bestFit="1" customWidth="1"/>
    <col min="2" max="2" width="23.140625" bestFit="1" customWidth="1"/>
    <col min="6" max="6" width="12" bestFit="1" customWidth="1"/>
    <col min="7" max="7" width="12.7109375" bestFit="1" customWidth="1"/>
    <col min="8" max="8" width="12.140625" bestFit="1" customWidth="1"/>
    <col min="11" max="11" width="12" bestFit="1" customWidth="1"/>
  </cols>
  <sheetData>
    <row r="2" spans="1:13" x14ac:dyDescent="0.25">
      <c r="B2" t="s">
        <v>1</v>
      </c>
    </row>
    <row r="6" spans="1:13" x14ac:dyDescent="0.25">
      <c r="A6" t="s">
        <v>0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L6" t="s">
        <v>10</v>
      </c>
      <c r="M6" s="1">
        <v>3.1867210479424966</v>
      </c>
    </row>
    <row r="7" spans="1:13" x14ac:dyDescent="0.25">
      <c r="A7">
        <v>1</v>
      </c>
      <c r="B7">
        <v>1.04</v>
      </c>
      <c r="C7">
        <v>1</v>
      </c>
      <c r="D7">
        <v>1</v>
      </c>
      <c r="E7">
        <v>1</v>
      </c>
      <c r="F7">
        <f>$M$6*C7*E7/(1+$M$7*C7)</f>
        <v>1.0275484193417772</v>
      </c>
      <c r="G7">
        <f>F7-B7</f>
        <v>-1.2451580658222827E-2</v>
      </c>
      <c r="H7">
        <f>G7^2</f>
        <v>1.5504186088822881E-4</v>
      </c>
      <c r="L7" t="s">
        <v>11</v>
      </c>
      <c r="M7" s="1">
        <v>2.1012855335652536</v>
      </c>
    </row>
    <row r="8" spans="1:13" x14ac:dyDescent="0.25">
      <c r="A8">
        <v>2</v>
      </c>
      <c r="B8">
        <v>3.13</v>
      </c>
      <c r="C8">
        <v>1</v>
      </c>
      <c r="D8">
        <v>1</v>
      </c>
      <c r="E8">
        <v>3</v>
      </c>
      <c r="F8">
        <f t="shared" ref="F8:F15" si="0">$M$6*C8*E8/(1+$M$7*C8)</f>
        <v>3.0826452580253316</v>
      </c>
      <c r="G8">
        <f t="shared" ref="G8:G15" si="1">F8-B8</f>
        <v>-4.7354741974668269E-2</v>
      </c>
      <c r="H8">
        <f t="shared" ref="H8:H15" si="2">G8^2</f>
        <v>2.2424715874874088E-3</v>
      </c>
    </row>
    <row r="9" spans="1:13" x14ac:dyDescent="0.25">
      <c r="A9">
        <v>3</v>
      </c>
      <c r="B9">
        <v>5.21</v>
      </c>
      <c r="C9">
        <v>1</v>
      </c>
      <c r="D9">
        <v>1</v>
      </c>
      <c r="E9">
        <v>5</v>
      </c>
      <c r="F9">
        <f t="shared" si="0"/>
        <v>5.1377420967088865</v>
      </c>
      <c r="G9">
        <f t="shared" si="1"/>
        <v>-7.2257903291113479E-2</v>
      </c>
      <c r="H9">
        <f t="shared" si="2"/>
        <v>5.2212045880279077E-3</v>
      </c>
    </row>
    <row r="10" spans="1:13" x14ac:dyDescent="0.25">
      <c r="A10">
        <v>4</v>
      </c>
      <c r="B10">
        <v>3.82</v>
      </c>
      <c r="C10">
        <v>3</v>
      </c>
      <c r="D10">
        <v>1</v>
      </c>
      <c r="E10">
        <v>3</v>
      </c>
      <c r="F10">
        <f t="shared" si="0"/>
        <v>3.9267596558166797</v>
      </c>
      <c r="G10">
        <f t="shared" si="1"/>
        <v>0.1067596558166799</v>
      </c>
      <c r="H10">
        <f t="shared" si="2"/>
        <v>1.1397624110095953E-2</v>
      </c>
    </row>
    <row r="11" spans="1:13" x14ac:dyDescent="0.25">
      <c r="A11">
        <v>5</v>
      </c>
      <c r="B11">
        <v>4.1900000000000004</v>
      </c>
      <c r="C11">
        <v>5</v>
      </c>
      <c r="D11">
        <v>1</v>
      </c>
      <c r="E11">
        <v>3</v>
      </c>
      <c r="F11">
        <f t="shared" si="0"/>
        <v>4.1542707345039718</v>
      </c>
      <c r="G11">
        <f t="shared" si="1"/>
        <v>-3.5729265496028617E-2</v>
      </c>
      <c r="H11">
        <f t="shared" si="2"/>
        <v>1.2765804128857011E-3</v>
      </c>
    </row>
    <row r="12" spans="1:13" x14ac:dyDescent="0.25">
      <c r="A12">
        <v>6</v>
      </c>
      <c r="B12">
        <v>2.391</v>
      </c>
      <c r="C12">
        <v>0.5</v>
      </c>
      <c r="D12">
        <v>1</v>
      </c>
      <c r="E12">
        <v>3</v>
      </c>
      <c r="F12">
        <f t="shared" si="0"/>
        <v>2.3310162302981201</v>
      </c>
      <c r="G12">
        <f t="shared" si="1"/>
        <v>-5.9983769701879908E-2</v>
      </c>
      <c r="H12">
        <f t="shared" si="2"/>
        <v>3.5980526276481661E-3</v>
      </c>
    </row>
    <row r="13" spans="1:13" x14ac:dyDescent="0.25">
      <c r="A13">
        <v>7</v>
      </c>
      <c r="B13">
        <v>3.867</v>
      </c>
      <c r="C13">
        <v>0.5</v>
      </c>
      <c r="D13">
        <v>0.5</v>
      </c>
      <c r="E13">
        <v>5</v>
      </c>
      <c r="F13">
        <f t="shared" si="0"/>
        <v>3.8850270504968667</v>
      </c>
      <c r="G13">
        <f t="shared" si="1"/>
        <v>1.8027050496866703E-2</v>
      </c>
      <c r="H13">
        <f t="shared" si="2"/>
        <v>3.2497454961658207E-4</v>
      </c>
    </row>
    <row r="14" spans="1:13" x14ac:dyDescent="0.25">
      <c r="A14">
        <v>8</v>
      </c>
      <c r="B14">
        <v>2.1989999999999998</v>
      </c>
      <c r="C14">
        <v>0.5</v>
      </c>
      <c r="D14">
        <v>3</v>
      </c>
      <c r="E14">
        <v>3</v>
      </c>
      <c r="F14">
        <f t="shared" si="0"/>
        <v>2.3310162302981201</v>
      </c>
      <c r="G14">
        <f t="shared" si="1"/>
        <v>0.13201623029812026</v>
      </c>
      <c r="H14">
        <f t="shared" si="2"/>
        <v>1.7428285062126327E-2</v>
      </c>
    </row>
    <row r="15" spans="1:13" x14ac:dyDescent="0.25">
      <c r="A15">
        <v>9</v>
      </c>
      <c r="B15">
        <v>0.75</v>
      </c>
      <c r="C15">
        <v>0.5</v>
      </c>
      <c r="D15">
        <v>5</v>
      </c>
      <c r="E15">
        <v>1</v>
      </c>
      <c r="F15">
        <f t="shared" si="0"/>
        <v>0.77700541009937329</v>
      </c>
      <c r="G15">
        <f t="shared" si="1"/>
        <v>2.7005410099373295E-2</v>
      </c>
      <c r="H15">
        <f t="shared" si="2"/>
        <v>7.292921746353332E-4</v>
      </c>
    </row>
    <row r="17" spans="7:8" x14ac:dyDescent="0.25">
      <c r="G17" t="s">
        <v>9</v>
      </c>
      <c r="H17" s="2">
        <f>SUM(H7:H15)</f>
        <v>4.237352697341161E-2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64A1-EBE1-4A69-99B9-4925A604B836}">
  <dimension ref="D5:D45"/>
  <sheetViews>
    <sheetView workbookViewId="0">
      <selection activeCell="D1" sqref="D1:D1048576"/>
    </sheetView>
  </sheetViews>
  <sheetFormatPr defaultRowHeight="15" x14ac:dyDescent="0.25"/>
  <cols>
    <col min="4" max="4" width="60" bestFit="1" customWidth="1"/>
  </cols>
  <sheetData>
    <row r="5" spans="4:4" x14ac:dyDescent="0.25">
      <c r="D5" t="s">
        <v>12</v>
      </c>
    </row>
    <row r="6" spans="4:4" x14ac:dyDescent="0.25">
      <c r="D6" t="s">
        <v>13</v>
      </c>
    </row>
    <row r="7" spans="4:4" x14ac:dyDescent="0.25">
      <c r="D7" t="s">
        <v>14</v>
      </c>
    </row>
    <row r="8" spans="4:4" x14ac:dyDescent="0.25">
      <c r="D8" t="s">
        <v>15</v>
      </c>
    </row>
    <row r="9" spans="4:4" x14ac:dyDescent="0.25">
      <c r="D9" t="s">
        <v>16</v>
      </c>
    </row>
    <row r="10" spans="4:4" x14ac:dyDescent="0.25">
      <c r="D10" t="s">
        <v>17</v>
      </c>
    </row>
    <row r="11" spans="4:4" x14ac:dyDescent="0.25">
      <c r="D11" t="s">
        <v>18</v>
      </c>
    </row>
    <row r="12" spans="4:4" x14ac:dyDescent="0.25">
      <c r="D12" t="s">
        <v>17</v>
      </c>
    </row>
    <row r="13" spans="4:4" x14ac:dyDescent="0.25">
      <c r="D13" t="s">
        <v>19</v>
      </c>
    </row>
    <row r="14" spans="4:4" x14ac:dyDescent="0.25">
      <c r="D14" t="s">
        <v>20</v>
      </c>
    </row>
    <row r="15" spans="4:4" x14ac:dyDescent="0.25">
      <c r="D15" t="s">
        <v>21</v>
      </c>
    </row>
    <row r="16" spans="4:4" x14ac:dyDescent="0.25">
      <c r="D16" t="s">
        <v>22</v>
      </c>
    </row>
    <row r="17" spans="4:4" x14ac:dyDescent="0.25">
      <c r="D17" t="s">
        <v>23</v>
      </c>
    </row>
    <row r="18" spans="4:4" x14ac:dyDescent="0.25">
      <c r="D18" t="s">
        <v>24</v>
      </c>
    </row>
    <row r="19" spans="4:4" x14ac:dyDescent="0.25">
      <c r="D19" t="s">
        <v>17</v>
      </c>
    </row>
    <row r="20" spans="4:4" x14ac:dyDescent="0.25">
      <c r="D20" t="s">
        <v>45</v>
      </c>
    </row>
    <row r="21" spans="4:4" x14ac:dyDescent="0.25">
      <c r="D21" t="s">
        <v>25</v>
      </c>
    </row>
    <row r="22" spans="4:4" x14ac:dyDescent="0.25">
      <c r="D22" t="s">
        <v>26</v>
      </c>
    </row>
    <row r="23" spans="4:4" x14ac:dyDescent="0.25">
      <c r="D23" t="s">
        <v>27</v>
      </c>
    </row>
    <row r="24" spans="4:4" x14ac:dyDescent="0.25">
      <c r="D24" t="s">
        <v>28</v>
      </c>
    </row>
    <row r="25" spans="4:4" x14ac:dyDescent="0.25">
      <c r="D25" t="s">
        <v>17</v>
      </c>
    </row>
    <row r="26" spans="4:4" x14ac:dyDescent="0.25">
      <c r="D26" t="s">
        <v>29</v>
      </c>
    </row>
    <row r="27" spans="4:4" x14ac:dyDescent="0.25">
      <c r="D27" t="s">
        <v>17</v>
      </c>
    </row>
    <row r="28" spans="4:4" x14ac:dyDescent="0.25">
      <c r="D28" t="s">
        <v>30</v>
      </c>
    </row>
    <row r="29" spans="4:4" x14ac:dyDescent="0.25">
      <c r="D29" t="s">
        <v>31</v>
      </c>
    </row>
    <row r="30" spans="4:4" x14ac:dyDescent="0.25">
      <c r="D30" t="s">
        <v>32</v>
      </c>
    </row>
    <row r="31" spans="4:4" x14ac:dyDescent="0.25">
      <c r="D31" t="s">
        <v>33</v>
      </c>
    </row>
    <row r="32" spans="4:4" x14ac:dyDescent="0.25">
      <c r="D32" t="s">
        <v>34</v>
      </c>
    </row>
    <row r="33" spans="4:4" x14ac:dyDescent="0.25">
      <c r="D33" t="s">
        <v>35</v>
      </c>
    </row>
    <row r="34" spans="4:4" x14ac:dyDescent="0.25">
      <c r="D34" t="s">
        <v>36</v>
      </c>
    </row>
    <row r="35" spans="4:4" x14ac:dyDescent="0.25">
      <c r="D35" t="s">
        <v>37</v>
      </c>
    </row>
    <row r="36" spans="4:4" x14ac:dyDescent="0.25">
      <c r="D36" t="s">
        <v>38</v>
      </c>
    </row>
    <row r="37" spans="4:4" x14ac:dyDescent="0.25">
      <c r="D37" t="s">
        <v>46</v>
      </c>
    </row>
    <row r="38" spans="4:4" x14ac:dyDescent="0.25">
      <c r="D38" t="s">
        <v>25</v>
      </c>
    </row>
    <row r="39" spans="4:4" x14ac:dyDescent="0.25">
      <c r="D39" t="s">
        <v>39</v>
      </c>
    </row>
    <row r="40" spans="4:4" x14ac:dyDescent="0.25">
      <c r="D40" t="s">
        <v>40</v>
      </c>
    </row>
    <row r="41" spans="4:4" x14ac:dyDescent="0.25">
      <c r="D41" t="s">
        <v>41</v>
      </c>
    </row>
    <row r="42" spans="4:4" x14ac:dyDescent="0.25">
      <c r="D42" t="s">
        <v>42</v>
      </c>
    </row>
    <row r="43" spans="4:4" x14ac:dyDescent="0.25">
      <c r="D43" t="s">
        <v>17</v>
      </c>
    </row>
    <row r="44" spans="4:4" x14ac:dyDescent="0.25">
      <c r="D44" t="s">
        <v>43</v>
      </c>
    </row>
    <row r="45" spans="4:4" x14ac:dyDescent="0.25">
      <c r="D4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6:M15"/>
  <sheetViews>
    <sheetView workbookViewId="0">
      <selection activeCell="M7" sqref="M7"/>
    </sheetView>
  </sheetViews>
  <sheetFormatPr defaultRowHeight="15" x14ac:dyDescent="0.25"/>
  <cols>
    <col min="6" max="6" width="11.42578125" bestFit="1" customWidth="1"/>
    <col min="7" max="7" width="25.7109375" bestFit="1" customWidth="1"/>
    <col min="8" max="8" width="8.5703125" bestFit="1" customWidth="1"/>
    <col min="9" max="9" width="9.7109375" bestFit="1" customWidth="1"/>
    <col min="10" max="10" width="10.140625" bestFit="1" customWidth="1"/>
    <col min="11" max="11" width="12.140625" bestFit="1" customWidth="1"/>
    <col min="12" max="12" width="12.7109375" bestFit="1" customWidth="1"/>
    <col min="13" max="13" width="12.42578125" bestFit="1" customWidth="1"/>
  </cols>
  <sheetData>
    <row r="6" spans="6:13" x14ac:dyDescent="0.25">
      <c r="F6" t="s">
        <v>0</v>
      </c>
      <c r="G6" t="s">
        <v>2</v>
      </c>
      <c r="H6" t="s">
        <v>3</v>
      </c>
      <c r="I6" t="s">
        <v>4</v>
      </c>
      <c r="J6" t="s">
        <v>5</v>
      </c>
      <c r="K6" t="s">
        <v>6</v>
      </c>
      <c r="L6" t="s">
        <v>7</v>
      </c>
      <c r="M6" t="s">
        <v>8</v>
      </c>
    </row>
    <row r="7" spans="6:13" x14ac:dyDescent="0.25">
      <c r="F7">
        <v>1</v>
      </c>
      <c r="G7">
        <v>1.04</v>
      </c>
      <c r="H7">
        <v>1</v>
      </c>
      <c r="I7">
        <v>1</v>
      </c>
      <c r="J7">
        <v>1</v>
      </c>
      <c r="K7">
        <v>1.0275484193417772</v>
      </c>
      <c r="L7">
        <v>-1.2451580658222827E-2</v>
      </c>
      <c r="M7">
        <v>1.5504186088822881E-4</v>
      </c>
    </row>
    <row r="8" spans="6:13" x14ac:dyDescent="0.25">
      <c r="F8">
        <v>2</v>
      </c>
      <c r="G8">
        <v>3.13</v>
      </c>
      <c r="H8">
        <v>1</v>
      </c>
      <c r="I8">
        <v>1</v>
      </c>
      <c r="J8">
        <v>3</v>
      </c>
      <c r="K8">
        <v>3.0826452580253316</v>
      </c>
      <c r="L8">
        <v>-4.7354741974668269E-2</v>
      </c>
      <c r="M8">
        <v>2.2424715874874088E-3</v>
      </c>
    </row>
    <row r="9" spans="6:13" x14ac:dyDescent="0.25">
      <c r="F9">
        <v>3</v>
      </c>
      <c r="G9">
        <v>5.21</v>
      </c>
      <c r="H9">
        <v>1</v>
      </c>
      <c r="I9">
        <v>1</v>
      </c>
      <c r="J9">
        <v>5</v>
      </c>
      <c r="K9">
        <v>5.1377420967088865</v>
      </c>
      <c r="L9">
        <v>-7.2257903291113479E-2</v>
      </c>
      <c r="M9">
        <v>5.2212045880279077E-3</v>
      </c>
    </row>
    <row r="10" spans="6:13" x14ac:dyDescent="0.25">
      <c r="F10">
        <v>4</v>
      </c>
      <c r="G10">
        <v>3.82</v>
      </c>
      <c r="H10">
        <v>3</v>
      </c>
      <c r="I10">
        <v>1</v>
      </c>
      <c r="J10">
        <v>3</v>
      </c>
      <c r="K10">
        <v>3.9267596558166797</v>
      </c>
      <c r="L10">
        <v>0.1067596558166799</v>
      </c>
      <c r="M10">
        <v>1.1397624110095953E-2</v>
      </c>
    </row>
    <row r="11" spans="6:13" x14ac:dyDescent="0.25">
      <c r="F11">
        <v>5</v>
      </c>
      <c r="G11">
        <v>4.1900000000000004</v>
      </c>
      <c r="H11">
        <v>5</v>
      </c>
      <c r="I11">
        <v>1</v>
      </c>
      <c r="J11">
        <v>3</v>
      </c>
      <c r="K11">
        <v>4.1542707345039718</v>
      </c>
      <c r="L11">
        <v>-3.5729265496028617E-2</v>
      </c>
      <c r="M11">
        <v>1.2765804128857011E-3</v>
      </c>
    </row>
    <row r="12" spans="6:13" x14ac:dyDescent="0.25">
      <c r="F12">
        <v>6</v>
      </c>
      <c r="G12">
        <v>2.391</v>
      </c>
      <c r="H12">
        <v>0.5</v>
      </c>
      <c r="I12">
        <v>1</v>
      </c>
      <c r="J12">
        <v>3</v>
      </c>
      <c r="K12">
        <v>2.3310162302981201</v>
      </c>
      <c r="L12">
        <v>-5.9983769701879908E-2</v>
      </c>
      <c r="M12">
        <v>3.5980526276481661E-3</v>
      </c>
    </row>
    <row r="13" spans="6:13" x14ac:dyDescent="0.25">
      <c r="F13">
        <v>7</v>
      </c>
      <c r="G13">
        <v>3.867</v>
      </c>
      <c r="H13">
        <v>0.5</v>
      </c>
      <c r="I13">
        <v>0.5</v>
      </c>
      <c r="J13">
        <v>5</v>
      </c>
      <c r="K13">
        <v>3.8850270504968667</v>
      </c>
      <c r="L13">
        <v>1.8027050496866703E-2</v>
      </c>
      <c r="M13">
        <v>3.2497454961658207E-4</v>
      </c>
    </row>
    <row r="14" spans="6:13" x14ac:dyDescent="0.25">
      <c r="F14">
        <v>8</v>
      </c>
      <c r="G14">
        <v>2.1989999999999998</v>
      </c>
      <c r="H14">
        <v>0.5</v>
      </c>
      <c r="I14">
        <v>3</v>
      </c>
      <c r="J14">
        <v>3</v>
      </c>
      <c r="K14">
        <v>2.3310162302981201</v>
      </c>
      <c r="L14">
        <v>0.13201623029812026</v>
      </c>
      <c r="M14">
        <v>1.7428285062126327E-2</v>
      </c>
    </row>
    <row r="15" spans="6:13" x14ac:dyDescent="0.25">
      <c r="F15">
        <v>9</v>
      </c>
      <c r="G15">
        <v>0.75</v>
      </c>
      <c r="H15">
        <v>0.5</v>
      </c>
      <c r="I15">
        <v>5</v>
      </c>
      <c r="J15">
        <v>1</v>
      </c>
      <c r="K15">
        <v>0.77700541009937329</v>
      </c>
      <c r="L15">
        <v>2.7005410099373295E-2</v>
      </c>
      <c r="M15">
        <v>7.292921746353332E-4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243F-988F-4842-ACC6-EAFE5A4A4D70}">
  <dimension ref="F8:I21"/>
  <sheetViews>
    <sheetView workbookViewId="0">
      <selection activeCell="K22" sqref="K22"/>
    </sheetView>
  </sheetViews>
  <sheetFormatPr defaultRowHeight="15" x14ac:dyDescent="0.25"/>
  <sheetData>
    <row r="8" spans="6:9" x14ac:dyDescent="0.25">
      <c r="F8" t="s">
        <v>47</v>
      </c>
      <c r="G8" t="s">
        <v>48</v>
      </c>
      <c r="H8" t="s">
        <v>49</v>
      </c>
      <c r="I8" t="s">
        <v>50</v>
      </c>
    </row>
    <row r="9" spans="6:9" x14ac:dyDescent="0.25">
      <c r="F9">
        <v>0</v>
      </c>
      <c r="G9">
        <v>0</v>
      </c>
      <c r="H9">
        <v>0</v>
      </c>
      <c r="I9">
        <v>0</v>
      </c>
    </row>
    <row r="10" spans="6:9" x14ac:dyDescent="0.25">
      <c r="F10">
        <v>1</v>
      </c>
      <c r="G10">
        <v>1</v>
      </c>
      <c r="H10">
        <v>1</v>
      </c>
      <c r="I10">
        <v>1.9455252918287935E-2</v>
      </c>
    </row>
    <row r="11" spans="6:9" x14ac:dyDescent="0.25">
      <c r="F11">
        <v>2</v>
      </c>
      <c r="G11">
        <v>5</v>
      </c>
      <c r="H11">
        <v>5</v>
      </c>
      <c r="I11">
        <v>9.7276264591439676E-2</v>
      </c>
    </row>
    <row r="12" spans="6:9" x14ac:dyDescent="0.25">
      <c r="F12">
        <v>3</v>
      </c>
      <c r="G12">
        <v>8</v>
      </c>
      <c r="H12">
        <v>8</v>
      </c>
      <c r="I12">
        <v>0.15564202334630348</v>
      </c>
    </row>
    <row r="13" spans="6:9" x14ac:dyDescent="0.25">
      <c r="F13">
        <v>4</v>
      </c>
      <c r="G13">
        <v>10</v>
      </c>
      <c r="H13">
        <v>10</v>
      </c>
      <c r="I13">
        <v>0.19455252918287935</v>
      </c>
    </row>
    <row r="14" spans="6:9" x14ac:dyDescent="0.25">
      <c r="F14">
        <v>5</v>
      </c>
      <c r="G14">
        <v>8</v>
      </c>
      <c r="H14">
        <v>8</v>
      </c>
      <c r="I14">
        <v>0.15564202334630348</v>
      </c>
    </row>
    <row r="15" spans="6:9" x14ac:dyDescent="0.25">
      <c r="F15">
        <v>6</v>
      </c>
      <c r="G15">
        <v>6</v>
      </c>
      <c r="H15">
        <v>6</v>
      </c>
      <c r="I15">
        <v>0.11673151750972761</v>
      </c>
    </row>
    <row r="16" spans="6:9" x14ac:dyDescent="0.25">
      <c r="F16">
        <v>7</v>
      </c>
      <c r="G16">
        <v>4</v>
      </c>
      <c r="H16">
        <v>4</v>
      </c>
      <c r="I16">
        <v>7.7821011673151738E-2</v>
      </c>
    </row>
    <row r="17" spans="6:9" x14ac:dyDescent="0.25">
      <c r="F17">
        <v>8</v>
      </c>
      <c r="G17">
        <v>3</v>
      </c>
      <c r="H17">
        <v>3</v>
      </c>
      <c r="I17">
        <v>5.8365758754863807E-2</v>
      </c>
    </row>
    <row r="18" spans="6:9" x14ac:dyDescent="0.25">
      <c r="F18">
        <v>9</v>
      </c>
      <c r="G18">
        <v>2.2000000000000002</v>
      </c>
      <c r="H18">
        <v>2.2000000000000002</v>
      </c>
      <c r="I18">
        <v>4.2801556420233464E-2</v>
      </c>
    </row>
    <row r="19" spans="6:9" x14ac:dyDescent="0.25">
      <c r="F19">
        <v>10</v>
      </c>
      <c r="G19">
        <v>1.5</v>
      </c>
      <c r="H19">
        <v>3</v>
      </c>
      <c r="I19">
        <v>2.9182879377431904E-2</v>
      </c>
    </row>
    <row r="20" spans="6:9" x14ac:dyDescent="0.25">
      <c r="F20">
        <v>12</v>
      </c>
      <c r="G20">
        <v>0.6</v>
      </c>
      <c r="H20">
        <v>1.2</v>
      </c>
      <c r="I20">
        <v>1.1673151750972761E-2</v>
      </c>
    </row>
    <row r="21" spans="6:9" x14ac:dyDescent="0.25">
      <c r="F21">
        <v>14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hanjing tian</dc:creator>
  <cp:lastModifiedBy>hanjing tian</cp:lastModifiedBy>
  <dcterms:created xsi:type="dcterms:W3CDTF">2018-02-04T04:37:00Z</dcterms:created>
  <dcterms:modified xsi:type="dcterms:W3CDTF">2020-09-17T17:09:09Z</dcterms:modified>
</cp:coreProperties>
</file>