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D:\My DataCamp\My Tableau (MMDT)\13. My project 2\"/>
    </mc:Choice>
  </mc:AlternateContent>
  <xr:revisionPtr revIDLastSave="0" documentId="8_{27870447-95C4-4BFF-82AC-11D0205B3FB5}" xr6:coauthVersionLast="47" xr6:coauthVersionMax="47" xr10:uidLastSave="{00000000-0000-0000-0000-000000000000}"/>
  <bookViews>
    <workbookView xWindow="1776" yWindow="1776" windowWidth="11916" windowHeight="8964" tabRatio="214" firstSheet="1" activeTab="1" xr2:uid="{00000000-000D-0000-FFFF-FFFF00000000}"/>
  </bookViews>
  <sheets>
    <sheet name="Annex 2 (2)" sheetId="18" state="hidden" r:id="rId1"/>
    <sheet name="Annex2" sheetId="19" r:id="rId2"/>
    <sheet name="Sheet1" sheetId="17" state="hidden" r:id="rId3"/>
  </sheets>
  <definedNames>
    <definedName name="_xlnm._FilterDatabase" localSheetId="0" hidden="1">'Annex 2 (2)'!$A$5:$W$68</definedName>
    <definedName name="_xlnm._FilterDatabase" localSheetId="1" hidden="1">Annex2!$A$5:$Q$58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8" i="19" l="1"/>
  <c r="O58" i="19"/>
  <c r="H58" i="19"/>
  <c r="R7" i="18"/>
  <c r="R8" i="18"/>
  <c r="R10" i="18"/>
  <c r="R11" i="18"/>
  <c r="R12" i="18"/>
  <c r="R13" i="18"/>
  <c r="R14" i="18"/>
  <c r="R17" i="18"/>
  <c r="R19" i="18"/>
  <c r="R20" i="18"/>
  <c r="R21" i="18"/>
  <c r="R22" i="18"/>
  <c r="R24" i="18"/>
  <c r="R27" i="18"/>
  <c r="R28" i="18"/>
  <c r="R30" i="18"/>
  <c r="R32" i="18"/>
  <c r="R33" i="18"/>
  <c r="R36" i="18"/>
  <c r="R37" i="18"/>
  <c r="R38" i="18"/>
  <c r="R39" i="18"/>
  <c r="R40" i="18"/>
  <c r="R41" i="18"/>
  <c r="R42" i="18"/>
  <c r="R43" i="18"/>
  <c r="R44" i="18"/>
  <c r="R47" i="18"/>
  <c r="R48" i="18"/>
  <c r="R49" i="18"/>
  <c r="R52" i="18"/>
  <c r="R54" i="18"/>
  <c r="R55" i="18"/>
  <c r="R57" i="18"/>
  <c r="R6" i="18"/>
  <c r="N16" i="18"/>
  <c r="M8" i="18"/>
  <c r="M12" i="18"/>
  <c r="M13" i="18"/>
  <c r="M14" i="18"/>
  <c r="M15" i="18"/>
  <c r="M18" i="18"/>
  <c r="M21" i="18"/>
  <c r="M23" i="18"/>
  <c r="M26" i="18"/>
  <c r="M28" i="18"/>
  <c r="M29" i="18"/>
  <c r="M32" i="18"/>
  <c r="M36" i="18"/>
  <c r="M37" i="18"/>
  <c r="M39" i="18"/>
  <c r="M40" i="18"/>
  <c r="M41" i="18"/>
  <c r="M46" i="18"/>
  <c r="M47" i="18"/>
  <c r="M53" i="18"/>
  <c r="M54" i="18"/>
  <c r="M55" i="18"/>
  <c r="K28" i="18"/>
  <c r="K29" i="18"/>
  <c r="K31" i="18"/>
  <c r="K32" i="18"/>
  <c r="K33" i="18"/>
  <c r="K34" i="18"/>
  <c r="K36" i="18"/>
  <c r="K37" i="18"/>
  <c r="K39" i="18"/>
  <c r="K40" i="18"/>
  <c r="K41" i="18"/>
  <c r="K42" i="18"/>
  <c r="K46" i="18"/>
  <c r="K47" i="18"/>
  <c r="K48" i="18"/>
  <c r="K52" i="18"/>
  <c r="K53" i="18"/>
  <c r="K54" i="18"/>
  <c r="K55" i="18"/>
  <c r="K57" i="18"/>
  <c r="K26" i="18"/>
  <c r="K23" i="18"/>
  <c r="K21" i="18"/>
  <c r="K19" i="18"/>
  <c r="K18" i="18"/>
  <c r="K15" i="18"/>
  <c r="K14" i="18"/>
  <c r="K13" i="18"/>
  <c r="K12" i="18"/>
  <c r="K8" i="18"/>
  <c r="W58" i="18"/>
  <c r="S58" i="18"/>
  <c r="Q58" i="18"/>
  <c r="P58" i="18"/>
  <c r="O58" i="18"/>
  <c r="L58" i="18"/>
  <c r="J58" i="18"/>
  <c r="I58" i="18"/>
  <c r="H58" i="18"/>
  <c r="N57" i="18"/>
  <c r="N56" i="18"/>
  <c r="N55" i="18"/>
  <c r="N54" i="18"/>
  <c r="N53" i="18"/>
  <c r="N52" i="18"/>
  <c r="N51" i="18"/>
  <c r="N50" i="18"/>
  <c r="N49" i="18"/>
  <c r="N48" i="18"/>
  <c r="N47" i="18"/>
  <c r="N46" i="18"/>
  <c r="N44" i="18"/>
  <c r="N43" i="18"/>
  <c r="N42" i="18"/>
  <c r="N41" i="18"/>
  <c r="N40" i="18"/>
  <c r="N39" i="18"/>
  <c r="N38" i="18"/>
  <c r="N37" i="18"/>
  <c r="N36" i="18"/>
  <c r="N29" i="18"/>
  <c r="N26" i="18"/>
  <c r="N25" i="18"/>
  <c r="N24" i="18"/>
  <c r="N23" i="18"/>
  <c r="N22" i="18"/>
  <c r="N21" i="18"/>
  <c r="N20" i="18"/>
  <c r="N19" i="18"/>
  <c r="N18" i="18"/>
  <c r="N17" i="18"/>
  <c r="N15" i="18"/>
  <c r="N14" i="18"/>
  <c r="N13" i="18"/>
  <c r="N12" i="18"/>
  <c r="N11" i="18"/>
  <c r="N10" i="18"/>
  <c r="N9" i="18"/>
  <c r="N8" i="18"/>
  <c r="M58" i="18" l="1"/>
  <c r="T58" i="18"/>
  <c r="R58" i="18"/>
  <c r="K58" i="18"/>
  <c r="N58" i="18"/>
</calcChain>
</file>

<file path=xl/sharedStrings.xml><?xml version="1.0" encoding="utf-8"?>
<sst xmlns="http://schemas.openxmlformats.org/spreadsheetml/2006/main" count="431" uniqueCount="137">
  <si>
    <t>Annex 2 - Number of ITNs distributed through campaigns in malaria endemic countries, 2021–2023</t>
  </si>
  <si>
    <t>Data on number of insecticide-treated mosquito nets were collected from reports from national malaria programmes and other sources by the Alliance for Malaria Prevention, RBM Partnership to End Malaria and the Global Fund.</t>
  </si>
  <si>
    <t>Country</t>
  </si>
  <si>
    <t xml:space="preserve">ITNs planned for distribution in 2020 </t>
  </si>
  <si>
    <t>ITNs distributed in 2020</t>
  </si>
  <si>
    <t xml:space="preserve">ITNs remaining for distribution in 2021 </t>
  </si>
  <si>
    <t xml:space="preserve">Percentage of planned ITNs distributed in 2020 </t>
  </si>
  <si>
    <t>ITNs distributed in 2021 from 2020 campaigns</t>
  </si>
  <si>
    <t>Percentage of remaining ITNs from 2020 distributed in 2021</t>
  </si>
  <si>
    <t xml:space="preserve">ITNs planned for distribution in 2021 (including carry-over from 2020) </t>
  </si>
  <si>
    <t>ITNs distributed in 2021 (including carry-over from 2020)</t>
  </si>
  <si>
    <t xml:space="preserve">ITNs remaining for distribution in 2022 </t>
  </si>
  <si>
    <t xml:space="preserve">Percentage of ITNs planned for distribution in 2021 distributed in 2021 </t>
  </si>
  <si>
    <t>ITNs distributed in 2022 from 2021 campaigns</t>
  </si>
  <si>
    <t>Percentage of remaining ITNs from 2021 distributed in 2022 (including carry-over from 2021)</t>
  </si>
  <si>
    <t>ITNs remaining in 2022 from 2021 campaigns</t>
  </si>
  <si>
    <t>ITNs planned for distribution in 2022 (including carry-over from 2021)</t>
  </si>
  <si>
    <t>ITNs distributed in 2022 (including carry-over from 2021)</t>
  </si>
  <si>
    <t xml:space="preserve">ITNs remaining for distribution in 2023 </t>
  </si>
  <si>
    <t>Percentage of ITNs planned for distribution in 2022 distributed in 2022</t>
  </si>
  <si>
    <t>ITNs distributed in 2023 from 2022 campaigns</t>
  </si>
  <si>
    <t>Percentage of remaining ITNs from 2022 distributed in 2023 (including carry-over from 2022)</t>
  </si>
  <si>
    <t>ITNs planned for distribution in 2023 (including carry-over from 2022)</t>
  </si>
  <si>
    <t>ITNs distributed in 2023 (including carry-over from 2022)</t>
  </si>
  <si>
    <t>Percentage of ITNs planned for distribution in 2023 distributed in 2023</t>
  </si>
  <si>
    <r>
      <t>Afghanistan</t>
    </r>
    <r>
      <rPr>
        <vertAlign val="superscript"/>
        <sz val="8"/>
        <color theme="1"/>
        <rFont val="Arial Nova"/>
        <family val="2"/>
      </rPr>
      <t>1, 2</t>
    </r>
  </si>
  <si>
    <t>NA</t>
  </si>
  <si>
    <r>
      <t>Angola</t>
    </r>
    <r>
      <rPr>
        <vertAlign val="superscript"/>
        <sz val="8"/>
        <color theme="1"/>
        <rFont val="Arial Nova"/>
        <family val="2"/>
      </rPr>
      <t>4</t>
    </r>
  </si>
  <si>
    <r>
      <t>Bangladesh</t>
    </r>
    <r>
      <rPr>
        <vertAlign val="superscript"/>
        <sz val="8"/>
        <color theme="1"/>
        <rFont val="Arial Nova"/>
        <family val="2"/>
      </rPr>
      <t>1</t>
    </r>
  </si>
  <si>
    <t xml:space="preserve">Benin </t>
  </si>
  <si>
    <r>
      <t>Burkina Faso</t>
    </r>
    <r>
      <rPr>
        <vertAlign val="superscript"/>
        <sz val="8"/>
        <color theme="1"/>
        <rFont val="Arial Nova"/>
        <family val="2"/>
      </rPr>
      <t>1</t>
    </r>
  </si>
  <si>
    <t>Burundi</t>
  </si>
  <si>
    <r>
      <t>Cambodia</t>
    </r>
    <r>
      <rPr>
        <vertAlign val="superscript"/>
        <sz val="8"/>
        <color theme="1"/>
        <rFont val="Arial Nova"/>
        <family val="2"/>
      </rPr>
      <t>3</t>
    </r>
  </si>
  <si>
    <r>
      <t>Cameroon</t>
    </r>
    <r>
      <rPr>
        <vertAlign val="superscript"/>
        <sz val="8"/>
        <color theme="1"/>
        <rFont val="Arial Nova"/>
        <family val="2"/>
      </rPr>
      <t>1</t>
    </r>
  </si>
  <si>
    <r>
      <t>Central African Republic</t>
    </r>
    <r>
      <rPr>
        <vertAlign val="superscript"/>
        <sz val="8"/>
        <color theme="1"/>
        <rFont val="Arial Nova"/>
        <family val="2"/>
      </rPr>
      <t>1</t>
    </r>
  </si>
  <si>
    <t>Chad</t>
  </si>
  <si>
    <t xml:space="preserve">Comoros </t>
  </si>
  <si>
    <r>
      <t>Congo</t>
    </r>
    <r>
      <rPr>
        <vertAlign val="superscript"/>
        <sz val="8"/>
        <color theme="1"/>
        <rFont val="Arial Nova"/>
        <family val="2"/>
      </rPr>
      <t>1,5</t>
    </r>
  </si>
  <si>
    <t>Côte d'Ivoire</t>
  </si>
  <si>
    <r>
      <t>Democratic Republic of the Congo</t>
    </r>
    <r>
      <rPr>
        <vertAlign val="superscript"/>
        <sz val="8"/>
        <color theme="1"/>
        <rFont val="Arial Nova"/>
        <family val="2"/>
      </rPr>
      <t>1,3</t>
    </r>
  </si>
  <si>
    <r>
      <t>Djibouti</t>
    </r>
    <r>
      <rPr>
        <vertAlign val="superscript"/>
        <sz val="8"/>
        <color theme="1"/>
        <rFont val="Arial Nova"/>
        <family val="2"/>
      </rPr>
      <t>1</t>
    </r>
  </si>
  <si>
    <r>
      <t>Ethiopia</t>
    </r>
    <r>
      <rPr>
        <vertAlign val="superscript"/>
        <sz val="8"/>
        <color theme="1"/>
        <rFont val="Arial Nova"/>
        <family val="2"/>
      </rPr>
      <t>1 ,2,3</t>
    </r>
  </si>
  <si>
    <r>
      <t>Gambia</t>
    </r>
    <r>
      <rPr>
        <vertAlign val="superscript"/>
        <sz val="8"/>
        <color theme="1"/>
        <rFont val="Arial Nova"/>
        <family val="2"/>
      </rPr>
      <t>4</t>
    </r>
  </si>
  <si>
    <t>Ghana</t>
  </si>
  <si>
    <r>
      <t>Guinea</t>
    </r>
    <r>
      <rPr>
        <vertAlign val="superscript"/>
        <sz val="8"/>
        <color theme="1"/>
        <rFont val="Arial Nova"/>
        <family val="2"/>
      </rPr>
      <t>1</t>
    </r>
  </si>
  <si>
    <t xml:space="preserve">Guinea-Bissau </t>
  </si>
  <si>
    <t>Haiti</t>
  </si>
  <si>
    <r>
      <t>India</t>
    </r>
    <r>
      <rPr>
        <vertAlign val="superscript"/>
        <sz val="8"/>
        <color theme="1"/>
        <rFont val="Arial Nova"/>
        <family val="2"/>
      </rPr>
      <t>1,6</t>
    </r>
  </si>
  <si>
    <t xml:space="preserve">Indonesia </t>
  </si>
  <si>
    <t>Kenya</t>
  </si>
  <si>
    <r>
      <t>Lao People's Democratic Republic</t>
    </r>
    <r>
      <rPr>
        <vertAlign val="superscript"/>
        <sz val="8"/>
        <color theme="1"/>
        <rFont val="Arial Nova"/>
        <family val="2"/>
      </rPr>
      <t>3</t>
    </r>
  </si>
  <si>
    <r>
      <t>Liberia</t>
    </r>
    <r>
      <rPr>
        <vertAlign val="superscript"/>
        <sz val="8"/>
        <color theme="1"/>
        <rFont val="Arial Nova"/>
        <family val="2"/>
      </rPr>
      <t>2,5</t>
    </r>
  </si>
  <si>
    <r>
      <t>Madagascar</t>
    </r>
    <r>
      <rPr>
        <vertAlign val="superscript"/>
        <sz val="8"/>
        <color theme="1"/>
        <rFont val="Arial Nova"/>
        <family val="2"/>
      </rPr>
      <t>1</t>
    </r>
  </si>
  <si>
    <t>Malawi</t>
  </si>
  <si>
    <t xml:space="preserve">Mali </t>
  </si>
  <si>
    <t xml:space="preserve">Mauritania </t>
  </si>
  <si>
    <r>
      <t>Mozambique</t>
    </r>
    <r>
      <rPr>
        <vertAlign val="superscript"/>
        <sz val="8"/>
        <color theme="1"/>
        <rFont val="Arial Nova"/>
        <family val="2"/>
      </rPr>
      <t>1</t>
    </r>
  </si>
  <si>
    <r>
      <t>Myanmar</t>
    </r>
    <r>
      <rPr>
        <vertAlign val="superscript"/>
        <sz val="8"/>
        <color theme="1"/>
        <rFont val="Arial Nova"/>
        <family val="2"/>
      </rPr>
      <t>1</t>
    </r>
  </si>
  <si>
    <r>
      <t>Nepal</t>
    </r>
    <r>
      <rPr>
        <vertAlign val="superscript"/>
        <sz val="8"/>
        <color theme="1"/>
        <rFont val="Arial Nova"/>
        <family val="2"/>
      </rPr>
      <t>1</t>
    </r>
  </si>
  <si>
    <t>Niger</t>
  </si>
  <si>
    <r>
      <t>Nigeria</t>
    </r>
    <r>
      <rPr>
        <vertAlign val="superscript"/>
        <sz val="8"/>
        <color theme="1"/>
        <rFont val="Arial Nova"/>
        <family val="2"/>
      </rPr>
      <t>1</t>
    </r>
  </si>
  <si>
    <r>
      <t>Pakistan</t>
    </r>
    <r>
      <rPr>
        <vertAlign val="superscript"/>
        <sz val="8"/>
        <color theme="1"/>
        <rFont val="Arial Nova"/>
        <family val="2"/>
      </rPr>
      <t>1</t>
    </r>
  </si>
  <si>
    <r>
      <t>Papua New Guinea</t>
    </r>
    <r>
      <rPr>
        <vertAlign val="superscript"/>
        <sz val="8"/>
        <color theme="1"/>
        <rFont val="Arial Nova"/>
        <family val="2"/>
      </rPr>
      <t>1</t>
    </r>
  </si>
  <si>
    <r>
      <t>Rwanda</t>
    </r>
    <r>
      <rPr>
        <vertAlign val="superscript"/>
        <sz val="8"/>
        <color theme="1"/>
        <rFont val="Arial Nova"/>
        <family val="2"/>
      </rPr>
      <t>4,5</t>
    </r>
  </si>
  <si>
    <r>
      <t>Senegal</t>
    </r>
    <r>
      <rPr>
        <vertAlign val="superscript"/>
        <sz val="8"/>
        <color theme="1"/>
        <rFont val="Arial Nova"/>
        <family val="2"/>
      </rPr>
      <t>2</t>
    </r>
  </si>
  <si>
    <r>
      <t>Sierra Leone</t>
    </r>
    <r>
      <rPr>
        <vertAlign val="superscript"/>
        <sz val="8"/>
        <color theme="1"/>
        <rFont val="Arial Nova"/>
        <family val="2"/>
      </rPr>
      <t>2</t>
    </r>
  </si>
  <si>
    <t>Solomon Islands</t>
  </si>
  <si>
    <t xml:space="preserve">Somalia </t>
  </si>
  <si>
    <r>
      <t>South Sudan</t>
    </r>
    <r>
      <rPr>
        <vertAlign val="superscript"/>
        <sz val="8"/>
        <color theme="1"/>
        <rFont val="Arial Nova"/>
        <family val="2"/>
      </rPr>
      <t>1,2</t>
    </r>
    <r>
      <rPr>
        <sz val="8"/>
        <color theme="1"/>
        <rFont val="Arial Nova"/>
        <family val="2"/>
      </rPr>
      <t xml:space="preserve"> </t>
    </r>
  </si>
  <si>
    <r>
      <t>Sudan</t>
    </r>
    <r>
      <rPr>
        <vertAlign val="superscript"/>
        <sz val="8"/>
        <color theme="1"/>
        <rFont val="Arial Nova"/>
        <family val="2"/>
      </rPr>
      <t>3</t>
    </r>
  </si>
  <si>
    <t>Togo</t>
  </si>
  <si>
    <t xml:space="preserve">Uganda </t>
  </si>
  <si>
    <r>
      <t>United Republic of Tanzania (Mainland)</t>
    </r>
    <r>
      <rPr>
        <vertAlign val="superscript"/>
        <sz val="8"/>
        <color theme="1"/>
        <rFont val="Arial Nova"/>
        <family val="2"/>
      </rPr>
      <t>3</t>
    </r>
  </si>
  <si>
    <r>
      <t>Zanzibar</t>
    </r>
    <r>
      <rPr>
        <vertAlign val="superscript"/>
        <sz val="8"/>
        <color theme="1"/>
        <rFont val="Arial Nova"/>
        <family val="2"/>
      </rPr>
      <t>2,4</t>
    </r>
  </si>
  <si>
    <t>Viet Nam</t>
  </si>
  <si>
    <r>
      <t>Yemen</t>
    </r>
    <r>
      <rPr>
        <vertAlign val="superscript"/>
        <sz val="8"/>
        <color theme="1"/>
        <rFont val="Arial Nova"/>
        <family val="2"/>
      </rPr>
      <t>3,5</t>
    </r>
  </si>
  <si>
    <r>
      <t>Zambia</t>
    </r>
    <r>
      <rPr>
        <vertAlign val="superscript"/>
        <sz val="8"/>
        <color theme="1"/>
        <rFont val="Arial Nova"/>
        <family val="2"/>
      </rPr>
      <t>3</t>
    </r>
  </si>
  <si>
    <r>
      <t>Zimbabwe</t>
    </r>
    <r>
      <rPr>
        <vertAlign val="superscript"/>
        <sz val="8"/>
        <color theme="1"/>
        <rFont val="Arial Nova"/>
        <family val="2"/>
      </rPr>
      <t>1, 4</t>
    </r>
  </si>
  <si>
    <t>Total</t>
  </si>
  <si>
    <t xml:space="preserve">ITN: insecticide- treated mosquito net; NA: not applicable </t>
  </si>
  <si>
    <r>
      <rPr>
        <vertAlign val="superscript"/>
        <sz val="8"/>
        <color theme="1"/>
        <rFont val="Arial Nova"/>
        <family val="2"/>
      </rPr>
      <t xml:space="preserve">1 </t>
    </r>
    <r>
      <rPr>
        <sz val="8"/>
        <color theme="1"/>
        <rFont val="Arial Nova"/>
        <family val="2"/>
      </rPr>
      <t>The 2022 mass campaign resulted in carry-over of ITNs that were distributed in 2023</t>
    </r>
  </si>
  <si>
    <r>
      <rPr>
        <vertAlign val="superscript"/>
        <sz val="8"/>
        <color theme="1"/>
        <rFont val="Arial Nova"/>
        <family val="2"/>
      </rPr>
      <t xml:space="preserve">2 </t>
    </r>
    <r>
      <rPr>
        <sz val="8"/>
        <color theme="1"/>
        <rFont val="Arial Nova"/>
        <family val="2"/>
      </rPr>
      <t>No data were reported on planned distribution; therefore adjustment was made that planned distribution = ITNs distributed in 2023.</t>
    </r>
  </si>
  <si>
    <r>
      <rPr>
        <vertAlign val="superscript"/>
        <sz val="8"/>
        <color theme="1"/>
        <rFont val="Arial Nova"/>
        <family val="2"/>
      </rPr>
      <t xml:space="preserve">3 </t>
    </r>
    <r>
      <rPr>
        <sz val="8"/>
        <color theme="1"/>
        <rFont val="Arial Nova"/>
        <family val="2"/>
      </rPr>
      <t>Planned distribution was adjusted based on ITNs distributed; where ITN distribution was more than planned= ITNs distributed in 2022</t>
    </r>
  </si>
  <si>
    <r>
      <rPr>
        <vertAlign val="superscript"/>
        <sz val="8"/>
        <color theme="1"/>
        <rFont val="Arial Nova"/>
        <family val="2"/>
      </rPr>
      <t xml:space="preserve">4 </t>
    </r>
    <r>
      <rPr>
        <sz val="8"/>
        <color theme="1"/>
        <rFont val="Arial Nova"/>
        <family val="2"/>
      </rPr>
      <t>No data were reported on planned distribution; therefore adjustment was made that planned distribution = ITNs distributed in 2022.</t>
    </r>
  </si>
  <si>
    <r>
      <rPr>
        <vertAlign val="superscript"/>
        <sz val="8"/>
        <color theme="1"/>
        <rFont val="Arial Nova"/>
        <family val="2"/>
      </rPr>
      <t xml:space="preserve">5 </t>
    </r>
    <r>
      <rPr>
        <sz val="8"/>
        <color theme="1"/>
        <rFont val="Arial Nova"/>
        <family val="2"/>
      </rPr>
      <t>Planned distribution was adjusted based on ITNs distributed; where ITN distribution was more than planned, ITNs distributed = ITNs in 2023</t>
    </r>
  </si>
  <si>
    <r>
      <rPr>
        <vertAlign val="superscript"/>
        <sz val="8"/>
        <color theme="1"/>
        <rFont val="Arial Nova"/>
        <family val="2"/>
      </rPr>
      <t xml:space="preserve">6 </t>
    </r>
    <r>
      <rPr>
        <sz val="8"/>
        <color theme="1"/>
        <rFont val="Arial Nova"/>
        <family val="2"/>
      </rPr>
      <t>The mass campaign spanned over three years, an adjustment was applied to determine the final distribution figures for 2022, using 2020, 2021 and 2022 distributions. The calculation for percentage of ITNs planned for distribution in 2022 distributed in 2022= (ITNs planned for distribution in 2020+ITNs planned for distribution in 2021 (including carry-over nets from 2020)+ ITNs planned for distribution in 2022 (including carry-over nets from 2021))/ (ITNs distributed in 2020+ITNs distributed in 2021 (including carry-over nets from 2020)+ ITNS distributed in 2022 (including carry-over nets from 2021))*100 and calculation for ITNs remaining for distribution in 2023= ((ITNs planned for distribution in 2020+ITNs planned for distribution in 2021 (including carry-over from 2020)+ITNs planned for distribution in 2022 (including carry-over from 2021))- ((ITNs distributed in 2020+ITNs distributed in 2021 (including carry-over from 2020)+ITNs distributed in 2022 (including carry-over from 2021))</t>
    </r>
  </si>
  <si>
    <t>Note: Remaining nets not distributed through mass campaigns may be distributed through other channels (e.g. antenatal care).</t>
  </si>
  <si>
    <t>Data on the number of insecticide-treated mosquito nets were collected from reports from national malaria programmes and other sources by the Alliance for Malaria Prevention, RBM Partnership to End Malaria and the Global Fund.</t>
  </si>
  <si>
    <t>ITNs  distributed in 2020</t>
  </si>
  <si>
    <t xml:space="preserve">ITNs remaining for distribution in 2021  </t>
  </si>
  <si>
    <t xml:space="preserve">ITNs planned for distribution in 2021 (including carry over from 2020) </t>
  </si>
  <si>
    <t>ITNs  distributed in 2021 (including carry over from 2020)</t>
  </si>
  <si>
    <t>Percentage of remaining ITNs from 2021 distributed in 2022(including carry -over from 2021)</t>
  </si>
  <si>
    <t>ITNs planned for distribution in 2022 (including carry -over from 2021)</t>
  </si>
  <si>
    <t>ITNs  distributed in 2022 (including carry -over from 2021)</t>
  </si>
  <si>
    <t>Annex 2 – Number of ITNs distributed through campaigns in malaria-endemic countries, 2021–2023</t>
  </si>
  <si>
    <r>
      <t>Afghanistan</t>
    </r>
    <r>
      <rPr>
        <vertAlign val="superscript"/>
        <sz val="11"/>
        <rFont val="Arial Nova"/>
        <family val="2"/>
      </rPr>
      <t>1,2</t>
    </r>
  </si>
  <si>
    <r>
      <t>Angola</t>
    </r>
    <r>
      <rPr>
        <vertAlign val="superscript"/>
        <sz val="11"/>
        <rFont val="Arial Nova"/>
        <family val="2"/>
      </rPr>
      <t>3</t>
    </r>
  </si>
  <si>
    <r>
      <t>Bangladesh</t>
    </r>
    <r>
      <rPr>
        <vertAlign val="superscript"/>
        <sz val="11"/>
        <rFont val="Arial Nova"/>
        <family val="2"/>
      </rPr>
      <t>1</t>
    </r>
  </si>
  <si>
    <r>
      <t>Burkina Faso</t>
    </r>
    <r>
      <rPr>
        <vertAlign val="superscript"/>
        <sz val="11"/>
        <rFont val="Arial Nova"/>
        <family val="2"/>
      </rPr>
      <t>1</t>
    </r>
  </si>
  <si>
    <r>
      <t>Cambodia</t>
    </r>
    <r>
      <rPr>
        <vertAlign val="superscript"/>
        <sz val="11"/>
        <rFont val="Arial Nova"/>
        <family val="2"/>
      </rPr>
      <t>4</t>
    </r>
  </si>
  <si>
    <r>
      <t>Cameroon</t>
    </r>
    <r>
      <rPr>
        <vertAlign val="superscript"/>
        <sz val="11"/>
        <rFont val="Arial Nova"/>
        <family val="2"/>
      </rPr>
      <t>1</t>
    </r>
  </si>
  <si>
    <r>
      <t>Central African Republic</t>
    </r>
    <r>
      <rPr>
        <vertAlign val="superscript"/>
        <sz val="11"/>
        <rFont val="Arial Nova"/>
        <family val="2"/>
      </rPr>
      <t>1</t>
    </r>
  </si>
  <si>
    <r>
      <t>Congo</t>
    </r>
    <r>
      <rPr>
        <vertAlign val="superscript"/>
        <sz val="11"/>
        <rFont val="Arial Nova"/>
        <family val="2"/>
      </rPr>
      <t>1,5</t>
    </r>
  </si>
  <si>
    <r>
      <t>Democratic Republic of the Congo</t>
    </r>
    <r>
      <rPr>
        <vertAlign val="superscript"/>
        <sz val="11"/>
        <rFont val="Arial Nova"/>
        <family val="2"/>
      </rPr>
      <t>1,4</t>
    </r>
  </si>
  <si>
    <r>
      <t>Djibouti</t>
    </r>
    <r>
      <rPr>
        <vertAlign val="superscript"/>
        <sz val="11"/>
        <rFont val="Arial Nova"/>
        <family val="2"/>
      </rPr>
      <t>1</t>
    </r>
  </si>
  <si>
    <r>
      <t>Ethiopia</t>
    </r>
    <r>
      <rPr>
        <vertAlign val="superscript"/>
        <sz val="11"/>
        <rFont val="Arial Nova"/>
        <family val="2"/>
      </rPr>
      <t>1,2,4</t>
    </r>
  </si>
  <si>
    <r>
      <t>Gambia</t>
    </r>
    <r>
      <rPr>
        <vertAlign val="superscript"/>
        <sz val="11"/>
        <rFont val="Arial Nova"/>
        <family val="2"/>
      </rPr>
      <t>3</t>
    </r>
  </si>
  <si>
    <r>
      <t>Guinea</t>
    </r>
    <r>
      <rPr>
        <vertAlign val="superscript"/>
        <sz val="11"/>
        <rFont val="Arial Nova"/>
        <family val="2"/>
      </rPr>
      <t>1</t>
    </r>
  </si>
  <si>
    <r>
      <t>India</t>
    </r>
    <r>
      <rPr>
        <vertAlign val="superscript"/>
        <sz val="11"/>
        <rFont val="Arial Nova"/>
        <family val="2"/>
      </rPr>
      <t>1,6</t>
    </r>
  </si>
  <si>
    <r>
      <t>Lao People's Democratic Republic</t>
    </r>
    <r>
      <rPr>
        <vertAlign val="superscript"/>
        <sz val="11"/>
        <rFont val="Arial Nova"/>
        <family val="2"/>
      </rPr>
      <t>4</t>
    </r>
  </si>
  <si>
    <r>
      <t>Liberia</t>
    </r>
    <r>
      <rPr>
        <vertAlign val="superscript"/>
        <sz val="11"/>
        <rFont val="Arial Nova"/>
        <family val="2"/>
      </rPr>
      <t>2,5</t>
    </r>
  </si>
  <si>
    <r>
      <t>Madagascar</t>
    </r>
    <r>
      <rPr>
        <vertAlign val="superscript"/>
        <sz val="11"/>
        <rFont val="Arial Nova"/>
        <family val="2"/>
      </rPr>
      <t>1</t>
    </r>
  </si>
  <si>
    <r>
      <t>Mozambique</t>
    </r>
    <r>
      <rPr>
        <vertAlign val="superscript"/>
        <sz val="11"/>
        <rFont val="Arial Nova"/>
        <family val="2"/>
      </rPr>
      <t>1</t>
    </r>
  </si>
  <si>
    <r>
      <t>Myanmar</t>
    </r>
    <r>
      <rPr>
        <vertAlign val="superscript"/>
        <sz val="11"/>
        <rFont val="Arial Nova"/>
        <family val="2"/>
      </rPr>
      <t>1</t>
    </r>
  </si>
  <si>
    <r>
      <t>Nepal</t>
    </r>
    <r>
      <rPr>
        <vertAlign val="superscript"/>
        <sz val="11"/>
        <rFont val="Arial Nova"/>
        <family val="2"/>
      </rPr>
      <t>1</t>
    </r>
  </si>
  <si>
    <r>
      <t>Nigeria</t>
    </r>
    <r>
      <rPr>
        <vertAlign val="superscript"/>
        <sz val="11"/>
        <rFont val="Arial Nova"/>
        <family val="2"/>
      </rPr>
      <t>1</t>
    </r>
  </si>
  <si>
    <r>
      <t>Pakistan</t>
    </r>
    <r>
      <rPr>
        <vertAlign val="superscript"/>
        <sz val="11"/>
        <rFont val="Arial Nova"/>
        <family val="2"/>
      </rPr>
      <t>1</t>
    </r>
  </si>
  <si>
    <r>
      <t>Papua New Guinea</t>
    </r>
    <r>
      <rPr>
        <vertAlign val="superscript"/>
        <sz val="11"/>
        <rFont val="Arial Nova"/>
        <family val="2"/>
      </rPr>
      <t>1</t>
    </r>
  </si>
  <si>
    <r>
      <t>Rwanda</t>
    </r>
    <r>
      <rPr>
        <vertAlign val="superscript"/>
        <sz val="11"/>
        <rFont val="Arial Nova"/>
        <family val="2"/>
      </rPr>
      <t>3,5</t>
    </r>
  </si>
  <si>
    <r>
      <t>Senegal</t>
    </r>
    <r>
      <rPr>
        <vertAlign val="superscript"/>
        <sz val="11"/>
        <rFont val="Arial Nova"/>
        <family val="2"/>
      </rPr>
      <t>2</t>
    </r>
  </si>
  <si>
    <r>
      <t>Sierra Leone</t>
    </r>
    <r>
      <rPr>
        <vertAlign val="superscript"/>
        <sz val="11"/>
        <rFont val="Arial Nova"/>
        <family val="2"/>
      </rPr>
      <t>2</t>
    </r>
  </si>
  <si>
    <r>
      <t>South Sudan</t>
    </r>
    <r>
      <rPr>
        <vertAlign val="superscript"/>
        <sz val="11"/>
        <rFont val="Arial Nova"/>
        <family val="2"/>
      </rPr>
      <t>1,2</t>
    </r>
    <r>
      <rPr>
        <sz val="11"/>
        <rFont val="Arial Nova"/>
        <family val="2"/>
      </rPr>
      <t xml:space="preserve"> </t>
    </r>
  </si>
  <si>
    <r>
      <t>Sudan</t>
    </r>
    <r>
      <rPr>
        <vertAlign val="superscript"/>
        <sz val="11"/>
        <rFont val="Arial Nova"/>
        <family val="2"/>
      </rPr>
      <t>4</t>
    </r>
  </si>
  <si>
    <r>
      <t>United Republic of Tanzania (Mainland)</t>
    </r>
    <r>
      <rPr>
        <vertAlign val="superscript"/>
        <sz val="11"/>
        <rFont val="Arial Nova"/>
        <family val="2"/>
      </rPr>
      <t>4</t>
    </r>
  </si>
  <si>
    <r>
      <t>Zanzibar</t>
    </r>
    <r>
      <rPr>
        <vertAlign val="superscript"/>
        <sz val="11"/>
        <rFont val="Arial Nova"/>
        <family val="2"/>
      </rPr>
      <t>2,3</t>
    </r>
  </si>
  <si>
    <r>
      <t>Yemen</t>
    </r>
    <r>
      <rPr>
        <vertAlign val="superscript"/>
        <sz val="11"/>
        <rFont val="Arial Nova"/>
        <family val="2"/>
      </rPr>
      <t>4,5</t>
    </r>
  </si>
  <si>
    <r>
      <t>Zambia</t>
    </r>
    <r>
      <rPr>
        <vertAlign val="superscript"/>
        <sz val="11"/>
        <rFont val="Arial Nova"/>
        <family val="2"/>
      </rPr>
      <t>4</t>
    </r>
  </si>
  <si>
    <r>
      <t>Zimbabwe</t>
    </r>
    <r>
      <rPr>
        <vertAlign val="superscript"/>
        <sz val="11"/>
        <rFont val="Arial Nova"/>
        <family val="2"/>
      </rPr>
      <t>1,4</t>
    </r>
  </si>
  <si>
    <t xml:space="preserve">ITN: insecticide-treated mosquito net; NA: not applicable </t>
  </si>
  <si>
    <t>Note: Remaining ITNs not distributed through mass campaigns may be distributed through other channels (e.g. antenatal care).</t>
  </si>
  <si>
    <r>
      <t xml:space="preserve">1 </t>
    </r>
    <r>
      <rPr>
        <sz val="11"/>
        <rFont val="Arial Nova"/>
        <family val="2"/>
      </rPr>
      <t>The 2022 mass campaign resulted in carry-over of ITNs that were distributed in 2023.</t>
    </r>
  </si>
  <si>
    <r>
      <t xml:space="preserve">2 </t>
    </r>
    <r>
      <rPr>
        <sz val="11"/>
        <rFont val="Arial Nova"/>
        <family val="2"/>
      </rPr>
      <t>No data were reported on planned distribution; therefore adjustment was made that planned distribution was equal to ITNs distributed in 2023.</t>
    </r>
  </si>
  <si>
    <r>
      <t xml:space="preserve">3 </t>
    </r>
    <r>
      <rPr>
        <sz val="11"/>
        <rFont val="Arial Nova"/>
        <family val="2"/>
      </rPr>
      <t>No data were reported on planned distribution; therefore adjustment was made that planned distribution was equal to ITNs distributed in 2022.</t>
    </r>
  </si>
  <si>
    <r>
      <t xml:space="preserve">4 </t>
    </r>
    <r>
      <rPr>
        <sz val="11"/>
        <rFont val="Arial Nova"/>
        <family val="2"/>
      </rPr>
      <t>Planned distribution was adjusted based on ITNs distributed; where ITN distribution was more than planned in 2022, planned distribution in 2022 was made equal to ITNs distributed in 2022.</t>
    </r>
  </si>
  <si>
    <r>
      <t xml:space="preserve">5 </t>
    </r>
    <r>
      <rPr>
        <sz val="11"/>
        <rFont val="Arial Nova"/>
        <family val="2"/>
      </rPr>
      <t>Planned distribution was adjusted based on ITNs distributed; where ITN distribution was more than planned in 2023, planned distribution in 2023 was made equal to ITNs distributed in 2023.</t>
    </r>
  </si>
  <si>
    <t>6 India provided information on its mass campaign distributions between 2020 and 2022 based on the initial nets planned for 2020. Adjustments
were made for 2022 to determine the proportion of nets distributed by the end of 2022 out of the initial number of nets planned to be distributed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</si>
</sst>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20" x14ac:knownFonts="1">
    <font>
      <sz val="11"/>
      <color theme="1"/>
      <name val="Calibri"/>
      <family val="2"/>
      <scheme val="minor"/>
    </font>
    <font>
      <sz val="11"/>
      <color theme="1"/>
      <name val="Calibri"/>
      <family val="2"/>
      <scheme val="minor"/>
    </font>
    <font>
      <b/>
      <sz val="8"/>
      <name val="Arial Nova"/>
      <family val="2"/>
    </font>
    <font>
      <b/>
      <sz val="8"/>
      <color rgb="FFFF0000"/>
      <name val="Arial Nova"/>
      <family val="2"/>
    </font>
    <font>
      <sz val="8"/>
      <color theme="1"/>
      <name val="Arial Nova"/>
      <family val="2"/>
    </font>
    <font>
      <i/>
      <sz val="8"/>
      <color theme="1"/>
      <name val="Arial Nova"/>
      <family val="2"/>
    </font>
    <font>
      <b/>
      <sz val="8"/>
      <color theme="1"/>
      <name val="Arial Nova"/>
      <family val="2"/>
    </font>
    <font>
      <b/>
      <sz val="8"/>
      <color rgb="FF00B050"/>
      <name val="Arial Nova"/>
      <family val="2"/>
    </font>
    <font>
      <b/>
      <sz val="8"/>
      <color rgb="FF7030A0"/>
      <name val="Arial Nova"/>
      <family val="2"/>
    </font>
    <font>
      <b/>
      <sz val="8"/>
      <color rgb="FF0070C0"/>
      <name val="Arial Nova"/>
      <family val="2"/>
    </font>
    <font>
      <vertAlign val="superscript"/>
      <sz val="8"/>
      <color theme="1"/>
      <name val="Arial Nova"/>
      <family val="2"/>
    </font>
    <font>
      <sz val="11"/>
      <name val="Arial Nova"/>
      <family val="2"/>
    </font>
    <font>
      <vertAlign val="superscript"/>
      <sz val="11"/>
      <name val="Arial Nova"/>
      <family val="2"/>
    </font>
    <font>
      <sz val="14"/>
      <name val="Arial Nova"/>
      <family val="2"/>
    </font>
    <font>
      <b/>
      <sz val="14"/>
      <name val="Calibri"/>
      <family val="2"/>
      <scheme val="minor"/>
    </font>
    <font>
      <sz val="14"/>
      <name val="Calibri"/>
      <family val="2"/>
      <scheme val="minor"/>
    </font>
    <font>
      <b/>
      <sz val="12"/>
      <name val="Arial Nova"/>
      <family val="2"/>
    </font>
    <font>
      <sz val="8"/>
      <name val="Arial Nova"/>
      <family val="2"/>
    </font>
    <font>
      <sz val="11"/>
      <name val="Calibri"/>
      <family val="2"/>
      <scheme val="minor"/>
    </font>
    <font>
      <sz val="11"/>
      <color theme="1"/>
      <name val="Arial Nova"/>
      <family val="2"/>
    </font>
  </fonts>
  <fills count="8">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3"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76">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2" fillId="2" borderId="7" xfId="0" applyFont="1" applyFill="1" applyBorder="1" applyAlignment="1">
      <alignment horizontal="left" vertical="center" wrapText="1"/>
    </xf>
    <xf numFmtId="0" fontId="2" fillId="6" borderId="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4" fillId="0" borderId="0" xfId="0" applyFont="1" applyAlignment="1">
      <alignment wrapText="1"/>
    </xf>
    <xf numFmtId="0" fontId="4" fillId="0" borderId="0" xfId="0" applyFont="1"/>
    <xf numFmtId="1" fontId="4" fillId="0" borderId="1" xfId="1" applyNumberFormat="1" applyFont="1" applyBorder="1" applyAlignment="1">
      <alignment horizontal="right" vertical="center" wrapText="1"/>
    </xf>
    <xf numFmtId="0" fontId="4" fillId="0" borderId="19" xfId="1" applyNumberFormat="1" applyFont="1" applyBorder="1" applyAlignment="1">
      <alignment horizontal="right" vertical="center" wrapText="1"/>
    </xf>
    <xf numFmtId="0" fontId="4" fillId="0" borderId="1" xfId="1" applyNumberFormat="1" applyFont="1" applyBorder="1" applyAlignment="1">
      <alignment horizontal="right" vertical="center" wrapText="1"/>
    </xf>
    <xf numFmtId="0" fontId="4" fillId="0" borderId="6" xfId="1" applyNumberFormat="1" applyFont="1" applyBorder="1" applyAlignment="1">
      <alignment horizontal="right" vertical="center" wrapText="1"/>
    </xf>
    <xf numFmtId="1" fontId="4" fillId="0" borderId="19" xfId="1" applyNumberFormat="1" applyFont="1" applyBorder="1" applyAlignment="1">
      <alignment horizontal="right" vertical="center" wrapText="1"/>
    </xf>
    <xf numFmtId="1" fontId="4" fillId="0" borderId="20" xfId="1" applyNumberFormat="1" applyFont="1" applyBorder="1" applyAlignment="1">
      <alignment horizontal="right" vertical="center" wrapText="1"/>
    </xf>
    <xf numFmtId="1" fontId="4" fillId="0" borderId="4" xfId="1" applyNumberFormat="1" applyFont="1" applyBorder="1" applyAlignment="1">
      <alignment horizontal="right" vertical="center" wrapText="1"/>
    </xf>
    <xf numFmtId="1" fontId="4" fillId="0" borderId="6" xfId="1" applyNumberFormat="1" applyFont="1" applyBorder="1" applyAlignment="1">
      <alignment horizontal="right" vertical="center" wrapText="1"/>
    </xf>
    <xf numFmtId="1" fontId="4" fillId="0" borderId="32" xfId="1" applyNumberFormat="1" applyFont="1" applyBorder="1" applyAlignment="1">
      <alignment horizontal="right" vertical="center" wrapText="1"/>
    </xf>
    <xf numFmtId="1" fontId="4" fillId="0" borderId="25" xfId="1" applyNumberFormat="1" applyFont="1" applyBorder="1" applyAlignment="1">
      <alignment horizontal="right" vertical="center" wrapText="1"/>
    </xf>
    <xf numFmtId="1" fontId="4" fillId="0" borderId="2" xfId="1" applyNumberFormat="1" applyFont="1" applyBorder="1" applyAlignment="1">
      <alignment horizontal="right" vertical="center" wrapText="1"/>
    </xf>
    <xf numFmtId="1" fontId="4" fillId="0" borderId="34" xfId="1" applyNumberFormat="1" applyFont="1" applyBorder="1" applyAlignment="1">
      <alignment horizontal="righ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4" fillId="0" borderId="14" xfId="0" applyFont="1" applyBorder="1" applyAlignment="1">
      <alignment horizontal="left" vertical="center" wrapText="1"/>
    </xf>
    <xf numFmtId="0" fontId="4" fillId="0" borderId="3" xfId="0" applyFont="1" applyBorder="1" applyAlignment="1">
      <alignment horizontal="left" vertical="center" wrapText="1"/>
    </xf>
    <xf numFmtId="0" fontId="4" fillId="0" borderId="23" xfId="0" applyFont="1" applyBorder="1" applyAlignment="1">
      <alignment horizontal="left" vertical="center" wrapText="1"/>
    </xf>
    <xf numFmtId="0" fontId="4" fillId="0" borderId="31" xfId="0" applyFont="1" applyBorder="1" applyAlignment="1">
      <alignment horizontal="left" vertical="center" wrapText="1"/>
    </xf>
    <xf numFmtId="0" fontId="4" fillId="0" borderId="3" xfId="0" applyFont="1" applyBorder="1" applyAlignment="1">
      <alignment horizontal="left" vertical="center" wrapText="1" indent="4"/>
    </xf>
    <xf numFmtId="0" fontId="4" fillId="0" borderId="1" xfId="1" applyNumberFormat="1" applyFont="1" applyFill="1" applyBorder="1" applyAlignment="1">
      <alignment horizontal="right" vertical="center" wrapText="1"/>
    </xf>
    <xf numFmtId="1" fontId="4" fillId="0" borderId="1" xfId="1" applyNumberFormat="1" applyFont="1" applyFill="1" applyBorder="1" applyAlignment="1">
      <alignment horizontal="right" vertical="center" wrapText="1"/>
    </xf>
    <xf numFmtId="1" fontId="4" fillId="0" borderId="4" xfId="1" applyNumberFormat="1" applyFont="1" applyFill="1" applyBorder="1" applyAlignment="1">
      <alignment horizontal="right" vertical="center" wrapText="1"/>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35"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32" xfId="0" applyFont="1" applyFill="1" applyBorder="1" applyAlignment="1">
      <alignment horizontal="center" vertical="center" wrapText="1"/>
    </xf>
    <xf numFmtId="164" fontId="4" fillId="0" borderId="19" xfId="1" applyNumberFormat="1" applyFont="1" applyFill="1" applyBorder="1" applyAlignment="1">
      <alignment horizontal="right" vertical="center"/>
    </xf>
    <xf numFmtId="0" fontId="4" fillId="0" borderId="19" xfId="1" applyNumberFormat="1" applyFont="1" applyFill="1" applyBorder="1" applyAlignment="1">
      <alignment horizontal="right" vertical="center"/>
    </xf>
    <xf numFmtId="164" fontId="4" fillId="0" borderId="21" xfId="1" applyNumberFormat="1" applyFont="1" applyFill="1" applyBorder="1" applyAlignment="1">
      <alignment horizontal="right" vertical="center"/>
    </xf>
    <xf numFmtId="0" fontId="4" fillId="0" borderId="14" xfId="1" applyNumberFormat="1" applyFont="1" applyFill="1" applyBorder="1" applyAlignment="1">
      <alignment horizontal="right" vertical="center"/>
    </xf>
    <xf numFmtId="164" fontId="4" fillId="0" borderId="20" xfId="1" applyNumberFormat="1" applyFont="1" applyFill="1" applyBorder="1" applyAlignment="1">
      <alignment horizontal="right" vertical="center" wrapText="1"/>
    </xf>
    <xf numFmtId="0" fontId="4" fillId="0" borderId="25" xfId="1" applyNumberFormat="1" applyFont="1" applyFill="1" applyBorder="1" applyAlignment="1">
      <alignment horizontal="right" vertical="center" wrapText="1"/>
    </xf>
    <xf numFmtId="0" fontId="4" fillId="0" borderId="21" xfId="1" applyNumberFormat="1" applyFont="1" applyFill="1" applyBorder="1" applyAlignment="1">
      <alignment horizontal="right" vertical="center" wrapText="1"/>
    </xf>
    <xf numFmtId="1" fontId="4" fillId="0" borderId="14" xfId="1" applyNumberFormat="1" applyFont="1" applyFill="1" applyBorder="1" applyAlignment="1">
      <alignment horizontal="right" vertical="center" wrapText="1"/>
    </xf>
    <xf numFmtId="1" fontId="4" fillId="0" borderId="1" xfId="1" applyNumberFormat="1" applyFont="1" applyFill="1" applyBorder="1" applyAlignment="1">
      <alignment horizontal="right" vertical="center"/>
    </xf>
    <xf numFmtId="0" fontId="4" fillId="0" borderId="1" xfId="1" applyNumberFormat="1" applyFont="1" applyFill="1" applyBorder="1" applyAlignment="1">
      <alignment horizontal="right" vertical="center"/>
    </xf>
    <xf numFmtId="164" fontId="4" fillId="0" borderId="24" xfId="1" applyNumberFormat="1" applyFont="1" applyFill="1" applyBorder="1" applyAlignment="1">
      <alignment horizontal="right" vertical="center"/>
    </xf>
    <xf numFmtId="0" fontId="4" fillId="0" borderId="3" xfId="1" applyNumberFormat="1" applyFont="1" applyFill="1" applyBorder="1" applyAlignment="1">
      <alignment horizontal="right" vertical="center"/>
    </xf>
    <xf numFmtId="164" fontId="4" fillId="0" borderId="4" xfId="1" applyNumberFormat="1" applyFont="1" applyFill="1" applyBorder="1" applyAlignment="1">
      <alignment horizontal="right" vertical="center"/>
    </xf>
    <xf numFmtId="0" fontId="4" fillId="0" borderId="29" xfId="1" applyNumberFormat="1" applyFont="1" applyFill="1" applyBorder="1" applyAlignment="1">
      <alignment horizontal="right" vertical="center" wrapText="1"/>
    </xf>
    <xf numFmtId="1" fontId="4" fillId="0" borderId="3" xfId="1" applyNumberFormat="1" applyFont="1" applyFill="1" applyBorder="1" applyAlignment="1">
      <alignment horizontal="right" vertical="center" wrapText="1"/>
    </xf>
    <xf numFmtId="164" fontId="4" fillId="0" borderId="1" xfId="1" applyNumberFormat="1" applyFont="1" applyFill="1" applyBorder="1" applyAlignment="1">
      <alignment horizontal="right" vertical="center" wrapText="1"/>
    </xf>
    <xf numFmtId="164" fontId="4" fillId="0" borderId="1" xfId="1" applyNumberFormat="1" applyFont="1" applyFill="1" applyBorder="1" applyAlignment="1">
      <alignment horizontal="right" vertical="center"/>
    </xf>
    <xf numFmtId="164" fontId="4" fillId="0" borderId="12" xfId="1" applyNumberFormat="1" applyFont="1" applyFill="1" applyBorder="1" applyAlignment="1">
      <alignment horizontal="right" vertical="center"/>
    </xf>
    <xf numFmtId="164" fontId="4" fillId="0" borderId="3" xfId="1" applyNumberFormat="1" applyFont="1" applyFill="1" applyBorder="1" applyAlignment="1">
      <alignment horizontal="right" vertical="center"/>
    </xf>
    <xf numFmtId="164" fontId="4" fillId="0" borderId="4" xfId="1" applyNumberFormat="1" applyFont="1" applyFill="1" applyBorder="1" applyAlignment="1">
      <alignment horizontal="right" vertical="center" wrapText="1"/>
    </xf>
    <xf numFmtId="1" fontId="4" fillId="0" borderId="29" xfId="1" applyNumberFormat="1" applyFont="1" applyFill="1" applyBorder="1" applyAlignment="1">
      <alignment horizontal="right" vertical="center" wrapText="1"/>
    </xf>
    <xf numFmtId="0" fontId="4" fillId="0" borderId="2" xfId="1" applyNumberFormat="1" applyFont="1" applyFill="1" applyBorder="1" applyAlignment="1">
      <alignment horizontal="right" vertical="center" wrapText="1"/>
    </xf>
    <xf numFmtId="1" fontId="4" fillId="0" borderId="2" xfId="1" applyNumberFormat="1" applyFont="1" applyFill="1" applyBorder="1" applyAlignment="1">
      <alignment horizontal="right" vertical="center" wrapText="1"/>
    </xf>
    <xf numFmtId="43" fontId="4" fillId="0" borderId="12" xfId="1" applyFont="1" applyFill="1" applyBorder="1" applyAlignment="1">
      <alignment horizontal="right" vertical="center"/>
    </xf>
    <xf numFmtId="164" fontId="4" fillId="0" borderId="3" xfId="1" applyNumberFormat="1" applyFont="1" applyFill="1" applyBorder="1" applyAlignment="1">
      <alignment horizontal="right" vertical="center" wrapText="1"/>
    </xf>
    <xf numFmtId="0" fontId="4" fillId="0" borderId="2" xfId="1" applyNumberFormat="1" applyFont="1" applyFill="1" applyBorder="1" applyAlignment="1">
      <alignment horizontal="right" vertical="center"/>
    </xf>
    <xf numFmtId="0" fontId="4" fillId="0" borderId="3" xfId="1" applyNumberFormat="1" applyFont="1" applyFill="1" applyBorder="1" applyAlignment="1">
      <alignment horizontal="right" vertical="center" wrapText="1"/>
    </xf>
    <xf numFmtId="0" fontId="4" fillId="0" borderId="12" xfId="1" applyNumberFormat="1" applyFont="1" applyFill="1" applyBorder="1" applyAlignment="1">
      <alignment horizontal="right" vertical="center"/>
    </xf>
    <xf numFmtId="1" fontId="4" fillId="0" borderId="3" xfId="1" applyNumberFormat="1" applyFont="1" applyFill="1" applyBorder="1" applyAlignment="1">
      <alignment horizontal="right" vertical="center"/>
    </xf>
    <xf numFmtId="43" fontId="4" fillId="0" borderId="3" xfId="1" applyFont="1" applyFill="1" applyBorder="1" applyAlignment="1">
      <alignment horizontal="right" vertical="center" wrapText="1"/>
    </xf>
    <xf numFmtId="164" fontId="4" fillId="0" borderId="6" xfId="1" applyNumberFormat="1" applyFont="1" applyFill="1" applyBorder="1" applyAlignment="1">
      <alignment horizontal="right" vertical="center"/>
    </xf>
    <xf numFmtId="0" fontId="4" fillId="0" borderId="6" xfId="1" applyNumberFormat="1" applyFont="1" applyFill="1" applyBorder="1" applyAlignment="1">
      <alignment horizontal="right" vertical="center" wrapText="1"/>
    </xf>
    <xf numFmtId="164" fontId="4" fillId="0" borderId="11" xfId="1" applyNumberFormat="1" applyFont="1" applyFill="1" applyBorder="1" applyAlignment="1">
      <alignment horizontal="right" vertical="center"/>
    </xf>
    <xf numFmtId="0" fontId="4" fillId="0" borderId="31" xfId="1" applyNumberFormat="1" applyFont="1" applyFill="1" applyBorder="1" applyAlignment="1">
      <alignment horizontal="right" vertical="center" wrapText="1"/>
    </xf>
    <xf numFmtId="164" fontId="4" fillId="0" borderId="32" xfId="1" applyNumberFormat="1" applyFont="1" applyFill="1" applyBorder="1" applyAlignment="1">
      <alignment horizontal="right" vertical="center" wrapText="1"/>
    </xf>
    <xf numFmtId="0" fontId="4" fillId="0" borderId="6" xfId="1" applyNumberFormat="1" applyFont="1" applyFill="1" applyBorder="1" applyAlignment="1">
      <alignment horizontal="right" vertical="center"/>
    </xf>
    <xf numFmtId="1" fontId="4" fillId="0" borderId="31" xfId="1" applyNumberFormat="1" applyFont="1" applyFill="1" applyBorder="1" applyAlignment="1">
      <alignment horizontal="right" vertical="center" wrapText="1"/>
    </xf>
    <xf numFmtId="1" fontId="4" fillId="0" borderId="6" xfId="1" applyNumberFormat="1" applyFont="1" applyFill="1" applyBorder="1" applyAlignment="1">
      <alignment horizontal="right" vertical="center" wrapText="1"/>
    </xf>
    <xf numFmtId="164" fontId="6" fillId="0" borderId="0" xfId="1" applyNumberFormat="1" applyFont="1" applyFill="1" applyBorder="1" applyAlignment="1">
      <alignment horizontal="right" vertical="center"/>
    </xf>
    <xf numFmtId="43" fontId="6" fillId="0" borderId="0" xfId="1" applyFont="1" applyFill="1" applyBorder="1" applyAlignment="1">
      <alignment horizontal="right" vertical="center"/>
    </xf>
    <xf numFmtId="164" fontId="6" fillId="0" borderId="0" xfId="1" applyNumberFormat="1" applyFont="1" applyFill="1" applyBorder="1" applyAlignment="1">
      <alignment horizontal="right" vertical="center" wrapText="1"/>
    </xf>
    <xf numFmtId="165" fontId="6" fillId="0" borderId="0" xfId="1" applyNumberFormat="1" applyFont="1" applyFill="1" applyBorder="1" applyAlignment="1">
      <alignment horizontal="right" vertical="center" wrapText="1"/>
    </xf>
    <xf numFmtId="0" fontId="4" fillId="0" borderId="0" xfId="0" applyFont="1" applyAlignment="1">
      <alignment horizontal="left" vertical="center"/>
    </xf>
    <xf numFmtId="1" fontId="4" fillId="0" borderId="19" xfId="1" applyNumberFormat="1" applyFont="1" applyFill="1" applyBorder="1" applyAlignment="1">
      <alignment horizontal="right" vertical="center" wrapText="1"/>
    </xf>
    <xf numFmtId="1" fontId="6" fillId="0" borderId="26" xfId="0" applyNumberFormat="1" applyFont="1" applyBorder="1" applyAlignment="1">
      <alignment horizontal="right"/>
    </xf>
    <xf numFmtId="164" fontId="4" fillId="0" borderId="0" xfId="1" applyNumberFormat="1" applyFont="1" applyFill="1" applyBorder="1" applyAlignment="1">
      <alignment horizontal="center" vertical="center"/>
    </xf>
    <xf numFmtId="0" fontId="4" fillId="0" borderId="0" xfId="0" applyFont="1" applyAlignment="1">
      <alignment horizontal="left"/>
    </xf>
    <xf numFmtId="0" fontId="4" fillId="0" borderId="0" xfId="0" applyFont="1" applyAlignment="1">
      <alignment horizontal="center"/>
    </xf>
    <xf numFmtId="0" fontId="6" fillId="7" borderId="0" xfId="0" applyFont="1" applyFill="1" applyAlignment="1">
      <alignment horizontal="center" vertical="center"/>
    </xf>
    <xf numFmtId="0" fontId="4" fillId="0" borderId="3" xfId="0" applyFont="1" applyBorder="1" applyAlignment="1">
      <alignment horizontal="left" vertical="center" wrapText="1" indent="2"/>
    </xf>
    <xf numFmtId="164" fontId="6" fillId="0" borderId="8" xfId="1" applyNumberFormat="1" applyFont="1" applyFill="1" applyBorder="1" applyAlignment="1">
      <alignment horizontal="right" wrapText="1"/>
    </xf>
    <xf numFmtId="164" fontId="6" fillId="0" borderId="8" xfId="1" applyNumberFormat="1" applyFont="1" applyFill="1" applyBorder="1" applyAlignment="1">
      <alignment horizontal="right"/>
    </xf>
    <xf numFmtId="164" fontId="6" fillId="0" borderId="22" xfId="1" applyNumberFormat="1" applyFont="1" applyFill="1" applyBorder="1" applyAlignment="1">
      <alignment horizontal="right"/>
    </xf>
    <xf numFmtId="164" fontId="6" fillId="0" borderId="7" xfId="1" applyNumberFormat="1" applyFont="1" applyFill="1" applyBorder="1" applyAlignment="1">
      <alignment horizontal="right" wrapText="1"/>
    </xf>
    <xf numFmtId="165" fontId="6" fillId="0" borderId="10" xfId="1" applyNumberFormat="1" applyFont="1" applyFill="1" applyBorder="1" applyAlignment="1">
      <alignment horizontal="right" wrapText="1"/>
    </xf>
    <xf numFmtId="164" fontId="6" fillId="0" borderId="10" xfId="1" applyNumberFormat="1" applyFont="1" applyFill="1" applyBorder="1" applyAlignment="1">
      <alignment horizontal="right" wrapText="1"/>
    </xf>
    <xf numFmtId="1" fontId="6" fillId="0" borderId="8" xfId="1" applyNumberFormat="1" applyFont="1" applyFill="1" applyBorder="1" applyAlignment="1">
      <alignment horizontal="right" wrapText="1"/>
    </xf>
    <xf numFmtId="164" fontId="6" fillId="0" borderId="30" xfId="1" applyNumberFormat="1" applyFont="1" applyFill="1" applyBorder="1" applyAlignment="1">
      <alignment horizontal="right"/>
    </xf>
    <xf numFmtId="164" fontId="6" fillId="0" borderId="8" xfId="1" applyNumberFormat="1" applyFont="1" applyBorder="1" applyAlignment="1">
      <alignment horizontal="right" wrapText="1"/>
    </xf>
    <xf numFmtId="164" fontId="6" fillId="0" borderId="10" xfId="1" applyNumberFormat="1" applyFont="1" applyBorder="1" applyAlignment="1">
      <alignment horizontal="right" wrapText="1"/>
    </xf>
    <xf numFmtId="0" fontId="6" fillId="0" borderId="7" xfId="0" applyFont="1" applyBorder="1" applyAlignment="1">
      <alignment horizontal="left" wrapText="1"/>
    </xf>
    <xf numFmtId="0" fontId="6" fillId="0" borderId="0" xfId="0" applyFont="1" applyAlignment="1">
      <alignment horizontal="right"/>
    </xf>
    <xf numFmtId="0" fontId="4" fillId="0" borderId="0" xfId="0" applyFont="1" applyAlignment="1">
      <alignment horizontal="right" vertical="center"/>
    </xf>
    <xf numFmtId="1" fontId="4" fillId="0" borderId="1" xfId="0" applyNumberFormat="1" applyFont="1" applyBorder="1" applyAlignment="1">
      <alignment horizontal="right" vertical="center" wrapText="1"/>
    </xf>
    <xf numFmtId="1" fontId="4" fillId="0" borderId="1" xfId="1" applyNumberFormat="1" applyFont="1" applyBorder="1" applyAlignment="1">
      <alignment horizontal="right" vertical="center"/>
    </xf>
    <xf numFmtId="1" fontId="4" fillId="0" borderId="2" xfId="1" applyNumberFormat="1" applyFont="1" applyBorder="1" applyAlignment="1">
      <alignment horizontal="right" vertical="center"/>
    </xf>
    <xf numFmtId="1" fontId="4" fillId="0" borderId="4" xfId="1" applyNumberFormat="1" applyFont="1" applyBorder="1" applyAlignment="1">
      <alignment horizontal="right" vertical="center"/>
    </xf>
    <xf numFmtId="1" fontId="4" fillId="0" borderId="1" xfId="0" applyNumberFormat="1" applyFont="1" applyBorder="1" applyAlignment="1">
      <alignment horizontal="right" vertical="center"/>
    </xf>
    <xf numFmtId="164" fontId="4" fillId="0" borderId="0" xfId="1" applyNumberFormat="1" applyFont="1" applyFill="1" applyBorder="1" applyAlignment="1">
      <alignment horizontal="right" vertical="center"/>
    </xf>
    <xf numFmtId="1" fontId="4" fillId="0" borderId="6" xfId="1" applyNumberFormat="1" applyFont="1" applyFill="1" applyBorder="1" applyAlignment="1">
      <alignment horizontal="right" vertical="center"/>
    </xf>
    <xf numFmtId="166" fontId="4" fillId="0" borderId="1" xfId="1" applyNumberFormat="1" applyFont="1" applyFill="1" applyBorder="1" applyAlignment="1">
      <alignment horizontal="right" vertical="center" wrapText="1"/>
    </xf>
    <xf numFmtId="0" fontId="12" fillId="0" borderId="0" xfId="0" applyFont="1"/>
    <xf numFmtId="0" fontId="13" fillId="0" borderId="0" xfId="0" applyFont="1" applyAlignment="1">
      <alignment horizontal="left" vertical="center"/>
    </xf>
    <xf numFmtId="0" fontId="14" fillId="0" borderId="0" xfId="0" applyFont="1" applyAlignment="1">
      <alignment horizontal="right"/>
    </xf>
    <xf numFmtId="0" fontId="14" fillId="0" borderId="0" xfId="0" applyFont="1"/>
    <xf numFmtId="0" fontId="15" fillId="0" borderId="0" xfId="0" applyFont="1" applyAlignment="1">
      <alignment horizontal="right"/>
    </xf>
    <xf numFmtId="0" fontId="15" fillId="0" borderId="0" xfId="0" applyFont="1"/>
    <xf numFmtId="0" fontId="16" fillId="7" borderId="6" xfId="0" applyFont="1" applyFill="1" applyBorder="1" applyAlignment="1">
      <alignment horizontal="left" vertical="center" wrapText="1"/>
    </xf>
    <xf numFmtId="0" fontId="17" fillId="0" borderId="0" xfId="0" applyFont="1" applyAlignment="1">
      <alignment horizontal="center"/>
    </xf>
    <xf numFmtId="0" fontId="16" fillId="7" borderId="45" xfId="0" applyFont="1" applyFill="1" applyBorder="1" applyAlignment="1">
      <alignment horizontal="left" vertical="center" wrapText="1"/>
    </xf>
    <xf numFmtId="0" fontId="16" fillId="7" borderId="29" xfId="0" applyFont="1" applyFill="1" applyBorder="1" applyAlignment="1">
      <alignment horizontal="center" vertical="center" wrapText="1"/>
    </xf>
    <xf numFmtId="0" fontId="16" fillId="7" borderId="43"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1" fillId="0" borderId="0" xfId="0" applyFont="1" applyAlignment="1">
      <alignment horizontal="left" vertical="center" wrapText="1"/>
    </xf>
    <xf numFmtId="0" fontId="18" fillId="0" borderId="11" xfId="0" applyFont="1" applyBorder="1" applyAlignment="1">
      <alignment horizontal="right"/>
    </xf>
    <xf numFmtId="0" fontId="18" fillId="0" borderId="0" xfId="0" applyFont="1" applyAlignment="1">
      <alignment horizontal="right"/>
    </xf>
    <xf numFmtId="0" fontId="18" fillId="0" borderId="27" xfId="0" applyFont="1" applyBorder="1" applyAlignment="1">
      <alignment horizontal="right"/>
    </xf>
    <xf numFmtId="164" fontId="18" fillId="0" borderId="0" xfId="1" applyNumberFormat="1" applyFont="1" applyBorder="1" applyAlignment="1">
      <alignment horizontal="right"/>
    </xf>
    <xf numFmtId="166" fontId="18" fillId="0" borderId="27" xfId="0" applyNumberFormat="1" applyFont="1" applyBorder="1" applyAlignment="1">
      <alignment horizontal="right"/>
    </xf>
    <xf numFmtId="164" fontId="18" fillId="0" borderId="41" xfId="1" applyNumberFormat="1" applyFont="1" applyBorder="1" applyAlignment="1">
      <alignment horizontal="right"/>
    </xf>
    <xf numFmtId="0" fontId="18" fillId="0" borderId="42" xfId="0" applyFont="1" applyBorder="1" applyAlignment="1">
      <alignment horizontal="right"/>
    </xf>
    <xf numFmtId="164" fontId="18" fillId="0" borderId="42" xfId="1" applyNumberFormat="1" applyFont="1" applyBorder="1" applyAlignment="1">
      <alignment horizontal="right"/>
    </xf>
    <xf numFmtId="0" fontId="18" fillId="0" borderId="34" xfId="0" applyFont="1" applyBorder="1" applyAlignment="1">
      <alignment horizontal="right"/>
    </xf>
    <xf numFmtId="0" fontId="18" fillId="0" borderId="0" xfId="0" applyFont="1"/>
    <xf numFmtId="164" fontId="18" fillId="0" borderId="11" xfId="1" applyNumberFormat="1" applyFont="1" applyBorder="1" applyAlignment="1">
      <alignment horizontal="right"/>
    </xf>
    <xf numFmtId="166" fontId="18" fillId="0" borderId="0" xfId="0" applyNumberFormat="1" applyFont="1" applyAlignment="1">
      <alignment horizontal="right"/>
    </xf>
    <xf numFmtId="1" fontId="18" fillId="0" borderId="0" xfId="0" applyNumberFormat="1" applyFont="1" applyAlignment="1">
      <alignment horizontal="right"/>
    </xf>
    <xf numFmtId="1" fontId="18" fillId="0" borderId="27" xfId="0" applyNumberFormat="1" applyFont="1" applyBorder="1" applyAlignment="1">
      <alignment horizontal="right"/>
    </xf>
    <xf numFmtId="164" fontId="18" fillId="0" borderId="11" xfId="1" applyNumberFormat="1" applyFont="1" applyFill="1" applyBorder="1" applyAlignment="1">
      <alignment horizontal="right"/>
    </xf>
    <xf numFmtId="164" fontId="18" fillId="0" borderId="0" xfId="1" applyNumberFormat="1" applyFont="1" applyFill="1" applyBorder="1" applyAlignment="1">
      <alignment horizontal="right"/>
    </xf>
    <xf numFmtId="0" fontId="11" fillId="0" borderId="44" xfId="0" applyFont="1" applyBorder="1" applyAlignment="1">
      <alignment horizontal="left" vertical="center" wrapText="1"/>
    </xf>
    <xf numFmtId="164" fontId="18" fillId="0" borderId="44" xfId="1" applyNumberFormat="1" applyFont="1" applyBorder="1" applyAlignment="1">
      <alignment horizontal="right"/>
    </xf>
    <xf numFmtId="166" fontId="18" fillId="0" borderId="44" xfId="0" applyNumberFormat="1" applyFont="1" applyBorder="1" applyAlignment="1">
      <alignment horizontal="right"/>
    </xf>
    <xf numFmtId="0" fontId="11" fillId="0" borderId="0" xfId="0" applyFont="1" applyAlignment="1">
      <alignment horizontal="left" vertical="center"/>
    </xf>
    <xf numFmtId="0" fontId="17" fillId="0" borderId="0" xfId="0" applyFont="1" applyAlignment="1">
      <alignment horizontal="right"/>
    </xf>
    <xf numFmtId="164" fontId="17" fillId="0" borderId="0" xfId="1" applyNumberFormat="1" applyFont="1" applyFill="1" applyBorder="1" applyAlignment="1">
      <alignment horizontal="right" vertical="center"/>
    </xf>
    <xf numFmtId="0" fontId="17" fillId="0" borderId="0" xfId="0" applyFont="1"/>
    <xf numFmtId="0" fontId="18"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xf>
    <xf numFmtId="0" fontId="19" fillId="0" borderId="0" xfId="0" applyFont="1" applyAlignment="1">
      <alignment horizontal="left" vertical="center"/>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36"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38" xfId="0" applyFont="1" applyFill="1" applyBorder="1" applyAlignment="1">
      <alignment horizontal="center" vertical="center"/>
    </xf>
    <xf numFmtId="0" fontId="6" fillId="7" borderId="14" xfId="0" applyFont="1" applyFill="1" applyBorder="1" applyAlignment="1">
      <alignment horizontal="center"/>
    </xf>
    <xf numFmtId="0" fontId="6" fillId="7" borderId="19" xfId="0" applyFont="1" applyFill="1" applyBorder="1" applyAlignment="1">
      <alignment horizontal="center"/>
    </xf>
    <xf numFmtId="0" fontId="6" fillId="7" borderId="20" xfId="0" applyFont="1" applyFill="1" applyBorder="1" applyAlignment="1">
      <alignment horizontal="center"/>
    </xf>
    <xf numFmtId="2" fontId="19" fillId="0" borderId="0" xfId="0" applyNumberFormat="1" applyFont="1" applyAlignment="1">
      <alignment horizontal="left" vertical="center" wrapText="1"/>
    </xf>
    <xf numFmtId="2" fontId="0" fillId="0" borderId="0" xfId="0" applyNumberFormat="1" applyFont="1" applyAlignment="1">
      <alignment wrapText="1"/>
    </xf>
    <xf numFmtId="0" fontId="16" fillId="7" borderId="1" xfId="0" applyFont="1" applyFill="1" applyBorder="1" applyAlignment="1">
      <alignment horizontal="center" vertical="center"/>
    </xf>
    <xf numFmtId="0" fontId="16" fillId="7" borderId="41" xfId="0" applyFont="1" applyFill="1" applyBorder="1" applyAlignment="1">
      <alignment horizontal="center" vertical="center"/>
    </xf>
    <xf numFmtId="0" fontId="16" fillId="7" borderId="42" xfId="0" applyFont="1" applyFill="1" applyBorder="1" applyAlignment="1">
      <alignment horizontal="center" vertical="center"/>
    </xf>
    <xf numFmtId="0" fontId="16" fillId="7" borderId="34"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F53C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8"/>
  <sheetViews>
    <sheetView zoomScale="115" zoomScaleNormal="115" workbookViewId="0">
      <pane ySplit="1" topLeftCell="A43" activePane="bottomLeft" state="frozen"/>
      <selection pane="bottomLeft" activeCell="W58" sqref="W58"/>
    </sheetView>
  </sheetViews>
  <sheetFormatPr defaultColWidth="9.109375" defaultRowHeight="10.199999999999999" x14ac:dyDescent="0.2"/>
  <cols>
    <col min="1" max="1" width="35" style="93" customWidth="1"/>
    <col min="2" max="2" width="14.33203125" style="18" hidden="1" customWidth="1"/>
    <col min="3" max="3" width="12.6640625" style="18" hidden="1" customWidth="1"/>
    <col min="4" max="4" width="14.109375" style="18" hidden="1" customWidth="1"/>
    <col min="5" max="5" width="13.44140625" style="18" hidden="1" customWidth="1"/>
    <col min="6" max="7" width="14.5546875" style="18" hidden="1" customWidth="1"/>
    <col min="8" max="10" width="13.6640625" style="18" customWidth="1"/>
    <col min="11" max="11" width="13.44140625" style="18" customWidth="1"/>
    <col min="12" max="12" width="13.6640625" style="18" customWidth="1"/>
    <col min="13" max="13" width="13.88671875" style="18" customWidth="1"/>
    <col min="14" max="23" width="13.6640625" style="18" customWidth="1"/>
    <col min="24" max="16384" width="9.109375" style="18"/>
  </cols>
  <sheetData>
    <row r="1" spans="1:23" ht="18" customHeight="1" x14ac:dyDescent="0.2">
      <c r="A1" s="31" t="s">
        <v>0</v>
      </c>
    </row>
    <row r="2" spans="1:23" ht="15" customHeight="1" x14ac:dyDescent="0.2">
      <c r="A2" s="93" t="s">
        <v>1</v>
      </c>
      <c r="N2" s="17"/>
      <c r="O2" s="17"/>
    </row>
    <row r="3" spans="1:23" ht="10.8" thickBot="1" x14ac:dyDescent="0.25">
      <c r="A3" s="32"/>
      <c r="B3" s="1"/>
      <c r="C3" s="1"/>
      <c r="D3" s="1"/>
      <c r="E3" s="1"/>
      <c r="F3" s="1"/>
      <c r="G3" s="1"/>
      <c r="H3" s="1"/>
      <c r="I3" s="1"/>
      <c r="J3" s="2"/>
      <c r="K3" s="1"/>
    </row>
    <row r="4" spans="1:23" s="98" customFormat="1" ht="23.25" customHeight="1" thickBot="1" x14ac:dyDescent="0.25">
      <c r="A4" s="162" t="s">
        <v>2</v>
      </c>
      <c r="B4" s="99"/>
      <c r="C4" s="99"/>
      <c r="D4" s="99"/>
      <c r="E4" s="99"/>
      <c r="F4" s="164">
        <v>2021</v>
      </c>
      <c r="G4" s="165"/>
      <c r="H4" s="165"/>
      <c r="I4" s="165"/>
      <c r="J4" s="165"/>
      <c r="K4" s="166"/>
      <c r="L4" s="167">
        <v>2022</v>
      </c>
      <c r="M4" s="168"/>
      <c r="N4" s="168"/>
      <c r="O4" s="168"/>
      <c r="P4" s="168"/>
      <c r="Q4" s="168"/>
      <c r="R4" s="169"/>
      <c r="S4" s="164">
        <v>2023</v>
      </c>
      <c r="T4" s="165"/>
      <c r="U4" s="165"/>
      <c r="V4" s="165"/>
      <c r="W4" s="165"/>
    </row>
    <row r="5" spans="1:23" s="98" customFormat="1" ht="104.25" customHeight="1" thickBot="1" x14ac:dyDescent="0.25">
      <c r="A5" s="163"/>
      <c r="B5" s="41" t="s">
        <v>3</v>
      </c>
      <c r="C5" s="42" t="s">
        <v>4</v>
      </c>
      <c r="D5" s="42" t="s">
        <v>5</v>
      </c>
      <c r="E5" s="43" t="s">
        <v>6</v>
      </c>
      <c r="F5" s="44" t="s">
        <v>7</v>
      </c>
      <c r="G5" s="45" t="s">
        <v>8</v>
      </c>
      <c r="H5" s="44" t="s">
        <v>9</v>
      </c>
      <c r="I5" s="45" t="s">
        <v>10</v>
      </c>
      <c r="J5" s="45" t="s">
        <v>11</v>
      </c>
      <c r="K5" s="46" t="s">
        <v>12</v>
      </c>
      <c r="L5" s="47" t="s">
        <v>13</v>
      </c>
      <c r="M5" s="48" t="s">
        <v>14</v>
      </c>
      <c r="N5" s="49" t="s">
        <v>15</v>
      </c>
      <c r="O5" s="49" t="s">
        <v>16</v>
      </c>
      <c r="P5" s="49" t="s">
        <v>17</v>
      </c>
      <c r="Q5" s="49" t="s">
        <v>18</v>
      </c>
      <c r="R5" s="50" t="s">
        <v>19</v>
      </c>
      <c r="S5" s="41" t="s">
        <v>20</v>
      </c>
      <c r="T5" s="42" t="s">
        <v>21</v>
      </c>
      <c r="U5" s="42" t="s">
        <v>22</v>
      </c>
      <c r="V5" s="42" t="s">
        <v>23</v>
      </c>
      <c r="W5" s="42" t="s">
        <v>24</v>
      </c>
    </row>
    <row r="6" spans="1:23" s="113" customFormat="1" ht="15.9" customHeight="1" x14ac:dyDescent="0.3">
      <c r="A6" s="33" t="s">
        <v>25</v>
      </c>
      <c r="B6" s="51">
        <v>2833365</v>
      </c>
      <c r="C6" s="51">
        <v>2833365</v>
      </c>
      <c r="D6" s="52">
        <v>0</v>
      </c>
      <c r="E6" s="53">
        <v>100</v>
      </c>
      <c r="F6" s="54">
        <v>0</v>
      </c>
      <c r="G6" s="55" t="s">
        <v>26</v>
      </c>
      <c r="H6" s="20">
        <v>0</v>
      </c>
      <c r="I6" s="52">
        <v>0</v>
      </c>
      <c r="J6" s="56">
        <v>0</v>
      </c>
      <c r="K6" s="57" t="s">
        <v>26</v>
      </c>
      <c r="L6" s="58">
        <v>0</v>
      </c>
      <c r="M6" s="39" t="s">
        <v>26</v>
      </c>
      <c r="N6" s="94">
        <v>0</v>
      </c>
      <c r="O6" s="23">
        <v>2195198</v>
      </c>
      <c r="P6" s="23">
        <v>1950586</v>
      </c>
      <c r="Q6" s="23">
        <v>244612</v>
      </c>
      <c r="R6" s="39">
        <f>P6/O6*100</f>
        <v>88.856950489204166</v>
      </c>
      <c r="S6" s="28">
        <v>244612</v>
      </c>
      <c r="T6" s="23">
        <v>100</v>
      </c>
      <c r="U6" s="23">
        <v>414267</v>
      </c>
      <c r="V6" s="23">
        <v>414267</v>
      </c>
      <c r="W6" s="24">
        <v>100</v>
      </c>
    </row>
    <row r="7" spans="1:23" s="113" customFormat="1" ht="15.9" customHeight="1" x14ac:dyDescent="0.3">
      <c r="A7" s="34" t="s">
        <v>27</v>
      </c>
      <c r="B7" s="59">
        <v>0</v>
      </c>
      <c r="C7" s="59">
        <v>0</v>
      </c>
      <c r="D7" s="60">
        <v>0</v>
      </c>
      <c r="E7" s="61" t="s">
        <v>26</v>
      </c>
      <c r="F7" s="62">
        <v>0</v>
      </c>
      <c r="G7" s="63" t="s">
        <v>26</v>
      </c>
      <c r="H7" s="21">
        <v>0</v>
      </c>
      <c r="I7" s="60">
        <v>0</v>
      </c>
      <c r="J7" s="60">
        <v>0</v>
      </c>
      <c r="K7" s="64" t="s">
        <v>26</v>
      </c>
      <c r="L7" s="65">
        <v>0</v>
      </c>
      <c r="M7" s="39" t="s">
        <v>26</v>
      </c>
      <c r="N7" s="59">
        <v>0</v>
      </c>
      <c r="O7" s="114">
        <v>6927274</v>
      </c>
      <c r="P7" s="114">
        <v>6927274</v>
      </c>
      <c r="Q7" s="115">
        <v>0</v>
      </c>
      <c r="R7" s="39">
        <f t="shared" ref="R7:R57" si="0">P7/O7*100</f>
        <v>100</v>
      </c>
      <c r="S7" s="116">
        <v>0</v>
      </c>
      <c r="T7" s="115">
        <v>0</v>
      </c>
      <c r="U7" s="115">
        <v>0</v>
      </c>
      <c r="V7" s="115">
        <v>0</v>
      </c>
      <c r="W7" s="117">
        <v>0</v>
      </c>
    </row>
    <row r="8" spans="1:23" s="113" customFormat="1" ht="15.9" customHeight="1" x14ac:dyDescent="0.3">
      <c r="A8" s="34" t="s">
        <v>28</v>
      </c>
      <c r="B8" s="66">
        <v>2014200</v>
      </c>
      <c r="C8" s="67">
        <v>1219329</v>
      </c>
      <c r="D8" s="67">
        <v>794871</v>
      </c>
      <c r="E8" s="68">
        <v>60.536639857015196</v>
      </c>
      <c r="F8" s="69">
        <v>794871</v>
      </c>
      <c r="G8" s="70">
        <v>100</v>
      </c>
      <c r="H8" s="21">
        <v>1052526</v>
      </c>
      <c r="I8" s="60">
        <v>823336</v>
      </c>
      <c r="J8" s="60">
        <v>229190</v>
      </c>
      <c r="K8" s="71">
        <f>I8/H8*100</f>
        <v>78.224765944024185</v>
      </c>
      <c r="L8" s="65">
        <v>229190</v>
      </c>
      <c r="M8" s="39">
        <f t="shared" ref="M8:M58" si="1">L8/J8*100</f>
        <v>100</v>
      </c>
      <c r="N8" s="39">
        <f>J8-L8</f>
        <v>0</v>
      </c>
      <c r="O8" s="115">
        <v>900047</v>
      </c>
      <c r="P8" s="39">
        <v>600813</v>
      </c>
      <c r="Q8" s="19">
        <v>299234</v>
      </c>
      <c r="R8" s="39">
        <f t="shared" si="0"/>
        <v>66.753513983158655</v>
      </c>
      <c r="S8" s="29">
        <v>299234</v>
      </c>
      <c r="T8" s="19">
        <v>100</v>
      </c>
      <c r="U8" s="19">
        <v>1375518</v>
      </c>
      <c r="V8" s="19">
        <v>1375518</v>
      </c>
      <c r="W8" s="25">
        <v>100</v>
      </c>
    </row>
    <row r="9" spans="1:23" s="113" customFormat="1" ht="15.9" customHeight="1" x14ac:dyDescent="0.3">
      <c r="A9" s="34" t="s">
        <v>29</v>
      </c>
      <c r="B9" s="67">
        <v>9236936</v>
      </c>
      <c r="C9" s="67">
        <v>9236936</v>
      </c>
      <c r="D9" s="60">
        <v>0</v>
      </c>
      <c r="E9" s="68">
        <v>100</v>
      </c>
      <c r="F9" s="62">
        <v>0</v>
      </c>
      <c r="G9" s="70" t="s">
        <v>26</v>
      </c>
      <c r="H9" s="21">
        <v>0</v>
      </c>
      <c r="I9" s="72">
        <v>0</v>
      </c>
      <c r="J9" s="60">
        <v>0</v>
      </c>
      <c r="K9" s="71" t="s">
        <v>26</v>
      </c>
      <c r="L9" s="65">
        <v>0</v>
      </c>
      <c r="M9" s="39" t="s">
        <v>26</v>
      </c>
      <c r="N9" s="39">
        <f t="shared" ref="N9:N26" si="2">J9-L9</f>
        <v>0</v>
      </c>
      <c r="O9" s="39">
        <v>0</v>
      </c>
      <c r="P9" s="39">
        <v>0</v>
      </c>
      <c r="Q9" s="39">
        <v>0</v>
      </c>
      <c r="R9" s="39" t="s">
        <v>26</v>
      </c>
      <c r="S9" s="73">
        <v>0</v>
      </c>
      <c r="T9" s="39" t="s">
        <v>26</v>
      </c>
      <c r="U9" s="19">
        <v>9838316</v>
      </c>
      <c r="V9" s="19">
        <v>7748415</v>
      </c>
      <c r="W9" s="25">
        <v>78.757533301430854</v>
      </c>
    </row>
    <row r="10" spans="1:23" s="113" customFormat="1" ht="15.9" customHeight="1" x14ac:dyDescent="0.3">
      <c r="A10" s="34" t="s">
        <v>30</v>
      </c>
      <c r="B10" s="39">
        <v>0</v>
      </c>
      <c r="C10" s="39">
        <v>0</v>
      </c>
      <c r="D10" s="38">
        <v>0</v>
      </c>
      <c r="E10" s="61" t="s">
        <v>26</v>
      </c>
      <c r="F10" s="62">
        <v>0</v>
      </c>
      <c r="G10" s="40" t="s">
        <v>26</v>
      </c>
      <c r="H10" s="21">
        <v>0</v>
      </c>
      <c r="I10" s="38">
        <v>0</v>
      </c>
      <c r="J10" s="60">
        <v>0</v>
      </c>
      <c r="K10" s="71" t="s">
        <v>26</v>
      </c>
      <c r="L10" s="65">
        <v>0</v>
      </c>
      <c r="M10" s="39" t="s">
        <v>26</v>
      </c>
      <c r="N10" s="39">
        <f t="shared" si="2"/>
        <v>0</v>
      </c>
      <c r="O10" s="39">
        <v>16051515</v>
      </c>
      <c r="P10" s="39">
        <v>14446364</v>
      </c>
      <c r="Q10" s="115">
        <v>1605151</v>
      </c>
      <c r="R10" s="39">
        <f t="shared" si="0"/>
        <v>90.000003114970767</v>
      </c>
      <c r="S10" s="116">
        <v>0</v>
      </c>
      <c r="T10" s="115">
        <v>0</v>
      </c>
      <c r="U10" s="115">
        <v>0</v>
      </c>
      <c r="V10" s="115">
        <v>0</v>
      </c>
      <c r="W10" s="117">
        <v>0</v>
      </c>
    </row>
    <row r="11" spans="1:23" s="113" customFormat="1" ht="15.9" customHeight="1" x14ac:dyDescent="0.3">
      <c r="A11" s="34" t="s">
        <v>31</v>
      </c>
      <c r="B11" s="39">
        <v>0</v>
      </c>
      <c r="C11" s="39">
        <v>0</v>
      </c>
      <c r="D11" s="38">
        <v>0</v>
      </c>
      <c r="E11" s="61" t="s">
        <v>26</v>
      </c>
      <c r="F11" s="62">
        <v>0</v>
      </c>
      <c r="G11" s="70" t="s">
        <v>26</v>
      </c>
      <c r="H11" s="21">
        <v>0</v>
      </c>
      <c r="I11" s="38">
        <v>0</v>
      </c>
      <c r="J11" s="60">
        <v>0</v>
      </c>
      <c r="K11" s="71" t="s">
        <v>26</v>
      </c>
      <c r="L11" s="65">
        <v>0</v>
      </c>
      <c r="M11" s="39" t="s">
        <v>26</v>
      </c>
      <c r="N11" s="39">
        <f t="shared" si="2"/>
        <v>0</v>
      </c>
      <c r="O11" s="115">
        <v>6611500.984485006</v>
      </c>
      <c r="P11" s="39">
        <v>6548442</v>
      </c>
      <c r="Q11" s="115">
        <v>63058.98448500596</v>
      </c>
      <c r="R11" s="39">
        <f t="shared" si="0"/>
        <v>99.046222867802868</v>
      </c>
      <c r="S11" s="116">
        <v>0</v>
      </c>
      <c r="T11" s="115">
        <v>0</v>
      </c>
      <c r="U11" s="115">
        <v>0</v>
      </c>
      <c r="V11" s="115">
        <v>0</v>
      </c>
      <c r="W11" s="117">
        <v>0</v>
      </c>
    </row>
    <row r="12" spans="1:23" s="113" customFormat="1" ht="15.9" customHeight="1" x14ac:dyDescent="0.3">
      <c r="A12" s="34" t="s">
        <v>32</v>
      </c>
      <c r="B12" s="66">
        <v>793359</v>
      </c>
      <c r="C12" s="67">
        <v>793068</v>
      </c>
      <c r="D12" s="67">
        <v>291</v>
      </c>
      <c r="E12" s="74">
        <v>99.963320514420332</v>
      </c>
      <c r="F12" s="69">
        <v>291</v>
      </c>
      <c r="G12" s="70">
        <v>100</v>
      </c>
      <c r="H12" s="21">
        <v>829358</v>
      </c>
      <c r="I12" s="60">
        <v>559790</v>
      </c>
      <c r="J12" s="60">
        <v>269568</v>
      </c>
      <c r="K12" s="71">
        <f t="shared" ref="K12:K57" si="3">I12/H12*100</f>
        <v>67.496786671135993</v>
      </c>
      <c r="L12" s="65">
        <v>269568</v>
      </c>
      <c r="M12" s="39">
        <f t="shared" si="1"/>
        <v>100</v>
      </c>
      <c r="N12" s="39">
        <f t="shared" si="2"/>
        <v>0</v>
      </c>
      <c r="O12" s="39">
        <v>307572</v>
      </c>
      <c r="P12" s="39">
        <v>307572</v>
      </c>
      <c r="Q12" s="39">
        <v>0</v>
      </c>
      <c r="R12" s="39">
        <f t="shared" si="0"/>
        <v>100</v>
      </c>
      <c r="S12" s="73">
        <v>0</v>
      </c>
      <c r="T12" s="39" t="s">
        <v>26</v>
      </c>
      <c r="U12" s="19">
        <v>253507</v>
      </c>
      <c r="V12" s="19">
        <v>103075</v>
      </c>
      <c r="W12" s="25">
        <v>40.659626755868672</v>
      </c>
    </row>
    <row r="13" spans="1:23" s="113" customFormat="1" ht="15.9" customHeight="1" x14ac:dyDescent="0.3">
      <c r="A13" s="34" t="s">
        <v>33</v>
      </c>
      <c r="B13" s="66">
        <v>2112900</v>
      </c>
      <c r="C13" s="67">
        <v>1980471</v>
      </c>
      <c r="D13" s="67">
        <v>132429</v>
      </c>
      <c r="E13" s="68">
        <v>93.732358370012776</v>
      </c>
      <c r="F13" s="75">
        <v>132429</v>
      </c>
      <c r="G13" s="70">
        <v>100</v>
      </c>
      <c r="H13" s="21">
        <v>369000</v>
      </c>
      <c r="I13" s="76">
        <v>344763</v>
      </c>
      <c r="J13" s="60">
        <v>24237</v>
      </c>
      <c r="K13" s="71">
        <f t="shared" si="3"/>
        <v>93.431707317073176</v>
      </c>
      <c r="L13" s="65">
        <v>24237</v>
      </c>
      <c r="M13" s="39">
        <f t="shared" si="1"/>
        <v>100</v>
      </c>
      <c r="N13" s="39">
        <f t="shared" si="2"/>
        <v>0</v>
      </c>
      <c r="O13" s="39">
        <v>16756200</v>
      </c>
      <c r="P13" s="39">
        <v>11193768</v>
      </c>
      <c r="Q13" s="19">
        <v>5562432</v>
      </c>
      <c r="R13" s="39">
        <f t="shared" si="0"/>
        <v>66.803738317757009</v>
      </c>
      <c r="S13" s="29">
        <v>1429330</v>
      </c>
      <c r="T13" s="19">
        <v>25.696134352743549</v>
      </c>
      <c r="U13" s="19">
        <v>6726695</v>
      </c>
      <c r="V13" s="19">
        <v>1429330</v>
      </c>
      <c r="W13" s="25">
        <v>21.248622094505549</v>
      </c>
    </row>
    <row r="14" spans="1:23" s="113" customFormat="1" ht="15.9" customHeight="1" x14ac:dyDescent="0.3">
      <c r="A14" s="34" t="s">
        <v>34</v>
      </c>
      <c r="B14" s="66">
        <v>2861765</v>
      </c>
      <c r="C14" s="67">
        <v>2312311</v>
      </c>
      <c r="D14" s="67">
        <v>264315.02039337624</v>
      </c>
      <c r="E14" s="68">
        <v>80.800170524134586</v>
      </c>
      <c r="F14" s="75">
        <v>264315.02039337624</v>
      </c>
      <c r="G14" s="70">
        <v>100</v>
      </c>
      <c r="H14" s="21">
        <v>1626470</v>
      </c>
      <c r="I14" s="60">
        <v>0</v>
      </c>
      <c r="J14" s="60">
        <v>1626470</v>
      </c>
      <c r="K14" s="71">
        <f t="shared" si="3"/>
        <v>0</v>
      </c>
      <c r="L14" s="65">
        <v>1371125</v>
      </c>
      <c r="M14" s="39">
        <f t="shared" si="1"/>
        <v>84.30066339987826</v>
      </c>
      <c r="N14" s="39">
        <f>J14-L14</f>
        <v>255345</v>
      </c>
      <c r="O14" s="19">
        <v>1626470</v>
      </c>
      <c r="P14" s="39">
        <v>1371125</v>
      </c>
      <c r="Q14" s="19">
        <v>255345</v>
      </c>
      <c r="R14" s="39">
        <f t="shared" si="0"/>
        <v>84.30066339987826</v>
      </c>
      <c r="S14" s="29">
        <v>255345</v>
      </c>
      <c r="T14" s="19">
        <v>100</v>
      </c>
      <c r="U14" s="19">
        <v>3172817</v>
      </c>
      <c r="V14" s="19">
        <v>2979554</v>
      </c>
      <c r="W14" s="25">
        <v>93.908788310198787</v>
      </c>
    </row>
    <row r="15" spans="1:23" s="113" customFormat="1" ht="15.9" customHeight="1" x14ac:dyDescent="0.3">
      <c r="A15" s="34" t="s">
        <v>35</v>
      </c>
      <c r="B15" s="66">
        <v>8779988</v>
      </c>
      <c r="C15" s="67">
        <v>8686550</v>
      </c>
      <c r="D15" s="67">
        <v>93438</v>
      </c>
      <c r="E15" s="68">
        <v>98.935784422484403</v>
      </c>
      <c r="F15" s="75">
        <v>93438</v>
      </c>
      <c r="G15" s="70">
        <v>100</v>
      </c>
      <c r="H15" s="21">
        <v>1000000</v>
      </c>
      <c r="I15" s="60">
        <v>0</v>
      </c>
      <c r="J15" s="60">
        <v>1000000</v>
      </c>
      <c r="K15" s="71">
        <f t="shared" si="3"/>
        <v>0</v>
      </c>
      <c r="L15" s="65">
        <v>0</v>
      </c>
      <c r="M15" s="39">
        <f t="shared" si="1"/>
        <v>0</v>
      </c>
      <c r="N15" s="39">
        <f t="shared" si="2"/>
        <v>1000000</v>
      </c>
      <c r="O15" s="39">
        <v>0</v>
      </c>
      <c r="P15" s="39">
        <v>0</v>
      </c>
      <c r="Q15" s="39">
        <v>0</v>
      </c>
      <c r="R15" s="39" t="s">
        <v>26</v>
      </c>
      <c r="S15" s="73">
        <v>0</v>
      </c>
      <c r="T15" s="39" t="s">
        <v>26</v>
      </c>
      <c r="U15" s="19">
        <v>12038378</v>
      </c>
      <c r="V15" s="19">
        <v>9713825</v>
      </c>
      <c r="W15" s="25">
        <v>80.690480063011819</v>
      </c>
    </row>
    <row r="16" spans="1:23" s="113" customFormat="1" ht="15.9" customHeight="1" x14ac:dyDescent="0.3">
      <c r="A16" s="34" t="s">
        <v>36</v>
      </c>
      <c r="B16" s="66">
        <v>444750</v>
      </c>
      <c r="C16" s="66">
        <v>412022</v>
      </c>
      <c r="D16" s="67">
        <v>32728</v>
      </c>
      <c r="E16" s="68">
        <v>92.641259134345134</v>
      </c>
      <c r="F16" s="75">
        <v>32728</v>
      </c>
      <c r="G16" s="70">
        <v>100</v>
      </c>
      <c r="H16" s="21">
        <v>0</v>
      </c>
      <c r="I16" s="60">
        <v>0</v>
      </c>
      <c r="J16" s="60">
        <v>0</v>
      </c>
      <c r="K16" s="71" t="s">
        <v>26</v>
      </c>
      <c r="L16" s="65">
        <v>0</v>
      </c>
      <c r="M16" s="39" t="s">
        <v>26</v>
      </c>
      <c r="N16" s="39">
        <f>J16-L16</f>
        <v>0</v>
      </c>
      <c r="O16" s="39">
        <v>0</v>
      </c>
      <c r="P16" s="39">
        <v>0</v>
      </c>
      <c r="Q16" s="39">
        <v>0</v>
      </c>
      <c r="R16" s="39" t="s">
        <v>26</v>
      </c>
      <c r="S16" s="73">
        <v>0</v>
      </c>
      <c r="T16" s="39" t="s">
        <v>26</v>
      </c>
      <c r="U16" s="19">
        <v>199769</v>
      </c>
      <c r="V16" s="19">
        <v>70979</v>
      </c>
      <c r="W16" s="25">
        <v>35.530537771125651</v>
      </c>
    </row>
    <row r="17" spans="1:23" s="113" customFormat="1" ht="15.9" customHeight="1" x14ac:dyDescent="0.3">
      <c r="A17" s="34" t="s">
        <v>37</v>
      </c>
      <c r="B17" s="39">
        <v>0</v>
      </c>
      <c r="C17" s="39">
        <v>0</v>
      </c>
      <c r="D17" s="60">
        <v>0</v>
      </c>
      <c r="E17" s="61" t="s">
        <v>26</v>
      </c>
      <c r="F17" s="77">
        <v>0</v>
      </c>
      <c r="G17" s="40" t="s">
        <v>26</v>
      </c>
      <c r="H17" s="21">
        <v>0</v>
      </c>
      <c r="I17" s="60">
        <v>0</v>
      </c>
      <c r="J17" s="60">
        <v>0</v>
      </c>
      <c r="K17" s="71" t="s">
        <v>26</v>
      </c>
      <c r="L17" s="65">
        <v>0</v>
      </c>
      <c r="M17" s="39" t="s">
        <v>26</v>
      </c>
      <c r="N17" s="39">
        <f t="shared" si="2"/>
        <v>0</v>
      </c>
      <c r="O17" s="39">
        <v>3502800</v>
      </c>
      <c r="P17" s="39">
        <v>3355112</v>
      </c>
      <c r="Q17" s="19">
        <v>147688</v>
      </c>
      <c r="R17" s="39">
        <f t="shared" si="0"/>
        <v>95.78371588443531</v>
      </c>
      <c r="S17" s="29">
        <v>147688</v>
      </c>
      <c r="T17" s="19">
        <v>100</v>
      </c>
      <c r="U17" s="19">
        <v>558205</v>
      </c>
      <c r="V17" s="19">
        <v>558205</v>
      </c>
      <c r="W17" s="25">
        <v>100</v>
      </c>
    </row>
    <row r="18" spans="1:23" s="113" customFormat="1" ht="15.9" customHeight="1" x14ac:dyDescent="0.3">
      <c r="A18" s="34" t="s">
        <v>38</v>
      </c>
      <c r="B18" s="66">
        <v>18991346</v>
      </c>
      <c r="C18" s="59">
        <v>0</v>
      </c>
      <c r="D18" s="67">
        <v>18991346</v>
      </c>
      <c r="E18" s="78">
        <v>0</v>
      </c>
      <c r="F18" s="75">
        <v>18991346</v>
      </c>
      <c r="G18" s="70">
        <v>100</v>
      </c>
      <c r="H18" s="21">
        <v>18991346</v>
      </c>
      <c r="I18" s="60">
        <v>18509749.691034954</v>
      </c>
      <c r="J18" s="60">
        <v>481596.30896504596</v>
      </c>
      <c r="K18" s="71">
        <f t="shared" si="3"/>
        <v>97.464127561232118</v>
      </c>
      <c r="L18" s="65">
        <v>0</v>
      </c>
      <c r="M18" s="39">
        <f t="shared" si="1"/>
        <v>0</v>
      </c>
      <c r="N18" s="39">
        <f t="shared" si="2"/>
        <v>481596.30896504596</v>
      </c>
      <c r="O18" s="39">
        <v>0</v>
      </c>
      <c r="P18" s="39">
        <v>0</v>
      </c>
      <c r="Q18" s="39">
        <v>0</v>
      </c>
      <c r="R18" s="39" t="s">
        <v>26</v>
      </c>
      <c r="S18" s="73">
        <v>0</v>
      </c>
      <c r="T18" s="39" t="s">
        <v>26</v>
      </c>
      <c r="U18" s="39">
        <v>0</v>
      </c>
      <c r="V18" s="39">
        <v>0</v>
      </c>
      <c r="W18" s="40" t="s">
        <v>26</v>
      </c>
    </row>
    <row r="19" spans="1:23" s="113" customFormat="1" ht="15.9" customHeight="1" x14ac:dyDescent="0.3">
      <c r="A19" s="34" t="s">
        <v>39</v>
      </c>
      <c r="B19" s="66">
        <v>31718777</v>
      </c>
      <c r="C19" s="67">
        <v>15541956</v>
      </c>
      <c r="D19" s="67">
        <v>16176821</v>
      </c>
      <c r="E19" s="68">
        <v>48.999228438095201</v>
      </c>
      <c r="F19" s="69">
        <v>16176821</v>
      </c>
      <c r="G19" s="70">
        <v>100</v>
      </c>
      <c r="H19" s="21">
        <v>16708809</v>
      </c>
      <c r="I19" s="38">
        <v>16708809</v>
      </c>
      <c r="J19" s="60">
        <v>0</v>
      </c>
      <c r="K19" s="71">
        <f t="shared" si="3"/>
        <v>100</v>
      </c>
      <c r="L19" s="65">
        <v>0</v>
      </c>
      <c r="M19" s="39" t="s">
        <v>26</v>
      </c>
      <c r="N19" s="39">
        <f>J19-L19</f>
        <v>0</v>
      </c>
      <c r="O19" s="39">
        <v>37294622</v>
      </c>
      <c r="P19" s="39">
        <v>28131033</v>
      </c>
      <c r="Q19" s="19">
        <v>9163589</v>
      </c>
      <c r="R19" s="39">
        <f t="shared" si="0"/>
        <v>75.429194590040368</v>
      </c>
      <c r="S19" s="29">
        <v>9163589</v>
      </c>
      <c r="T19" s="19">
        <v>100</v>
      </c>
      <c r="U19" s="19">
        <v>38918649</v>
      </c>
      <c r="V19" s="19">
        <v>38918649</v>
      </c>
      <c r="W19" s="25">
        <v>100</v>
      </c>
    </row>
    <row r="20" spans="1:23" s="113" customFormat="1" ht="15.9" customHeight="1" x14ac:dyDescent="0.3">
      <c r="A20" s="34" t="s">
        <v>40</v>
      </c>
      <c r="B20" s="67">
        <v>145392</v>
      </c>
      <c r="C20" s="67">
        <v>145392</v>
      </c>
      <c r="D20" s="60">
        <v>0</v>
      </c>
      <c r="E20" s="68">
        <v>100</v>
      </c>
      <c r="F20" s="62">
        <v>0</v>
      </c>
      <c r="G20" s="70" t="s">
        <v>26</v>
      </c>
      <c r="H20" s="21">
        <v>0</v>
      </c>
      <c r="I20" s="72">
        <v>0</v>
      </c>
      <c r="J20" s="60">
        <v>0</v>
      </c>
      <c r="K20" s="71" t="s">
        <v>26</v>
      </c>
      <c r="L20" s="65">
        <v>0</v>
      </c>
      <c r="M20" s="39" t="s">
        <v>26</v>
      </c>
      <c r="N20" s="39">
        <f t="shared" si="2"/>
        <v>0</v>
      </c>
      <c r="O20" s="39">
        <v>236469</v>
      </c>
      <c r="P20" s="39">
        <v>215839</v>
      </c>
      <c r="Q20" s="19">
        <v>20630</v>
      </c>
      <c r="R20" s="39">
        <f t="shared" si="0"/>
        <v>91.275812051473977</v>
      </c>
      <c r="S20" s="29">
        <v>20000</v>
      </c>
      <c r="T20" s="19">
        <v>96.94619486185168</v>
      </c>
      <c r="U20" s="39">
        <v>0</v>
      </c>
      <c r="V20" s="39">
        <v>0</v>
      </c>
      <c r="W20" s="25">
        <v>0</v>
      </c>
    </row>
    <row r="21" spans="1:23" s="113" customFormat="1" ht="15.9" customHeight="1" x14ac:dyDescent="0.3">
      <c r="A21" s="34" t="s">
        <v>41</v>
      </c>
      <c r="B21" s="67">
        <v>6517480</v>
      </c>
      <c r="C21" s="67">
        <v>6517480</v>
      </c>
      <c r="D21" s="60">
        <v>0</v>
      </c>
      <c r="E21" s="68">
        <v>100</v>
      </c>
      <c r="F21" s="62">
        <v>0</v>
      </c>
      <c r="G21" s="70" t="s">
        <v>26</v>
      </c>
      <c r="H21" s="19">
        <v>7897449.9796066238</v>
      </c>
      <c r="I21" s="38">
        <v>5300000</v>
      </c>
      <c r="J21" s="59">
        <v>2597449.9796066238</v>
      </c>
      <c r="K21" s="71">
        <f t="shared" si="3"/>
        <v>67.110269943919249</v>
      </c>
      <c r="L21" s="65">
        <v>2597449.9796066238</v>
      </c>
      <c r="M21" s="39">
        <f t="shared" si="1"/>
        <v>100</v>
      </c>
      <c r="N21" s="39">
        <f t="shared" si="2"/>
        <v>0</v>
      </c>
      <c r="O21" s="39">
        <v>10398413</v>
      </c>
      <c r="P21" s="39">
        <v>8595938</v>
      </c>
      <c r="Q21" s="19">
        <v>1802475</v>
      </c>
      <c r="R21" s="39">
        <f t="shared" si="0"/>
        <v>82.665864492975999</v>
      </c>
      <c r="S21" s="29">
        <v>1802475</v>
      </c>
      <c r="T21" s="19">
        <v>100</v>
      </c>
      <c r="U21" s="19">
        <v>19799526</v>
      </c>
      <c r="V21" s="19">
        <v>19799526</v>
      </c>
      <c r="W21" s="25">
        <v>100</v>
      </c>
    </row>
    <row r="22" spans="1:23" s="113" customFormat="1" ht="15.9" customHeight="1" x14ac:dyDescent="0.3">
      <c r="A22" s="34" t="s">
        <v>42</v>
      </c>
      <c r="B22" s="39">
        <v>0</v>
      </c>
      <c r="C22" s="39">
        <v>0</v>
      </c>
      <c r="D22" s="38">
        <v>0</v>
      </c>
      <c r="E22" s="61" t="s">
        <v>26</v>
      </c>
      <c r="F22" s="62">
        <v>0</v>
      </c>
      <c r="G22" s="70" t="s">
        <v>26</v>
      </c>
      <c r="H22" s="21">
        <v>0</v>
      </c>
      <c r="I22" s="38">
        <v>0</v>
      </c>
      <c r="J22" s="60">
        <v>0</v>
      </c>
      <c r="K22" s="71" t="s">
        <v>26</v>
      </c>
      <c r="L22" s="65">
        <v>0</v>
      </c>
      <c r="M22" s="39" t="s">
        <v>26</v>
      </c>
      <c r="N22" s="39">
        <f>J22-L22</f>
        <v>0</v>
      </c>
      <c r="O22" s="39">
        <v>1594136</v>
      </c>
      <c r="P22" s="39">
        <v>1594136</v>
      </c>
      <c r="Q22" s="115">
        <v>0</v>
      </c>
      <c r="R22" s="39">
        <f t="shared" si="0"/>
        <v>100</v>
      </c>
      <c r="S22" s="116">
        <v>0</v>
      </c>
      <c r="T22" s="115">
        <v>0</v>
      </c>
      <c r="U22" s="115">
        <v>0</v>
      </c>
      <c r="V22" s="115">
        <v>0</v>
      </c>
      <c r="W22" s="117">
        <v>0</v>
      </c>
    </row>
    <row r="23" spans="1:23" s="113" customFormat="1" ht="15.9" customHeight="1" x14ac:dyDescent="0.3">
      <c r="A23" s="34" t="s">
        <v>43</v>
      </c>
      <c r="B23" s="59">
        <v>0</v>
      </c>
      <c r="C23" s="59">
        <v>0</v>
      </c>
      <c r="D23" s="38">
        <v>0</v>
      </c>
      <c r="E23" s="61" t="s">
        <v>26</v>
      </c>
      <c r="F23" s="62">
        <v>0</v>
      </c>
      <c r="G23" s="70" t="s">
        <v>26</v>
      </c>
      <c r="H23" s="21">
        <v>18948893</v>
      </c>
      <c r="I23" s="38">
        <v>15976996</v>
      </c>
      <c r="J23" s="60">
        <v>2971897</v>
      </c>
      <c r="K23" s="71">
        <f t="shared" si="3"/>
        <v>84.31625003107041</v>
      </c>
      <c r="L23" s="65">
        <v>0</v>
      </c>
      <c r="M23" s="39">
        <f t="shared" si="1"/>
        <v>0</v>
      </c>
      <c r="N23" s="39">
        <f t="shared" si="2"/>
        <v>2971897</v>
      </c>
      <c r="O23" s="39">
        <v>0</v>
      </c>
      <c r="P23" s="39">
        <v>0</v>
      </c>
      <c r="Q23" s="115">
        <v>0</v>
      </c>
      <c r="R23" s="39" t="s">
        <v>26</v>
      </c>
      <c r="S23" s="116">
        <v>0</v>
      </c>
      <c r="T23" s="115">
        <v>0</v>
      </c>
      <c r="U23" s="115">
        <v>0</v>
      </c>
      <c r="V23" s="115">
        <v>0</v>
      </c>
      <c r="W23" s="117">
        <v>0</v>
      </c>
    </row>
    <row r="24" spans="1:23" s="113" customFormat="1" ht="15.9" customHeight="1" x14ac:dyDescent="0.3">
      <c r="A24" s="34" t="s">
        <v>44</v>
      </c>
      <c r="B24" s="59">
        <v>0</v>
      </c>
      <c r="C24" s="59">
        <v>0</v>
      </c>
      <c r="D24" s="38">
        <v>0</v>
      </c>
      <c r="E24" s="61" t="s">
        <v>26</v>
      </c>
      <c r="F24" s="62">
        <v>0</v>
      </c>
      <c r="G24" s="70" t="s">
        <v>26</v>
      </c>
      <c r="H24" s="21">
        <v>0</v>
      </c>
      <c r="I24" s="38">
        <v>0</v>
      </c>
      <c r="J24" s="60">
        <v>0</v>
      </c>
      <c r="K24" s="71" t="s">
        <v>26</v>
      </c>
      <c r="L24" s="65">
        <v>0</v>
      </c>
      <c r="M24" s="39" t="s">
        <v>26</v>
      </c>
      <c r="N24" s="39">
        <f t="shared" si="2"/>
        <v>0</v>
      </c>
      <c r="O24" s="39">
        <v>9419350</v>
      </c>
      <c r="P24" s="39">
        <v>8927578</v>
      </c>
      <c r="Q24" s="115">
        <v>491772</v>
      </c>
      <c r="R24" s="39">
        <f t="shared" si="0"/>
        <v>94.779130194758665</v>
      </c>
      <c r="S24" s="116">
        <v>0</v>
      </c>
      <c r="T24" s="115">
        <v>0</v>
      </c>
      <c r="U24" s="115">
        <v>0</v>
      </c>
      <c r="V24" s="115">
        <v>0</v>
      </c>
      <c r="W24" s="117">
        <v>0</v>
      </c>
    </row>
    <row r="25" spans="1:23" s="113" customFormat="1" ht="15.9" customHeight="1" x14ac:dyDescent="0.3">
      <c r="A25" s="34" t="s">
        <v>45</v>
      </c>
      <c r="B25" s="66">
        <v>1292818</v>
      </c>
      <c r="C25" s="66">
        <v>1292818</v>
      </c>
      <c r="D25" s="38">
        <v>0</v>
      </c>
      <c r="E25" s="68">
        <v>100</v>
      </c>
      <c r="F25" s="62">
        <v>0</v>
      </c>
      <c r="G25" s="70" t="s">
        <v>26</v>
      </c>
      <c r="H25" s="21">
        <v>0</v>
      </c>
      <c r="I25" s="72">
        <v>0</v>
      </c>
      <c r="J25" s="60">
        <v>0</v>
      </c>
      <c r="K25" s="71" t="s">
        <v>26</v>
      </c>
      <c r="L25" s="65">
        <v>0</v>
      </c>
      <c r="M25" s="39" t="s">
        <v>26</v>
      </c>
      <c r="N25" s="39">
        <f t="shared" si="2"/>
        <v>0</v>
      </c>
      <c r="O25" s="39">
        <v>0</v>
      </c>
      <c r="P25" s="39">
        <v>0</v>
      </c>
      <c r="Q25" s="39">
        <v>0</v>
      </c>
      <c r="R25" s="39" t="s">
        <v>26</v>
      </c>
      <c r="S25" s="73">
        <v>0</v>
      </c>
      <c r="T25" s="39" t="s">
        <v>26</v>
      </c>
      <c r="U25" s="19">
        <v>1654098</v>
      </c>
      <c r="V25" s="19">
        <v>1344960</v>
      </c>
      <c r="W25" s="25">
        <v>81.310780860626153</v>
      </c>
    </row>
    <row r="26" spans="1:23" s="113" customFormat="1" ht="15.9" customHeight="1" x14ac:dyDescent="0.3">
      <c r="A26" s="34" t="s">
        <v>46</v>
      </c>
      <c r="B26" s="66">
        <v>1216186</v>
      </c>
      <c r="C26" s="66">
        <v>971530</v>
      </c>
      <c r="D26" s="66">
        <v>244656</v>
      </c>
      <c r="E26" s="68">
        <v>79.883340212763514</v>
      </c>
      <c r="F26" s="69">
        <v>244656</v>
      </c>
      <c r="G26" s="70">
        <v>100</v>
      </c>
      <c r="H26" s="21">
        <v>244656</v>
      </c>
      <c r="I26" s="72">
        <v>0</v>
      </c>
      <c r="J26" s="60">
        <v>244656</v>
      </c>
      <c r="K26" s="71">
        <f t="shared" si="3"/>
        <v>0</v>
      </c>
      <c r="L26" s="65">
        <v>0</v>
      </c>
      <c r="M26" s="39">
        <f t="shared" si="1"/>
        <v>0</v>
      </c>
      <c r="N26" s="39">
        <f t="shared" si="2"/>
        <v>244656</v>
      </c>
      <c r="O26" s="39">
        <v>0</v>
      </c>
      <c r="P26" s="39">
        <v>0</v>
      </c>
      <c r="Q26" s="39">
        <v>0</v>
      </c>
      <c r="R26" s="39" t="s">
        <v>26</v>
      </c>
      <c r="S26" s="73">
        <v>0</v>
      </c>
      <c r="T26" s="39" t="s">
        <v>26</v>
      </c>
      <c r="U26" s="19">
        <v>1100892</v>
      </c>
      <c r="V26" s="19">
        <v>663412</v>
      </c>
      <c r="W26" s="25">
        <v>60.261315369718375</v>
      </c>
    </row>
    <row r="27" spans="1:23" s="113" customFormat="1" ht="15.9" customHeight="1" x14ac:dyDescent="0.3">
      <c r="A27" s="34" t="s">
        <v>47</v>
      </c>
      <c r="B27" s="66">
        <v>3302466</v>
      </c>
      <c r="C27" s="66">
        <v>1698023</v>
      </c>
      <c r="D27" s="66">
        <v>1604443</v>
      </c>
      <c r="E27" s="68">
        <v>51.416820036905754</v>
      </c>
      <c r="F27" s="75">
        <v>1604443</v>
      </c>
      <c r="G27" s="70">
        <v>100</v>
      </c>
      <c r="H27" s="21">
        <v>9648384</v>
      </c>
      <c r="I27" s="60">
        <v>16197740</v>
      </c>
      <c r="J27" s="60"/>
      <c r="K27" s="71"/>
      <c r="L27" s="65" t="s">
        <v>26</v>
      </c>
      <c r="M27" s="39"/>
      <c r="N27" s="39"/>
      <c r="O27" s="118">
        <v>11345797</v>
      </c>
      <c r="P27" s="39">
        <v>1259541</v>
      </c>
      <c r="Q27" s="115">
        <v>5141343</v>
      </c>
      <c r="R27" s="39">
        <f t="shared" si="0"/>
        <v>11.10138847010924</v>
      </c>
      <c r="S27" s="116">
        <v>0</v>
      </c>
      <c r="T27" s="115">
        <v>0</v>
      </c>
      <c r="U27" s="115">
        <v>0</v>
      </c>
      <c r="V27" s="115">
        <v>0</v>
      </c>
      <c r="W27" s="117" t="s">
        <v>26</v>
      </c>
    </row>
    <row r="28" spans="1:23" s="113" customFormat="1" ht="15.9" customHeight="1" x14ac:dyDescent="0.3">
      <c r="A28" s="34" t="s">
        <v>48</v>
      </c>
      <c r="B28" s="66">
        <v>3632014</v>
      </c>
      <c r="C28" s="67">
        <v>3354382</v>
      </c>
      <c r="D28" s="66">
        <v>277632</v>
      </c>
      <c r="E28" s="68">
        <v>92.355976601411783</v>
      </c>
      <c r="F28" s="69">
        <v>50350</v>
      </c>
      <c r="G28" s="70">
        <v>18.135517519594284</v>
      </c>
      <c r="H28" s="21">
        <v>94450</v>
      </c>
      <c r="I28" s="38">
        <v>50350</v>
      </c>
      <c r="J28" s="60">
        <v>44100</v>
      </c>
      <c r="K28" s="71">
        <f t="shared" si="3"/>
        <v>53.308628904182108</v>
      </c>
      <c r="L28" s="65">
        <v>44100</v>
      </c>
      <c r="M28" s="39">
        <f t="shared" si="1"/>
        <v>100</v>
      </c>
      <c r="N28" s="39">
        <v>0</v>
      </c>
      <c r="O28" s="39">
        <v>2485716</v>
      </c>
      <c r="P28" s="39">
        <v>2485716</v>
      </c>
      <c r="Q28" s="115">
        <v>0</v>
      </c>
      <c r="R28" s="39">
        <f t="shared" si="0"/>
        <v>100</v>
      </c>
      <c r="S28" s="116">
        <v>0</v>
      </c>
      <c r="T28" s="115">
        <v>0</v>
      </c>
      <c r="U28" s="115">
        <v>0</v>
      </c>
      <c r="V28" s="115">
        <v>0</v>
      </c>
      <c r="W28" s="117" t="s">
        <v>26</v>
      </c>
    </row>
    <row r="29" spans="1:23" s="113" customFormat="1" ht="15.9" customHeight="1" x14ac:dyDescent="0.3">
      <c r="A29" s="34" t="s">
        <v>49</v>
      </c>
      <c r="B29" s="67">
        <v>12943663</v>
      </c>
      <c r="C29" s="67">
        <v>194292</v>
      </c>
      <c r="D29" s="66">
        <v>12749371</v>
      </c>
      <c r="E29" s="68">
        <v>1.5010588579137143</v>
      </c>
      <c r="F29" s="69">
        <v>12749371</v>
      </c>
      <c r="G29" s="70">
        <v>100</v>
      </c>
      <c r="H29" s="21">
        <v>16151848</v>
      </c>
      <c r="I29" s="60">
        <v>15128756</v>
      </c>
      <c r="J29" s="60">
        <v>1023092</v>
      </c>
      <c r="K29" s="71">
        <f t="shared" si="3"/>
        <v>93.665789821697189</v>
      </c>
      <c r="L29" s="65">
        <v>0</v>
      </c>
      <c r="M29" s="39">
        <f t="shared" si="1"/>
        <v>0</v>
      </c>
      <c r="N29" s="39">
        <f>J29</f>
        <v>1023092</v>
      </c>
      <c r="O29" s="39">
        <v>0</v>
      </c>
      <c r="P29" s="39">
        <v>0</v>
      </c>
      <c r="Q29" s="115">
        <v>0</v>
      </c>
      <c r="R29" s="39" t="s">
        <v>26</v>
      </c>
      <c r="S29" s="116">
        <v>0</v>
      </c>
      <c r="T29" s="115">
        <v>0</v>
      </c>
      <c r="U29" s="115">
        <v>0</v>
      </c>
      <c r="V29" s="115">
        <v>0</v>
      </c>
      <c r="W29" s="117" t="s">
        <v>26</v>
      </c>
    </row>
    <row r="30" spans="1:23" s="113" customFormat="1" ht="15.9" customHeight="1" x14ac:dyDescent="0.3">
      <c r="A30" s="35" t="s">
        <v>50</v>
      </c>
      <c r="B30" s="59">
        <v>0</v>
      </c>
      <c r="C30" s="59">
        <v>0</v>
      </c>
      <c r="D30" s="38">
        <v>0</v>
      </c>
      <c r="E30" s="61" t="s">
        <v>26</v>
      </c>
      <c r="F30" s="62">
        <v>0</v>
      </c>
      <c r="G30" s="70" t="s">
        <v>26</v>
      </c>
      <c r="H30" s="21">
        <v>0</v>
      </c>
      <c r="I30" s="60">
        <v>0</v>
      </c>
      <c r="J30" s="60">
        <v>0</v>
      </c>
      <c r="K30" s="71" t="s">
        <v>26</v>
      </c>
      <c r="L30" s="79">
        <v>0</v>
      </c>
      <c r="M30" s="39" t="s">
        <v>26</v>
      </c>
      <c r="N30" s="59">
        <v>0</v>
      </c>
      <c r="O30" s="39">
        <v>972310</v>
      </c>
      <c r="P30" s="39">
        <v>915981</v>
      </c>
      <c r="Q30" s="115">
        <v>56329</v>
      </c>
      <c r="R30" s="39">
        <f t="shared" si="0"/>
        <v>94.206683053758582</v>
      </c>
      <c r="S30" s="116">
        <v>0</v>
      </c>
      <c r="T30" s="115">
        <v>0</v>
      </c>
      <c r="U30" s="115">
        <v>0</v>
      </c>
      <c r="V30" s="115">
        <v>0</v>
      </c>
      <c r="W30" s="117" t="s">
        <v>26</v>
      </c>
    </row>
    <row r="31" spans="1:23" s="113" customFormat="1" ht="15.9" customHeight="1" x14ac:dyDescent="0.3">
      <c r="A31" s="34" t="s">
        <v>51</v>
      </c>
      <c r="B31" s="59">
        <v>0</v>
      </c>
      <c r="C31" s="59">
        <v>0</v>
      </c>
      <c r="D31" s="38">
        <v>0</v>
      </c>
      <c r="E31" s="61" t="s">
        <v>26</v>
      </c>
      <c r="F31" s="80" t="s">
        <v>26</v>
      </c>
      <c r="G31" s="70" t="s">
        <v>26</v>
      </c>
      <c r="H31" s="21">
        <v>2783264</v>
      </c>
      <c r="I31" s="60">
        <v>2783264</v>
      </c>
      <c r="J31" s="60">
        <v>0</v>
      </c>
      <c r="K31" s="71">
        <f t="shared" si="3"/>
        <v>100</v>
      </c>
      <c r="L31" s="65">
        <v>0</v>
      </c>
      <c r="M31" s="39" t="s">
        <v>26</v>
      </c>
      <c r="N31" s="39">
        <v>0</v>
      </c>
      <c r="O31" s="39">
        <v>0</v>
      </c>
      <c r="P31" s="39">
        <v>0</v>
      </c>
      <c r="Q31" s="39">
        <v>0</v>
      </c>
      <c r="R31" s="39" t="s">
        <v>26</v>
      </c>
      <c r="S31" s="73">
        <v>0</v>
      </c>
      <c r="T31" s="39" t="s">
        <v>26</v>
      </c>
      <c r="U31" s="19">
        <v>3200000</v>
      </c>
      <c r="V31" s="19">
        <v>3200000</v>
      </c>
      <c r="W31" s="25">
        <v>100</v>
      </c>
    </row>
    <row r="32" spans="1:23" s="113" customFormat="1" ht="15.9" customHeight="1" x14ac:dyDescent="0.3">
      <c r="A32" s="34" t="s">
        <v>52</v>
      </c>
      <c r="B32" s="59">
        <v>0</v>
      </c>
      <c r="C32" s="59">
        <v>0</v>
      </c>
      <c r="D32" s="38">
        <v>0</v>
      </c>
      <c r="E32" s="61" t="s">
        <v>26</v>
      </c>
      <c r="F32" s="80" t="s">
        <v>26</v>
      </c>
      <c r="G32" s="70" t="s">
        <v>26</v>
      </c>
      <c r="H32" s="21">
        <v>13703700</v>
      </c>
      <c r="I32" s="60">
        <v>13288561</v>
      </c>
      <c r="J32" s="60">
        <v>415139</v>
      </c>
      <c r="K32" s="71">
        <f t="shared" si="3"/>
        <v>96.970606478542294</v>
      </c>
      <c r="L32" s="79">
        <v>415139</v>
      </c>
      <c r="M32" s="39">
        <f t="shared" si="1"/>
        <v>100</v>
      </c>
      <c r="N32" s="39">
        <v>0</v>
      </c>
      <c r="O32" s="39">
        <v>2106406</v>
      </c>
      <c r="P32" s="39">
        <v>1729231</v>
      </c>
      <c r="Q32" s="115">
        <v>377175</v>
      </c>
      <c r="R32" s="39">
        <f t="shared" si="0"/>
        <v>82.09390782213876</v>
      </c>
      <c r="S32" s="116">
        <v>0</v>
      </c>
      <c r="T32" s="115">
        <v>0</v>
      </c>
      <c r="U32" s="115">
        <v>0</v>
      </c>
      <c r="V32" s="115">
        <v>0</v>
      </c>
      <c r="W32" s="117" t="s">
        <v>26</v>
      </c>
    </row>
    <row r="33" spans="1:23" s="113" customFormat="1" ht="15.9" customHeight="1" x14ac:dyDescent="0.3">
      <c r="A33" s="34" t="s">
        <v>53</v>
      </c>
      <c r="B33" s="59">
        <v>0</v>
      </c>
      <c r="C33" s="59">
        <v>0</v>
      </c>
      <c r="D33" s="38">
        <v>0</v>
      </c>
      <c r="E33" s="61" t="s">
        <v>26</v>
      </c>
      <c r="F33" s="80" t="s">
        <v>26</v>
      </c>
      <c r="G33" s="70" t="s">
        <v>26</v>
      </c>
      <c r="H33" s="21">
        <v>7357003</v>
      </c>
      <c r="I33" s="38">
        <v>7357003</v>
      </c>
      <c r="J33" s="60">
        <v>0</v>
      </c>
      <c r="K33" s="71">
        <f t="shared" si="3"/>
        <v>100</v>
      </c>
      <c r="L33" s="65">
        <v>0</v>
      </c>
      <c r="M33" s="39" t="s">
        <v>26</v>
      </c>
      <c r="N33" s="39">
        <v>0</v>
      </c>
      <c r="O33" s="39">
        <v>1896849</v>
      </c>
      <c r="P33" s="39">
        <v>0</v>
      </c>
      <c r="Q33" s="19">
        <v>1896849</v>
      </c>
      <c r="R33" s="39">
        <f t="shared" si="0"/>
        <v>0</v>
      </c>
      <c r="S33" s="29">
        <v>1867319</v>
      </c>
      <c r="T33" s="19">
        <v>98.443207656487147</v>
      </c>
      <c r="U33" s="39">
        <v>0</v>
      </c>
      <c r="V33" s="39">
        <v>0</v>
      </c>
      <c r="W33" s="25" t="s">
        <v>26</v>
      </c>
    </row>
    <row r="34" spans="1:23" s="113" customFormat="1" ht="15.9" customHeight="1" x14ac:dyDescent="0.3">
      <c r="A34" s="34" t="s">
        <v>54</v>
      </c>
      <c r="B34" s="67">
        <v>7620011.3013405949</v>
      </c>
      <c r="C34" s="66">
        <v>7479747</v>
      </c>
      <c r="D34" s="66">
        <v>140264.30134059489</v>
      </c>
      <c r="E34" s="68">
        <v>98.159263867286938</v>
      </c>
      <c r="F34" s="69">
        <v>140264.30134059489</v>
      </c>
      <c r="G34" s="70">
        <v>100</v>
      </c>
      <c r="H34" s="21">
        <v>1128120</v>
      </c>
      <c r="I34" s="76">
        <v>1128120</v>
      </c>
      <c r="J34" s="60">
        <v>0</v>
      </c>
      <c r="K34" s="71">
        <f t="shared" si="3"/>
        <v>100</v>
      </c>
      <c r="L34" s="65">
        <v>0</v>
      </c>
      <c r="M34" s="39" t="s">
        <v>26</v>
      </c>
      <c r="N34" s="39">
        <v>0</v>
      </c>
      <c r="O34" s="39">
        <v>0</v>
      </c>
      <c r="P34" s="39">
        <v>0</v>
      </c>
      <c r="Q34" s="39">
        <v>0</v>
      </c>
      <c r="R34" s="39" t="s">
        <v>26</v>
      </c>
      <c r="S34" s="73">
        <v>0</v>
      </c>
      <c r="T34" s="39" t="s">
        <v>26</v>
      </c>
      <c r="U34" s="19">
        <v>12568419</v>
      </c>
      <c r="V34" s="19">
        <v>10845716</v>
      </c>
      <c r="W34" s="25">
        <v>86.2933993527746</v>
      </c>
    </row>
    <row r="35" spans="1:23" s="113" customFormat="1" ht="15.9" customHeight="1" x14ac:dyDescent="0.3">
      <c r="A35" s="34" t="s">
        <v>55</v>
      </c>
      <c r="B35" s="67">
        <v>1622322</v>
      </c>
      <c r="C35" s="67">
        <v>1622322</v>
      </c>
      <c r="D35" s="38">
        <v>0</v>
      </c>
      <c r="E35" s="68">
        <v>100</v>
      </c>
      <c r="F35" s="62">
        <v>0</v>
      </c>
      <c r="G35" s="70" t="s">
        <v>26</v>
      </c>
      <c r="H35" s="21">
        <v>0</v>
      </c>
      <c r="I35" s="60">
        <v>0</v>
      </c>
      <c r="J35" s="60">
        <v>0</v>
      </c>
      <c r="K35" s="71" t="s">
        <v>26</v>
      </c>
      <c r="L35" s="65">
        <v>0</v>
      </c>
      <c r="M35" s="39" t="s">
        <v>26</v>
      </c>
      <c r="N35" s="39">
        <v>0</v>
      </c>
      <c r="O35" s="39">
        <v>0</v>
      </c>
      <c r="P35" s="39">
        <v>0</v>
      </c>
      <c r="Q35" s="39">
        <v>0</v>
      </c>
      <c r="R35" s="39" t="s">
        <v>26</v>
      </c>
      <c r="S35" s="73">
        <v>0</v>
      </c>
      <c r="T35" s="39" t="s">
        <v>26</v>
      </c>
      <c r="U35" s="19">
        <v>1641609</v>
      </c>
      <c r="V35" s="19">
        <v>1563181</v>
      </c>
      <c r="W35" s="25">
        <v>95.222492079417208</v>
      </c>
    </row>
    <row r="36" spans="1:23" s="113" customFormat="1" ht="15.9" customHeight="1" x14ac:dyDescent="0.3">
      <c r="A36" s="34" t="s">
        <v>56</v>
      </c>
      <c r="B36" s="67">
        <v>17467640</v>
      </c>
      <c r="C36" s="67">
        <v>17255566</v>
      </c>
      <c r="D36" s="66">
        <v>212074</v>
      </c>
      <c r="E36" s="68">
        <v>98.785903533619873</v>
      </c>
      <c r="F36" s="69">
        <v>212074</v>
      </c>
      <c r="G36" s="70">
        <v>100</v>
      </c>
      <c r="H36" s="21">
        <v>212074</v>
      </c>
      <c r="I36" s="60">
        <v>0</v>
      </c>
      <c r="J36" s="60">
        <v>212074</v>
      </c>
      <c r="K36" s="71">
        <f t="shared" si="3"/>
        <v>0</v>
      </c>
      <c r="L36" s="65">
        <v>212074</v>
      </c>
      <c r="M36" s="39">
        <f t="shared" si="1"/>
        <v>100</v>
      </c>
      <c r="N36" s="39">
        <f>J36</f>
        <v>212074</v>
      </c>
      <c r="O36" s="39">
        <v>5198450</v>
      </c>
      <c r="P36" s="39">
        <v>5173420</v>
      </c>
      <c r="Q36" s="19">
        <v>25030</v>
      </c>
      <c r="R36" s="121">
        <f t="shared" si="0"/>
        <v>99.518510325193091</v>
      </c>
      <c r="S36" s="29">
        <v>25030</v>
      </c>
      <c r="T36" s="19">
        <v>100</v>
      </c>
      <c r="U36" s="19">
        <v>13809532</v>
      </c>
      <c r="V36" s="19">
        <v>11400648</v>
      </c>
      <c r="W36" s="25">
        <v>82.556367587257839</v>
      </c>
    </row>
    <row r="37" spans="1:23" s="113" customFormat="1" ht="15.9" customHeight="1" x14ac:dyDescent="0.3">
      <c r="A37" s="34" t="s">
        <v>57</v>
      </c>
      <c r="B37" s="83">
        <v>137582.29423552865</v>
      </c>
      <c r="C37" s="67">
        <v>59189</v>
      </c>
      <c r="D37" s="66">
        <v>78393.29423552865</v>
      </c>
      <c r="E37" s="68">
        <v>43.020797355416754</v>
      </c>
      <c r="F37" s="75">
        <v>78393.29423552865</v>
      </c>
      <c r="G37" s="70">
        <v>100</v>
      </c>
      <c r="H37" s="19">
        <v>588645.04374937771</v>
      </c>
      <c r="I37" s="59">
        <v>155186</v>
      </c>
      <c r="J37" s="59">
        <v>433459.04374937771</v>
      </c>
      <c r="K37" s="71">
        <f t="shared" si="3"/>
        <v>26.36325603143483</v>
      </c>
      <c r="L37" s="65">
        <v>433459.04374937771</v>
      </c>
      <c r="M37" s="39">
        <f t="shared" si="1"/>
        <v>100</v>
      </c>
      <c r="N37" s="39">
        <f t="shared" ref="N37:N40" si="4">J37</f>
        <v>433459.04374937771</v>
      </c>
      <c r="O37" s="39">
        <v>541200</v>
      </c>
      <c r="P37" s="39">
        <v>464780</v>
      </c>
      <c r="Q37" s="19">
        <v>76420</v>
      </c>
      <c r="R37" s="39">
        <f t="shared" si="0"/>
        <v>85.879526977087949</v>
      </c>
      <c r="S37" s="29">
        <v>76420</v>
      </c>
      <c r="T37" s="19">
        <v>100</v>
      </c>
      <c r="U37" s="19">
        <v>2250189</v>
      </c>
      <c r="V37" s="19">
        <v>723179</v>
      </c>
      <c r="W37" s="25">
        <v>32.138589247392105</v>
      </c>
    </row>
    <row r="38" spans="1:23" s="113" customFormat="1" ht="15.9" customHeight="1" x14ac:dyDescent="0.3">
      <c r="A38" s="34" t="s">
        <v>58</v>
      </c>
      <c r="B38" s="39">
        <v>0</v>
      </c>
      <c r="C38" s="39">
        <v>0</v>
      </c>
      <c r="D38" s="38">
        <v>0</v>
      </c>
      <c r="E38" s="61" t="s">
        <v>26</v>
      </c>
      <c r="F38" s="77">
        <v>0</v>
      </c>
      <c r="G38" s="70" t="s">
        <v>26</v>
      </c>
      <c r="H38" s="21">
        <v>0</v>
      </c>
      <c r="I38" s="60">
        <v>0</v>
      </c>
      <c r="J38" s="60">
        <v>0</v>
      </c>
      <c r="K38" s="71" t="s">
        <v>26</v>
      </c>
      <c r="L38" s="65">
        <v>0</v>
      </c>
      <c r="M38" s="39" t="s">
        <v>26</v>
      </c>
      <c r="N38" s="39">
        <f t="shared" si="4"/>
        <v>0</v>
      </c>
      <c r="O38" s="39">
        <v>344006</v>
      </c>
      <c r="P38" s="39">
        <v>101097</v>
      </c>
      <c r="Q38" s="19">
        <v>242909</v>
      </c>
      <c r="R38" s="39">
        <f t="shared" si="0"/>
        <v>29.38815020668244</v>
      </c>
      <c r="S38" s="29">
        <v>84853</v>
      </c>
      <c r="T38" s="19">
        <v>34.932011576351641</v>
      </c>
      <c r="U38" s="39">
        <v>0</v>
      </c>
      <c r="V38" s="39">
        <v>0</v>
      </c>
      <c r="W38" s="25" t="s">
        <v>26</v>
      </c>
    </row>
    <row r="39" spans="1:23" s="113" customFormat="1" ht="15.9" customHeight="1" x14ac:dyDescent="0.3">
      <c r="A39" s="34" t="s">
        <v>59</v>
      </c>
      <c r="B39" s="66">
        <v>9645683</v>
      </c>
      <c r="C39" s="119">
        <v>7862993</v>
      </c>
      <c r="D39" s="66">
        <v>1782690</v>
      </c>
      <c r="E39" s="68">
        <v>81.518260552415001</v>
      </c>
      <c r="F39" s="75">
        <v>1782690</v>
      </c>
      <c r="G39" s="70">
        <v>100</v>
      </c>
      <c r="H39" s="21">
        <v>5420231</v>
      </c>
      <c r="I39" s="60">
        <v>4358451</v>
      </c>
      <c r="J39" s="60">
        <v>1061780</v>
      </c>
      <c r="K39" s="71">
        <f t="shared" si="3"/>
        <v>80.410797989974967</v>
      </c>
      <c r="L39" s="65">
        <v>1061780</v>
      </c>
      <c r="M39" s="39">
        <f t="shared" si="1"/>
        <v>100</v>
      </c>
      <c r="N39" s="39">
        <f t="shared" si="4"/>
        <v>1061780</v>
      </c>
      <c r="O39" s="39">
        <v>9367018</v>
      </c>
      <c r="P39" s="114">
        <v>9267397</v>
      </c>
      <c r="Q39" s="115">
        <v>99621</v>
      </c>
      <c r="R39" s="39">
        <f t="shared" si="0"/>
        <v>98.936470496800581</v>
      </c>
      <c r="S39" s="116">
        <v>0</v>
      </c>
      <c r="T39" s="115">
        <v>0</v>
      </c>
      <c r="U39" s="115">
        <v>0</v>
      </c>
      <c r="V39" s="115">
        <v>0</v>
      </c>
      <c r="W39" s="117" t="s">
        <v>26</v>
      </c>
    </row>
    <row r="40" spans="1:23" s="113" customFormat="1" ht="15.9" customHeight="1" x14ac:dyDescent="0.3">
      <c r="A40" s="34" t="s">
        <v>60</v>
      </c>
      <c r="B40" s="66">
        <v>26047544</v>
      </c>
      <c r="C40" s="67">
        <v>14311644</v>
      </c>
      <c r="D40" s="66">
        <v>11735900</v>
      </c>
      <c r="E40" s="68">
        <v>54.944312600067015</v>
      </c>
      <c r="F40" s="75">
        <v>11735900</v>
      </c>
      <c r="G40" s="70">
        <v>100</v>
      </c>
      <c r="H40" s="21">
        <v>27125810</v>
      </c>
      <c r="I40" s="60">
        <v>17397772</v>
      </c>
      <c r="J40" s="60">
        <v>9728038</v>
      </c>
      <c r="K40" s="71">
        <f t="shared" si="3"/>
        <v>64.137336359725296</v>
      </c>
      <c r="L40" s="65">
        <v>9728038</v>
      </c>
      <c r="M40" s="39">
        <f t="shared" si="1"/>
        <v>100</v>
      </c>
      <c r="N40" s="39">
        <f t="shared" si="4"/>
        <v>9728038</v>
      </c>
      <c r="O40" s="19">
        <v>46131125</v>
      </c>
      <c r="P40" s="39">
        <v>43088675</v>
      </c>
      <c r="Q40" s="19">
        <v>3042450</v>
      </c>
      <c r="R40" s="39">
        <f t="shared" si="0"/>
        <v>93.404778227281469</v>
      </c>
      <c r="S40" s="29">
        <v>3042450</v>
      </c>
      <c r="T40" s="19">
        <v>100</v>
      </c>
      <c r="U40" s="19">
        <v>29778331</v>
      </c>
      <c r="V40" s="19">
        <v>22813900</v>
      </c>
      <c r="W40" s="25">
        <v>76.612419950600994</v>
      </c>
    </row>
    <row r="41" spans="1:23" s="113" customFormat="1" ht="15.9" customHeight="1" x14ac:dyDescent="0.3">
      <c r="A41" s="34" t="s">
        <v>61</v>
      </c>
      <c r="B41" s="67">
        <v>1487878.2411111111</v>
      </c>
      <c r="C41" s="66">
        <v>1487721</v>
      </c>
      <c r="D41" s="66">
        <v>157.2411111111287</v>
      </c>
      <c r="E41" s="74">
        <v>99.989431856265753</v>
      </c>
      <c r="F41" s="75">
        <v>157.2411111111287</v>
      </c>
      <c r="G41" s="70">
        <v>100</v>
      </c>
      <c r="H41" s="19">
        <v>3106391.0709128221</v>
      </c>
      <c r="I41" s="60">
        <v>0</v>
      </c>
      <c r="J41" s="59">
        <v>3106391.0709128221</v>
      </c>
      <c r="K41" s="71">
        <f t="shared" si="3"/>
        <v>0</v>
      </c>
      <c r="L41" s="65">
        <v>2415672</v>
      </c>
      <c r="M41" s="39">
        <f t="shared" si="1"/>
        <v>77.764580983364326</v>
      </c>
      <c r="N41" s="39">
        <f>L41</f>
        <v>2415672</v>
      </c>
      <c r="O41" s="19">
        <v>3002590</v>
      </c>
      <c r="P41" s="39">
        <v>2415672</v>
      </c>
      <c r="Q41" s="19">
        <v>586918</v>
      </c>
      <c r="R41" s="39">
        <f t="shared" si="0"/>
        <v>80.452942293153569</v>
      </c>
      <c r="S41" s="29">
        <v>586918</v>
      </c>
      <c r="T41" s="19">
        <v>100</v>
      </c>
      <c r="U41" s="19">
        <v>6136700</v>
      </c>
      <c r="V41" s="19">
        <v>2019054</v>
      </c>
      <c r="W41" s="25">
        <v>32.901298743624423</v>
      </c>
    </row>
    <row r="42" spans="1:23" s="113" customFormat="1" ht="15.9" customHeight="1" x14ac:dyDescent="0.3">
      <c r="A42" s="34" t="s">
        <v>62</v>
      </c>
      <c r="B42" s="67">
        <v>1495298</v>
      </c>
      <c r="C42" s="67">
        <v>1495298</v>
      </c>
      <c r="D42" s="38">
        <v>0</v>
      </c>
      <c r="E42" s="68">
        <v>100</v>
      </c>
      <c r="F42" s="77">
        <v>0</v>
      </c>
      <c r="G42" s="70" t="s">
        <v>26</v>
      </c>
      <c r="H42" s="21">
        <v>1301748</v>
      </c>
      <c r="I42" s="60">
        <v>1301748</v>
      </c>
      <c r="J42" s="60">
        <v>0</v>
      </c>
      <c r="K42" s="71">
        <f t="shared" si="3"/>
        <v>100</v>
      </c>
      <c r="L42" s="79">
        <v>0</v>
      </c>
      <c r="M42" s="39" t="s">
        <v>26</v>
      </c>
      <c r="N42" s="39">
        <f t="shared" ref="N42:N57" si="5">J42-L42</f>
        <v>0</v>
      </c>
      <c r="O42" s="19">
        <v>1332559</v>
      </c>
      <c r="P42" s="39">
        <v>973828</v>
      </c>
      <c r="Q42" s="19">
        <v>358731</v>
      </c>
      <c r="R42" s="39">
        <f t="shared" si="0"/>
        <v>73.079540943402876</v>
      </c>
      <c r="S42" s="29">
        <v>358731</v>
      </c>
      <c r="T42" s="19">
        <v>100</v>
      </c>
      <c r="U42" s="19">
        <v>1345966</v>
      </c>
      <c r="V42" s="19">
        <v>1218918</v>
      </c>
      <c r="W42" s="25">
        <v>90.560831402873475</v>
      </c>
    </row>
    <row r="43" spans="1:23" s="113" customFormat="1" ht="15.9" customHeight="1" x14ac:dyDescent="0.3">
      <c r="A43" s="34" t="s">
        <v>63</v>
      </c>
      <c r="B43" s="67">
        <v>5061637</v>
      </c>
      <c r="C43" s="67">
        <v>5061637</v>
      </c>
      <c r="D43" s="38">
        <v>0</v>
      </c>
      <c r="E43" s="68">
        <v>100</v>
      </c>
      <c r="F43" s="77">
        <v>0</v>
      </c>
      <c r="G43" s="70" t="s">
        <v>26</v>
      </c>
      <c r="H43" s="21">
        <v>0</v>
      </c>
      <c r="I43" s="60">
        <v>0</v>
      </c>
      <c r="J43" s="60">
        <v>0</v>
      </c>
      <c r="K43" s="71" t="s">
        <v>26</v>
      </c>
      <c r="L43" s="65">
        <v>0</v>
      </c>
      <c r="M43" s="39" t="s">
        <v>26</v>
      </c>
      <c r="N43" s="39">
        <f t="shared" si="5"/>
        <v>0</v>
      </c>
      <c r="O43" s="19">
        <v>4437461</v>
      </c>
      <c r="P43" s="39">
        <v>4437461</v>
      </c>
      <c r="Q43" s="39">
        <v>0</v>
      </c>
      <c r="R43" s="39">
        <f t="shared" si="0"/>
        <v>100</v>
      </c>
      <c r="S43" s="73">
        <v>0</v>
      </c>
      <c r="T43" s="39" t="s">
        <v>26</v>
      </c>
      <c r="U43" s="19">
        <v>1981118</v>
      </c>
      <c r="V43" s="19">
        <v>1981118</v>
      </c>
      <c r="W43" s="25">
        <v>100</v>
      </c>
    </row>
    <row r="44" spans="1:23" s="113" customFormat="1" ht="15.9" customHeight="1" x14ac:dyDescent="0.3">
      <c r="A44" s="34" t="s">
        <v>64</v>
      </c>
      <c r="B44" s="39">
        <v>0</v>
      </c>
      <c r="C44" s="39">
        <v>0</v>
      </c>
      <c r="D44" s="38">
        <v>0</v>
      </c>
      <c r="E44" s="61" t="s">
        <v>26</v>
      </c>
      <c r="F44" s="77">
        <v>0</v>
      </c>
      <c r="G44" s="70" t="s">
        <v>26</v>
      </c>
      <c r="H44" s="21">
        <v>0</v>
      </c>
      <c r="I44" s="38">
        <v>0</v>
      </c>
      <c r="J44" s="60">
        <v>0</v>
      </c>
      <c r="K44" s="71" t="s">
        <v>26</v>
      </c>
      <c r="L44" s="65">
        <v>0</v>
      </c>
      <c r="M44" s="39" t="s">
        <v>26</v>
      </c>
      <c r="N44" s="39">
        <f t="shared" si="5"/>
        <v>0</v>
      </c>
      <c r="O44" s="39">
        <v>6976498</v>
      </c>
      <c r="P44" s="39">
        <v>6935681</v>
      </c>
      <c r="Q44" s="115">
        <v>40817</v>
      </c>
      <c r="R44" s="39">
        <f t="shared" si="0"/>
        <v>99.414935688363997</v>
      </c>
      <c r="S44" s="116">
        <v>40817</v>
      </c>
      <c r="T44" s="115">
        <v>100</v>
      </c>
      <c r="U44" s="115">
        <v>0</v>
      </c>
      <c r="V44" s="115">
        <v>0</v>
      </c>
      <c r="W44" s="117" t="s">
        <v>26</v>
      </c>
    </row>
    <row r="45" spans="1:23" s="113" customFormat="1" ht="15.9" customHeight="1" x14ac:dyDescent="0.3">
      <c r="A45" s="34" t="s">
        <v>65</v>
      </c>
      <c r="B45" s="66">
        <v>4601419</v>
      </c>
      <c r="C45" s="67">
        <v>4346613</v>
      </c>
      <c r="D45" s="66">
        <v>254806</v>
      </c>
      <c r="E45" s="68">
        <v>94.462447345047252</v>
      </c>
      <c r="F45" s="75">
        <v>254806</v>
      </c>
      <c r="G45" s="70">
        <v>100</v>
      </c>
      <c r="H45" s="21">
        <v>0</v>
      </c>
      <c r="I45" s="60">
        <v>0</v>
      </c>
      <c r="J45" s="60">
        <v>0</v>
      </c>
      <c r="K45" s="71" t="s">
        <v>26</v>
      </c>
      <c r="L45" s="65">
        <v>0</v>
      </c>
      <c r="M45" s="39" t="s">
        <v>26</v>
      </c>
      <c r="N45" s="39"/>
      <c r="O45" s="39">
        <v>0</v>
      </c>
      <c r="P45" s="39">
        <v>0</v>
      </c>
      <c r="Q45" s="39">
        <v>0</v>
      </c>
      <c r="R45" s="39" t="s">
        <v>26</v>
      </c>
      <c r="S45" s="73">
        <v>0</v>
      </c>
      <c r="T45" s="39" t="s">
        <v>26</v>
      </c>
      <c r="U45" s="19">
        <v>4905695</v>
      </c>
      <c r="V45" s="19">
        <v>4905695</v>
      </c>
      <c r="W45" s="25">
        <v>100</v>
      </c>
    </row>
    <row r="46" spans="1:23" s="113" customFormat="1" ht="15.9" customHeight="1" x14ac:dyDescent="0.3">
      <c r="A46" s="34" t="s">
        <v>66</v>
      </c>
      <c r="B46" s="66">
        <v>7530</v>
      </c>
      <c r="C46" s="67">
        <v>7530</v>
      </c>
      <c r="D46" s="38">
        <v>0</v>
      </c>
      <c r="E46" s="68">
        <v>100</v>
      </c>
      <c r="F46" s="77">
        <v>0</v>
      </c>
      <c r="G46" s="70" t="s">
        <v>26</v>
      </c>
      <c r="H46" s="21">
        <v>605384</v>
      </c>
      <c r="I46" s="60">
        <v>164384</v>
      </c>
      <c r="J46" s="60">
        <v>441000</v>
      </c>
      <c r="K46" s="71">
        <f t="shared" si="3"/>
        <v>27.153674362057799</v>
      </c>
      <c r="L46" s="65">
        <v>0</v>
      </c>
      <c r="M46" s="39">
        <f t="shared" si="1"/>
        <v>0</v>
      </c>
      <c r="N46" s="39">
        <f t="shared" si="5"/>
        <v>441000</v>
      </c>
      <c r="O46" s="39">
        <v>0</v>
      </c>
      <c r="P46" s="39">
        <v>0</v>
      </c>
      <c r="Q46" s="39">
        <v>0</v>
      </c>
      <c r="R46" s="39" t="s">
        <v>26</v>
      </c>
      <c r="S46" s="73">
        <v>0</v>
      </c>
      <c r="T46" s="39" t="s">
        <v>26</v>
      </c>
      <c r="U46" s="19">
        <v>123385</v>
      </c>
      <c r="V46" s="19">
        <v>29941</v>
      </c>
      <c r="W46" s="25">
        <v>24.266320865583339</v>
      </c>
    </row>
    <row r="47" spans="1:23" s="113" customFormat="1" ht="15.9" customHeight="1" x14ac:dyDescent="0.3">
      <c r="A47" s="34" t="s">
        <v>67</v>
      </c>
      <c r="B47" s="67">
        <v>1473529</v>
      </c>
      <c r="C47" s="67">
        <v>1473529</v>
      </c>
      <c r="D47" s="38">
        <v>0</v>
      </c>
      <c r="E47" s="68">
        <v>100</v>
      </c>
      <c r="F47" s="77">
        <v>0</v>
      </c>
      <c r="G47" s="70" t="s">
        <v>26</v>
      </c>
      <c r="H47" s="21">
        <v>1597274</v>
      </c>
      <c r="I47" s="72">
        <v>0</v>
      </c>
      <c r="J47" s="60">
        <v>1597274</v>
      </c>
      <c r="K47" s="71">
        <f t="shared" si="3"/>
        <v>0</v>
      </c>
      <c r="L47" s="79">
        <v>1597274</v>
      </c>
      <c r="M47" s="39">
        <f t="shared" si="1"/>
        <v>100</v>
      </c>
      <c r="N47" s="39">
        <f t="shared" si="5"/>
        <v>0</v>
      </c>
      <c r="O47" s="19">
        <v>2707067</v>
      </c>
      <c r="P47" s="39">
        <v>2707067</v>
      </c>
      <c r="Q47" s="39">
        <v>0</v>
      </c>
      <c r="R47" s="39">
        <f t="shared" si="0"/>
        <v>100</v>
      </c>
      <c r="S47" s="73">
        <v>0</v>
      </c>
      <c r="T47" s="39" t="s">
        <v>26</v>
      </c>
      <c r="U47" s="19">
        <v>188890</v>
      </c>
      <c r="V47" s="19">
        <v>25689</v>
      </c>
      <c r="W47" s="25">
        <v>13.599978823653981</v>
      </c>
    </row>
    <row r="48" spans="1:23" s="113" customFormat="1" ht="15.9" customHeight="1" x14ac:dyDescent="0.3">
      <c r="A48" s="34" t="s">
        <v>68</v>
      </c>
      <c r="B48" s="66">
        <v>4768792</v>
      </c>
      <c r="C48" s="67">
        <v>4198875</v>
      </c>
      <c r="D48" s="66">
        <v>569917</v>
      </c>
      <c r="E48" s="68">
        <v>88.049027929924392</v>
      </c>
      <c r="F48" s="75">
        <v>569917</v>
      </c>
      <c r="G48" s="70">
        <v>100</v>
      </c>
      <c r="H48" s="21">
        <v>1586285</v>
      </c>
      <c r="I48" s="60">
        <v>1586285</v>
      </c>
      <c r="J48" s="60">
        <v>0</v>
      </c>
      <c r="K48" s="71">
        <f t="shared" si="3"/>
        <v>100</v>
      </c>
      <c r="L48" s="65">
        <v>0</v>
      </c>
      <c r="M48" s="39" t="s">
        <v>26</v>
      </c>
      <c r="N48" s="39">
        <f t="shared" si="5"/>
        <v>0</v>
      </c>
      <c r="O48" s="39">
        <v>2468144</v>
      </c>
      <c r="P48" s="39">
        <v>969822</v>
      </c>
      <c r="Q48" s="19">
        <v>1498322</v>
      </c>
      <c r="R48" s="39">
        <f t="shared" si="0"/>
        <v>39.293574442982262</v>
      </c>
      <c r="S48" s="29">
        <v>1498322</v>
      </c>
      <c r="T48" s="19">
        <v>100</v>
      </c>
      <c r="U48" s="19">
        <v>6667222</v>
      </c>
      <c r="V48" s="19">
        <v>6227626</v>
      </c>
      <c r="W48" s="25">
        <v>93.406609229451192</v>
      </c>
    </row>
    <row r="49" spans="1:23" s="113" customFormat="1" ht="15.9" customHeight="1" x14ac:dyDescent="0.3">
      <c r="A49" s="34" t="s">
        <v>69</v>
      </c>
      <c r="B49" s="67">
        <v>1495298</v>
      </c>
      <c r="C49" s="67">
        <v>1495298</v>
      </c>
      <c r="D49" s="38">
        <v>0</v>
      </c>
      <c r="E49" s="68">
        <v>100</v>
      </c>
      <c r="F49" s="77">
        <v>0</v>
      </c>
      <c r="G49" s="70" t="s">
        <v>26</v>
      </c>
      <c r="H49" s="21">
        <v>0</v>
      </c>
      <c r="I49" s="60">
        <v>0</v>
      </c>
      <c r="J49" s="60">
        <v>0</v>
      </c>
      <c r="K49" s="71" t="s">
        <v>26</v>
      </c>
      <c r="L49" s="65">
        <v>0</v>
      </c>
      <c r="M49" s="39" t="s">
        <v>26</v>
      </c>
      <c r="N49" s="39">
        <f t="shared" si="5"/>
        <v>0</v>
      </c>
      <c r="O49" s="39">
        <v>18758082</v>
      </c>
      <c r="P49" s="39">
        <v>18758082</v>
      </c>
      <c r="Q49" s="115">
        <v>0</v>
      </c>
      <c r="R49" s="39">
        <f t="shared" si="0"/>
        <v>100</v>
      </c>
      <c r="S49" s="116">
        <v>0</v>
      </c>
      <c r="T49" s="115">
        <v>0</v>
      </c>
      <c r="U49" s="115">
        <v>0</v>
      </c>
      <c r="V49" s="115">
        <v>0</v>
      </c>
      <c r="W49" s="117" t="s">
        <v>26</v>
      </c>
    </row>
    <row r="50" spans="1:23" s="113" customFormat="1" ht="15.9" customHeight="1" x14ac:dyDescent="0.3">
      <c r="A50" s="34" t="s">
        <v>70</v>
      </c>
      <c r="B50" s="67"/>
      <c r="C50" s="67"/>
      <c r="D50" s="38"/>
      <c r="E50" s="68"/>
      <c r="F50" s="77"/>
      <c r="G50" s="70"/>
      <c r="H50" s="21">
        <v>0</v>
      </c>
      <c r="I50" s="60">
        <v>0</v>
      </c>
      <c r="J50" s="60">
        <v>0</v>
      </c>
      <c r="K50" s="71" t="s">
        <v>26</v>
      </c>
      <c r="L50" s="65">
        <v>0</v>
      </c>
      <c r="M50" s="39" t="s">
        <v>26</v>
      </c>
      <c r="N50" s="39">
        <f t="shared" si="5"/>
        <v>0</v>
      </c>
      <c r="O50" s="39">
        <v>0</v>
      </c>
      <c r="P50" s="39">
        <v>0</v>
      </c>
      <c r="Q50" s="19">
        <v>0</v>
      </c>
      <c r="R50" s="39" t="s">
        <v>26</v>
      </c>
      <c r="S50" s="29">
        <v>0</v>
      </c>
      <c r="T50" s="19" t="s">
        <v>26</v>
      </c>
      <c r="U50" s="19">
        <v>6993848</v>
      </c>
      <c r="V50" s="19">
        <v>6074033</v>
      </c>
      <c r="W50" s="25">
        <v>86.84822718480585</v>
      </c>
    </row>
    <row r="51" spans="1:23" s="113" customFormat="1" ht="15.9" customHeight="1" x14ac:dyDescent="0.3">
      <c r="A51" s="34" t="s">
        <v>71</v>
      </c>
      <c r="B51" s="66">
        <v>29184557</v>
      </c>
      <c r="C51" s="67">
        <v>23728961</v>
      </c>
      <c r="D51" s="66">
        <v>5455596</v>
      </c>
      <c r="E51" s="68">
        <v>81.306565660736268</v>
      </c>
      <c r="F51" s="75">
        <v>5455596</v>
      </c>
      <c r="G51" s="70">
        <v>100</v>
      </c>
      <c r="H51" s="21">
        <v>0</v>
      </c>
      <c r="I51" s="60">
        <v>0</v>
      </c>
      <c r="J51" s="60">
        <v>0</v>
      </c>
      <c r="K51" s="71" t="s">
        <v>26</v>
      </c>
      <c r="L51" s="65">
        <v>0</v>
      </c>
      <c r="M51" s="39" t="s">
        <v>26</v>
      </c>
      <c r="N51" s="39">
        <f t="shared" si="5"/>
        <v>0</v>
      </c>
      <c r="O51" s="39">
        <v>0</v>
      </c>
      <c r="P51" s="39">
        <v>0</v>
      </c>
      <c r="Q51" s="39">
        <v>0</v>
      </c>
      <c r="R51" s="39" t="s">
        <v>26</v>
      </c>
      <c r="S51" s="73">
        <v>0</v>
      </c>
      <c r="T51" s="39" t="s">
        <v>26</v>
      </c>
      <c r="U51" s="19">
        <v>27770070</v>
      </c>
      <c r="V51" s="19">
        <v>27770070</v>
      </c>
      <c r="W51" s="25">
        <v>100</v>
      </c>
    </row>
    <row r="52" spans="1:23" s="113" customFormat="1" ht="15.9" customHeight="1" x14ac:dyDescent="0.3">
      <c r="A52" s="100" t="s">
        <v>72</v>
      </c>
      <c r="B52" s="67">
        <v>8728803</v>
      </c>
      <c r="C52" s="67">
        <v>8728803</v>
      </c>
      <c r="D52" s="38">
        <v>0</v>
      </c>
      <c r="E52" s="68">
        <v>100</v>
      </c>
      <c r="F52" s="77">
        <v>0</v>
      </c>
      <c r="G52" s="70" t="s">
        <v>26</v>
      </c>
      <c r="H52" s="21">
        <v>611717</v>
      </c>
      <c r="I52" s="60">
        <v>611717</v>
      </c>
      <c r="J52" s="60">
        <v>0</v>
      </c>
      <c r="K52" s="71">
        <f t="shared" si="3"/>
        <v>100</v>
      </c>
      <c r="L52" s="65">
        <v>0</v>
      </c>
      <c r="M52" s="39" t="s">
        <v>26</v>
      </c>
      <c r="N52" s="39">
        <f t="shared" si="5"/>
        <v>0</v>
      </c>
      <c r="O52" s="39">
        <v>818644</v>
      </c>
      <c r="P52" s="39">
        <v>818644</v>
      </c>
      <c r="Q52" s="39">
        <v>0</v>
      </c>
      <c r="R52" s="39">
        <f t="shared" si="0"/>
        <v>100</v>
      </c>
      <c r="S52" s="73">
        <v>0</v>
      </c>
      <c r="T52" s="39" t="s">
        <v>26</v>
      </c>
      <c r="U52" s="19">
        <v>3045176</v>
      </c>
      <c r="V52" s="19">
        <v>3045176</v>
      </c>
      <c r="W52" s="25">
        <v>100</v>
      </c>
    </row>
    <row r="53" spans="1:23" s="113" customFormat="1" ht="15.9" customHeight="1" x14ac:dyDescent="0.3">
      <c r="A53" s="37" t="s">
        <v>73</v>
      </c>
      <c r="B53" s="67">
        <v>205000</v>
      </c>
      <c r="C53" s="67">
        <v>205000</v>
      </c>
      <c r="D53" s="38">
        <v>0</v>
      </c>
      <c r="E53" s="68">
        <v>100</v>
      </c>
      <c r="F53" s="77">
        <v>0</v>
      </c>
      <c r="G53" s="70" t="s">
        <v>26</v>
      </c>
      <c r="H53" s="38">
        <v>746420</v>
      </c>
      <c r="I53" s="60">
        <v>712872</v>
      </c>
      <c r="J53" s="60">
        <v>33548</v>
      </c>
      <c r="K53" s="71">
        <f t="shared" si="3"/>
        <v>95.505479488759676</v>
      </c>
      <c r="L53" s="65">
        <v>0</v>
      </c>
      <c r="M53" s="39">
        <f t="shared" si="1"/>
        <v>0</v>
      </c>
      <c r="N53" s="39">
        <f t="shared" si="5"/>
        <v>33548</v>
      </c>
      <c r="O53" s="39">
        <v>0</v>
      </c>
      <c r="P53" s="39">
        <v>0</v>
      </c>
      <c r="Q53" s="39">
        <v>0</v>
      </c>
      <c r="R53" s="39" t="s">
        <v>26</v>
      </c>
      <c r="S53" s="73">
        <v>0</v>
      </c>
      <c r="T53" s="39" t="s">
        <v>26</v>
      </c>
      <c r="U53" s="39">
        <v>252155</v>
      </c>
      <c r="V53" s="39">
        <v>252155</v>
      </c>
      <c r="W53" s="40">
        <v>100</v>
      </c>
    </row>
    <row r="54" spans="1:23" s="113" customFormat="1" ht="15.9" customHeight="1" x14ac:dyDescent="0.3">
      <c r="A54" s="34" t="s">
        <v>74</v>
      </c>
      <c r="B54" s="67">
        <v>53155</v>
      </c>
      <c r="C54" s="67">
        <v>53155</v>
      </c>
      <c r="D54" s="38">
        <v>0</v>
      </c>
      <c r="E54" s="68">
        <v>100</v>
      </c>
      <c r="F54" s="77">
        <v>0</v>
      </c>
      <c r="G54" s="70" t="s">
        <v>26</v>
      </c>
      <c r="H54" s="21">
        <v>1629600</v>
      </c>
      <c r="I54" s="60">
        <v>1481700</v>
      </c>
      <c r="J54" s="60">
        <v>147900</v>
      </c>
      <c r="K54" s="71">
        <f t="shared" si="3"/>
        <v>90.924153166421206</v>
      </c>
      <c r="L54" s="79">
        <v>147900</v>
      </c>
      <c r="M54" s="39">
        <f t="shared" si="1"/>
        <v>100</v>
      </c>
      <c r="N54" s="39">
        <f t="shared" si="5"/>
        <v>0</v>
      </c>
      <c r="O54" s="39">
        <v>151093</v>
      </c>
      <c r="P54" s="39">
        <v>151093</v>
      </c>
      <c r="Q54" s="39">
        <v>0</v>
      </c>
      <c r="R54" s="39">
        <f t="shared" si="0"/>
        <v>100</v>
      </c>
      <c r="S54" s="73">
        <v>0</v>
      </c>
      <c r="T54" s="39" t="s">
        <v>26</v>
      </c>
      <c r="U54" s="19">
        <v>293435</v>
      </c>
      <c r="V54" s="19">
        <v>167164</v>
      </c>
      <c r="W54" s="25">
        <v>56.967982687818427</v>
      </c>
    </row>
    <row r="55" spans="1:23" s="113" customFormat="1" ht="15.9" customHeight="1" x14ac:dyDescent="0.3">
      <c r="A55" s="34" t="s">
        <v>75</v>
      </c>
      <c r="B55" s="66">
        <v>1248376.6646276368</v>
      </c>
      <c r="C55" s="67">
        <v>855693</v>
      </c>
      <c r="D55" s="66">
        <v>392683.66462763678</v>
      </c>
      <c r="E55" s="68">
        <v>68.544456512669143</v>
      </c>
      <c r="F55" s="75">
        <v>392683.66462763678</v>
      </c>
      <c r="G55" s="70">
        <v>100</v>
      </c>
      <c r="H55" s="21">
        <v>2890856</v>
      </c>
      <c r="I55" s="38">
        <v>1126314</v>
      </c>
      <c r="J55" s="60">
        <v>1764542</v>
      </c>
      <c r="K55" s="71">
        <f t="shared" si="3"/>
        <v>38.961262684824149</v>
      </c>
      <c r="L55" s="79">
        <v>900955</v>
      </c>
      <c r="M55" s="39">
        <f t="shared" si="1"/>
        <v>51.058858332643823</v>
      </c>
      <c r="N55" s="39">
        <f t="shared" si="5"/>
        <v>863587</v>
      </c>
      <c r="O55" s="59">
        <v>2527322</v>
      </c>
      <c r="P55" s="39">
        <v>900955</v>
      </c>
      <c r="Q55" s="19">
        <v>1626367</v>
      </c>
      <c r="R55" s="39">
        <f t="shared" si="0"/>
        <v>35.648603541614406</v>
      </c>
      <c r="S55" s="29">
        <v>952000</v>
      </c>
      <c r="T55" s="19">
        <v>58.535373627231735</v>
      </c>
      <c r="U55" s="19">
        <v>952000</v>
      </c>
      <c r="V55" s="19">
        <v>952000</v>
      </c>
      <c r="W55" s="25">
        <v>100</v>
      </c>
    </row>
    <row r="56" spans="1:23" s="113" customFormat="1" ht="15.9" customHeight="1" x14ac:dyDescent="0.3">
      <c r="A56" s="34" t="s">
        <v>76</v>
      </c>
      <c r="B56" s="67">
        <v>5621419</v>
      </c>
      <c r="C56" s="67">
        <v>5621419</v>
      </c>
      <c r="D56" s="38">
        <v>0</v>
      </c>
      <c r="E56" s="68">
        <v>100</v>
      </c>
      <c r="F56" s="77">
        <v>0</v>
      </c>
      <c r="G56" s="70" t="s">
        <v>26</v>
      </c>
      <c r="H56" s="21">
        <v>0</v>
      </c>
      <c r="I56" s="60">
        <v>0</v>
      </c>
      <c r="J56" s="60">
        <v>0</v>
      </c>
      <c r="K56" s="71" t="s">
        <v>26</v>
      </c>
      <c r="L56" s="65">
        <v>0</v>
      </c>
      <c r="M56" s="39" t="s">
        <v>26</v>
      </c>
      <c r="N56" s="39">
        <f t="shared" si="5"/>
        <v>0</v>
      </c>
      <c r="O56" s="39">
        <v>0</v>
      </c>
      <c r="P56" s="39">
        <v>0</v>
      </c>
      <c r="Q56" s="39">
        <v>0</v>
      </c>
      <c r="R56" s="39" t="s">
        <v>26</v>
      </c>
      <c r="S56" s="73">
        <v>0</v>
      </c>
      <c r="T56" s="39" t="s">
        <v>26</v>
      </c>
      <c r="U56" s="19">
        <v>11628535</v>
      </c>
      <c r="V56" s="19">
        <v>11628535</v>
      </c>
      <c r="W56" s="25">
        <v>100</v>
      </c>
    </row>
    <row r="57" spans="1:23" s="113" customFormat="1" ht="15.9" customHeight="1" thickBot="1" x14ac:dyDescent="0.35">
      <c r="A57" s="36" t="s">
        <v>77</v>
      </c>
      <c r="B57" s="81">
        <v>443231</v>
      </c>
      <c r="C57" s="81">
        <v>443231</v>
      </c>
      <c r="D57" s="82">
        <v>0</v>
      </c>
      <c r="E57" s="83">
        <v>100</v>
      </c>
      <c r="F57" s="84">
        <v>0</v>
      </c>
      <c r="G57" s="85" t="s">
        <v>26</v>
      </c>
      <c r="H57" s="22">
        <v>1017646</v>
      </c>
      <c r="I57" s="86">
        <v>1017646</v>
      </c>
      <c r="J57" s="86">
        <v>0</v>
      </c>
      <c r="K57" s="71">
        <f t="shared" si="3"/>
        <v>100</v>
      </c>
      <c r="L57" s="87">
        <v>0</v>
      </c>
      <c r="M57" s="88" t="s">
        <v>26</v>
      </c>
      <c r="N57" s="88">
        <f t="shared" si="5"/>
        <v>0</v>
      </c>
      <c r="O57" s="120">
        <v>2586904</v>
      </c>
      <c r="P57" s="26">
        <v>2538878</v>
      </c>
      <c r="Q57" s="26">
        <v>48026</v>
      </c>
      <c r="R57" s="39">
        <f t="shared" si="0"/>
        <v>98.143495081379129</v>
      </c>
      <c r="S57" s="30">
        <v>48026</v>
      </c>
      <c r="T57" s="26">
        <v>100</v>
      </c>
      <c r="U57" s="26">
        <v>1146204</v>
      </c>
      <c r="V57" s="26">
        <v>428037</v>
      </c>
      <c r="W57" s="27">
        <v>37.343875959253324</v>
      </c>
    </row>
    <row r="58" spans="1:23" s="112" customFormat="1" ht="10.8" thickBot="1" x14ac:dyDescent="0.25">
      <c r="A58" s="111" t="s">
        <v>78</v>
      </c>
      <c r="B58" s="101">
        <v>239867748.50131485</v>
      </c>
      <c r="C58" s="101">
        <v>166269502</v>
      </c>
      <c r="D58" s="102">
        <v>73313107.52170825</v>
      </c>
      <c r="E58" s="103">
        <v>69.317156240822669</v>
      </c>
      <c r="F58" s="104">
        <v>73085825.52170825</v>
      </c>
      <c r="G58" s="105">
        <v>99.68998449570195</v>
      </c>
      <c r="H58" s="104">
        <f>SUM(H6:H57)</f>
        <v>166975358.09426883</v>
      </c>
      <c r="I58" s="104">
        <f>SUM(I5:I57)</f>
        <v>144071312.69103497</v>
      </c>
      <c r="J58" s="104">
        <f>SUM(J5:J57)</f>
        <v>29453401.403233871</v>
      </c>
      <c r="K58" s="106">
        <f>I58/H58*100</f>
        <v>86.282978719349117</v>
      </c>
      <c r="L58" s="104">
        <f>SUM(L6:L57)</f>
        <v>21447961.023356002</v>
      </c>
      <c r="M58" s="107">
        <f t="shared" si="1"/>
        <v>72.819980041426035</v>
      </c>
      <c r="N58" s="108">
        <f>SUM(N6:N57)</f>
        <v>21165744.352714423</v>
      </c>
      <c r="O58" s="104">
        <f>SUM(O6:O57)</f>
        <v>239976807.984485</v>
      </c>
      <c r="P58" s="104">
        <f>SUM(P6:P57)</f>
        <v>200258601</v>
      </c>
      <c r="Q58" s="109">
        <f>SUM(Q6:Q57)</f>
        <v>34773293.984485008</v>
      </c>
      <c r="R58" s="95">
        <f>P58/O58*100</f>
        <v>83.449147724703096</v>
      </c>
      <c r="S58" s="109">
        <f>SUM(S6:S57)</f>
        <v>21943159</v>
      </c>
      <c r="T58" s="109">
        <f>S58/Q58*100</f>
        <v>63.103481107629612</v>
      </c>
      <c r="U58" s="109">
        <v>234705821</v>
      </c>
      <c r="V58" s="109">
        <v>204363722</v>
      </c>
      <c r="W58" s="110">
        <f>V58/U58*100</f>
        <v>87.072285267266551</v>
      </c>
    </row>
    <row r="59" spans="1:23" x14ac:dyDescent="0.2">
      <c r="A59" s="32"/>
      <c r="B59" s="89"/>
      <c r="C59" s="89"/>
      <c r="D59" s="89"/>
      <c r="E59" s="90"/>
      <c r="F59" s="89"/>
      <c r="G59" s="89"/>
      <c r="H59" s="89"/>
      <c r="I59" s="96"/>
      <c r="J59" s="91"/>
      <c r="K59" s="92"/>
      <c r="Q59" s="96"/>
    </row>
    <row r="60" spans="1:23" x14ac:dyDescent="0.2">
      <c r="A60" s="93" t="s">
        <v>79</v>
      </c>
      <c r="B60" s="96"/>
      <c r="Q60" s="96"/>
    </row>
    <row r="61" spans="1:23" ht="11.4" x14ac:dyDescent="0.2">
      <c r="A61" s="93" t="s">
        <v>80</v>
      </c>
      <c r="B61" s="96"/>
      <c r="Q61" s="96"/>
    </row>
    <row r="62" spans="1:23" ht="11.4" x14ac:dyDescent="0.2">
      <c r="A62" s="93" t="s">
        <v>81</v>
      </c>
      <c r="B62" s="96"/>
      <c r="Q62" s="96"/>
    </row>
    <row r="63" spans="1:23" ht="11.4" x14ac:dyDescent="0.2">
      <c r="A63" s="93" t="s">
        <v>82</v>
      </c>
      <c r="B63" s="96"/>
      <c r="Q63" s="96"/>
    </row>
    <row r="64" spans="1:23" ht="11.4" x14ac:dyDescent="0.2">
      <c r="A64" s="93" t="s">
        <v>83</v>
      </c>
      <c r="B64" s="96"/>
    </row>
    <row r="65" spans="1:16" ht="11.4" x14ac:dyDescent="0.2">
      <c r="A65" s="93" t="s">
        <v>84</v>
      </c>
      <c r="P65" s="97"/>
    </row>
    <row r="66" spans="1:16" ht="11.4" x14ac:dyDescent="0.2">
      <c r="A66" s="93" t="s">
        <v>85</v>
      </c>
    </row>
    <row r="67" spans="1:16" x14ac:dyDescent="0.2">
      <c r="B67" s="17"/>
      <c r="C67" s="17"/>
      <c r="D67" s="17"/>
      <c r="E67" s="1"/>
      <c r="F67" s="1"/>
      <c r="G67" s="1"/>
      <c r="H67" s="1"/>
      <c r="I67" s="1"/>
      <c r="J67" s="2"/>
      <c r="K67" s="1"/>
    </row>
    <row r="68" spans="1:16" x14ac:dyDescent="0.2">
      <c r="A68" s="93" t="s">
        <v>86</v>
      </c>
    </row>
  </sheetData>
  <autoFilter ref="A5:W68" xr:uid="{00000000-0009-0000-0000-000000000000}"/>
  <mergeCells count="4">
    <mergeCell ref="A4:A5"/>
    <mergeCell ref="F4:K4"/>
    <mergeCell ref="L4:R4"/>
    <mergeCell ref="S4:W4"/>
  </mergeCells>
  <pageMargins left="0.7" right="0.7" top="0.75" bottom="0.75" header="0.3" footer="0.3"/>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1"/>
  <sheetViews>
    <sheetView tabSelected="1" zoomScale="80" zoomScaleNormal="80" workbookViewId="0"/>
  </sheetViews>
  <sheetFormatPr defaultColWidth="9.109375" defaultRowHeight="14.4" x14ac:dyDescent="0.3"/>
  <cols>
    <col min="1" max="1" width="46.5546875" style="158" customWidth="1"/>
    <col min="2" max="2" width="16.6640625" style="136" customWidth="1"/>
    <col min="3" max="17" width="15.6640625" style="136" customWidth="1"/>
    <col min="18" max="16384" width="9.109375" style="144"/>
  </cols>
  <sheetData>
    <row r="1" spans="1:17" s="125" customFormat="1" ht="27" customHeight="1" x14ac:dyDescent="0.35">
      <c r="A1" s="123" t="s">
        <v>95</v>
      </c>
      <c r="B1" s="124"/>
      <c r="C1" s="124"/>
      <c r="D1" s="124"/>
      <c r="E1" s="124"/>
      <c r="F1" s="124"/>
      <c r="G1" s="124"/>
      <c r="H1" s="124"/>
      <c r="I1" s="124"/>
      <c r="J1" s="124"/>
      <c r="K1" s="124"/>
      <c r="L1" s="124"/>
      <c r="M1" s="124"/>
      <c r="N1" s="124"/>
      <c r="O1" s="124"/>
      <c r="P1" s="124"/>
      <c r="Q1" s="124"/>
    </row>
    <row r="2" spans="1:17" s="127" customFormat="1" ht="27" customHeight="1" x14ac:dyDescent="0.35">
      <c r="A2" s="123" t="s">
        <v>87</v>
      </c>
      <c r="B2" s="126"/>
      <c r="C2" s="126"/>
      <c r="D2" s="126"/>
      <c r="E2" s="126"/>
      <c r="F2" s="126"/>
      <c r="G2" s="126"/>
      <c r="H2" s="126"/>
      <c r="I2" s="126"/>
      <c r="J2" s="126"/>
      <c r="K2" s="126"/>
      <c r="L2" s="126"/>
      <c r="M2" s="126"/>
      <c r="N2" s="126"/>
      <c r="O2" s="126"/>
      <c r="P2" s="126"/>
      <c r="Q2" s="126"/>
    </row>
    <row r="4" spans="1:17" s="129" customFormat="1" ht="18.75" customHeight="1" x14ac:dyDescent="0.2">
      <c r="A4" s="128"/>
      <c r="B4" s="172">
        <v>2021</v>
      </c>
      <c r="C4" s="172"/>
      <c r="D4" s="172"/>
      <c r="E4" s="172"/>
      <c r="F4" s="173">
        <v>2022</v>
      </c>
      <c r="G4" s="174"/>
      <c r="H4" s="174"/>
      <c r="I4" s="174"/>
      <c r="J4" s="174"/>
      <c r="K4" s="174"/>
      <c r="L4" s="175"/>
      <c r="M4" s="174">
        <v>2023</v>
      </c>
      <c r="N4" s="174"/>
      <c r="O4" s="174"/>
      <c r="P4" s="174"/>
      <c r="Q4" s="175"/>
    </row>
    <row r="5" spans="1:17" s="129" customFormat="1" ht="148.5" customHeight="1" x14ac:dyDescent="0.2">
      <c r="A5" s="130" t="s">
        <v>2</v>
      </c>
      <c r="B5" s="131" t="s">
        <v>9</v>
      </c>
      <c r="C5" s="132" t="s">
        <v>10</v>
      </c>
      <c r="D5" s="132" t="s">
        <v>11</v>
      </c>
      <c r="E5" s="133" t="s">
        <v>12</v>
      </c>
      <c r="F5" s="131" t="s">
        <v>13</v>
      </c>
      <c r="G5" s="132" t="s">
        <v>14</v>
      </c>
      <c r="H5" s="132" t="s">
        <v>15</v>
      </c>
      <c r="I5" s="132" t="s">
        <v>16</v>
      </c>
      <c r="J5" s="132" t="s">
        <v>17</v>
      </c>
      <c r="K5" s="132" t="s">
        <v>18</v>
      </c>
      <c r="L5" s="133" t="s">
        <v>19</v>
      </c>
      <c r="M5" s="132" t="s">
        <v>20</v>
      </c>
      <c r="N5" s="132" t="s">
        <v>21</v>
      </c>
      <c r="O5" s="132" t="s">
        <v>22</v>
      </c>
      <c r="P5" s="132" t="s">
        <v>23</v>
      </c>
      <c r="Q5" s="133" t="s">
        <v>24</v>
      </c>
    </row>
    <row r="6" spans="1:17" ht="15.6" x14ac:dyDescent="0.3">
      <c r="A6" s="134" t="s">
        <v>96</v>
      </c>
      <c r="B6" s="135">
        <v>0</v>
      </c>
      <c r="C6" s="136">
        <v>0</v>
      </c>
      <c r="D6" s="136">
        <v>0</v>
      </c>
      <c r="E6" s="137" t="s">
        <v>26</v>
      </c>
      <c r="F6" s="135">
        <v>0</v>
      </c>
      <c r="G6" s="136" t="s">
        <v>26</v>
      </c>
      <c r="H6" s="136">
        <v>0</v>
      </c>
      <c r="I6" s="138">
        <v>2195198</v>
      </c>
      <c r="J6" s="138">
        <v>1950586</v>
      </c>
      <c r="K6" s="138">
        <v>244612</v>
      </c>
      <c r="L6" s="139">
        <v>88.856950489204166</v>
      </c>
      <c r="M6" s="140">
        <v>244612</v>
      </c>
      <c r="N6" s="141">
        <v>100</v>
      </c>
      <c r="O6" s="142">
        <v>414267</v>
      </c>
      <c r="P6" s="142">
        <v>414267</v>
      </c>
      <c r="Q6" s="143">
        <v>100</v>
      </c>
    </row>
    <row r="7" spans="1:17" ht="15.6" x14ac:dyDescent="0.3">
      <c r="A7" s="134" t="s">
        <v>97</v>
      </c>
      <c r="B7" s="135">
        <v>0</v>
      </c>
      <c r="C7" s="136">
        <v>0</v>
      </c>
      <c r="D7" s="136">
        <v>0</v>
      </c>
      <c r="E7" s="137" t="s">
        <v>26</v>
      </c>
      <c r="F7" s="135">
        <v>0</v>
      </c>
      <c r="G7" s="136" t="s">
        <v>26</v>
      </c>
      <c r="H7" s="136">
        <v>0</v>
      </c>
      <c r="I7" s="138">
        <v>6927274</v>
      </c>
      <c r="J7" s="138">
        <v>6927274</v>
      </c>
      <c r="K7" s="136">
        <v>0</v>
      </c>
      <c r="L7" s="137">
        <v>100</v>
      </c>
      <c r="M7" s="135">
        <v>0</v>
      </c>
      <c r="N7" s="136">
        <v>0</v>
      </c>
      <c r="O7" s="136">
        <v>0</v>
      </c>
      <c r="P7" s="136">
        <v>0</v>
      </c>
      <c r="Q7" s="137">
        <v>0</v>
      </c>
    </row>
    <row r="8" spans="1:17" ht="15.6" x14ac:dyDescent="0.3">
      <c r="A8" s="134" t="s">
        <v>98</v>
      </c>
      <c r="B8" s="145">
        <v>1052526</v>
      </c>
      <c r="C8" s="138">
        <v>823336</v>
      </c>
      <c r="D8" s="138">
        <v>229190</v>
      </c>
      <c r="E8" s="139">
        <v>78.224765944024185</v>
      </c>
      <c r="F8" s="145">
        <v>229190</v>
      </c>
      <c r="G8" s="136">
        <v>100</v>
      </c>
      <c r="H8" s="136">
        <v>0</v>
      </c>
      <c r="I8" s="138">
        <v>900047</v>
      </c>
      <c r="J8" s="138">
        <v>600813</v>
      </c>
      <c r="K8" s="138">
        <v>299234</v>
      </c>
      <c r="L8" s="139">
        <v>66.753513983158655</v>
      </c>
      <c r="M8" s="145">
        <v>299234</v>
      </c>
      <c r="N8" s="136">
        <v>100</v>
      </c>
      <c r="O8" s="138">
        <v>1375518</v>
      </c>
      <c r="P8" s="138">
        <v>1375518</v>
      </c>
      <c r="Q8" s="137">
        <v>100</v>
      </c>
    </row>
    <row r="9" spans="1:17" x14ac:dyDescent="0.3">
      <c r="A9" s="134" t="s">
        <v>29</v>
      </c>
      <c r="B9" s="135">
        <v>0</v>
      </c>
      <c r="C9" s="136">
        <v>0</v>
      </c>
      <c r="D9" s="136">
        <v>0</v>
      </c>
      <c r="E9" s="137" t="s">
        <v>26</v>
      </c>
      <c r="F9" s="135">
        <v>0</v>
      </c>
      <c r="G9" s="136" t="s">
        <v>26</v>
      </c>
      <c r="H9" s="136">
        <v>0</v>
      </c>
      <c r="I9" s="136">
        <v>0</v>
      </c>
      <c r="J9" s="136">
        <v>0</v>
      </c>
      <c r="K9" s="136">
        <v>0</v>
      </c>
      <c r="L9" s="137" t="s">
        <v>26</v>
      </c>
      <c r="M9" s="135">
        <v>0</v>
      </c>
      <c r="N9" s="136" t="s">
        <v>26</v>
      </c>
      <c r="O9" s="138">
        <v>9838316</v>
      </c>
      <c r="P9" s="138">
        <v>7748415</v>
      </c>
      <c r="Q9" s="139">
        <v>78.757533301430854</v>
      </c>
    </row>
    <row r="10" spans="1:17" ht="15.6" x14ac:dyDescent="0.3">
      <c r="A10" s="134" t="s">
        <v>99</v>
      </c>
      <c r="B10" s="135">
        <v>0</v>
      </c>
      <c r="C10" s="136">
        <v>0</v>
      </c>
      <c r="D10" s="136">
        <v>0</v>
      </c>
      <c r="E10" s="137" t="s">
        <v>26</v>
      </c>
      <c r="F10" s="135">
        <v>0</v>
      </c>
      <c r="G10" s="136" t="s">
        <v>26</v>
      </c>
      <c r="H10" s="136">
        <v>0</v>
      </c>
      <c r="I10" s="138">
        <v>16051515</v>
      </c>
      <c r="J10" s="138">
        <v>14446364</v>
      </c>
      <c r="K10" s="138">
        <v>1605151</v>
      </c>
      <c r="L10" s="139">
        <v>90.000003114970767</v>
      </c>
      <c r="M10" s="135">
        <v>0</v>
      </c>
      <c r="N10" s="136">
        <v>0</v>
      </c>
      <c r="O10" s="136">
        <v>0</v>
      </c>
      <c r="P10" s="136">
        <v>0</v>
      </c>
      <c r="Q10" s="137">
        <v>0</v>
      </c>
    </row>
    <row r="11" spans="1:17" x14ac:dyDescent="0.3">
      <c r="A11" s="134" t="s">
        <v>31</v>
      </c>
      <c r="B11" s="135">
        <v>0</v>
      </c>
      <c r="C11" s="136">
        <v>0</v>
      </c>
      <c r="D11" s="136">
        <v>0</v>
      </c>
      <c r="E11" s="137" t="s">
        <v>26</v>
      </c>
      <c r="F11" s="135">
        <v>0</v>
      </c>
      <c r="G11" s="136" t="s">
        <v>26</v>
      </c>
      <c r="H11" s="136">
        <v>0</v>
      </c>
      <c r="I11" s="138">
        <v>6611500.984485006</v>
      </c>
      <c r="J11" s="138">
        <v>6548442</v>
      </c>
      <c r="K11" s="138">
        <v>63058.98448500596</v>
      </c>
      <c r="L11" s="139">
        <v>99.046222867802868</v>
      </c>
      <c r="M11" s="135">
        <v>0</v>
      </c>
      <c r="N11" s="136">
        <v>0</v>
      </c>
      <c r="O11" s="136">
        <v>0</v>
      </c>
      <c r="P11" s="136">
        <v>0</v>
      </c>
      <c r="Q11" s="137">
        <v>0</v>
      </c>
    </row>
    <row r="12" spans="1:17" ht="15.6" x14ac:dyDescent="0.3">
      <c r="A12" s="134" t="s">
        <v>100</v>
      </c>
      <c r="B12" s="145">
        <v>829358</v>
      </c>
      <c r="C12" s="138">
        <v>559790</v>
      </c>
      <c r="D12" s="138">
        <v>269568</v>
      </c>
      <c r="E12" s="139">
        <v>67.496786671135993</v>
      </c>
      <c r="F12" s="145">
        <v>269568</v>
      </c>
      <c r="G12" s="136">
        <v>100</v>
      </c>
      <c r="H12" s="136">
        <v>0</v>
      </c>
      <c r="I12" s="138">
        <v>307572</v>
      </c>
      <c r="J12" s="138">
        <v>307572</v>
      </c>
      <c r="K12" s="136">
        <v>0</v>
      </c>
      <c r="L12" s="137">
        <v>100</v>
      </c>
      <c r="M12" s="135">
        <v>0</v>
      </c>
      <c r="N12" s="136" t="s">
        <v>26</v>
      </c>
      <c r="O12" s="138">
        <v>253507</v>
      </c>
      <c r="P12" s="138">
        <v>103075</v>
      </c>
      <c r="Q12" s="139">
        <v>40.659626755868672</v>
      </c>
    </row>
    <row r="13" spans="1:17" ht="15.6" x14ac:dyDescent="0.3">
      <c r="A13" s="134" t="s">
        <v>101</v>
      </c>
      <c r="B13" s="145">
        <v>369000</v>
      </c>
      <c r="C13" s="138">
        <v>344763</v>
      </c>
      <c r="D13" s="138">
        <v>24237</v>
      </c>
      <c r="E13" s="139">
        <v>93.431707317073176</v>
      </c>
      <c r="F13" s="145">
        <v>24237</v>
      </c>
      <c r="G13" s="136">
        <v>100</v>
      </c>
      <c r="H13" s="136">
        <v>0</v>
      </c>
      <c r="I13" s="138">
        <v>16756200</v>
      </c>
      <c r="J13" s="138">
        <v>11193768</v>
      </c>
      <c r="K13" s="138">
        <v>5562432</v>
      </c>
      <c r="L13" s="139">
        <v>66.803738317757009</v>
      </c>
      <c r="M13" s="145">
        <v>1429330</v>
      </c>
      <c r="N13" s="146">
        <v>25.696134352743549</v>
      </c>
      <c r="O13" s="138">
        <v>6726695</v>
      </c>
      <c r="P13" s="138">
        <v>1429330</v>
      </c>
      <c r="Q13" s="139">
        <v>21.248622094505549</v>
      </c>
    </row>
    <row r="14" spans="1:17" ht="15.6" x14ac:dyDescent="0.3">
      <c r="A14" s="134" t="s">
        <v>102</v>
      </c>
      <c r="B14" s="145">
        <v>1626470</v>
      </c>
      <c r="C14" s="136">
        <v>0</v>
      </c>
      <c r="D14" s="138">
        <v>1626470</v>
      </c>
      <c r="E14" s="137">
        <v>0</v>
      </c>
      <c r="F14" s="145">
        <v>1371125</v>
      </c>
      <c r="G14" s="146">
        <v>84.30066339987826</v>
      </c>
      <c r="H14" s="138">
        <v>255345</v>
      </c>
      <c r="I14" s="138">
        <v>1626470</v>
      </c>
      <c r="J14" s="138">
        <v>1371125</v>
      </c>
      <c r="K14" s="138">
        <v>255345</v>
      </c>
      <c r="L14" s="139">
        <v>84.30066339987826</v>
      </c>
      <c r="M14" s="145">
        <v>255345</v>
      </c>
      <c r="N14" s="136">
        <v>100</v>
      </c>
      <c r="O14" s="138">
        <v>3172817</v>
      </c>
      <c r="P14" s="138">
        <v>2979554</v>
      </c>
      <c r="Q14" s="139">
        <v>93.908788310198787</v>
      </c>
    </row>
    <row r="15" spans="1:17" x14ac:dyDescent="0.3">
      <c r="A15" s="134" t="s">
        <v>35</v>
      </c>
      <c r="B15" s="145">
        <v>1000000</v>
      </c>
      <c r="C15" s="136">
        <v>0</v>
      </c>
      <c r="D15" s="138">
        <v>1000000</v>
      </c>
      <c r="E15" s="137">
        <v>0</v>
      </c>
      <c r="F15" s="135">
        <v>0</v>
      </c>
      <c r="G15" s="136">
        <v>0</v>
      </c>
      <c r="H15" s="138">
        <v>1000000</v>
      </c>
      <c r="I15" s="136">
        <v>0</v>
      </c>
      <c r="J15" s="136">
        <v>0</v>
      </c>
      <c r="K15" s="136">
        <v>0</v>
      </c>
      <c r="L15" s="137" t="s">
        <v>26</v>
      </c>
      <c r="M15" s="135">
        <v>0</v>
      </c>
      <c r="N15" s="136" t="s">
        <v>26</v>
      </c>
      <c r="O15" s="138">
        <v>12038378</v>
      </c>
      <c r="P15" s="138">
        <v>9713825</v>
      </c>
      <c r="Q15" s="139">
        <v>80.690480063011819</v>
      </c>
    </row>
    <row r="16" spans="1:17" x14ac:dyDescent="0.3">
      <c r="A16" s="134" t="s">
        <v>36</v>
      </c>
      <c r="B16" s="135">
        <v>0</v>
      </c>
      <c r="C16" s="136">
        <v>0</v>
      </c>
      <c r="D16" s="136">
        <v>0</v>
      </c>
      <c r="E16" s="137" t="s">
        <v>26</v>
      </c>
      <c r="F16" s="135">
        <v>0</v>
      </c>
      <c r="G16" s="136" t="s">
        <v>26</v>
      </c>
      <c r="H16" s="136">
        <v>0</v>
      </c>
      <c r="I16" s="136">
        <v>0</v>
      </c>
      <c r="J16" s="136">
        <v>0</v>
      </c>
      <c r="K16" s="136">
        <v>0</v>
      </c>
      <c r="L16" s="137" t="s">
        <v>26</v>
      </c>
      <c r="M16" s="135">
        <v>0</v>
      </c>
      <c r="N16" s="136" t="s">
        <v>26</v>
      </c>
      <c r="O16" s="138">
        <v>199769</v>
      </c>
      <c r="P16" s="138">
        <v>70979</v>
      </c>
      <c r="Q16" s="139">
        <v>35.530537771125651</v>
      </c>
    </row>
    <row r="17" spans="1:17" ht="15.6" x14ac:dyDescent="0.3">
      <c r="A17" s="134" t="s">
        <v>103</v>
      </c>
      <c r="B17" s="135">
        <v>0</v>
      </c>
      <c r="C17" s="136">
        <v>0</v>
      </c>
      <c r="D17" s="136">
        <v>0</v>
      </c>
      <c r="E17" s="137" t="s">
        <v>26</v>
      </c>
      <c r="F17" s="135">
        <v>0</v>
      </c>
      <c r="G17" s="136" t="s">
        <v>26</v>
      </c>
      <c r="H17" s="136">
        <v>0</v>
      </c>
      <c r="I17" s="138">
        <v>3502800</v>
      </c>
      <c r="J17" s="138">
        <v>3355112</v>
      </c>
      <c r="K17" s="138">
        <v>147688</v>
      </c>
      <c r="L17" s="139">
        <v>95.78371588443531</v>
      </c>
      <c r="M17" s="145">
        <v>147688</v>
      </c>
      <c r="N17" s="136">
        <v>100</v>
      </c>
      <c r="O17" s="138">
        <v>558205</v>
      </c>
      <c r="P17" s="138">
        <v>558205</v>
      </c>
      <c r="Q17" s="137">
        <v>100</v>
      </c>
    </row>
    <row r="18" spans="1:17" x14ac:dyDescent="0.3">
      <c r="A18" s="134" t="s">
        <v>38</v>
      </c>
      <c r="B18" s="145">
        <v>18991346</v>
      </c>
      <c r="C18" s="138">
        <v>18509749.691034954</v>
      </c>
      <c r="D18" s="138">
        <v>481596.30896504596</v>
      </c>
      <c r="E18" s="139">
        <v>97.464127561232118</v>
      </c>
      <c r="F18" s="135">
        <v>0</v>
      </c>
      <c r="G18" s="136">
        <v>0</v>
      </c>
      <c r="H18" s="138">
        <v>481596.30896504596</v>
      </c>
      <c r="I18" s="136">
        <v>0</v>
      </c>
      <c r="J18" s="136">
        <v>0</v>
      </c>
      <c r="K18" s="136">
        <v>0</v>
      </c>
      <c r="L18" s="137" t="s">
        <v>26</v>
      </c>
      <c r="M18" s="135">
        <v>0</v>
      </c>
      <c r="N18" s="136" t="s">
        <v>26</v>
      </c>
      <c r="O18" s="136">
        <v>0</v>
      </c>
      <c r="P18" s="136">
        <v>0</v>
      </c>
      <c r="Q18" s="137" t="s">
        <v>26</v>
      </c>
    </row>
    <row r="19" spans="1:17" ht="15.6" x14ac:dyDescent="0.3">
      <c r="A19" s="134" t="s">
        <v>104</v>
      </c>
      <c r="B19" s="145">
        <v>16708809</v>
      </c>
      <c r="C19" s="138">
        <v>16708809</v>
      </c>
      <c r="D19" s="147">
        <v>0</v>
      </c>
      <c r="E19" s="148">
        <v>100</v>
      </c>
      <c r="F19" s="135">
        <v>0</v>
      </c>
      <c r="G19" s="136" t="s">
        <v>26</v>
      </c>
      <c r="H19" s="136">
        <v>0</v>
      </c>
      <c r="I19" s="138">
        <v>37294622</v>
      </c>
      <c r="J19" s="138">
        <v>28131033</v>
      </c>
      <c r="K19" s="138">
        <v>9163589</v>
      </c>
      <c r="L19" s="139">
        <v>75.429194590040368</v>
      </c>
      <c r="M19" s="145">
        <v>9163589</v>
      </c>
      <c r="N19" s="136">
        <v>100</v>
      </c>
      <c r="O19" s="138">
        <v>38918649</v>
      </c>
      <c r="P19" s="138">
        <v>38918649</v>
      </c>
      <c r="Q19" s="137">
        <v>100</v>
      </c>
    </row>
    <row r="20" spans="1:17" ht="15.6" x14ac:dyDescent="0.3">
      <c r="A20" s="134" t="s">
        <v>105</v>
      </c>
      <c r="B20" s="135">
        <v>0</v>
      </c>
      <c r="C20" s="136">
        <v>0</v>
      </c>
      <c r="D20" s="136">
        <v>0</v>
      </c>
      <c r="E20" s="137" t="s">
        <v>26</v>
      </c>
      <c r="F20" s="135">
        <v>0</v>
      </c>
      <c r="G20" s="136" t="s">
        <v>26</v>
      </c>
      <c r="H20" s="136">
        <v>0</v>
      </c>
      <c r="I20" s="138">
        <v>236469</v>
      </c>
      <c r="J20" s="138">
        <v>215839</v>
      </c>
      <c r="K20" s="138">
        <v>20630</v>
      </c>
      <c r="L20" s="139">
        <v>91.275812051473977</v>
      </c>
      <c r="M20" s="145">
        <v>20000</v>
      </c>
      <c r="N20" s="146">
        <v>96.94619486185168</v>
      </c>
      <c r="O20" s="136">
        <v>0</v>
      </c>
      <c r="P20" s="136">
        <v>0</v>
      </c>
      <c r="Q20" s="137">
        <v>0</v>
      </c>
    </row>
    <row r="21" spans="1:17" ht="15.6" x14ac:dyDescent="0.3">
      <c r="A21" s="134" t="s">
        <v>106</v>
      </c>
      <c r="B21" s="145">
        <v>7897449.9796066238</v>
      </c>
      <c r="C21" s="138">
        <v>5300000</v>
      </c>
      <c r="D21" s="138">
        <v>2597449.9796066238</v>
      </c>
      <c r="E21" s="139">
        <v>67.110269943919249</v>
      </c>
      <c r="F21" s="145">
        <v>2597449.9796066238</v>
      </c>
      <c r="G21" s="136">
        <v>100</v>
      </c>
      <c r="H21" s="136">
        <v>0</v>
      </c>
      <c r="I21" s="138">
        <v>10398413</v>
      </c>
      <c r="J21" s="138">
        <v>8595938</v>
      </c>
      <c r="K21" s="138">
        <v>1802475</v>
      </c>
      <c r="L21" s="139">
        <v>82.665864492975999</v>
      </c>
      <c r="M21" s="145">
        <v>1802475</v>
      </c>
      <c r="N21" s="136">
        <v>100</v>
      </c>
      <c r="O21" s="138">
        <v>19799526</v>
      </c>
      <c r="P21" s="138">
        <v>19799526</v>
      </c>
      <c r="Q21" s="137">
        <v>100</v>
      </c>
    </row>
    <row r="22" spans="1:17" ht="15.6" x14ac:dyDescent="0.3">
      <c r="A22" s="134" t="s">
        <v>107</v>
      </c>
      <c r="B22" s="135">
        <v>0</v>
      </c>
      <c r="C22" s="136">
        <v>0</v>
      </c>
      <c r="D22" s="136">
        <v>0</v>
      </c>
      <c r="E22" s="137" t="s">
        <v>26</v>
      </c>
      <c r="F22" s="135">
        <v>0</v>
      </c>
      <c r="G22" s="136" t="s">
        <v>26</v>
      </c>
      <c r="H22" s="136">
        <v>0</v>
      </c>
      <c r="I22" s="138">
        <v>1594136</v>
      </c>
      <c r="J22" s="138">
        <v>1594136</v>
      </c>
      <c r="K22" s="136">
        <v>0</v>
      </c>
      <c r="L22" s="137">
        <v>100</v>
      </c>
      <c r="M22" s="135">
        <v>0</v>
      </c>
      <c r="N22" s="136">
        <v>0</v>
      </c>
      <c r="O22" s="136">
        <v>0</v>
      </c>
      <c r="P22" s="136">
        <v>0</v>
      </c>
      <c r="Q22" s="137">
        <v>0</v>
      </c>
    </row>
    <row r="23" spans="1:17" x14ac:dyDescent="0.3">
      <c r="A23" s="134" t="s">
        <v>43</v>
      </c>
      <c r="B23" s="145">
        <v>18948893</v>
      </c>
      <c r="C23" s="138">
        <v>15976996</v>
      </c>
      <c r="D23" s="138">
        <v>2971897</v>
      </c>
      <c r="E23" s="139">
        <v>84.31625003107041</v>
      </c>
      <c r="F23" s="135">
        <v>0</v>
      </c>
      <c r="G23" s="136">
        <v>0</v>
      </c>
      <c r="H23" s="138">
        <v>2971897</v>
      </c>
      <c r="I23" s="136">
        <v>0</v>
      </c>
      <c r="J23" s="136">
        <v>0</v>
      </c>
      <c r="K23" s="136">
        <v>0</v>
      </c>
      <c r="L23" s="137" t="s">
        <v>26</v>
      </c>
      <c r="M23" s="135">
        <v>0</v>
      </c>
      <c r="N23" s="136">
        <v>0</v>
      </c>
      <c r="O23" s="136">
        <v>0</v>
      </c>
      <c r="P23" s="136">
        <v>0</v>
      </c>
      <c r="Q23" s="137">
        <v>0</v>
      </c>
    </row>
    <row r="24" spans="1:17" ht="15.6" x14ac:dyDescent="0.3">
      <c r="A24" s="134" t="s">
        <v>108</v>
      </c>
      <c r="B24" s="135">
        <v>0</v>
      </c>
      <c r="C24" s="136">
        <v>0</v>
      </c>
      <c r="D24" s="136">
        <v>0</v>
      </c>
      <c r="E24" s="137" t="s">
        <v>26</v>
      </c>
      <c r="F24" s="135">
        <v>0</v>
      </c>
      <c r="G24" s="136" t="s">
        <v>26</v>
      </c>
      <c r="H24" s="136">
        <v>0</v>
      </c>
      <c r="I24" s="138">
        <v>9419350</v>
      </c>
      <c r="J24" s="138">
        <v>8927578</v>
      </c>
      <c r="K24" s="138">
        <v>491772</v>
      </c>
      <c r="L24" s="139">
        <v>94.779130194758665</v>
      </c>
      <c r="M24" s="135">
        <v>0</v>
      </c>
      <c r="N24" s="136">
        <v>0</v>
      </c>
      <c r="O24" s="136">
        <v>0</v>
      </c>
      <c r="P24" s="136">
        <v>0</v>
      </c>
      <c r="Q24" s="137">
        <v>0</v>
      </c>
    </row>
    <row r="25" spans="1:17" x14ac:dyDescent="0.3">
      <c r="A25" s="134" t="s">
        <v>45</v>
      </c>
      <c r="B25" s="135">
        <v>0</v>
      </c>
      <c r="C25" s="136">
        <v>0</v>
      </c>
      <c r="D25" s="136">
        <v>0</v>
      </c>
      <c r="E25" s="137" t="s">
        <v>26</v>
      </c>
      <c r="F25" s="135">
        <v>0</v>
      </c>
      <c r="G25" s="136" t="s">
        <v>26</v>
      </c>
      <c r="H25" s="136">
        <v>0</v>
      </c>
      <c r="I25" s="136">
        <v>0</v>
      </c>
      <c r="J25" s="136">
        <v>0</v>
      </c>
      <c r="K25" s="136">
        <v>0</v>
      </c>
      <c r="L25" s="137" t="s">
        <v>26</v>
      </c>
      <c r="M25" s="135">
        <v>0</v>
      </c>
      <c r="N25" s="136" t="s">
        <v>26</v>
      </c>
      <c r="O25" s="138">
        <v>1654098</v>
      </c>
      <c r="P25" s="138">
        <v>1344960</v>
      </c>
      <c r="Q25" s="139">
        <v>81.310780860626153</v>
      </c>
    </row>
    <row r="26" spans="1:17" x14ac:dyDescent="0.3">
      <c r="A26" s="134" t="s">
        <v>46</v>
      </c>
      <c r="B26" s="145">
        <v>244656</v>
      </c>
      <c r="C26" s="136">
        <v>0</v>
      </c>
      <c r="D26" s="138">
        <v>244656</v>
      </c>
      <c r="E26" s="137">
        <v>0</v>
      </c>
      <c r="F26" s="135">
        <v>0</v>
      </c>
      <c r="G26" s="136">
        <v>0</v>
      </c>
      <c r="H26" s="138">
        <v>244656</v>
      </c>
      <c r="I26" s="136">
        <v>0</v>
      </c>
      <c r="J26" s="136">
        <v>0</v>
      </c>
      <c r="K26" s="136">
        <v>0</v>
      </c>
      <c r="L26" s="137" t="s">
        <v>26</v>
      </c>
      <c r="M26" s="135">
        <v>0</v>
      </c>
      <c r="N26" s="136" t="s">
        <v>26</v>
      </c>
      <c r="O26" s="138">
        <v>1100892</v>
      </c>
      <c r="P26" s="138">
        <v>663412</v>
      </c>
      <c r="Q26" s="139">
        <v>60.261315369718375</v>
      </c>
    </row>
    <row r="27" spans="1:17" ht="15.6" x14ac:dyDescent="0.3">
      <c r="A27" s="134" t="s">
        <v>109</v>
      </c>
      <c r="B27" s="149">
        <v>9648384</v>
      </c>
      <c r="C27" s="150">
        <v>16197740</v>
      </c>
      <c r="D27" s="147" t="s">
        <v>26</v>
      </c>
      <c r="E27" s="139" t="s">
        <v>26</v>
      </c>
      <c r="F27" s="135" t="s">
        <v>26</v>
      </c>
      <c r="G27" s="136" t="s">
        <v>26</v>
      </c>
      <c r="H27" s="136" t="s">
        <v>26</v>
      </c>
      <c r="I27" s="150">
        <v>11345797</v>
      </c>
      <c r="J27" s="150">
        <v>1259541</v>
      </c>
      <c r="K27" s="150">
        <v>5141343</v>
      </c>
      <c r="L27" s="139">
        <v>11.10138847010924</v>
      </c>
      <c r="M27" s="135">
        <v>0</v>
      </c>
      <c r="N27" s="136">
        <v>0</v>
      </c>
      <c r="O27" s="136">
        <v>0</v>
      </c>
      <c r="P27" s="136">
        <v>0</v>
      </c>
      <c r="Q27" s="137" t="s">
        <v>26</v>
      </c>
    </row>
    <row r="28" spans="1:17" x14ac:dyDescent="0.3">
      <c r="A28" s="134" t="s">
        <v>48</v>
      </c>
      <c r="B28" s="145">
        <v>94450</v>
      </c>
      <c r="C28" s="138">
        <v>50350</v>
      </c>
      <c r="D28" s="138">
        <v>44100</v>
      </c>
      <c r="E28" s="139">
        <v>53.308628904182108</v>
      </c>
      <c r="F28" s="145">
        <v>44100</v>
      </c>
      <c r="G28" s="136">
        <v>100</v>
      </c>
      <c r="H28" s="136">
        <v>0</v>
      </c>
      <c r="I28" s="138">
        <v>2485716</v>
      </c>
      <c r="J28" s="138">
        <v>2485716</v>
      </c>
      <c r="K28" s="136">
        <v>0</v>
      </c>
      <c r="L28" s="137">
        <v>100</v>
      </c>
      <c r="M28" s="135">
        <v>0</v>
      </c>
      <c r="N28" s="136">
        <v>0</v>
      </c>
      <c r="O28" s="136">
        <v>0</v>
      </c>
      <c r="P28" s="136">
        <v>0</v>
      </c>
      <c r="Q28" s="137" t="s">
        <v>26</v>
      </c>
    </row>
    <row r="29" spans="1:17" x14ac:dyDescent="0.3">
      <c r="A29" s="134" t="s">
        <v>49</v>
      </c>
      <c r="B29" s="145">
        <v>16151848</v>
      </c>
      <c r="C29" s="138">
        <v>15128756</v>
      </c>
      <c r="D29" s="138">
        <v>1023092</v>
      </c>
      <c r="E29" s="139">
        <v>93.665789821697189</v>
      </c>
      <c r="F29" s="135">
        <v>0</v>
      </c>
      <c r="G29" s="136">
        <v>0</v>
      </c>
      <c r="H29" s="138">
        <v>1023092</v>
      </c>
      <c r="I29" s="136">
        <v>0</v>
      </c>
      <c r="J29" s="136">
        <v>0</v>
      </c>
      <c r="K29" s="136">
        <v>0</v>
      </c>
      <c r="L29" s="137" t="s">
        <v>26</v>
      </c>
      <c r="M29" s="135">
        <v>0</v>
      </c>
      <c r="N29" s="136">
        <v>0</v>
      </c>
      <c r="O29" s="136">
        <v>0</v>
      </c>
      <c r="P29" s="136">
        <v>0</v>
      </c>
      <c r="Q29" s="137" t="s">
        <v>26</v>
      </c>
    </row>
    <row r="30" spans="1:17" ht="15.6" x14ac:dyDescent="0.3">
      <c r="A30" s="134" t="s">
        <v>110</v>
      </c>
      <c r="B30" s="135">
        <v>0</v>
      </c>
      <c r="C30" s="136">
        <v>0</v>
      </c>
      <c r="D30" s="136">
        <v>0</v>
      </c>
      <c r="E30" s="137" t="s">
        <v>26</v>
      </c>
      <c r="F30" s="135">
        <v>0</v>
      </c>
      <c r="G30" s="136" t="s">
        <v>26</v>
      </c>
      <c r="H30" s="136">
        <v>0</v>
      </c>
      <c r="I30" s="138">
        <v>972310</v>
      </c>
      <c r="J30" s="138">
        <v>915981</v>
      </c>
      <c r="K30" s="138">
        <v>56329</v>
      </c>
      <c r="L30" s="139">
        <v>94.206683053758582</v>
      </c>
      <c r="M30" s="135">
        <v>0</v>
      </c>
      <c r="N30" s="136">
        <v>0</v>
      </c>
      <c r="O30" s="136">
        <v>0</v>
      </c>
      <c r="P30" s="136">
        <v>0</v>
      </c>
      <c r="Q30" s="137" t="s">
        <v>26</v>
      </c>
    </row>
    <row r="31" spans="1:17" ht="15.6" x14ac:dyDescent="0.3">
      <c r="A31" s="134" t="s">
        <v>111</v>
      </c>
      <c r="B31" s="145">
        <v>2783264</v>
      </c>
      <c r="C31" s="138">
        <v>2783264</v>
      </c>
      <c r="D31" s="147">
        <v>0</v>
      </c>
      <c r="E31" s="148">
        <v>100</v>
      </c>
      <c r="F31" s="135">
        <v>0</v>
      </c>
      <c r="G31" s="136" t="s">
        <v>26</v>
      </c>
      <c r="H31" s="136">
        <v>0</v>
      </c>
      <c r="I31" s="136">
        <v>0</v>
      </c>
      <c r="J31" s="136">
        <v>0</v>
      </c>
      <c r="K31" s="136">
        <v>0</v>
      </c>
      <c r="L31" s="137" t="s">
        <v>26</v>
      </c>
      <c r="M31" s="135">
        <v>0</v>
      </c>
      <c r="N31" s="136" t="s">
        <v>26</v>
      </c>
      <c r="O31" s="138">
        <v>3200000</v>
      </c>
      <c r="P31" s="138">
        <v>3200000</v>
      </c>
      <c r="Q31" s="137">
        <v>100</v>
      </c>
    </row>
    <row r="32" spans="1:17" ht="15.6" x14ac:dyDescent="0.3">
      <c r="A32" s="134" t="s">
        <v>112</v>
      </c>
      <c r="B32" s="145">
        <v>13703700</v>
      </c>
      <c r="C32" s="138">
        <v>13288561</v>
      </c>
      <c r="D32" s="138">
        <v>415139</v>
      </c>
      <c r="E32" s="139">
        <v>96.970606478542294</v>
      </c>
      <c r="F32" s="145">
        <v>415139</v>
      </c>
      <c r="G32" s="136">
        <v>100</v>
      </c>
      <c r="H32" s="136">
        <v>0</v>
      </c>
      <c r="I32" s="138">
        <v>2106406</v>
      </c>
      <c r="J32" s="138">
        <v>1729231</v>
      </c>
      <c r="K32" s="138">
        <v>377175</v>
      </c>
      <c r="L32" s="139">
        <v>82.09390782213876</v>
      </c>
      <c r="M32" s="135">
        <v>0</v>
      </c>
      <c r="N32" s="136">
        <v>0</v>
      </c>
      <c r="O32" s="136">
        <v>0</v>
      </c>
      <c r="P32" s="136">
        <v>0</v>
      </c>
      <c r="Q32" s="137" t="s">
        <v>26</v>
      </c>
    </row>
    <row r="33" spans="1:17" x14ac:dyDescent="0.3">
      <c r="A33" s="134" t="s">
        <v>53</v>
      </c>
      <c r="B33" s="145">
        <v>7357003</v>
      </c>
      <c r="C33" s="138">
        <v>7357003</v>
      </c>
      <c r="D33" s="147">
        <v>0</v>
      </c>
      <c r="E33" s="148">
        <v>100</v>
      </c>
      <c r="F33" s="135">
        <v>0</v>
      </c>
      <c r="G33" s="136" t="s">
        <v>26</v>
      </c>
      <c r="H33" s="136">
        <v>0</v>
      </c>
      <c r="I33" s="138">
        <v>1896849</v>
      </c>
      <c r="J33" s="136">
        <v>0</v>
      </c>
      <c r="K33" s="138">
        <v>1896849</v>
      </c>
      <c r="L33" s="137">
        <v>0</v>
      </c>
      <c r="M33" s="145">
        <v>1867319</v>
      </c>
      <c r="N33" s="146">
        <v>98.443207656487147</v>
      </c>
      <c r="O33" s="136">
        <v>0</v>
      </c>
      <c r="P33" s="136">
        <v>0</v>
      </c>
      <c r="Q33" s="137" t="s">
        <v>26</v>
      </c>
    </row>
    <row r="34" spans="1:17" x14ac:dyDescent="0.3">
      <c r="A34" s="134" t="s">
        <v>54</v>
      </c>
      <c r="B34" s="145">
        <v>1128120</v>
      </c>
      <c r="C34" s="138">
        <v>1128120</v>
      </c>
      <c r="D34" s="147">
        <v>0</v>
      </c>
      <c r="E34" s="148">
        <v>100</v>
      </c>
      <c r="F34" s="135">
        <v>0</v>
      </c>
      <c r="G34" s="136" t="s">
        <v>26</v>
      </c>
      <c r="H34" s="136">
        <v>0</v>
      </c>
      <c r="I34" s="136">
        <v>0</v>
      </c>
      <c r="J34" s="136">
        <v>0</v>
      </c>
      <c r="K34" s="136">
        <v>0</v>
      </c>
      <c r="L34" s="137" t="s">
        <v>26</v>
      </c>
      <c r="M34" s="135">
        <v>0</v>
      </c>
      <c r="N34" s="136" t="s">
        <v>26</v>
      </c>
      <c r="O34" s="138">
        <v>12568419</v>
      </c>
      <c r="P34" s="138">
        <v>10845716</v>
      </c>
      <c r="Q34" s="139">
        <v>86.2933993527746</v>
      </c>
    </row>
    <row r="35" spans="1:17" x14ac:dyDescent="0.3">
      <c r="A35" s="134" t="s">
        <v>55</v>
      </c>
      <c r="B35" s="135">
        <v>0</v>
      </c>
      <c r="C35" s="136">
        <v>0</v>
      </c>
      <c r="D35" s="136">
        <v>0</v>
      </c>
      <c r="E35" s="137" t="s">
        <v>26</v>
      </c>
      <c r="F35" s="135">
        <v>0</v>
      </c>
      <c r="G35" s="136" t="s">
        <v>26</v>
      </c>
      <c r="H35" s="136">
        <v>0</v>
      </c>
      <c r="I35" s="136">
        <v>0</v>
      </c>
      <c r="J35" s="136">
        <v>0</v>
      </c>
      <c r="K35" s="136">
        <v>0</v>
      </c>
      <c r="L35" s="137" t="s">
        <v>26</v>
      </c>
      <c r="M35" s="135">
        <v>0</v>
      </c>
      <c r="N35" s="136" t="s">
        <v>26</v>
      </c>
      <c r="O35" s="138">
        <v>1641609</v>
      </c>
      <c r="P35" s="138">
        <v>1563181</v>
      </c>
      <c r="Q35" s="139">
        <v>95.222492079417208</v>
      </c>
    </row>
    <row r="36" spans="1:17" ht="15.6" x14ac:dyDescent="0.3">
      <c r="A36" s="134" t="s">
        <v>113</v>
      </c>
      <c r="B36" s="145">
        <v>212074</v>
      </c>
      <c r="C36" s="136">
        <v>0</v>
      </c>
      <c r="D36" s="138">
        <v>212074</v>
      </c>
      <c r="E36" s="137">
        <v>0</v>
      </c>
      <c r="F36" s="145">
        <v>212074</v>
      </c>
      <c r="G36" s="136">
        <v>100</v>
      </c>
      <c r="H36" s="138">
        <v>212074</v>
      </c>
      <c r="I36" s="138">
        <v>5198450</v>
      </c>
      <c r="J36" s="138">
        <v>5173420</v>
      </c>
      <c r="K36" s="138">
        <v>25030</v>
      </c>
      <c r="L36" s="139">
        <v>99.518510325193091</v>
      </c>
      <c r="M36" s="145">
        <v>25030</v>
      </c>
      <c r="N36" s="136">
        <v>100</v>
      </c>
      <c r="O36" s="138">
        <v>13809532</v>
      </c>
      <c r="P36" s="138">
        <v>11400648</v>
      </c>
      <c r="Q36" s="139">
        <v>82.556367587257839</v>
      </c>
    </row>
    <row r="37" spans="1:17" ht="15.6" x14ac:dyDescent="0.3">
      <c r="A37" s="134" t="s">
        <v>114</v>
      </c>
      <c r="B37" s="145">
        <v>588645.04374937771</v>
      </c>
      <c r="C37" s="138">
        <v>155186</v>
      </c>
      <c r="D37" s="138">
        <v>433459.04374937771</v>
      </c>
      <c r="E37" s="139">
        <v>26.36325603143483</v>
      </c>
      <c r="F37" s="145">
        <v>433459.04374937771</v>
      </c>
      <c r="G37" s="136">
        <v>100</v>
      </c>
      <c r="H37" s="138">
        <v>433459.04374937771</v>
      </c>
      <c r="I37" s="138">
        <v>541200</v>
      </c>
      <c r="J37" s="138">
        <v>464780</v>
      </c>
      <c r="K37" s="138">
        <v>76420</v>
      </c>
      <c r="L37" s="139">
        <v>85.879526977087949</v>
      </c>
      <c r="M37" s="145">
        <v>76420</v>
      </c>
      <c r="N37" s="136">
        <v>100</v>
      </c>
      <c r="O37" s="138">
        <v>2250189</v>
      </c>
      <c r="P37" s="138">
        <v>723179</v>
      </c>
      <c r="Q37" s="139">
        <v>32.138589247392105</v>
      </c>
    </row>
    <row r="38" spans="1:17" ht="15.6" x14ac:dyDescent="0.3">
      <c r="A38" s="134" t="s">
        <v>115</v>
      </c>
      <c r="B38" s="135">
        <v>0</v>
      </c>
      <c r="C38" s="136">
        <v>0</v>
      </c>
      <c r="D38" s="136">
        <v>0</v>
      </c>
      <c r="E38" s="137" t="s">
        <v>26</v>
      </c>
      <c r="F38" s="135">
        <v>0</v>
      </c>
      <c r="G38" s="136" t="s">
        <v>26</v>
      </c>
      <c r="H38" s="136">
        <v>0</v>
      </c>
      <c r="I38" s="138">
        <v>344006</v>
      </c>
      <c r="J38" s="138">
        <v>101097</v>
      </c>
      <c r="K38" s="138">
        <v>242909</v>
      </c>
      <c r="L38" s="139">
        <v>29.38815020668244</v>
      </c>
      <c r="M38" s="145">
        <v>84853</v>
      </c>
      <c r="N38" s="146">
        <v>34.932011576351641</v>
      </c>
      <c r="O38" s="136">
        <v>0</v>
      </c>
      <c r="P38" s="136">
        <v>0</v>
      </c>
      <c r="Q38" s="137" t="s">
        <v>26</v>
      </c>
    </row>
    <row r="39" spans="1:17" x14ac:dyDescent="0.3">
      <c r="A39" s="134" t="s">
        <v>59</v>
      </c>
      <c r="B39" s="145">
        <v>5420231</v>
      </c>
      <c r="C39" s="138">
        <v>4358451</v>
      </c>
      <c r="D39" s="138">
        <v>1061780</v>
      </c>
      <c r="E39" s="139">
        <v>80.410797989974967</v>
      </c>
      <c r="F39" s="145">
        <v>1061780</v>
      </c>
      <c r="G39" s="136">
        <v>100</v>
      </c>
      <c r="H39" s="138">
        <v>1061780</v>
      </c>
      <c r="I39" s="138">
        <v>9367018</v>
      </c>
      <c r="J39" s="138">
        <v>9267397</v>
      </c>
      <c r="K39" s="138">
        <v>99621</v>
      </c>
      <c r="L39" s="139">
        <v>98.936470496800581</v>
      </c>
      <c r="M39" s="135">
        <v>0</v>
      </c>
      <c r="N39" s="136">
        <v>0</v>
      </c>
      <c r="O39" s="136">
        <v>0</v>
      </c>
      <c r="P39" s="136">
        <v>0</v>
      </c>
      <c r="Q39" s="137" t="s">
        <v>26</v>
      </c>
    </row>
    <row r="40" spans="1:17" ht="15.6" x14ac:dyDescent="0.3">
      <c r="A40" s="134" t="s">
        <v>116</v>
      </c>
      <c r="B40" s="145">
        <v>27125810</v>
      </c>
      <c r="C40" s="138">
        <v>17397772</v>
      </c>
      <c r="D40" s="138">
        <v>9728038</v>
      </c>
      <c r="E40" s="139">
        <v>64.137336359725296</v>
      </c>
      <c r="F40" s="145">
        <v>9728038</v>
      </c>
      <c r="G40" s="136">
        <v>100</v>
      </c>
      <c r="H40" s="138">
        <v>9728038</v>
      </c>
      <c r="I40" s="138">
        <v>46131125</v>
      </c>
      <c r="J40" s="138">
        <v>43088675</v>
      </c>
      <c r="K40" s="138">
        <v>3042450</v>
      </c>
      <c r="L40" s="139">
        <v>93.404778227281469</v>
      </c>
      <c r="M40" s="145">
        <v>3042450</v>
      </c>
      <c r="N40" s="136">
        <v>100</v>
      </c>
      <c r="O40" s="138">
        <v>29778331</v>
      </c>
      <c r="P40" s="138">
        <v>22813900</v>
      </c>
      <c r="Q40" s="139">
        <v>76.612419950600994</v>
      </c>
    </row>
    <row r="41" spans="1:17" ht="15.6" x14ac:dyDescent="0.3">
      <c r="A41" s="134" t="s">
        <v>117</v>
      </c>
      <c r="B41" s="149">
        <v>3106391.0709128221</v>
      </c>
      <c r="C41" s="136">
        <v>0</v>
      </c>
      <c r="D41" s="150">
        <v>3106391.0709128221</v>
      </c>
      <c r="E41" s="137">
        <v>0</v>
      </c>
      <c r="F41" s="149">
        <v>2415672</v>
      </c>
      <c r="G41" s="146">
        <v>77.764580983364326</v>
      </c>
      <c r="H41" s="150">
        <v>690719</v>
      </c>
      <c r="I41" s="150">
        <v>3002590</v>
      </c>
      <c r="J41" s="150">
        <v>2415672</v>
      </c>
      <c r="K41" s="150">
        <v>586918</v>
      </c>
      <c r="L41" s="139">
        <v>80.452942293153569</v>
      </c>
      <c r="M41" s="149">
        <v>586918</v>
      </c>
      <c r="N41" s="136">
        <v>100</v>
      </c>
      <c r="O41" s="150">
        <v>6136700</v>
      </c>
      <c r="P41" s="150">
        <v>2019054</v>
      </c>
      <c r="Q41" s="139">
        <v>32.901298743624423</v>
      </c>
    </row>
    <row r="42" spans="1:17" ht="15.6" x14ac:dyDescent="0.3">
      <c r="A42" s="134" t="s">
        <v>118</v>
      </c>
      <c r="B42" s="145">
        <v>1301748</v>
      </c>
      <c r="C42" s="138">
        <v>1301748</v>
      </c>
      <c r="D42" s="147">
        <v>0</v>
      </c>
      <c r="E42" s="148">
        <v>100</v>
      </c>
      <c r="F42" s="135">
        <v>0</v>
      </c>
      <c r="G42" s="136" t="s">
        <v>26</v>
      </c>
      <c r="H42" s="136">
        <v>0</v>
      </c>
      <c r="I42" s="138">
        <v>1332559</v>
      </c>
      <c r="J42" s="138">
        <v>973828</v>
      </c>
      <c r="K42" s="138">
        <v>358731</v>
      </c>
      <c r="L42" s="139">
        <v>73.079540943402876</v>
      </c>
      <c r="M42" s="145">
        <v>358731</v>
      </c>
      <c r="N42" s="136">
        <v>100</v>
      </c>
      <c r="O42" s="138">
        <v>1345966</v>
      </c>
      <c r="P42" s="138">
        <v>1218918</v>
      </c>
      <c r="Q42" s="139">
        <v>90.560831402873475</v>
      </c>
    </row>
    <row r="43" spans="1:17" ht="15.6" x14ac:dyDescent="0.3">
      <c r="A43" s="134" t="s">
        <v>119</v>
      </c>
      <c r="B43" s="135">
        <v>0</v>
      </c>
      <c r="C43" s="136">
        <v>0</v>
      </c>
      <c r="D43" s="136">
        <v>0</v>
      </c>
      <c r="E43" s="137" t="s">
        <v>26</v>
      </c>
      <c r="F43" s="135">
        <v>0</v>
      </c>
      <c r="G43" s="136" t="s">
        <v>26</v>
      </c>
      <c r="H43" s="136">
        <v>0</v>
      </c>
      <c r="I43" s="138">
        <v>4437461</v>
      </c>
      <c r="J43" s="138">
        <v>4437461</v>
      </c>
      <c r="K43" s="136">
        <v>0</v>
      </c>
      <c r="L43" s="137">
        <v>100</v>
      </c>
      <c r="M43" s="135">
        <v>0</v>
      </c>
      <c r="N43" s="136" t="s">
        <v>26</v>
      </c>
      <c r="O43" s="138">
        <v>1981118</v>
      </c>
      <c r="P43" s="138">
        <v>1981118</v>
      </c>
      <c r="Q43" s="137">
        <v>100</v>
      </c>
    </row>
    <row r="44" spans="1:17" ht="15.6" x14ac:dyDescent="0.3">
      <c r="A44" s="134" t="s">
        <v>120</v>
      </c>
      <c r="B44" s="135">
        <v>0</v>
      </c>
      <c r="C44" s="136">
        <v>0</v>
      </c>
      <c r="D44" s="136">
        <v>0</v>
      </c>
      <c r="E44" s="137" t="s">
        <v>26</v>
      </c>
      <c r="F44" s="135">
        <v>0</v>
      </c>
      <c r="G44" s="136" t="s">
        <v>26</v>
      </c>
      <c r="H44" s="136">
        <v>0</v>
      </c>
      <c r="I44" s="138">
        <v>6976498</v>
      </c>
      <c r="J44" s="138">
        <v>6935681</v>
      </c>
      <c r="K44" s="138">
        <v>40817</v>
      </c>
      <c r="L44" s="139">
        <v>99.414935688363997</v>
      </c>
      <c r="M44" s="145">
        <v>40817</v>
      </c>
      <c r="N44" s="136">
        <v>100</v>
      </c>
      <c r="O44" s="136">
        <v>0</v>
      </c>
      <c r="P44" s="136">
        <v>0</v>
      </c>
      <c r="Q44" s="137" t="s">
        <v>26</v>
      </c>
    </row>
    <row r="45" spans="1:17" ht="15.6" x14ac:dyDescent="0.3">
      <c r="A45" s="134" t="s">
        <v>121</v>
      </c>
      <c r="B45" s="135">
        <v>0</v>
      </c>
      <c r="C45" s="136">
        <v>0</v>
      </c>
      <c r="D45" s="136">
        <v>0</v>
      </c>
      <c r="E45" s="137" t="s">
        <v>26</v>
      </c>
      <c r="F45" s="135">
        <v>0</v>
      </c>
      <c r="G45" s="136" t="s">
        <v>26</v>
      </c>
      <c r="H45" s="136">
        <v>0</v>
      </c>
      <c r="I45" s="136">
        <v>0</v>
      </c>
      <c r="J45" s="136">
        <v>0</v>
      </c>
      <c r="K45" s="136">
        <v>0</v>
      </c>
      <c r="L45" s="137" t="s">
        <v>26</v>
      </c>
      <c r="M45" s="135">
        <v>0</v>
      </c>
      <c r="N45" s="136" t="s">
        <v>26</v>
      </c>
      <c r="O45" s="138">
        <v>4905695</v>
      </c>
      <c r="P45" s="138">
        <v>4905695</v>
      </c>
      <c r="Q45" s="137">
        <v>100</v>
      </c>
    </row>
    <row r="46" spans="1:17" x14ac:dyDescent="0.3">
      <c r="A46" s="134" t="s">
        <v>66</v>
      </c>
      <c r="B46" s="145">
        <v>605384</v>
      </c>
      <c r="C46" s="138">
        <v>164384</v>
      </c>
      <c r="D46" s="138">
        <v>441000</v>
      </c>
      <c r="E46" s="139">
        <v>27.153674362057799</v>
      </c>
      <c r="F46" s="135">
        <v>0</v>
      </c>
      <c r="G46" s="136">
        <v>0</v>
      </c>
      <c r="H46" s="138">
        <v>441000</v>
      </c>
      <c r="I46" s="136">
        <v>0</v>
      </c>
      <c r="J46" s="136">
        <v>0</v>
      </c>
      <c r="K46" s="136">
        <v>0</v>
      </c>
      <c r="L46" s="137" t="s">
        <v>26</v>
      </c>
      <c r="M46" s="135">
        <v>0</v>
      </c>
      <c r="N46" s="136" t="s">
        <v>26</v>
      </c>
      <c r="O46" s="138">
        <v>123385</v>
      </c>
      <c r="P46" s="138">
        <v>29941</v>
      </c>
      <c r="Q46" s="139">
        <v>24.266320865583339</v>
      </c>
    </row>
    <row r="47" spans="1:17" x14ac:dyDescent="0.3">
      <c r="A47" s="134" t="s">
        <v>67</v>
      </c>
      <c r="B47" s="145">
        <v>1597274</v>
      </c>
      <c r="C47" s="136">
        <v>0</v>
      </c>
      <c r="D47" s="138">
        <v>1597274</v>
      </c>
      <c r="E47" s="137">
        <v>0</v>
      </c>
      <c r="F47" s="145">
        <v>1597274</v>
      </c>
      <c r="G47" s="136">
        <v>100</v>
      </c>
      <c r="H47" s="136">
        <v>0</v>
      </c>
      <c r="I47" s="138">
        <v>2707067</v>
      </c>
      <c r="J47" s="138">
        <v>2707067</v>
      </c>
      <c r="K47" s="136">
        <v>0</v>
      </c>
      <c r="L47" s="137">
        <v>100</v>
      </c>
      <c r="M47" s="135">
        <v>0</v>
      </c>
      <c r="N47" s="136" t="s">
        <v>26</v>
      </c>
      <c r="O47" s="138">
        <v>188890</v>
      </c>
      <c r="P47" s="138">
        <v>25689</v>
      </c>
      <c r="Q47" s="139">
        <v>13.599978823653981</v>
      </c>
    </row>
    <row r="48" spans="1:17" ht="15.6" x14ac:dyDescent="0.3">
      <c r="A48" s="134" t="s">
        <v>122</v>
      </c>
      <c r="B48" s="145">
        <v>1586285</v>
      </c>
      <c r="C48" s="138">
        <v>1586285</v>
      </c>
      <c r="D48" s="147">
        <v>0</v>
      </c>
      <c r="E48" s="148">
        <v>100</v>
      </c>
      <c r="F48" s="135">
        <v>0</v>
      </c>
      <c r="G48" s="136" t="s">
        <v>26</v>
      </c>
      <c r="H48" s="136">
        <v>0</v>
      </c>
      <c r="I48" s="138">
        <v>2468144</v>
      </c>
      <c r="J48" s="138">
        <v>969822</v>
      </c>
      <c r="K48" s="138">
        <v>1498322</v>
      </c>
      <c r="L48" s="139">
        <v>39.293574442982262</v>
      </c>
      <c r="M48" s="145">
        <v>1498322</v>
      </c>
      <c r="N48" s="136">
        <v>100</v>
      </c>
      <c r="O48" s="138">
        <v>6667222</v>
      </c>
      <c r="P48" s="138">
        <v>6227626</v>
      </c>
      <c r="Q48" s="139">
        <v>93.406609229451192</v>
      </c>
    </row>
    <row r="49" spans="1:17" ht="15.6" x14ac:dyDescent="0.3">
      <c r="A49" s="134" t="s">
        <v>123</v>
      </c>
      <c r="B49" s="135">
        <v>0</v>
      </c>
      <c r="C49" s="136">
        <v>0</v>
      </c>
      <c r="D49" s="136">
        <v>0</v>
      </c>
      <c r="E49" s="137" t="s">
        <v>26</v>
      </c>
      <c r="F49" s="135">
        <v>0</v>
      </c>
      <c r="G49" s="136" t="s">
        <v>26</v>
      </c>
      <c r="H49" s="136">
        <v>0</v>
      </c>
      <c r="I49" s="138">
        <v>18758082</v>
      </c>
      <c r="J49" s="138">
        <v>18758082</v>
      </c>
      <c r="K49" s="136">
        <v>0</v>
      </c>
      <c r="L49" s="137">
        <v>100</v>
      </c>
      <c r="M49" s="135">
        <v>0</v>
      </c>
      <c r="N49" s="136">
        <v>0</v>
      </c>
      <c r="O49" s="136">
        <v>0</v>
      </c>
      <c r="P49" s="136">
        <v>0</v>
      </c>
      <c r="Q49" s="137" t="s">
        <v>26</v>
      </c>
    </row>
    <row r="50" spans="1:17" x14ac:dyDescent="0.3">
      <c r="A50" s="134" t="s">
        <v>70</v>
      </c>
      <c r="B50" s="135">
        <v>0</v>
      </c>
      <c r="C50" s="136">
        <v>0</v>
      </c>
      <c r="D50" s="136">
        <v>0</v>
      </c>
      <c r="E50" s="137" t="s">
        <v>26</v>
      </c>
      <c r="F50" s="135">
        <v>0</v>
      </c>
      <c r="G50" s="136" t="s">
        <v>26</v>
      </c>
      <c r="H50" s="136">
        <v>0</v>
      </c>
      <c r="I50" s="136">
        <v>0</v>
      </c>
      <c r="J50" s="136">
        <v>0</v>
      </c>
      <c r="K50" s="136">
        <v>0</v>
      </c>
      <c r="L50" s="137" t="s">
        <v>26</v>
      </c>
      <c r="M50" s="135">
        <v>0</v>
      </c>
      <c r="N50" s="136" t="s">
        <v>26</v>
      </c>
      <c r="O50" s="138">
        <v>6993848</v>
      </c>
      <c r="P50" s="138">
        <v>6074033</v>
      </c>
      <c r="Q50" s="139">
        <v>86.84822718480585</v>
      </c>
    </row>
    <row r="51" spans="1:17" x14ac:dyDescent="0.3">
      <c r="A51" s="134" t="s">
        <v>71</v>
      </c>
      <c r="B51" s="135">
        <v>0</v>
      </c>
      <c r="C51" s="136">
        <v>0</v>
      </c>
      <c r="D51" s="136">
        <v>0</v>
      </c>
      <c r="E51" s="137" t="s">
        <v>26</v>
      </c>
      <c r="F51" s="135">
        <v>0</v>
      </c>
      <c r="G51" s="136" t="s">
        <v>26</v>
      </c>
      <c r="H51" s="136">
        <v>0</v>
      </c>
      <c r="I51" s="136">
        <v>0</v>
      </c>
      <c r="J51" s="136">
        <v>0</v>
      </c>
      <c r="K51" s="136">
        <v>0</v>
      </c>
      <c r="L51" s="137" t="s">
        <v>26</v>
      </c>
      <c r="M51" s="135">
        <v>0</v>
      </c>
      <c r="N51" s="136" t="s">
        <v>26</v>
      </c>
      <c r="O51" s="138">
        <v>27770070</v>
      </c>
      <c r="P51" s="138">
        <v>27770070</v>
      </c>
      <c r="Q51" s="137">
        <v>100</v>
      </c>
    </row>
    <row r="52" spans="1:17" ht="15.6" x14ac:dyDescent="0.3">
      <c r="A52" s="134" t="s">
        <v>124</v>
      </c>
      <c r="B52" s="145">
        <v>611717</v>
      </c>
      <c r="C52" s="138">
        <v>611717</v>
      </c>
      <c r="D52" s="147">
        <v>0</v>
      </c>
      <c r="E52" s="148">
        <v>100</v>
      </c>
      <c r="F52" s="135">
        <v>0</v>
      </c>
      <c r="G52" s="136" t="s">
        <v>26</v>
      </c>
      <c r="H52" s="136">
        <v>0</v>
      </c>
      <c r="I52" s="138">
        <v>818644</v>
      </c>
      <c r="J52" s="138">
        <v>818644</v>
      </c>
      <c r="K52" s="136">
        <v>0</v>
      </c>
      <c r="L52" s="137">
        <v>100</v>
      </c>
      <c r="M52" s="135">
        <v>0</v>
      </c>
      <c r="N52" s="136" t="s">
        <v>26</v>
      </c>
      <c r="O52" s="138">
        <v>3045176</v>
      </c>
      <c r="P52" s="138">
        <v>3045176</v>
      </c>
      <c r="Q52" s="137">
        <v>100</v>
      </c>
    </row>
    <row r="53" spans="1:17" ht="15.6" x14ac:dyDescent="0.3">
      <c r="A53" s="134" t="s">
        <v>125</v>
      </c>
      <c r="B53" s="145">
        <v>746420</v>
      </c>
      <c r="C53" s="138">
        <v>712872</v>
      </c>
      <c r="D53" s="138">
        <v>33548</v>
      </c>
      <c r="E53" s="139">
        <v>95.505479488759676</v>
      </c>
      <c r="F53" s="135">
        <v>0</v>
      </c>
      <c r="G53" s="136">
        <v>0</v>
      </c>
      <c r="H53" s="138">
        <v>33548</v>
      </c>
      <c r="I53" s="136">
        <v>0</v>
      </c>
      <c r="J53" s="136">
        <v>0</v>
      </c>
      <c r="K53" s="136">
        <v>0</v>
      </c>
      <c r="L53" s="137" t="s">
        <v>26</v>
      </c>
      <c r="M53" s="135">
        <v>0</v>
      </c>
      <c r="N53" s="136" t="s">
        <v>26</v>
      </c>
      <c r="O53" s="138">
        <v>252155</v>
      </c>
      <c r="P53" s="138">
        <v>252155</v>
      </c>
      <c r="Q53" s="137">
        <v>100</v>
      </c>
    </row>
    <row r="54" spans="1:17" x14ac:dyDescent="0.3">
      <c r="A54" s="134" t="s">
        <v>74</v>
      </c>
      <c r="B54" s="145">
        <v>1629600</v>
      </c>
      <c r="C54" s="138">
        <v>1481700</v>
      </c>
      <c r="D54" s="138">
        <v>147900</v>
      </c>
      <c r="E54" s="139">
        <v>90.924153166421206</v>
      </c>
      <c r="F54" s="145">
        <v>147900</v>
      </c>
      <c r="G54" s="136">
        <v>100</v>
      </c>
      <c r="H54" s="136">
        <v>0</v>
      </c>
      <c r="I54" s="138">
        <v>151093</v>
      </c>
      <c r="J54" s="138">
        <v>151093</v>
      </c>
      <c r="K54" s="136">
        <v>0</v>
      </c>
      <c r="L54" s="137">
        <v>100</v>
      </c>
      <c r="M54" s="135">
        <v>0</v>
      </c>
      <c r="N54" s="136" t="s">
        <v>26</v>
      </c>
      <c r="O54" s="138">
        <v>293435</v>
      </c>
      <c r="P54" s="138">
        <v>167164</v>
      </c>
      <c r="Q54" s="139">
        <v>56.967982687818427</v>
      </c>
    </row>
    <row r="55" spans="1:17" ht="15.6" x14ac:dyDescent="0.3">
      <c r="A55" s="134" t="s">
        <v>126</v>
      </c>
      <c r="B55" s="145">
        <v>2890856</v>
      </c>
      <c r="C55" s="138">
        <v>1126314</v>
      </c>
      <c r="D55" s="138">
        <v>1764542</v>
      </c>
      <c r="E55" s="139">
        <v>38.961262684824149</v>
      </c>
      <c r="F55" s="145">
        <v>900955</v>
      </c>
      <c r="G55" s="146">
        <v>51.058858332643823</v>
      </c>
      <c r="H55" s="138">
        <v>863587</v>
      </c>
      <c r="I55" s="138">
        <v>2527322</v>
      </c>
      <c r="J55" s="138">
        <v>900955</v>
      </c>
      <c r="K55" s="138">
        <v>1626367</v>
      </c>
      <c r="L55" s="139">
        <v>35.648603541614406</v>
      </c>
      <c r="M55" s="145">
        <v>952000</v>
      </c>
      <c r="N55" s="146">
        <v>58.535373627231735</v>
      </c>
      <c r="O55" s="138">
        <v>952000</v>
      </c>
      <c r="P55" s="138">
        <v>952000</v>
      </c>
      <c r="Q55" s="137">
        <v>100</v>
      </c>
    </row>
    <row r="56" spans="1:17" ht="15.6" x14ac:dyDescent="0.3">
      <c r="A56" s="134" t="s">
        <v>127</v>
      </c>
      <c r="B56" s="135">
        <v>0</v>
      </c>
      <c r="C56" s="136">
        <v>0</v>
      </c>
      <c r="D56" s="136">
        <v>0</v>
      </c>
      <c r="E56" s="137" t="s">
        <v>26</v>
      </c>
      <c r="F56" s="135">
        <v>0</v>
      </c>
      <c r="G56" s="136" t="s">
        <v>26</v>
      </c>
      <c r="H56" s="136">
        <v>0</v>
      </c>
      <c r="I56" s="136">
        <v>0</v>
      </c>
      <c r="J56" s="136">
        <v>0</v>
      </c>
      <c r="K56" s="136">
        <v>0</v>
      </c>
      <c r="L56" s="137" t="s">
        <v>26</v>
      </c>
      <c r="M56" s="135">
        <v>0</v>
      </c>
      <c r="N56" s="136" t="s">
        <v>26</v>
      </c>
      <c r="O56" s="138">
        <v>11628535</v>
      </c>
      <c r="P56" s="138">
        <v>11628535</v>
      </c>
      <c r="Q56" s="137">
        <v>100</v>
      </c>
    </row>
    <row r="57" spans="1:17" ht="15.6" x14ac:dyDescent="0.3">
      <c r="A57" s="134" t="s">
        <v>128</v>
      </c>
      <c r="B57" s="145">
        <v>1017646</v>
      </c>
      <c r="C57" s="138">
        <v>1017646</v>
      </c>
      <c r="D57" s="147">
        <v>0</v>
      </c>
      <c r="E57" s="148">
        <v>100</v>
      </c>
      <c r="F57" s="135">
        <v>0</v>
      </c>
      <c r="G57" s="136" t="s">
        <v>26</v>
      </c>
      <c r="H57" s="136">
        <v>0</v>
      </c>
      <c r="I57" s="138">
        <v>2586904</v>
      </c>
      <c r="J57" s="138">
        <v>2538878</v>
      </c>
      <c r="K57" s="138">
        <v>48026</v>
      </c>
      <c r="L57" s="139">
        <v>98.143495081379129</v>
      </c>
      <c r="M57" s="145">
        <v>48026</v>
      </c>
      <c r="N57" s="136">
        <v>100</v>
      </c>
      <c r="O57" s="138">
        <v>1146204</v>
      </c>
      <c r="P57" s="138">
        <v>428037</v>
      </c>
      <c r="Q57" s="139">
        <v>37.343875959253324</v>
      </c>
    </row>
    <row r="58" spans="1:17" x14ac:dyDescent="0.3">
      <c r="A58" s="151" t="s">
        <v>78</v>
      </c>
      <c r="B58" s="152">
        <v>166975358.09426883</v>
      </c>
      <c r="C58" s="152">
        <v>144071312.69103497</v>
      </c>
      <c r="D58" s="152">
        <v>29453401.403233871</v>
      </c>
      <c r="E58" s="153">
        <v>86.282978719349117</v>
      </c>
      <c r="F58" s="152">
        <v>21447961.023356002</v>
      </c>
      <c r="G58" s="153">
        <v>72.819980041426035</v>
      </c>
      <c r="H58" s="152">
        <f>SUM(H4:H56)</f>
        <v>19440791.352714423</v>
      </c>
      <c r="I58" s="152">
        <v>239976807.984485</v>
      </c>
      <c r="J58" s="152">
        <v>200258601</v>
      </c>
      <c r="K58" s="152">
        <v>34773293.984485008</v>
      </c>
      <c r="L58" s="153">
        <v>83.449147724703096</v>
      </c>
      <c r="M58" s="152">
        <v>21943159</v>
      </c>
      <c r="N58" s="153">
        <v>63.103481107629612</v>
      </c>
      <c r="O58" s="152">
        <f>SUM(O4:O57)</f>
        <v>232729116</v>
      </c>
      <c r="P58" s="152">
        <f>SUM(P4:P57)</f>
        <v>202391550</v>
      </c>
      <c r="Q58" s="153">
        <v>87.072285267266551</v>
      </c>
    </row>
    <row r="60" spans="1:17" s="157" customFormat="1" ht="13.8" x14ac:dyDescent="0.2">
      <c r="A60" s="154" t="s">
        <v>129</v>
      </c>
      <c r="B60" s="155"/>
      <c r="C60" s="155"/>
      <c r="D60" s="155"/>
      <c r="E60" s="155"/>
      <c r="F60" s="155"/>
      <c r="G60" s="155"/>
      <c r="H60" s="155"/>
      <c r="I60" s="155"/>
      <c r="J60" s="155"/>
      <c r="K60" s="155"/>
      <c r="L60" s="155"/>
      <c r="M60" s="155"/>
      <c r="N60" s="155"/>
      <c r="O60" s="156"/>
      <c r="P60" s="155"/>
      <c r="Q60" s="155"/>
    </row>
    <row r="61" spans="1:17" s="157" customFormat="1" ht="18.75" customHeight="1" x14ac:dyDescent="0.2">
      <c r="A61" s="154" t="s">
        <v>130</v>
      </c>
      <c r="B61" s="155"/>
      <c r="C61" s="155"/>
      <c r="D61" s="155"/>
      <c r="E61" s="155"/>
      <c r="F61" s="155"/>
      <c r="G61" s="155"/>
      <c r="H61" s="155"/>
      <c r="I61" s="155"/>
      <c r="J61" s="155"/>
      <c r="K61" s="155"/>
      <c r="L61" s="155"/>
      <c r="M61" s="155"/>
      <c r="N61" s="155"/>
      <c r="O61" s="155"/>
      <c r="P61" s="155"/>
      <c r="Q61" s="155"/>
    </row>
    <row r="62" spans="1:17" s="157" customFormat="1" ht="15.6" x14ac:dyDescent="0.25">
      <c r="A62" s="122" t="s">
        <v>131</v>
      </c>
      <c r="B62" s="155"/>
      <c r="C62" s="155"/>
      <c r="D62" s="155"/>
      <c r="E62" s="155"/>
      <c r="F62" s="155"/>
      <c r="G62" s="155"/>
      <c r="H62" s="155"/>
      <c r="I62" s="155"/>
      <c r="J62" s="155"/>
      <c r="K62" s="155"/>
      <c r="L62" s="155"/>
      <c r="M62" s="155"/>
      <c r="N62" s="155"/>
      <c r="O62" s="156"/>
      <c r="P62" s="155"/>
      <c r="Q62" s="155"/>
    </row>
    <row r="63" spans="1:17" s="157" customFormat="1" ht="15.6" x14ac:dyDescent="0.25">
      <c r="A63" s="122" t="s">
        <v>132</v>
      </c>
      <c r="B63" s="155"/>
      <c r="C63" s="155"/>
      <c r="D63" s="155"/>
      <c r="E63" s="155"/>
      <c r="F63" s="155"/>
      <c r="G63" s="155"/>
      <c r="H63" s="155"/>
      <c r="I63" s="155"/>
      <c r="J63" s="155"/>
      <c r="K63" s="155"/>
      <c r="L63" s="155"/>
      <c r="M63" s="155"/>
      <c r="N63" s="155"/>
      <c r="O63" s="156"/>
      <c r="P63" s="155"/>
      <c r="Q63" s="155"/>
    </row>
    <row r="64" spans="1:17" s="157" customFormat="1" ht="15.6" x14ac:dyDescent="0.25">
      <c r="A64" s="122" t="s">
        <v>133</v>
      </c>
      <c r="B64" s="155"/>
      <c r="C64" s="155"/>
      <c r="D64" s="155"/>
      <c r="E64" s="155"/>
      <c r="F64" s="155"/>
      <c r="G64" s="155"/>
      <c r="H64" s="155"/>
      <c r="I64" s="155"/>
      <c r="J64" s="155"/>
      <c r="K64" s="155"/>
      <c r="L64" s="155"/>
      <c r="M64" s="155"/>
      <c r="N64" s="155"/>
      <c r="O64" s="155"/>
      <c r="P64" s="155"/>
      <c r="Q64" s="155"/>
    </row>
    <row r="65" spans="1:17" s="157" customFormat="1" ht="15.6" x14ac:dyDescent="0.25">
      <c r="A65" s="122" t="s">
        <v>134</v>
      </c>
      <c r="B65" s="155"/>
      <c r="C65" s="155"/>
      <c r="D65" s="155"/>
      <c r="E65" s="155"/>
      <c r="F65" s="155"/>
      <c r="G65" s="155"/>
      <c r="H65" s="155"/>
      <c r="I65" s="155"/>
      <c r="J65" s="155"/>
      <c r="K65" s="155"/>
      <c r="L65" s="155"/>
      <c r="M65" s="155"/>
      <c r="N65" s="155"/>
      <c r="O65" s="156"/>
      <c r="P65" s="155"/>
      <c r="Q65" s="155"/>
    </row>
    <row r="66" spans="1:17" s="157" customFormat="1" ht="15.6" x14ac:dyDescent="0.25">
      <c r="A66" s="122" t="s">
        <v>135</v>
      </c>
      <c r="B66" s="155"/>
      <c r="C66" s="155"/>
      <c r="D66" s="155"/>
      <c r="E66" s="155"/>
      <c r="F66" s="155"/>
      <c r="G66" s="155"/>
      <c r="H66" s="155"/>
      <c r="I66" s="155"/>
      <c r="J66" s="155"/>
      <c r="K66" s="155"/>
      <c r="L66" s="155"/>
      <c r="M66" s="155"/>
      <c r="N66" s="155"/>
      <c r="O66" s="155"/>
      <c r="P66" s="155"/>
      <c r="Q66" s="155"/>
    </row>
    <row r="67" spans="1:17" s="157" customFormat="1" ht="10.199999999999999" x14ac:dyDescent="0.2">
      <c r="A67" s="170" t="s">
        <v>136</v>
      </c>
      <c r="B67" s="171"/>
      <c r="C67" s="171"/>
      <c r="D67" s="171"/>
      <c r="E67" s="171"/>
      <c r="F67" s="171"/>
      <c r="G67" s="171"/>
      <c r="H67" s="171"/>
      <c r="I67" s="171"/>
      <c r="J67" s="171"/>
      <c r="K67" s="171"/>
      <c r="L67" s="171"/>
      <c r="M67" s="171"/>
      <c r="N67" s="171"/>
      <c r="O67" s="171"/>
      <c r="P67" s="171"/>
      <c r="Q67" s="171"/>
    </row>
    <row r="68" spans="1:17" s="157" customFormat="1" ht="10.199999999999999" x14ac:dyDescent="0.2">
      <c r="A68" s="171"/>
      <c r="B68" s="171"/>
      <c r="C68" s="171"/>
      <c r="D68" s="171"/>
      <c r="E68" s="171"/>
      <c r="F68" s="171"/>
      <c r="G68" s="171"/>
      <c r="H68" s="171"/>
      <c r="I68" s="171"/>
      <c r="J68" s="171"/>
      <c r="K68" s="171"/>
      <c r="L68" s="171"/>
      <c r="M68" s="171"/>
      <c r="N68" s="171"/>
      <c r="O68" s="171"/>
      <c r="P68" s="171"/>
      <c r="Q68" s="171"/>
    </row>
    <row r="69" spans="1:17" ht="22.5" customHeight="1" x14ac:dyDescent="0.3">
      <c r="A69" s="171"/>
      <c r="B69" s="171"/>
      <c r="C69" s="171"/>
      <c r="D69" s="171"/>
      <c r="E69" s="171"/>
      <c r="F69" s="171"/>
      <c r="G69" s="171"/>
      <c r="H69" s="171"/>
      <c r="I69" s="171"/>
      <c r="J69" s="171"/>
      <c r="K69" s="171"/>
      <c r="L69" s="171"/>
      <c r="M69" s="171"/>
      <c r="N69" s="171"/>
      <c r="O69" s="171"/>
      <c r="P69" s="171"/>
      <c r="Q69" s="171"/>
    </row>
    <row r="70" spans="1:17" x14ac:dyDescent="0.3">
      <c r="A70" s="159"/>
      <c r="B70" s="160"/>
      <c r="C70" s="160"/>
      <c r="D70" s="160"/>
      <c r="E70" s="160"/>
      <c r="F70" s="160"/>
      <c r="G70" s="160"/>
      <c r="H70" s="160"/>
      <c r="I70" s="160"/>
      <c r="J70" s="160"/>
      <c r="K70" s="160"/>
      <c r="L70" s="160"/>
      <c r="M70" s="160"/>
      <c r="N70" s="160"/>
      <c r="O70" s="160"/>
      <c r="P70" s="160"/>
      <c r="Q70" s="160"/>
    </row>
    <row r="71" spans="1:17" x14ac:dyDescent="0.3">
      <c r="A71" s="161" t="s">
        <v>86</v>
      </c>
      <c r="B71" s="160"/>
      <c r="C71" s="160"/>
      <c r="D71" s="160"/>
      <c r="E71" s="160"/>
      <c r="F71" s="160"/>
      <c r="G71" s="160"/>
      <c r="H71" s="160"/>
      <c r="I71" s="160"/>
      <c r="J71" s="160"/>
      <c r="K71" s="160"/>
      <c r="L71" s="160"/>
      <c r="M71" s="160"/>
      <c r="N71" s="160"/>
      <c r="O71" s="160"/>
      <c r="P71" s="160"/>
      <c r="Q71" s="160"/>
    </row>
  </sheetData>
  <autoFilter ref="A5:Q58" xr:uid="{00000000-0001-0000-0100-000000000000}"/>
  <mergeCells count="4">
    <mergeCell ref="A67:Q69"/>
    <mergeCell ref="B4:E4"/>
    <mergeCell ref="F4:L4"/>
    <mergeCell ref="M4:Q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
  <sheetViews>
    <sheetView workbookViewId="0">
      <selection activeCell="L13" sqref="L13"/>
    </sheetView>
  </sheetViews>
  <sheetFormatPr defaultRowHeight="14.4" x14ac:dyDescent="0.3"/>
  <sheetData>
    <row r="1" spans="1:17" ht="112.8" thickBot="1" x14ac:dyDescent="0.35">
      <c r="A1" s="3" t="s">
        <v>2</v>
      </c>
      <c r="B1" s="5" t="s">
        <v>3</v>
      </c>
      <c r="C1" s="5" t="s">
        <v>88</v>
      </c>
      <c r="D1" s="7" t="s">
        <v>89</v>
      </c>
      <c r="E1" s="9" t="s">
        <v>6</v>
      </c>
      <c r="F1" s="12" t="s">
        <v>7</v>
      </c>
      <c r="G1" s="4" t="s">
        <v>8</v>
      </c>
      <c r="H1" s="13" t="s">
        <v>90</v>
      </c>
      <c r="I1" s="14" t="s">
        <v>91</v>
      </c>
      <c r="J1" s="15" t="s">
        <v>11</v>
      </c>
      <c r="K1" s="16" t="s">
        <v>12</v>
      </c>
      <c r="L1" s="11" t="s">
        <v>13</v>
      </c>
      <c r="M1" s="4" t="s">
        <v>92</v>
      </c>
      <c r="N1" s="6" t="s">
        <v>93</v>
      </c>
      <c r="O1" s="6" t="s">
        <v>94</v>
      </c>
      <c r="P1" s="10" t="s">
        <v>19</v>
      </c>
      <c r="Q1" s="8"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7" ma:contentTypeDescription="Create a new document." ma:contentTypeScope="" ma:versionID="e96bdd2b594feb2620aa601c68130ea5">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adf799911525a999bc262bb06891e93b"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9A3062-6F3E-408A-B7E7-B369B6C4323F}">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31D8CD83-8BBA-4B59-9F88-64A48898AC80}">
  <ds:schemaRefs>
    <ds:schemaRef ds:uri="http://schemas.microsoft.com/sharepoint/v3/contenttype/forms"/>
  </ds:schemaRefs>
</ds:datastoreItem>
</file>

<file path=customXml/itemProps3.xml><?xml version="1.0" encoding="utf-8"?>
<ds:datastoreItem xmlns:ds="http://schemas.openxmlformats.org/officeDocument/2006/customXml" ds:itemID="{38C58F03-1A4E-44F8-889A-6F772D849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Annex 2 (2)</vt:lpstr>
      <vt:lpstr>Annex2</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BERGERON, Laurent Pascal</dc:creator>
  <cp:lastModifiedBy>DELL</cp:lastModifiedBy>
  <cp:revision/>
  <dcterms:created xsi:type="dcterms:W3CDTF">2022-10-26T13:00:51Z</dcterms:created>
  <dcterms:modified xsi:type="dcterms:W3CDTF">2025-08-03T18:48:07Z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