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field " sheetId="5" r:id="rId1"/>
    <sheet name="packets" sheetId="2" r:id="rId2"/>
    <sheet name="credits" sheetId="3" r:id="rId3"/>
    <sheet name="error" sheetId="4" r:id="rId4"/>
    <sheet name="options" sheetId="6" r:id="rId5"/>
  </sheets>
  <calcPr calcId="152511"/>
</workbook>
</file>

<file path=xl/calcChain.xml><?xml version="1.0" encoding="utf-8"?>
<calcChain xmlns="http://schemas.openxmlformats.org/spreadsheetml/2006/main">
  <c r="B11" i="5" l="1"/>
  <c r="J3" i="5" l="1"/>
  <c r="J4" i="5"/>
  <c r="J5" i="5"/>
  <c r="B42" i="5" s="1"/>
  <c r="J2" i="5"/>
  <c r="E115" i="5" l="1"/>
  <c r="E113" i="5"/>
  <c r="E109" i="5"/>
  <c r="E107" i="5"/>
  <c r="E100" i="5"/>
  <c r="E101" i="5"/>
  <c r="E98" i="5"/>
  <c r="E94" i="5"/>
  <c r="E93" i="5"/>
  <c r="E91" i="5"/>
  <c r="E67" i="5"/>
  <c r="E61" i="5"/>
  <c r="E62" i="5"/>
  <c r="E25" i="5" l="1"/>
  <c r="B31" i="5"/>
  <c r="B16" i="5"/>
  <c r="B35" i="5" l="1"/>
  <c r="B36" i="5" s="1"/>
  <c r="B18" i="5"/>
  <c r="E65" i="5"/>
  <c r="E85" i="5"/>
  <c r="E66" i="5"/>
  <c r="E84" i="5"/>
  <c r="E64" i="5"/>
  <c r="E59" i="5"/>
  <c r="E82" i="5"/>
  <c r="E60" i="5"/>
  <c r="E81" i="5"/>
  <c r="E58" i="5"/>
  <c r="E54" i="5"/>
  <c r="E77" i="5"/>
  <c r="E53" i="5"/>
  <c r="E76" i="5"/>
  <c r="E52" i="5"/>
  <c r="E74" i="5"/>
  <c r="E50" i="5"/>
  <c r="E73" i="5"/>
  <c r="E49" i="5"/>
  <c r="B43" i="5"/>
  <c r="E36" i="5"/>
  <c r="B17" i="5"/>
  <c r="B20" i="5" l="1"/>
  <c r="B25" i="5" s="1"/>
  <c r="C8" i="3" l="1"/>
  <c r="B12" i="5"/>
</calcChain>
</file>

<file path=xl/comments1.xml><?xml version="1.0" encoding="utf-8"?>
<comments xmlns="http://schemas.openxmlformats.org/spreadsheetml/2006/main">
  <authors>
    <author>Author</author>
  </authors>
  <commentList>
    <comment ref="G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Half CLs can be reordered and hence full cache has to be accumulated
</t>
        </r>
      </text>
    </comment>
  </commentList>
</comments>
</file>

<file path=xl/sharedStrings.xml><?xml version="1.0" encoding="utf-8"?>
<sst xmlns="http://schemas.openxmlformats.org/spreadsheetml/2006/main" count="325" uniqueCount="148">
  <si>
    <t>Request</t>
  </si>
  <si>
    <t>address</t>
  </si>
  <si>
    <t>TID</t>
  </si>
  <si>
    <t>length</t>
  </si>
  <si>
    <t>opcode</t>
  </si>
  <si>
    <t>Write data</t>
  </si>
  <si>
    <t>data</t>
  </si>
  <si>
    <t>wbe</t>
  </si>
  <si>
    <t>read data</t>
  </si>
  <si>
    <t>error</t>
  </si>
  <si>
    <t>poison</t>
  </si>
  <si>
    <t>sideband</t>
  </si>
  <si>
    <t>tid</t>
  </si>
  <si>
    <t>ofst</t>
  </si>
  <si>
    <t>Write Cpl</t>
  </si>
  <si>
    <t>CMI</t>
  </si>
  <si>
    <t>rx0</t>
  </si>
  <si>
    <t>request</t>
  </si>
  <si>
    <t>rx1</t>
  </si>
  <si>
    <t>tx0</t>
  </si>
  <si>
    <t>tx1</t>
  </si>
  <si>
    <t>cell size</t>
  </si>
  <si>
    <t>RX</t>
  </si>
  <si>
    <t>TX</t>
  </si>
  <si>
    <t>interface</t>
  </si>
  <si>
    <t>layer</t>
  </si>
  <si>
    <t>IDI</t>
  </si>
  <si>
    <t>DB reads</t>
  </si>
  <si>
    <t>64B</t>
  </si>
  <si>
    <t>32B</t>
  </si>
  <si>
    <t>response</t>
  </si>
  <si>
    <t>2x 2x16B</t>
  </si>
  <si>
    <t>noc packet</t>
  </si>
  <si>
    <t>2x 1x32B</t>
  </si>
  <si>
    <t>1x 1x32B</t>
  </si>
  <si>
    <t>2 or 1 rd CPL and each rd CPL has 2 beats of 16B data</t>
  </si>
  <si>
    <t xml:space="preserve">Display reads </t>
  </si>
  <si>
    <t>NA</t>
  </si>
  <si>
    <t>supported</t>
  </si>
  <si>
    <t>1x64B</t>
  </si>
  <si>
    <t>2 rd CPL and each rd CPL has 2 beats of 16B data</t>
  </si>
  <si>
    <t>1 single beat 64B noc packet. 2 RD CPL have to merge</t>
  </si>
  <si>
    <t>DB writes</t>
  </si>
  <si>
    <t>IDI wrdata</t>
  </si>
  <si>
    <t>2 or 1 single beat 32B noc packets</t>
  </si>
  <si>
    <t>1x 32B</t>
  </si>
  <si>
    <t>2x 32B</t>
  </si>
  <si>
    <t>1x 2x32B</t>
  </si>
  <si>
    <t>1x 2x16B</t>
  </si>
  <si>
    <t>2 or 1 beats of 32B</t>
  </si>
  <si>
    <t>beat size</t>
  </si>
  <si>
    <t>-</t>
  </si>
  <si>
    <t>num pkts</t>
  </si>
  <si>
    <t>beats/pkt</t>
  </si>
  <si>
    <t>remote output registers</t>
  </si>
  <si>
    <t>credit input registered</t>
  </si>
  <si>
    <t>input buffer</t>
  </si>
  <si>
    <t>credit output registered</t>
  </si>
  <si>
    <t>tx</t>
  </si>
  <si>
    <t>rx</t>
  </si>
  <si>
    <t>credit pipeline</t>
  </si>
  <si>
    <t>data pipeline</t>
  </si>
  <si>
    <t>Credit/FIFO depth</t>
  </si>
  <si>
    <t>Data</t>
  </si>
  <si>
    <t>address parity</t>
  </si>
  <si>
    <t>spares</t>
  </si>
  <si>
    <t>data parity</t>
  </si>
  <si>
    <t>wbe parity</t>
  </si>
  <si>
    <t xml:space="preserve">Data parity </t>
  </si>
  <si>
    <t>per 64-bit</t>
  </si>
  <si>
    <t>WBE parity</t>
  </si>
  <si>
    <t>per 32-bits</t>
  </si>
  <si>
    <t>per 32B</t>
  </si>
  <si>
    <t>per 64B</t>
  </si>
  <si>
    <t>per 16-bits</t>
  </si>
  <si>
    <t>WR Poison</t>
  </si>
  <si>
    <t>RD poison</t>
  </si>
  <si>
    <t>valid with fourth 16B data beat</t>
  </si>
  <si>
    <t>RD error</t>
  </si>
  <si>
    <t>32B or 64B</t>
  </si>
  <si>
    <t>always at last 16B data beat</t>
  </si>
  <si>
    <t>valid with second 16B data beat</t>
  </si>
  <si>
    <t>spare</t>
  </si>
  <si>
    <t>num</t>
  </si>
  <si>
    <t>width</t>
  </si>
  <si>
    <t>lbinfo</t>
  </si>
  <si>
    <t>extra</t>
  </si>
  <si>
    <t>tx2</t>
  </si>
  <si>
    <t>1 packet of 2x32B beat 64B packet or 1 single beat packet of 32B.
Needs store and forward logic.</t>
  </si>
  <si>
    <t>16B</t>
  </si>
  <si>
    <t>datawidth</t>
  </si>
  <si>
    <t>packet size</t>
  </si>
  <si>
    <t>switch interface</t>
  </si>
  <si>
    <t>S&amp;F</t>
  </si>
  <si>
    <t>yes</t>
  </si>
  <si>
    <t>To IDI</t>
  </si>
  <si>
    <t>No</t>
  </si>
  <si>
    <t>no</t>
  </si>
  <si>
    <t>4x 16B</t>
  </si>
  <si>
    <t>switch upsize</t>
  </si>
  <si>
    <t>yes (64B)</t>
  </si>
  <si>
    <t>To Display</t>
  </si>
  <si>
    <t>2x 16B</t>
  </si>
  <si>
    <t>CMI ooo</t>
  </si>
  <si>
    <t>IDI interleave ok?</t>
  </si>
  <si>
    <t>1x 64B</t>
  </si>
  <si>
    <t>options</t>
  </si>
  <si>
    <t>1. Share with display read response</t>
  </si>
  <si>
    <t>2. Add layer 4 for debug read response</t>
  </si>
  <si>
    <t>3. Unify read and write packet formats using spares</t>
  </si>
  <si>
    <t>additional VC, no dedicated debug FSTOP</t>
  </si>
  <si>
    <t>additional router instances, chassis, registers</t>
  </si>
  <si>
    <t>extra bits in fabric (area)</t>
  </si>
  <si>
    <t>rd cpl vc0 (DB, SPK)</t>
  </si>
  <si>
    <t>rd cpl vc1 (DIP)</t>
  </si>
  <si>
    <t>wr cpl (DB)</t>
  </si>
  <si>
    <t>lyr 0, vc 0</t>
  </si>
  <si>
    <t>lyr 1, vc 0</t>
  </si>
  <si>
    <t>lyr 2, vc 0</t>
  </si>
  <si>
    <t>lyr 3, vc 0</t>
  </si>
  <si>
    <t>lyr 3, vc 1</t>
  </si>
  <si>
    <t>SPK rd req</t>
  </si>
  <si>
    <t>DB rd req</t>
  </si>
  <si>
    <t>DIP rd req</t>
  </si>
  <si>
    <t>rd req (DB, DIP, SPK)</t>
  </si>
  <si>
    <t>wr req &amp; data (DB, SPK)</t>
  </si>
  <si>
    <t>DB wr req &amp; data</t>
  </si>
  <si>
    <t>SPK wr req &amp; data</t>
  </si>
  <si>
    <t>DB rd cpl</t>
  </si>
  <si>
    <t>DIP rd cpl</t>
  </si>
  <si>
    <t>DB wr cpl</t>
  </si>
  <si>
    <t>resize</t>
  </si>
  <si>
    <t>/ 2</t>
  </si>
  <si>
    <t>SPK rd cpl</t>
  </si>
  <si>
    <t>/ 4</t>
  </si>
  <si>
    <t>SPK</t>
  </si>
  <si>
    <t>DIP</t>
  </si>
  <si>
    <t>Lpid</t>
  </si>
  <si>
    <t>Rd req cells</t>
  </si>
  <si>
    <t>Write data cells</t>
  </si>
  <si>
    <t>Read data cells</t>
  </si>
  <si>
    <t>wr cpl cells</t>
  </si>
  <si>
    <t>priority</t>
  </si>
  <si>
    <t>x 16</t>
  </si>
  <si>
    <t>src id</t>
  </si>
  <si>
    <t>x 1</t>
  </si>
  <si>
    <t>/ 8</t>
  </si>
  <si>
    <t>IDI checks and recomputes per 16-bit. Accounts for full line in recomp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</si>
</sst>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120" zoomScaleNormal="120" workbookViewId="0">
      <selection activeCell="G20" sqref="G20"/>
    </sheetView>
  </sheetViews>
  <sheetFormatPr defaultRowHeight="15" x14ac:dyDescent="0.25"/>
  <cols>
    <col min="1" max="1" width="19.5703125" bestFit="1" customWidth="1"/>
    <col min="3" max="3" width="9" style="8"/>
    <col min="4" max="4" width="12" bestFit="1" customWidth="1"/>
    <col min="6" max="6" width="11.28515625" bestFit="1" customWidth="1"/>
    <col min="7" max="7" width="15.7109375" customWidth="1"/>
    <col min="8" max="8" width="6.85546875" bestFit="1" customWidth="1"/>
    <col min="9" max="9" width="4.5703125" customWidth="1"/>
    <col min="10" max="10" width="8.85546875" customWidth="1"/>
    <col min="11" max="11" width="11.28515625" bestFit="1" customWidth="1"/>
    <col min="13" max="13" width="10.7109375" customWidth="1"/>
  </cols>
  <sheetData>
    <row r="1" spans="1:10" ht="15.75" thickBot="1" x14ac:dyDescent="0.3">
      <c r="A1" s="10" t="s">
        <v>0</v>
      </c>
      <c r="B1" s="11" t="s">
        <v>63</v>
      </c>
      <c r="C1" s="11" t="s">
        <v>86</v>
      </c>
      <c r="D1" s="11" t="s">
        <v>11</v>
      </c>
      <c r="E1" s="12"/>
      <c r="F1" s="12"/>
      <c r="H1" t="s">
        <v>21</v>
      </c>
    </row>
    <row r="2" spans="1:10" ht="15.75" thickBot="1" x14ac:dyDescent="0.3">
      <c r="A2" s="12" t="s">
        <v>1</v>
      </c>
      <c r="B2" s="12">
        <v>41</v>
      </c>
      <c r="C2" s="11"/>
      <c r="D2" s="12"/>
      <c r="E2" s="12"/>
      <c r="F2" s="12"/>
      <c r="G2" t="s">
        <v>138</v>
      </c>
      <c r="H2">
        <v>19</v>
      </c>
      <c r="I2">
        <v>4</v>
      </c>
      <c r="J2">
        <f>H2*I2</f>
        <v>76</v>
      </c>
    </row>
    <row r="3" spans="1:10" ht="15.75" thickBot="1" x14ac:dyDescent="0.3">
      <c r="A3" s="12" t="s">
        <v>2</v>
      </c>
      <c r="B3" s="12">
        <v>12</v>
      </c>
      <c r="C3" s="11"/>
      <c r="D3" s="12"/>
      <c r="E3" s="12"/>
      <c r="F3" s="12"/>
      <c r="G3" t="s">
        <v>139</v>
      </c>
      <c r="H3">
        <v>19</v>
      </c>
      <c r="I3">
        <v>8</v>
      </c>
      <c r="J3">
        <f t="shared" ref="J3:J5" si="0">H3*I3</f>
        <v>152</v>
      </c>
    </row>
    <row r="4" spans="1:10" ht="15.75" thickBot="1" x14ac:dyDescent="0.3">
      <c r="A4" s="12" t="s">
        <v>3</v>
      </c>
      <c r="B4" s="12">
        <v>1</v>
      </c>
      <c r="C4" s="11"/>
      <c r="D4" s="12"/>
      <c r="E4" s="12"/>
      <c r="F4" s="12"/>
      <c r="G4" t="s">
        <v>140</v>
      </c>
      <c r="H4">
        <v>19</v>
      </c>
      <c r="I4">
        <v>8</v>
      </c>
      <c r="J4">
        <f t="shared" si="0"/>
        <v>152</v>
      </c>
    </row>
    <row r="5" spans="1:10" ht="15.75" thickBot="1" x14ac:dyDescent="0.3">
      <c r="A5" s="12" t="s">
        <v>4</v>
      </c>
      <c r="B5" s="12">
        <v>3</v>
      </c>
      <c r="C5" s="11"/>
      <c r="D5" s="12"/>
      <c r="E5" s="12"/>
      <c r="F5" s="12"/>
      <c r="G5" t="s">
        <v>141</v>
      </c>
      <c r="H5">
        <v>19</v>
      </c>
      <c r="I5">
        <v>1</v>
      </c>
      <c r="J5">
        <f t="shared" si="0"/>
        <v>19</v>
      </c>
    </row>
    <row r="6" spans="1:10" ht="15.75" thickBot="1" x14ac:dyDescent="0.3">
      <c r="A6" s="12" t="s">
        <v>142</v>
      </c>
      <c r="B6" s="12">
        <v>2</v>
      </c>
      <c r="C6" s="11"/>
      <c r="D6" s="12"/>
      <c r="E6" s="12"/>
      <c r="F6" s="12"/>
    </row>
    <row r="7" spans="1:10" ht="15.75" thickBot="1" x14ac:dyDescent="0.3">
      <c r="A7" s="12" t="s">
        <v>64</v>
      </c>
      <c r="B7" s="12">
        <v>1</v>
      </c>
      <c r="C7" s="11"/>
      <c r="D7" s="12"/>
      <c r="E7" s="12"/>
      <c r="F7" s="12"/>
    </row>
    <row r="8" spans="1:10" ht="15.75" thickBot="1" x14ac:dyDescent="0.3">
      <c r="A8" s="12" t="s">
        <v>85</v>
      </c>
      <c r="B8" s="12">
        <v>1</v>
      </c>
      <c r="C8" s="11"/>
      <c r="D8" s="12"/>
      <c r="E8" s="12"/>
      <c r="F8" s="12"/>
    </row>
    <row r="9" spans="1:10" ht="15.75" thickBot="1" x14ac:dyDescent="0.3">
      <c r="A9" s="12" t="s">
        <v>137</v>
      </c>
      <c r="B9" s="12">
        <v>3</v>
      </c>
      <c r="C9" s="11"/>
      <c r="D9" s="12"/>
      <c r="E9" s="12"/>
      <c r="F9" s="12"/>
    </row>
    <row r="10" spans="1:10" ht="15.75" thickBot="1" x14ac:dyDescent="0.3">
      <c r="A10" s="12" t="s">
        <v>144</v>
      </c>
      <c r="B10" s="12">
        <v>3</v>
      </c>
      <c r="C10" s="11"/>
      <c r="D10" s="12"/>
      <c r="E10" s="12"/>
      <c r="F10" s="12"/>
    </row>
    <row r="11" spans="1:10" ht="15.75" thickBot="1" x14ac:dyDescent="0.3">
      <c r="A11" s="12" t="s">
        <v>65</v>
      </c>
      <c r="B11" s="12">
        <f>J2-SUM(B2:B10)</f>
        <v>9</v>
      </c>
      <c r="C11" s="11"/>
      <c r="D11" s="12"/>
      <c r="E11" s="12"/>
      <c r="F11" s="12"/>
    </row>
    <row r="12" spans="1:10" ht="15.75" thickBot="1" x14ac:dyDescent="0.3">
      <c r="A12" s="12"/>
      <c r="B12" s="10">
        <f>SUM(B2:B11)</f>
        <v>76</v>
      </c>
      <c r="C12" s="11"/>
      <c r="D12" s="12"/>
      <c r="E12" s="10">
        <v>0</v>
      </c>
      <c r="F12" s="12"/>
    </row>
    <row r="13" spans="1:10" ht="15.75" thickBot="1" x14ac:dyDescent="0.3">
      <c r="A13" s="4"/>
      <c r="B13" s="4"/>
      <c r="C13" s="17"/>
      <c r="D13" s="4"/>
      <c r="E13" s="4"/>
      <c r="F13" s="4"/>
    </row>
    <row r="14" spans="1:10" ht="15.75" thickBot="1" x14ac:dyDescent="0.3">
      <c r="A14" s="10" t="s">
        <v>5</v>
      </c>
      <c r="B14" s="11" t="s">
        <v>63</v>
      </c>
      <c r="C14" s="11" t="s">
        <v>86</v>
      </c>
      <c r="D14" s="11" t="s">
        <v>11</v>
      </c>
      <c r="E14" s="12"/>
      <c r="F14" s="12"/>
    </row>
    <row r="15" spans="1:10" ht="15.75" thickBot="1" x14ac:dyDescent="0.3">
      <c r="A15" s="12" t="s">
        <v>6</v>
      </c>
      <c r="B15" s="12">
        <v>128</v>
      </c>
      <c r="C15" s="11"/>
      <c r="D15" s="12" t="s">
        <v>1</v>
      </c>
      <c r="E15" s="12">
        <v>41</v>
      </c>
      <c r="F15" s="12"/>
    </row>
    <row r="16" spans="1:10" ht="15.75" thickBot="1" x14ac:dyDescent="0.3">
      <c r="A16" s="12" t="s">
        <v>7</v>
      </c>
      <c r="B16" s="12">
        <f>B15/8</f>
        <v>16</v>
      </c>
      <c r="C16" s="11"/>
      <c r="D16" s="12" t="s">
        <v>2</v>
      </c>
      <c r="E16" s="12">
        <v>12</v>
      </c>
      <c r="F16" s="12"/>
    </row>
    <row r="17" spans="1:6" ht="15.75" thickBot="1" x14ac:dyDescent="0.3">
      <c r="A17" s="12" t="s">
        <v>66</v>
      </c>
      <c r="B17" s="12">
        <f>B15/64</f>
        <v>2</v>
      </c>
      <c r="C17" s="11"/>
      <c r="D17" s="12" t="s">
        <v>3</v>
      </c>
      <c r="E17" s="12">
        <v>1</v>
      </c>
      <c r="F17" s="12"/>
    </row>
    <row r="18" spans="1:6" ht="15.75" thickBot="1" x14ac:dyDescent="0.3">
      <c r="A18" s="12" t="s">
        <v>67</v>
      </c>
      <c r="B18" s="12">
        <f>_xlfn.CEILING.MATH(B16/16)</f>
        <v>1</v>
      </c>
      <c r="C18" s="11"/>
      <c r="D18" s="12" t="s">
        <v>4</v>
      </c>
      <c r="E18" s="12">
        <v>3</v>
      </c>
      <c r="F18" s="12"/>
    </row>
    <row r="19" spans="1:6" ht="15.75" thickBot="1" x14ac:dyDescent="0.3">
      <c r="A19" s="12" t="s">
        <v>10</v>
      </c>
      <c r="B19" s="12">
        <v>1</v>
      </c>
      <c r="C19" s="11"/>
      <c r="D19" s="12" t="s">
        <v>142</v>
      </c>
      <c r="E19" s="12">
        <v>2</v>
      </c>
      <c r="F19" s="12"/>
    </row>
    <row r="20" spans="1:6" ht="15.75" thickBot="1" x14ac:dyDescent="0.3">
      <c r="A20" s="12" t="s">
        <v>65</v>
      </c>
      <c r="B20" s="12">
        <f>J3-SUM(B15:B19)</f>
        <v>4</v>
      </c>
      <c r="C20" s="16"/>
      <c r="D20" s="12" t="s">
        <v>64</v>
      </c>
      <c r="E20" s="12">
        <v>1</v>
      </c>
      <c r="F20" s="12"/>
    </row>
    <row r="21" spans="1:6" ht="15.75" thickBot="1" x14ac:dyDescent="0.3">
      <c r="A21" s="12"/>
      <c r="B21" s="12"/>
      <c r="C21" s="11"/>
      <c r="D21" s="12" t="s">
        <v>85</v>
      </c>
      <c r="E21" s="12">
        <v>1</v>
      </c>
      <c r="F21" s="12"/>
    </row>
    <row r="22" spans="1:6" ht="15.75" thickBot="1" x14ac:dyDescent="0.3">
      <c r="A22" s="12"/>
      <c r="B22" s="12"/>
      <c r="C22" s="11"/>
      <c r="D22" s="12" t="s">
        <v>137</v>
      </c>
      <c r="E22" s="12">
        <v>3</v>
      </c>
      <c r="F22" s="12"/>
    </row>
    <row r="23" spans="1:6" ht="15.75" thickBot="1" x14ac:dyDescent="0.3">
      <c r="A23" s="12"/>
      <c r="B23" s="12"/>
      <c r="C23" s="11"/>
      <c r="D23" s="12" t="s">
        <v>144</v>
      </c>
      <c r="E23" s="12">
        <v>3</v>
      </c>
      <c r="F23" s="12"/>
    </row>
    <row r="24" spans="1:6" ht="15.75" thickBot="1" x14ac:dyDescent="0.3">
      <c r="A24" s="12"/>
      <c r="B24" s="12"/>
      <c r="C24" s="11"/>
      <c r="D24" s="12" t="s">
        <v>65</v>
      </c>
      <c r="E24" s="12">
        <v>1</v>
      </c>
      <c r="F24" s="12"/>
    </row>
    <row r="25" spans="1:6" ht="15.75" thickBot="1" x14ac:dyDescent="0.3">
      <c r="A25" s="12"/>
      <c r="B25" s="10">
        <f>SUM(B15:B20)</f>
        <v>152</v>
      </c>
      <c r="C25" s="11"/>
      <c r="D25" s="12"/>
      <c r="E25" s="23">
        <f>SUM(E15:E24)</f>
        <v>68</v>
      </c>
      <c r="F25" s="12"/>
    </row>
    <row r="26" spans="1:6" ht="15.75" thickBot="1" x14ac:dyDescent="0.3">
      <c r="A26" s="4"/>
      <c r="B26" s="4"/>
      <c r="C26" s="17"/>
      <c r="D26" s="4"/>
      <c r="E26" s="4"/>
      <c r="F26" s="4"/>
    </row>
    <row r="27" spans="1:6" ht="15.75" thickBot="1" x14ac:dyDescent="0.3">
      <c r="A27" s="10" t="s">
        <v>8</v>
      </c>
      <c r="B27" s="11" t="s">
        <v>63</v>
      </c>
      <c r="C27" s="11" t="s">
        <v>86</v>
      </c>
      <c r="D27" s="11" t="s">
        <v>11</v>
      </c>
      <c r="E27" s="12"/>
      <c r="F27" s="12"/>
    </row>
    <row r="28" spans="1:6" ht="15.75" thickBot="1" x14ac:dyDescent="0.3">
      <c r="A28" s="12" t="s">
        <v>6</v>
      </c>
      <c r="B28" s="12">
        <v>128</v>
      </c>
      <c r="C28" s="11"/>
      <c r="D28" s="12"/>
      <c r="E28" s="12"/>
      <c r="F28" s="12"/>
    </row>
    <row r="29" spans="1:6" ht="15.75" thickBot="1" x14ac:dyDescent="0.3">
      <c r="A29" s="12" t="s">
        <v>9</v>
      </c>
      <c r="B29" s="12">
        <v>1</v>
      </c>
      <c r="C29" s="11"/>
      <c r="D29" s="12"/>
      <c r="E29" s="12"/>
      <c r="F29" s="12"/>
    </row>
    <row r="30" spans="1:6" ht="15.75" thickBot="1" x14ac:dyDescent="0.3">
      <c r="A30" s="12" t="s">
        <v>10</v>
      </c>
      <c r="B30" s="12">
        <v>1</v>
      </c>
      <c r="C30" s="11"/>
      <c r="D30" s="12"/>
      <c r="E30" s="12"/>
      <c r="F30" s="12"/>
    </row>
    <row r="31" spans="1:6" ht="15.75" thickBot="1" x14ac:dyDescent="0.3">
      <c r="A31" s="12" t="s">
        <v>66</v>
      </c>
      <c r="B31" s="12">
        <f>B28/64</f>
        <v>2</v>
      </c>
      <c r="C31" s="11"/>
      <c r="D31" s="12"/>
      <c r="E31" s="12"/>
      <c r="F31" s="12"/>
    </row>
    <row r="32" spans="1:6" ht="15.75" thickBot="1" x14ac:dyDescent="0.3">
      <c r="A32" s="12" t="s">
        <v>12</v>
      </c>
      <c r="B32" s="12">
        <v>12</v>
      </c>
      <c r="C32" s="11"/>
      <c r="D32" s="12"/>
      <c r="E32" s="12"/>
      <c r="F32" s="12"/>
    </row>
    <row r="33" spans="1:6" ht="15.75" thickBot="1" x14ac:dyDescent="0.3">
      <c r="A33" s="12" t="s">
        <v>13</v>
      </c>
      <c r="B33" s="12">
        <v>1</v>
      </c>
      <c r="C33" s="11"/>
      <c r="D33" s="12"/>
      <c r="E33" s="12"/>
      <c r="F33" s="12"/>
    </row>
    <row r="34" spans="1:6" ht="15.75" thickBot="1" x14ac:dyDescent="0.3">
      <c r="A34" s="12" t="s">
        <v>85</v>
      </c>
      <c r="B34" s="12">
        <v>1</v>
      </c>
      <c r="C34" s="11"/>
      <c r="D34" s="12"/>
      <c r="E34" s="12"/>
      <c r="F34" s="12"/>
    </row>
    <row r="35" spans="1:6" ht="15.75" thickBot="1" x14ac:dyDescent="0.3">
      <c r="A35" s="12" t="s">
        <v>82</v>
      </c>
      <c r="B35" s="12">
        <f>J4-SUM(B28:B34)</f>
        <v>6</v>
      </c>
      <c r="C35" s="11"/>
      <c r="D35" s="12"/>
      <c r="E35" s="12"/>
      <c r="F35" s="12"/>
    </row>
    <row r="36" spans="1:6" ht="15.75" thickBot="1" x14ac:dyDescent="0.3">
      <c r="A36" s="12"/>
      <c r="B36" s="10">
        <f>SUM(B28:B35)</f>
        <v>152</v>
      </c>
      <c r="C36" s="11"/>
      <c r="D36" s="12"/>
      <c r="E36" s="10">
        <f>SUM(E28:E30)</f>
        <v>0</v>
      </c>
      <c r="F36" s="12"/>
    </row>
    <row r="37" spans="1:6" ht="15.75" thickBot="1" x14ac:dyDescent="0.3">
      <c r="A37" s="4"/>
      <c r="C37" s="17"/>
      <c r="D37" s="4"/>
      <c r="E37" s="4"/>
      <c r="F37" s="4"/>
    </row>
    <row r="38" spans="1:6" ht="15.75" thickBot="1" x14ac:dyDescent="0.3">
      <c r="A38" s="10" t="s">
        <v>14</v>
      </c>
      <c r="B38" s="11" t="s">
        <v>63</v>
      </c>
      <c r="C38" s="11" t="s">
        <v>86</v>
      </c>
      <c r="D38" s="11" t="s">
        <v>11</v>
      </c>
      <c r="E38" s="12"/>
      <c r="F38" s="12"/>
    </row>
    <row r="39" spans="1:6" ht="15.75" thickBot="1" x14ac:dyDescent="0.3">
      <c r="A39" s="12" t="s">
        <v>12</v>
      </c>
      <c r="B39" s="12">
        <v>12</v>
      </c>
      <c r="C39" s="11"/>
      <c r="D39" s="12"/>
      <c r="E39" s="12"/>
      <c r="F39" s="12"/>
    </row>
    <row r="40" spans="1:6" ht="15.75" thickBot="1" x14ac:dyDescent="0.3">
      <c r="A40" s="12" t="s">
        <v>85</v>
      </c>
      <c r="B40" s="12">
        <v>1</v>
      </c>
      <c r="C40" s="11"/>
      <c r="D40" s="12"/>
      <c r="E40" s="12"/>
      <c r="F40" s="12"/>
    </row>
    <row r="41" spans="1:6" ht="15.75" thickBot="1" x14ac:dyDescent="0.3">
      <c r="A41" s="12" t="s">
        <v>137</v>
      </c>
      <c r="B41" s="12">
        <v>3</v>
      </c>
      <c r="C41" s="11"/>
      <c r="D41" s="12"/>
      <c r="E41" s="12"/>
      <c r="F41" s="12"/>
    </row>
    <row r="42" spans="1:6" ht="15.75" thickBot="1" x14ac:dyDescent="0.3">
      <c r="A42" s="12" t="s">
        <v>82</v>
      </c>
      <c r="B42" s="12">
        <f>J5-SUM(B39:B41)</f>
        <v>3</v>
      </c>
      <c r="C42" s="16"/>
      <c r="D42" s="12"/>
      <c r="E42" s="12"/>
      <c r="F42" s="12"/>
    </row>
    <row r="43" spans="1:6" ht="15.75" thickBot="1" x14ac:dyDescent="0.3">
      <c r="A43" s="12"/>
      <c r="B43" s="10">
        <f>SUM(B39:B42)</f>
        <v>19</v>
      </c>
      <c r="C43" s="11"/>
      <c r="D43" s="12"/>
      <c r="E43" s="10">
        <v>0</v>
      </c>
      <c r="F43" s="12"/>
    </row>
    <row r="44" spans="1:6" ht="15.75" thickBot="1" x14ac:dyDescent="0.3">
      <c r="A44" s="13"/>
      <c r="B44" s="13"/>
      <c r="C44" s="14"/>
      <c r="D44" s="13"/>
      <c r="E44" s="13"/>
      <c r="F44" s="13"/>
    </row>
    <row r="46" spans="1:6" ht="15.75" thickBot="1" x14ac:dyDescent="0.3">
      <c r="A46" s="1" t="s">
        <v>15</v>
      </c>
    </row>
    <row r="47" spans="1:6" ht="15.75" thickBot="1" x14ac:dyDescent="0.3">
      <c r="A47" s="17"/>
      <c r="B47" s="17" t="s">
        <v>24</v>
      </c>
      <c r="C47" s="17" t="s">
        <v>21</v>
      </c>
      <c r="D47" s="17" t="s">
        <v>83</v>
      </c>
      <c r="E47" s="17" t="s">
        <v>84</v>
      </c>
      <c r="F47" s="22"/>
    </row>
    <row r="48" spans="1:6" ht="15.75" thickBot="1" x14ac:dyDescent="0.3">
      <c r="A48" s="9" t="s">
        <v>22</v>
      </c>
      <c r="B48" s="18"/>
      <c r="C48" s="15"/>
      <c r="D48" s="18"/>
      <c r="E48" s="4"/>
      <c r="F48" s="22"/>
    </row>
    <row r="49" spans="1:6" ht="15.75" thickBot="1" x14ac:dyDescent="0.3">
      <c r="A49" s="4" t="s">
        <v>124</v>
      </c>
      <c r="B49" s="4" t="s">
        <v>16</v>
      </c>
      <c r="C49" s="15">
        <v>19</v>
      </c>
      <c r="D49" s="18">
        <v>4</v>
      </c>
      <c r="E49" s="4">
        <f>C49*D49</f>
        <v>76</v>
      </c>
      <c r="F49" s="22"/>
    </row>
    <row r="50" spans="1:6" ht="15.75" thickBot="1" x14ac:dyDescent="0.3">
      <c r="A50" s="4" t="s">
        <v>125</v>
      </c>
      <c r="B50" s="4" t="s">
        <v>18</v>
      </c>
      <c r="C50" s="15">
        <v>19</v>
      </c>
      <c r="D50" s="18">
        <v>8</v>
      </c>
      <c r="E50" s="4">
        <f>C50*D50</f>
        <v>152</v>
      </c>
      <c r="F50" s="22"/>
    </row>
    <row r="51" spans="1:6" ht="15.75" thickBot="1" x14ac:dyDescent="0.3">
      <c r="A51" s="9" t="s">
        <v>23</v>
      </c>
      <c r="B51" s="4"/>
      <c r="C51" s="15"/>
      <c r="D51" s="18"/>
      <c r="E51" s="4"/>
      <c r="F51" s="22"/>
    </row>
    <row r="52" spans="1:6" ht="15.75" thickBot="1" x14ac:dyDescent="0.3">
      <c r="A52" s="4" t="s">
        <v>113</v>
      </c>
      <c r="B52" s="4" t="s">
        <v>19</v>
      </c>
      <c r="C52" s="15">
        <v>19</v>
      </c>
      <c r="D52" s="18">
        <v>16</v>
      </c>
      <c r="E52" s="4">
        <f t="shared" ref="E52:E67" si="1">C52*D52</f>
        <v>304</v>
      </c>
      <c r="F52" s="22"/>
    </row>
    <row r="53" spans="1:6" ht="15.75" thickBot="1" x14ac:dyDescent="0.3">
      <c r="A53" s="4" t="s">
        <v>114</v>
      </c>
      <c r="B53" s="4" t="s">
        <v>20</v>
      </c>
      <c r="C53" s="15">
        <v>19</v>
      </c>
      <c r="D53" s="18">
        <v>32</v>
      </c>
      <c r="E53" s="4">
        <f t="shared" si="1"/>
        <v>608</v>
      </c>
      <c r="F53" s="22"/>
    </row>
    <row r="54" spans="1:6" ht="15.75" thickBot="1" x14ac:dyDescent="0.3">
      <c r="A54" s="4" t="s">
        <v>115</v>
      </c>
      <c r="B54" s="4" t="s">
        <v>87</v>
      </c>
      <c r="C54" s="15">
        <v>19</v>
      </c>
      <c r="D54" s="18">
        <v>1</v>
      </c>
      <c r="E54" s="4">
        <f t="shared" si="1"/>
        <v>19</v>
      </c>
      <c r="F54" s="22"/>
    </row>
    <row r="55" spans="1:6" ht="15.75" thickBot="1" x14ac:dyDescent="0.3">
      <c r="A55" s="4"/>
      <c r="B55" s="4"/>
      <c r="C55" s="15"/>
      <c r="D55" s="18"/>
      <c r="E55" s="4"/>
      <c r="F55" s="22"/>
    </row>
    <row r="56" spans="1:6" ht="15.75" thickBot="1" x14ac:dyDescent="0.3">
      <c r="A56" s="4"/>
      <c r="B56" s="4"/>
      <c r="C56" s="17"/>
      <c r="D56" s="18"/>
      <c r="E56" s="4"/>
      <c r="F56" s="22"/>
    </row>
    <row r="57" spans="1:6" ht="15.75" thickBot="1" x14ac:dyDescent="0.3">
      <c r="A57" s="6" t="s">
        <v>22</v>
      </c>
      <c r="B57" s="6" t="s">
        <v>25</v>
      </c>
      <c r="C57" s="17" t="s">
        <v>21</v>
      </c>
      <c r="D57" s="21" t="s">
        <v>83</v>
      </c>
      <c r="E57" s="21" t="s">
        <v>84</v>
      </c>
      <c r="F57" s="21" t="s">
        <v>131</v>
      </c>
    </row>
    <row r="58" spans="1:6" ht="15.75" thickBot="1" x14ac:dyDescent="0.3">
      <c r="A58" s="4" t="s">
        <v>122</v>
      </c>
      <c r="B58" s="4" t="s">
        <v>116</v>
      </c>
      <c r="C58" s="15">
        <v>19</v>
      </c>
      <c r="D58" s="18">
        <v>4</v>
      </c>
      <c r="E58" s="4">
        <f t="shared" si="1"/>
        <v>76</v>
      </c>
      <c r="F58" s="22" t="s">
        <v>51</v>
      </c>
    </row>
    <row r="59" spans="1:6" ht="15.75" thickBot="1" x14ac:dyDescent="0.3">
      <c r="A59" s="4" t="s">
        <v>126</v>
      </c>
      <c r="B59" s="4" t="s">
        <v>117</v>
      </c>
      <c r="C59" s="15">
        <v>19</v>
      </c>
      <c r="D59" s="18">
        <v>16</v>
      </c>
      <c r="E59" s="4">
        <f>C59*D59</f>
        <v>304</v>
      </c>
      <c r="F59" s="22" t="s">
        <v>132</v>
      </c>
    </row>
    <row r="60" spans="1:6" ht="15.75" thickBot="1" x14ac:dyDescent="0.3">
      <c r="A60" s="4" t="s">
        <v>123</v>
      </c>
      <c r="B60" s="4" t="s">
        <v>118</v>
      </c>
      <c r="C60" s="15">
        <v>19</v>
      </c>
      <c r="D60" s="18">
        <v>4</v>
      </c>
      <c r="E60" s="4">
        <f t="shared" si="1"/>
        <v>76</v>
      </c>
      <c r="F60" s="22" t="s">
        <v>51</v>
      </c>
    </row>
    <row r="61" spans="1:6" ht="15.75" thickBot="1" x14ac:dyDescent="0.3">
      <c r="A61" s="4" t="s">
        <v>127</v>
      </c>
      <c r="B61" s="4" t="s">
        <v>119</v>
      </c>
      <c r="C61" s="15">
        <v>19</v>
      </c>
      <c r="D61" s="22">
        <v>8</v>
      </c>
      <c r="E61" s="4">
        <f t="shared" si="1"/>
        <v>152</v>
      </c>
      <c r="F61" s="22" t="s">
        <v>145</v>
      </c>
    </row>
    <row r="62" spans="1:6" ht="15.75" thickBot="1" x14ac:dyDescent="0.3">
      <c r="A62" s="4" t="s">
        <v>121</v>
      </c>
      <c r="B62" s="4" t="s">
        <v>120</v>
      </c>
      <c r="C62" s="15">
        <v>19</v>
      </c>
      <c r="D62" s="20">
        <v>4</v>
      </c>
      <c r="E62" s="4">
        <f t="shared" si="1"/>
        <v>76</v>
      </c>
      <c r="F62" s="22" t="s">
        <v>51</v>
      </c>
    </row>
    <row r="63" spans="1:6" ht="15.75" thickBot="1" x14ac:dyDescent="0.3">
      <c r="A63" s="6" t="s">
        <v>23</v>
      </c>
      <c r="B63" s="4"/>
      <c r="C63" s="15"/>
      <c r="D63" s="18"/>
      <c r="E63" s="4"/>
      <c r="F63" s="22"/>
    </row>
    <row r="64" spans="1:6" ht="15.75" thickBot="1" x14ac:dyDescent="0.3">
      <c r="A64" s="4" t="s">
        <v>128</v>
      </c>
      <c r="B64" s="4" t="s">
        <v>116</v>
      </c>
      <c r="C64" s="15">
        <v>19</v>
      </c>
      <c r="D64" s="18">
        <v>16</v>
      </c>
      <c r="E64" s="4">
        <f t="shared" si="1"/>
        <v>304</v>
      </c>
      <c r="F64" s="22" t="s">
        <v>145</v>
      </c>
    </row>
    <row r="65" spans="1:6" ht="15.75" thickBot="1" x14ac:dyDescent="0.3">
      <c r="A65" s="4" t="s">
        <v>130</v>
      </c>
      <c r="B65" s="4" t="s">
        <v>117</v>
      </c>
      <c r="C65" s="15">
        <v>19</v>
      </c>
      <c r="D65" s="18">
        <v>1</v>
      </c>
      <c r="E65" s="4">
        <f>C65*D65</f>
        <v>19</v>
      </c>
      <c r="F65" s="22" t="s">
        <v>51</v>
      </c>
    </row>
    <row r="66" spans="1:6" ht="15.75" thickBot="1" x14ac:dyDescent="0.3">
      <c r="A66" s="4" t="s">
        <v>129</v>
      </c>
      <c r="B66" s="4" t="s">
        <v>118</v>
      </c>
      <c r="C66" s="15">
        <v>19</v>
      </c>
      <c r="D66" s="18">
        <v>32</v>
      </c>
      <c r="E66" s="4">
        <f t="shared" si="1"/>
        <v>608</v>
      </c>
      <c r="F66" s="22" t="s">
        <v>145</v>
      </c>
    </row>
    <row r="67" spans="1:6" ht="15.75" thickBot="1" x14ac:dyDescent="0.3">
      <c r="A67" s="4" t="s">
        <v>133</v>
      </c>
      <c r="B67" s="4" t="s">
        <v>119</v>
      </c>
      <c r="C67" s="15">
        <v>19</v>
      </c>
      <c r="D67" s="18">
        <v>2</v>
      </c>
      <c r="E67" s="4">
        <f t="shared" si="1"/>
        <v>38</v>
      </c>
      <c r="F67" s="22" t="s">
        <v>146</v>
      </c>
    </row>
    <row r="68" spans="1:6" ht="15.75" thickBot="1" x14ac:dyDescent="0.3">
      <c r="A68" s="4"/>
      <c r="B68" s="4"/>
      <c r="C68" s="17"/>
      <c r="D68" s="18"/>
      <c r="E68" s="4"/>
      <c r="F68" s="22"/>
    </row>
    <row r="70" spans="1:6" ht="15.75" thickBot="1" x14ac:dyDescent="0.3">
      <c r="A70" s="1" t="s">
        <v>26</v>
      </c>
      <c r="C70"/>
    </row>
    <row r="71" spans="1:6" ht="15.75" thickBot="1" x14ac:dyDescent="0.3">
      <c r="A71" s="17"/>
      <c r="B71" s="17" t="s">
        <v>24</v>
      </c>
      <c r="C71" s="17" t="s">
        <v>21</v>
      </c>
      <c r="D71" s="17" t="s">
        <v>83</v>
      </c>
      <c r="E71" s="17" t="s">
        <v>84</v>
      </c>
      <c r="F71" s="22"/>
    </row>
    <row r="72" spans="1:6" ht="15.75" thickBot="1" x14ac:dyDescent="0.3">
      <c r="A72" s="9" t="s">
        <v>22</v>
      </c>
      <c r="B72" s="18"/>
      <c r="C72" s="18"/>
      <c r="D72" s="18"/>
      <c r="E72" s="4"/>
      <c r="F72" s="22"/>
    </row>
    <row r="73" spans="1:6" ht="15.75" thickBot="1" x14ac:dyDescent="0.3">
      <c r="A73" s="4" t="s">
        <v>128</v>
      </c>
      <c r="B73" s="4" t="s">
        <v>16</v>
      </c>
      <c r="C73" s="18">
        <v>19</v>
      </c>
      <c r="D73" s="18">
        <v>16</v>
      </c>
      <c r="E73" s="4">
        <f>C73*D73</f>
        <v>304</v>
      </c>
      <c r="F73" s="22"/>
    </row>
    <row r="74" spans="1:6" ht="15.75" thickBot="1" x14ac:dyDescent="0.3">
      <c r="A74" s="4" t="s">
        <v>130</v>
      </c>
      <c r="B74" s="4" t="s">
        <v>18</v>
      </c>
      <c r="C74" s="18">
        <v>19</v>
      </c>
      <c r="D74" s="18">
        <v>1</v>
      </c>
      <c r="E74" s="4">
        <f>C74*D74</f>
        <v>19</v>
      </c>
      <c r="F74" s="22"/>
    </row>
    <row r="75" spans="1:6" ht="15.75" thickBot="1" x14ac:dyDescent="0.3">
      <c r="A75" s="9" t="s">
        <v>23</v>
      </c>
      <c r="B75" s="4"/>
      <c r="C75" s="18"/>
      <c r="D75" s="18"/>
      <c r="E75" s="4"/>
      <c r="F75" s="22"/>
    </row>
    <row r="76" spans="1:6" ht="15.75" thickBot="1" x14ac:dyDescent="0.3">
      <c r="A76" s="4" t="s">
        <v>122</v>
      </c>
      <c r="B76" s="4" t="s">
        <v>19</v>
      </c>
      <c r="C76" s="22">
        <v>19</v>
      </c>
      <c r="D76" s="18">
        <v>4</v>
      </c>
      <c r="E76" s="4">
        <f>C76*D76</f>
        <v>76</v>
      </c>
      <c r="F76" s="22"/>
    </row>
    <row r="77" spans="1:6" ht="15.75" thickBot="1" x14ac:dyDescent="0.3">
      <c r="A77" s="4" t="s">
        <v>126</v>
      </c>
      <c r="B77" s="4" t="s">
        <v>20</v>
      </c>
      <c r="C77" s="18">
        <v>19</v>
      </c>
      <c r="D77" s="18">
        <v>16</v>
      </c>
      <c r="E77" s="4">
        <f>C77*D77</f>
        <v>304</v>
      </c>
      <c r="F77" s="22"/>
    </row>
    <row r="78" spans="1:6" ht="15.75" thickBot="1" x14ac:dyDescent="0.3">
      <c r="A78" s="4"/>
      <c r="B78" s="4"/>
      <c r="C78" s="18"/>
      <c r="D78" s="18"/>
      <c r="E78" s="4"/>
      <c r="F78" s="22"/>
    </row>
    <row r="79" spans="1:6" ht="15.75" thickBot="1" x14ac:dyDescent="0.3">
      <c r="A79" s="4"/>
      <c r="B79" s="4"/>
      <c r="C79" s="18"/>
      <c r="D79" s="18"/>
      <c r="E79" s="4"/>
      <c r="F79" s="22"/>
    </row>
    <row r="80" spans="1:6" ht="15.75" thickBot="1" x14ac:dyDescent="0.3">
      <c r="A80" s="6" t="s">
        <v>22</v>
      </c>
      <c r="B80" s="6" t="s">
        <v>25</v>
      </c>
      <c r="C80" s="17" t="s">
        <v>21</v>
      </c>
      <c r="D80" s="18"/>
      <c r="E80" s="4"/>
      <c r="F80" s="21" t="s">
        <v>131</v>
      </c>
    </row>
    <row r="81" spans="1:6" ht="15.75" thickBot="1" x14ac:dyDescent="0.3">
      <c r="A81" s="4" t="s">
        <v>128</v>
      </c>
      <c r="B81" s="4" t="s">
        <v>116</v>
      </c>
      <c r="C81" s="22">
        <v>19</v>
      </c>
      <c r="D81" s="18">
        <v>16</v>
      </c>
      <c r="E81" s="4">
        <f>C81*D81</f>
        <v>304</v>
      </c>
      <c r="F81" s="22" t="s">
        <v>51</v>
      </c>
    </row>
    <row r="82" spans="1:6" ht="15.75" thickBot="1" x14ac:dyDescent="0.3">
      <c r="A82" s="4" t="s">
        <v>130</v>
      </c>
      <c r="B82" s="4" t="s">
        <v>117</v>
      </c>
      <c r="C82" s="18">
        <v>19</v>
      </c>
      <c r="D82" s="18">
        <v>1</v>
      </c>
      <c r="E82" s="4">
        <f>C82*D82</f>
        <v>19</v>
      </c>
      <c r="F82" s="22" t="s">
        <v>51</v>
      </c>
    </row>
    <row r="83" spans="1:6" ht="15.75" thickBot="1" x14ac:dyDescent="0.3">
      <c r="A83" s="6" t="s">
        <v>23</v>
      </c>
      <c r="B83" s="4"/>
      <c r="C83" s="18"/>
      <c r="D83" s="18"/>
      <c r="E83" s="4"/>
      <c r="F83" s="22"/>
    </row>
    <row r="84" spans="1:6" ht="15.75" thickBot="1" x14ac:dyDescent="0.3">
      <c r="A84" s="4" t="s">
        <v>122</v>
      </c>
      <c r="B84" s="4" t="s">
        <v>116</v>
      </c>
      <c r="C84" s="22">
        <v>19</v>
      </c>
      <c r="D84" s="18">
        <v>4</v>
      </c>
      <c r="E84" s="4">
        <f>C84*D84</f>
        <v>76</v>
      </c>
      <c r="F84" s="22" t="s">
        <v>51</v>
      </c>
    </row>
    <row r="85" spans="1:6" ht="15.75" thickBot="1" x14ac:dyDescent="0.3">
      <c r="A85" s="4" t="s">
        <v>126</v>
      </c>
      <c r="B85" s="4" t="s">
        <v>117</v>
      </c>
      <c r="C85" s="18">
        <v>19</v>
      </c>
      <c r="D85" s="18">
        <v>16</v>
      </c>
      <c r="E85" s="4">
        <f>C85*D85</f>
        <v>304</v>
      </c>
      <c r="F85" s="22" t="s">
        <v>51</v>
      </c>
    </row>
    <row r="86" spans="1:6" ht="15.75" thickBot="1" x14ac:dyDescent="0.3">
      <c r="A86" s="4"/>
      <c r="B86" s="4"/>
      <c r="C86" s="18"/>
      <c r="D86" s="18"/>
      <c r="E86" s="4"/>
      <c r="F86" s="22"/>
    </row>
    <row r="88" spans="1:6" ht="15.75" thickBot="1" x14ac:dyDescent="0.3">
      <c r="A88" s="1" t="s">
        <v>135</v>
      </c>
      <c r="C88"/>
    </row>
    <row r="89" spans="1:6" ht="15.75" thickBot="1" x14ac:dyDescent="0.3">
      <c r="A89" s="21"/>
      <c r="B89" s="21" t="s">
        <v>24</v>
      </c>
      <c r="C89" s="21" t="s">
        <v>21</v>
      </c>
      <c r="D89" s="21" t="s">
        <v>83</v>
      </c>
      <c r="E89" s="21" t="s">
        <v>84</v>
      </c>
      <c r="F89" s="22"/>
    </row>
    <row r="90" spans="1:6" ht="15.75" thickBot="1" x14ac:dyDescent="0.3">
      <c r="A90" s="9" t="s">
        <v>22</v>
      </c>
      <c r="B90" s="22"/>
      <c r="C90" s="22"/>
      <c r="D90" s="22"/>
      <c r="E90" s="4"/>
      <c r="F90" s="22"/>
    </row>
    <row r="91" spans="1:6" ht="15.75" thickBot="1" x14ac:dyDescent="0.3">
      <c r="A91" s="4" t="s">
        <v>133</v>
      </c>
      <c r="B91" s="4" t="s">
        <v>16</v>
      </c>
      <c r="C91" s="22">
        <v>19</v>
      </c>
      <c r="D91" s="22">
        <v>32</v>
      </c>
      <c r="E91" s="4">
        <f>C91*D91</f>
        <v>608</v>
      </c>
      <c r="F91" s="22"/>
    </row>
    <row r="92" spans="1:6" ht="15.75" thickBot="1" x14ac:dyDescent="0.3">
      <c r="A92" s="9" t="s">
        <v>23</v>
      </c>
      <c r="B92" s="4"/>
      <c r="C92" s="22"/>
      <c r="D92" s="22"/>
      <c r="E92" s="4"/>
      <c r="F92" s="22"/>
    </row>
    <row r="93" spans="1:6" ht="15.75" thickBot="1" x14ac:dyDescent="0.3">
      <c r="A93" s="4" t="s">
        <v>121</v>
      </c>
      <c r="B93" s="4" t="s">
        <v>19</v>
      </c>
      <c r="C93" s="22">
        <v>19</v>
      </c>
      <c r="D93" s="22">
        <v>4</v>
      </c>
      <c r="E93" s="4">
        <f>C93*D93</f>
        <v>76</v>
      </c>
      <c r="F93" s="22"/>
    </row>
    <row r="94" spans="1:6" ht="15.75" thickBot="1" x14ac:dyDescent="0.3">
      <c r="A94" s="4" t="s">
        <v>127</v>
      </c>
      <c r="B94" s="4" t="s">
        <v>20</v>
      </c>
      <c r="C94" s="22">
        <v>19</v>
      </c>
      <c r="D94" s="22">
        <v>16</v>
      </c>
      <c r="E94" s="4">
        <f>C94*D94</f>
        <v>304</v>
      </c>
      <c r="F94" s="22"/>
    </row>
    <row r="95" spans="1:6" ht="15.75" thickBot="1" x14ac:dyDescent="0.3">
      <c r="A95" s="4"/>
      <c r="B95" s="4"/>
      <c r="C95" s="22"/>
      <c r="D95" s="22"/>
      <c r="E95" s="4"/>
      <c r="F95" s="22"/>
    </row>
    <row r="96" spans="1:6" ht="15.75" thickBot="1" x14ac:dyDescent="0.3">
      <c r="A96" s="4"/>
      <c r="B96" s="4"/>
      <c r="C96" s="22"/>
      <c r="D96" s="22"/>
      <c r="E96" s="4"/>
      <c r="F96" s="22"/>
    </row>
    <row r="97" spans="1:6" ht="15.75" thickBot="1" x14ac:dyDescent="0.3">
      <c r="A97" s="6" t="s">
        <v>22</v>
      </c>
      <c r="B97" s="6" t="s">
        <v>25</v>
      </c>
      <c r="C97" s="21" t="s">
        <v>21</v>
      </c>
      <c r="D97" s="22"/>
      <c r="E97" s="4"/>
      <c r="F97" s="21" t="s">
        <v>131</v>
      </c>
    </row>
    <row r="98" spans="1:6" ht="15.75" thickBot="1" x14ac:dyDescent="0.3">
      <c r="A98" s="4" t="s">
        <v>133</v>
      </c>
      <c r="B98" s="4" t="s">
        <v>119</v>
      </c>
      <c r="C98" s="22">
        <v>19</v>
      </c>
      <c r="D98" s="22">
        <v>2</v>
      </c>
      <c r="E98" s="4">
        <f>C98*D98</f>
        <v>38</v>
      </c>
      <c r="F98" s="22" t="s">
        <v>143</v>
      </c>
    </row>
    <row r="99" spans="1:6" ht="15.75" thickBot="1" x14ac:dyDescent="0.3">
      <c r="A99" s="6" t="s">
        <v>23</v>
      </c>
      <c r="B99" s="4"/>
      <c r="C99" s="22"/>
      <c r="D99" s="22"/>
      <c r="E99" s="4"/>
      <c r="F99" s="22"/>
    </row>
    <row r="100" spans="1:6" ht="15.75" thickBot="1" x14ac:dyDescent="0.3">
      <c r="A100" s="4" t="s">
        <v>127</v>
      </c>
      <c r="B100" s="4" t="s">
        <v>119</v>
      </c>
      <c r="C100" s="22">
        <v>19</v>
      </c>
      <c r="D100" s="22">
        <v>4</v>
      </c>
      <c r="E100" s="4">
        <f>C100*D100</f>
        <v>76</v>
      </c>
      <c r="F100" s="22" t="s">
        <v>134</v>
      </c>
    </row>
    <row r="101" spans="1:6" ht="15.75" thickBot="1" x14ac:dyDescent="0.3">
      <c r="A101" s="4" t="s">
        <v>121</v>
      </c>
      <c r="B101" s="4" t="s">
        <v>120</v>
      </c>
      <c r="C101" s="22">
        <v>19</v>
      </c>
      <c r="D101" s="22">
        <v>4</v>
      </c>
      <c r="E101" s="4">
        <f>C101*D101</f>
        <v>76</v>
      </c>
      <c r="F101" s="22" t="s">
        <v>51</v>
      </c>
    </row>
    <row r="102" spans="1:6" ht="15.75" thickBot="1" x14ac:dyDescent="0.3">
      <c r="A102" s="4"/>
      <c r="B102" s="4"/>
      <c r="C102" s="22"/>
      <c r="D102" s="22"/>
      <c r="E102" s="4"/>
      <c r="F102" s="22"/>
    </row>
    <row r="104" spans="1:6" ht="15.75" thickBot="1" x14ac:dyDescent="0.3">
      <c r="A104" s="1" t="s">
        <v>136</v>
      </c>
      <c r="C104"/>
    </row>
    <row r="105" spans="1:6" ht="15.75" thickBot="1" x14ac:dyDescent="0.3">
      <c r="A105" s="21"/>
      <c r="B105" s="21" t="s">
        <v>24</v>
      </c>
      <c r="C105" s="21" t="s">
        <v>21</v>
      </c>
      <c r="D105" s="21" t="s">
        <v>83</v>
      </c>
      <c r="E105" s="21" t="s">
        <v>84</v>
      </c>
      <c r="F105" s="22"/>
    </row>
    <row r="106" spans="1:6" ht="15.75" thickBot="1" x14ac:dyDescent="0.3">
      <c r="A106" s="9" t="s">
        <v>22</v>
      </c>
      <c r="B106" s="22"/>
      <c r="C106" s="22"/>
      <c r="D106" s="22"/>
      <c r="E106" s="4"/>
      <c r="F106" s="22"/>
    </row>
    <row r="107" spans="1:6" ht="15.75" thickBot="1" x14ac:dyDescent="0.3">
      <c r="A107" s="4" t="s">
        <v>129</v>
      </c>
      <c r="B107" s="4" t="s">
        <v>16</v>
      </c>
      <c r="C107" s="22">
        <v>19</v>
      </c>
      <c r="D107" s="22">
        <v>32</v>
      </c>
      <c r="E107" s="4">
        <f>C107*D107</f>
        <v>608</v>
      </c>
      <c r="F107" s="22"/>
    </row>
    <row r="108" spans="1:6" ht="15.75" thickBot="1" x14ac:dyDescent="0.3">
      <c r="A108" s="9" t="s">
        <v>23</v>
      </c>
      <c r="B108" s="4"/>
      <c r="C108" s="22"/>
      <c r="D108" s="22"/>
      <c r="E108" s="4"/>
      <c r="F108" s="22"/>
    </row>
    <row r="109" spans="1:6" ht="15.75" thickBot="1" x14ac:dyDescent="0.3">
      <c r="A109" s="4" t="s">
        <v>123</v>
      </c>
      <c r="B109" s="4" t="s">
        <v>19</v>
      </c>
      <c r="C109" s="22">
        <v>19</v>
      </c>
      <c r="D109" s="22">
        <v>4</v>
      </c>
      <c r="E109" s="4">
        <f>C109*D109</f>
        <v>76</v>
      </c>
      <c r="F109" s="22"/>
    </row>
    <row r="110" spans="1:6" ht="15.75" thickBot="1" x14ac:dyDescent="0.3">
      <c r="A110" s="4"/>
      <c r="B110" s="4"/>
      <c r="C110" s="22"/>
      <c r="D110" s="22"/>
      <c r="E110" s="4"/>
      <c r="F110" s="22"/>
    </row>
    <row r="111" spans="1:6" ht="15.75" thickBot="1" x14ac:dyDescent="0.3">
      <c r="A111" s="4"/>
      <c r="B111" s="4"/>
      <c r="C111" s="22"/>
      <c r="D111" s="22"/>
      <c r="E111" s="4"/>
      <c r="F111" s="22"/>
    </row>
    <row r="112" spans="1:6" ht="15.75" thickBot="1" x14ac:dyDescent="0.3">
      <c r="A112" s="6" t="s">
        <v>22</v>
      </c>
      <c r="B112" s="6" t="s">
        <v>25</v>
      </c>
      <c r="C112" s="21" t="s">
        <v>21</v>
      </c>
      <c r="D112" s="22"/>
      <c r="E112" s="4"/>
      <c r="F112" s="21" t="s">
        <v>131</v>
      </c>
    </row>
    <row r="113" spans="1:6" ht="15.75" thickBot="1" x14ac:dyDescent="0.3">
      <c r="A113" s="4" t="s">
        <v>129</v>
      </c>
      <c r="B113" s="4" t="s">
        <v>118</v>
      </c>
      <c r="C113" s="22">
        <v>19</v>
      </c>
      <c r="D113" s="22">
        <v>32</v>
      </c>
      <c r="E113" s="4">
        <f>C113*D113</f>
        <v>608</v>
      </c>
      <c r="F113" s="22" t="s">
        <v>51</v>
      </c>
    </row>
    <row r="114" spans="1:6" ht="15.75" thickBot="1" x14ac:dyDescent="0.3">
      <c r="A114" s="6" t="s">
        <v>23</v>
      </c>
      <c r="B114" s="4"/>
      <c r="C114" s="22"/>
      <c r="D114" s="22"/>
      <c r="E114" s="4"/>
      <c r="F114" s="22"/>
    </row>
    <row r="115" spans="1:6" ht="15.75" thickBot="1" x14ac:dyDescent="0.3">
      <c r="A115" s="4" t="s">
        <v>123</v>
      </c>
      <c r="B115" s="4" t="s">
        <v>118</v>
      </c>
      <c r="C115" s="22">
        <v>19</v>
      </c>
      <c r="D115" s="22">
        <v>4</v>
      </c>
      <c r="E115" s="4">
        <f>C115*D115</f>
        <v>76</v>
      </c>
      <c r="F115" s="22" t="s">
        <v>51</v>
      </c>
    </row>
    <row r="116" spans="1:6" ht="15.75" thickBot="1" x14ac:dyDescent="0.3">
      <c r="A116" s="4"/>
      <c r="B116" s="4"/>
      <c r="C116" s="22"/>
      <c r="D116" s="22"/>
      <c r="E116" s="4"/>
      <c r="F116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zoomScale="120" zoomScaleNormal="120" workbookViewId="0">
      <selection activeCell="C24" sqref="C24"/>
    </sheetView>
  </sheetViews>
  <sheetFormatPr defaultRowHeight="15" x14ac:dyDescent="0.25"/>
  <cols>
    <col min="1" max="1" width="14.5703125" bestFit="1" customWidth="1"/>
    <col min="2" max="2" width="9.5703125" bestFit="1" customWidth="1"/>
    <col min="3" max="4" width="8.85546875" bestFit="1" customWidth="1"/>
    <col min="5" max="5" width="8" style="2" bestFit="1" customWidth="1"/>
    <col min="6" max="6" width="8.42578125" style="2" bestFit="1" customWidth="1"/>
    <col min="7" max="7" width="7.5703125" style="2" bestFit="1" customWidth="1"/>
    <col min="8" max="8" width="8" style="2" bestFit="1" customWidth="1"/>
    <col min="9" max="9" width="8.42578125" style="2" bestFit="1" customWidth="1"/>
    <col min="10" max="10" width="7.5703125" style="2" bestFit="1" customWidth="1"/>
    <col min="11" max="11" width="52.42578125" bestFit="1" customWidth="1"/>
  </cols>
  <sheetData>
    <row r="1" spans="1:12" ht="15.75" thickBot="1" x14ac:dyDescent="0.3">
      <c r="A1" s="3"/>
      <c r="B1" s="3"/>
      <c r="C1" s="3" t="s">
        <v>28</v>
      </c>
      <c r="D1" s="3" t="s">
        <v>29</v>
      </c>
      <c r="E1" s="24" t="s">
        <v>28</v>
      </c>
      <c r="F1" s="25"/>
      <c r="G1" s="25"/>
      <c r="H1" s="24" t="s">
        <v>29</v>
      </c>
      <c r="I1" s="25"/>
      <c r="J1" s="25"/>
      <c r="K1" s="4"/>
      <c r="L1" s="4"/>
    </row>
    <row r="2" spans="1:12" ht="15.75" thickBot="1" x14ac:dyDescent="0.3">
      <c r="A2" s="3"/>
      <c r="B2" s="3"/>
      <c r="C2" s="3"/>
      <c r="D2" s="3"/>
      <c r="E2" s="5" t="s">
        <v>52</v>
      </c>
      <c r="F2" s="5" t="s">
        <v>53</v>
      </c>
      <c r="G2" s="5" t="s">
        <v>50</v>
      </c>
      <c r="H2" s="5" t="s">
        <v>52</v>
      </c>
      <c r="I2" s="5" t="s">
        <v>53</v>
      </c>
      <c r="J2" s="5" t="s">
        <v>50</v>
      </c>
      <c r="K2" s="4"/>
      <c r="L2" s="4"/>
    </row>
    <row r="3" spans="1:12" ht="15.75" thickBot="1" x14ac:dyDescent="0.3">
      <c r="A3" s="6" t="s">
        <v>27</v>
      </c>
      <c r="B3" s="6" t="s">
        <v>17</v>
      </c>
      <c r="C3" s="4" t="s">
        <v>38</v>
      </c>
      <c r="D3" s="4" t="s">
        <v>38</v>
      </c>
      <c r="E3" s="5"/>
      <c r="F3" s="5"/>
      <c r="G3" s="5"/>
      <c r="H3" s="5"/>
      <c r="I3" s="5"/>
      <c r="J3" s="5"/>
      <c r="K3" s="4"/>
      <c r="L3" s="4"/>
    </row>
    <row r="4" spans="1:12" ht="15.75" thickBot="1" x14ac:dyDescent="0.3">
      <c r="A4" s="6"/>
      <c r="B4" s="6" t="s">
        <v>30</v>
      </c>
      <c r="C4" s="4" t="s">
        <v>31</v>
      </c>
      <c r="D4" s="4" t="s">
        <v>48</v>
      </c>
      <c r="E4" s="5"/>
      <c r="F4" s="5"/>
      <c r="G4" s="5"/>
      <c r="H4" s="5"/>
      <c r="I4" s="5"/>
      <c r="J4" s="5"/>
      <c r="K4" s="4" t="s">
        <v>35</v>
      </c>
      <c r="L4" s="4"/>
    </row>
    <row r="5" spans="1:12" ht="15.75" thickBot="1" x14ac:dyDescent="0.3">
      <c r="A5" s="6"/>
      <c r="B5" s="6" t="s">
        <v>32</v>
      </c>
      <c r="C5" s="4" t="s">
        <v>33</v>
      </c>
      <c r="D5" s="4" t="s">
        <v>34</v>
      </c>
      <c r="E5" s="5">
        <v>2</v>
      </c>
      <c r="F5" s="5">
        <v>1</v>
      </c>
      <c r="G5" s="5" t="s">
        <v>29</v>
      </c>
      <c r="H5" s="5">
        <v>1</v>
      </c>
      <c r="I5" s="5">
        <v>1</v>
      </c>
      <c r="J5" s="5" t="s">
        <v>29</v>
      </c>
      <c r="K5" s="4" t="s">
        <v>44</v>
      </c>
      <c r="L5" s="4"/>
    </row>
    <row r="6" spans="1:12" ht="15.75" thickBot="1" x14ac:dyDescent="0.3">
      <c r="A6" s="6"/>
      <c r="B6" s="6"/>
      <c r="C6" s="4"/>
      <c r="D6" s="4"/>
      <c r="E6" s="5"/>
      <c r="F6" s="5"/>
      <c r="G6" s="5"/>
      <c r="H6" s="5"/>
      <c r="I6" s="5"/>
      <c r="J6" s="5"/>
      <c r="K6" s="4"/>
      <c r="L6" s="4"/>
    </row>
    <row r="7" spans="1:12" ht="15.75" thickBot="1" x14ac:dyDescent="0.3">
      <c r="A7" s="6" t="s">
        <v>36</v>
      </c>
      <c r="B7" s="6" t="s">
        <v>17</v>
      </c>
      <c r="C7" s="4" t="s">
        <v>38</v>
      </c>
      <c r="D7" s="4" t="s">
        <v>37</v>
      </c>
      <c r="E7" s="5"/>
      <c r="F7" s="5"/>
      <c r="G7" s="5"/>
      <c r="H7" s="5"/>
      <c r="I7" s="5"/>
      <c r="J7" s="5"/>
      <c r="K7" s="4"/>
      <c r="L7" s="4"/>
    </row>
    <row r="8" spans="1:12" ht="15.75" thickBot="1" x14ac:dyDescent="0.3">
      <c r="A8" s="6"/>
      <c r="B8" s="6" t="s">
        <v>30</v>
      </c>
      <c r="C8" s="4" t="s">
        <v>31</v>
      </c>
      <c r="D8" s="4" t="s">
        <v>37</v>
      </c>
      <c r="E8" s="5"/>
      <c r="F8" s="5"/>
      <c r="G8" s="5"/>
      <c r="H8" s="5"/>
      <c r="I8" s="5"/>
      <c r="J8" s="5"/>
      <c r="K8" s="4" t="s">
        <v>40</v>
      </c>
      <c r="L8" s="4"/>
    </row>
    <row r="9" spans="1:12" ht="15.75" thickBot="1" x14ac:dyDescent="0.3">
      <c r="A9" s="6"/>
      <c r="B9" s="6" t="s">
        <v>32</v>
      </c>
      <c r="C9" s="4" t="s">
        <v>39</v>
      </c>
      <c r="D9" s="4" t="s">
        <v>37</v>
      </c>
      <c r="E9" s="5">
        <v>1</v>
      </c>
      <c r="F9" s="5">
        <v>1</v>
      </c>
      <c r="G9" s="5" t="s">
        <v>28</v>
      </c>
      <c r="H9" s="5" t="s">
        <v>51</v>
      </c>
      <c r="I9" s="5" t="s">
        <v>51</v>
      </c>
      <c r="J9" s="5" t="s">
        <v>51</v>
      </c>
      <c r="K9" s="4" t="s">
        <v>41</v>
      </c>
      <c r="L9" s="4"/>
    </row>
    <row r="10" spans="1:12" ht="15.75" thickBot="1" x14ac:dyDescent="0.3">
      <c r="A10" s="6"/>
      <c r="B10" s="6"/>
      <c r="C10" s="4"/>
      <c r="D10" s="4"/>
      <c r="E10" s="5"/>
      <c r="F10" s="5"/>
      <c r="G10" s="5"/>
      <c r="H10" s="5"/>
      <c r="I10" s="5"/>
      <c r="J10" s="5"/>
      <c r="K10" s="4"/>
      <c r="L10" s="4"/>
    </row>
    <row r="11" spans="1:12" ht="15.75" thickBot="1" x14ac:dyDescent="0.3">
      <c r="A11" s="6" t="s">
        <v>42</v>
      </c>
      <c r="B11" s="6" t="s">
        <v>17</v>
      </c>
      <c r="C11" s="4" t="s">
        <v>38</v>
      </c>
      <c r="D11" s="4" t="s">
        <v>38</v>
      </c>
      <c r="E11" s="5"/>
      <c r="F11" s="5"/>
      <c r="G11" s="5"/>
      <c r="H11" s="5"/>
      <c r="I11" s="5"/>
      <c r="J11" s="5"/>
      <c r="K11" s="4"/>
      <c r="L11" s="4"/>
    </row>
    <row r="12" spans="1:12" ht="15.75" thickBot="1" x14ac:dyDescent="0.3">
      <c r="A12" s="6"/>
      <c r="B12" s="6" t="s">
        <v>43</v>
      </c>
      <c r="C12" s="4" t="s">
        <v>46</v>
      </c>
      <c r="D12" s="4" t="s">
        <v>45</v>
      </c>
      <c r="E12" s="5"/>
      <c r="F12" s="5"/>
      <c r="G12" s="5"/>
      <c r="H12" s="5"/>
      <c r="I12" s="5"/>
      <c r="J12" s="5"/>
      <c r="K12" s="4" t="s">
        <v>49</v>
      </c>
      <c r="L12" s="4"/>
    </row>
    <row r="13" spans="1:12" ht="45.75" thickBot="1" x14ac:dyDescent="0.3">
      <c r="A13" s="6"/>
      <c r="B13" s="6" t="s">
        <v>32</v>
      </c>
      <c r="C13" s="4" t="s">
        <v>47</v>
      </c>
      <c r="D13" s="4" t="s">
        <v>34</v>
      </c>
      <c r="E13" s="5">
        <v>1</v>
      </c>
      <c r="F13" s="5">
        <v>2</v>
      </c>
      <c r="G13" s="5" t="s">
        <v>29</v>
      </c>
      <c r="H13" s="5">
        <v>1</v>
      </c>
      <c r="I13" s="5">
        <v>1</v>
      </c>
      <c r="J13" s="5" t="s">
        <v>29</v>
      </c>
      <c r="K13" s="7" t="s">
        <v>88</v>
      </c>
      <c r="L13" s="4"/>
    </row>
    <row r="14" spans="1:12" ht="15.75" thickBot="1" x14ac:dyDescent="0.3">
      <c r="A14" s="6"/>
      <c r="B14" s="6"/>
      <c r="C14" s="4"/>
      <c r="D14" s="4"/>
      <c r="E14" s="5"/>
      <c r="F14" s="5"/>
      <c r="G14" s="5"/>
      <c r="H14" s="5"/>
      <c r="I14" s="5"/>
      <c r="J14" s="5"/>
      <c r="K14" s="4"/>
      <c r="L14" s="4"/>
    </row>
    <row r="15" spans="1:12" ht="15.75" thickBot="1" x14ac:dyDescent="0.3">
      <c r="A15" s="4"/>
      <c r="B15" s="4"/>
      <c r="C15" s="4"/>
      <c r="D15" s="4"/>
      <c r="E15" s="5"/>
      <c r="F15" s="5"/>
      <c r="G15" s="5"/>
      <c r="H15" s="5"/>
      <c r="I15" s="5"/>
      <c r="J15" s="5"/>
      <c r="K15" s="4"/>
      <c r="L15" s="4"/>
    </row>
    <row r="19" spans="1:7" x14ac:dyDescent="0.25">
      <c r="B19" t="s">
        <v>15</v>
      </c>
      <c r="C19" t="s">
        <v>95</v>
      </c>
      <c r="F19" s="19" t="s">
        <v>101</v>
      </c>
    </row>
    <row r="20" spans="1:7" x14ac:dyDescent="0.25">
      <c r="A20" t="s">
        <v>90</v>
      </c>
      <c r="B20" t="s">
        <v>89</v>
      </c>
      <c r="C20" t="s">
        <v>29</v>
      </c>
      <c r="D20" t="s">
        <v>29</v>
      </c>
      <c r="F20" s="2" t="s">
        <v>28</v>
      </c>
      <c r="G20" s="2" t="s">
        <v>28</v>
      </c>
    </row>
    <row r="21" spans="1:7" x14ac:dyDescent="0.25">
      <c r="A21" t="s">
        <v>91</v>
      </c>
      <c r="C21" t="s">
        <v>28</v>
      </c>
      <c r="D21" t="s">
        <v>28</v>
      </c>
      <c r="F21" s="2" t="s">
        <v>28</v>
      </c>
      <c r="G21" s="2" t="s">
        <v>28</v>
      </c>
    </row>
    <row r="22" spans="1:7" x14ac:dyDescent="0.25">
      <c r="A22" t="s">
        <v>104</v>
      </c>
      <c r="C22" t="s">
        <v>94</v>
      </c>
      <c r="D22" t="s">
        <v>97</v>
      </c>
      <c r="F22" s="2" t="s">
        <v>51</v>
      </c>
      <c r="G22" s="2" t="s">
        <v>51</v>
      </c>
    </row>
    <row r="23" spans="1:7" x14ac:dyDescent="0.25">
      <c r="A23" t="s">
        <v>103</v>
      </c>
      <c r="C23" t="s">
        <v>97</v>
      </c>
      <c r="D23" t="s">
        <v>97</v>
      </c>
      <c r="F23" s="2" t="s">
        <v>97</v>
      </c>
      <c r="G23" s="2" t="s">
        <v>94</v>
      </c>
    </row>
    <row r="24" spans="1:7" x14ac:dyDescent="0.25">
      <c r="A24" t="s">
        <v>92</v>
      </c>
      <c r="C24" t="s">
        <v>102</v>
      </c>
      <c r="D24" t="s">
        <v>98</v>
      </c>
      <c r="F24" s="2" t="s">
        <v>98</v>
      </c>
      <c r="G24" s="2" t="s">
        <v>105</v>
      </c>
    </row>
    <row r="25" spans="1:7" x14ac:dyDescent="0.25">
      <c r="A25" t="s">
        <v>99</v>
      </c>
      <c r="C25" t="s">
        <v>94</v>
      </c>
      <c r="D25" t="s">
        <v>94</v>
      </c>
      <c r="F25" s="2" t="s">
        <v>94</v>
      </c>
      <c r="G25" s="2" t="s">
        <v>97</v>
      </c>
    </row>
    <row r="26" spans="1:7" x14ac:dyDescent="0.25">
      <c r="A26" t="s">
        <v>93</v>
      </c>
      <c r="C26" t="s">
        <v>96</v>
      </c>
      <c r="D26" t="s">
        <v>100</v>
      </c>
      <c r="F26" s="2" t="s">
        <v>97</v>
      </c>
      <c r="G26" s="2" t="s">
        <v>94</v>
      </c>
    </row>
  </sheetData>
  <mergeCells count="2">
    <mergeCell ref="E1:G1"/>
    <mergeCell ref="H1:J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2" max="2" width="19.5703125" bestFit="1" customWidth="1"/>
  </cols>
  <sheetData>
    <row r="1" spans="1:3" x14ac:dyDescent="0.25">
      <c r="A1" t="s">
        <v>58</v>
      </c>
      <c r="B1" t="s">
        <v>55</v>
      </c>
      <c r="C1">
        <v>1</v>
      </c>
    </row>
    <row r="2" spans="1:3" x14ac:dyDescent="0.25">
      <c r="A2" t="s">
        <v>58</v>
      </c>
      <c r="B2" t="s">
        <v>54</v>
      </c>
      <c r="C2">
        <v>1</v>
      </c>
    </row>
    <row r="3" spans="1:3" x14ac:dyDescent="0.25">
      <c r="A3" t="s">
        <v>59</v>
      </c>
      <c r="B3" t="s">
        <v>56</v>
      </c>
      <c r="C3">
        <v>1</v>
      </c>
    </row>
    <row r="4" spans="1:3" x14ac:dyDescent="0.25">
      <c r="A4" t="s">
        <v>59</v>
      </c>
      <c r="B4" t="s">
        <v>57</v>
      </c>
      <c r="C4">
        <v>1</v>
      </c>
    </row>
    <row r="5" spans="1:3" x14ac:dyDescent="0.25">
      <c r="A5" t="s">
        <v>59</v>
      </c>
      <c r="B5" t="s">
        <v>61</v>
      </c>
      <c r="C5">
        <v>0</v>
      </c>
    </row>
    <row r="6" spans="1:3" x14ac:dyDescent="0.25">
      <c r="A6" t="s">
        <v>58</v>
      </c>
      <c r="B6" t="s">
        <v>60</v>
      </c>
      <c r="C6">
        <v>0</v>
      </c>
    </row>
    <row r="8" spans="1:3" x14ac:dyDescent="0.25">
      <c r="B8" t="s">
        <v>62</v>
      </c>
      <c r="C8">
        <f>SUM(C1:C7)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defaultRowHeight="15" x14ac:dyDescent="0.25"/>
  <cols>
    <col min="1" max="1" width="21.5703125" customWidth="1"/>
    <col min="2" max="2" width="22" customWidth="1"/>
    <col min="3" max="3" width="14" customWidth="1"/>
    <col min="4" max="4" width="64.5703125" customWidth="1"/>
    <col min="5" max="5" width="63.85546875" bestFit="1" customWidth="1"/>
  </cols>
  <sheetData>
    <row r="1" spans="1:5" s="8" customFormat="1" x14ac:dyDescent="0.25">
      <c r="B1" s="8" t="s">
        <v>26</v>
      </c>
      <c r="C1" s="8" t="s">
        <v>15</v>
      </c>
    </row>
    <row r="2" spans="1:5" x14ac:dyDescent="0.25">
      <c r="A2" t="s">
        <v>68</v>
      </c>
      <c r="B2" t="s">
        <v>69</v>
      </c>
      <c r="C2" t="s">
        <v>69</v>
      </c>
    </row>
    <row r="3" spans="1:5" x14ac:dyDescent="0.25">
      <c r="A3" t="s">
        <v>70</v>
      </c>
      <c r="B3" t="s">
        <v>71</v>
      </c>
      <c r="C3" t="s">
        <v>74</v>
      </c>
      <c r="E3" t="s">
        <v>147</v>
      </c>
    </row>
    <row r="4" spans="1:5" x14ac:dyDescent="0.25">
      <c r="A4" t="s">
        <v>75</v>
      </c>
      <c r="B4" t="s">
        <v>72</v>
      </c>
      <c r="C4" t="s">
        <v>73</v>
      </c>
      <c r="D4" t="s">
        <v>77</v>
      </c>
    </row>
    <row r="5" spans="1:5" x14ac:dyDescent="0.25">
      <c r="A5" t="s">
        <v>76</v>
      </c>
      <c r="B5" t="s">
        <v>72</v>
      </c>
      <c r="C5" t="s">
        <v>72</v>
      </c>
      <c r="D5" t="s">
        <v>81</v>
      </c>
    </row>
    <row r="6" spans="1:5" x14ac:dyDescent="0.25">
      <c r="A6" t="s">
        <v>78</v>
      </c>
      <c r="B6" t="s">
        <v>72</v>
      </c>
      <c r="C6" t="s">
        <v>79</v>
      </c>
      <c r="D6" t="s">
        <v>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9" sqref="A9"/>
    </sheetView>
  </sheetViews>
  <sheetFormatPr defaultRowHeight="15" x14ac:dyDescent="0.25"/>
  <cols>
    <col min="1" max="1" width="55.85546875" customWidth="1"/>
    <col min="2" max="2" width="36.42578125" bestFit="1" customWidth="1"/>
  </cols>
  <sheetData>
    <row r="1" spans="1:2" x14ac:dyDescent="0.25">
      <c r="A1" s="8" t="s">
        <v>106</v>
      </c>
    </row>
    <row r="2" spans="1:2" x14ac:dyDescent="0.25">
      <c r="A2" t="s">
        <v>107</v>
      </c>
      <c r="B2" t="s">
        <v>110</v>
      </c>
    </row>
    <row r="3" spans="1:2" x14ac:dyDescent="0.25">
      <c r="A3" t="s">
        <v>108</v>
      </c>
      <c r="B3" t="s">
        <v>111</v>
      </c>
    </row>
    <row r="4" spans="1:2" x14ac:dyDescent="0.25">
      <c r="A4" t="s">
        <v>109</v>
      </c>
      <c r="B4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</vt:lpstr>
      <vt:lpstr>packets</vt:lpstr>
      <vt:lpstr>credits</vt:lpstr>
      <vt:lpstr>error</vt:lpstr>
      <vt:lpstr>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2018-12-18T22:55:52Z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5fbfaefa-b73f-4206-a91d-d46b987e3b27</vt:lpwstr>
  </property>
  <property fmtid="{D5CDD505-2E9C-101B-9397-08002B2CF9AE}" pid="3" name="CTP_TimeStamp">
    <vt:lpwstr>2018-12-18 22:55:52Z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