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920" yWindow="1760" windowWidth="26400" windowHeight="16980"/>
  </bookViews>
  <sheets>
    <sheet name="physical metric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E13" i="1"/>
  <c r="E54" i="1"/>
  <c r="D13" i="1"/>
  <c r="G54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C40" i="1"/>
  <c r="C41" i="1"/>
  <c r="C42" i="1"/>
  <c r="C43" i="1"/>
  <c r="C44" i="1"/>
  <c r="C45" i="1"/>
  <c r="C46" i="1"/>
  <c r="C47" i="1"/>
  <c r="G74" i="1"/>
  <c r="F74" i="1"/>
  <c r="E74" i="1"/>
  <c r="C53" i="1"/>
  <c r="C52" i="1"/>
  <c r="C51" i="1"/>
  <c r="C50" i="1"/>
  <c r="C49" i="1"/>
  <c r="C48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</calcChain>
</file>

<file path=xl/sharedStrings.xml><?xml version="1.0" encoding="utf-8"?>
<sst xmlns="http://schemas.openxmlformats.org/spreadsheetml/2006/main" count="74" uniqueCount="48">
  <si>
    <t>Release - physical design metrics</t>
  </si>
  <si>
    <t>Rel Q1 2015</t>
  </si>
  <si>
    <t>Rel Q2 2015</t>
  </si>
  <si>
    <t>Rel Q3 2015</t>
  </si>
  <si>
    <t>Rel Q4 2015</t>
  </si>
  <si>
    <t>Rel 2014</t>
  </si>
  <si>
    <t>Module</t>
  </si>
  <si>
    <t>Target Frequency (MHz)</t>
  </si>
  <si>
    <t>Achieved Freq (MHz)</t>
  </si>
  <si>
    <t>R2R (ps)</t>
  </si>
  <si>
    <t>Area (u^2)</t>
  </si>
  <si>
    <t>Instances</t>
  </si>
  <si>
    <t>Instance - Sequential</t>
  </si>
  <si>
    <t>Configurataion name</t>
  </si>
  <si>
    <t>Library</t>
  </si>
  <si>
    <t>tcbn28hpmbwp35ss0p81v0c_ccs</t>
  </si>
  <si>
    <t>Area</t>
  </si>
  <si>
    <t>Edna TV</t>
  </si>
  <si>
    <t>Frequency</t>
  </si>
  <si>
    <t>OR NSIP</t>
  </si>
  <si>
    <t xml:space="preserve">Target Freq </t>
  </si>
  <si>
    <t>1GHz</t>
  </si>
  <si>
    <t>Clock Uncertainity</t>
  </si>
  <si>
    <t>350ps</t>
  </si>
  <si>
    <t>LEC</t>
  </si>
  <si>
    <t>Clean</t>
  </si>
  <si>
    <t>Number of Streaming Bridges</t>
  </si>
  <si>
    <r>
      <t>PLUS</t>
    </r>
    <r>
      <rPr>
        <b/>
        <sz val="10"/>
        <rFont val="Arial"/>
        <family val="2"/>
      </rPr>
      <t xml:space="preserve"> 30</t>
    </r>
    <r>
      <rPr>
        <sz val="11"/>
        <color theme="1"/>
        <rFont val="Calibri"/>
        <family val="2"/>
        <scheme val="minor"/>
      </rPr>
      <t>% clock uncert</t>
    </r>
  </si>
  <si>
    <t>with 30% clock uncert</t>
  </si>
  <si>
    <t>ns_strbrdg_cpu1_b</t>
  </si>
  <si>
    <t>ns_strbrdg_cpu2_b</t>
  </si>
  <si>
    <t>ns_strbrdg_cpu3_b</t>
  </si>
  <si>
    <t>ns_strbrdg_cpu4_b</t>
  </si>
  <si>
    <t>Release - 1412</t>
  </si>
  <si>
    <t>Release - 1503</t>
  </si>
  <si>
    <t>ns_strbrdg_smem_b1</t>
  </si>
  <si>
    <t>ns_strbrdg_smem_b2</t>
  </si>
  <si>
    <t>ns_strbrdg_vmem_b1</t>
  </si>
  <si>
    <t>ns_strbrdg_vmem_b2</t>
  </si>
  <si>
    <t>ns_strbrdg_vpu1_b</t>
  </si>
  <si>
    <t>ns_strbrdg_vpu2_b</t>
  </si>
  <si>
    <t>ns_router_0_14</t>
  </si>
  <si>
    <t>ns_router_0_16</t>
  </si>
  <si>
    <t>ns_router_0_26</t>
  </si>
  <si>
    <t>ns_router_0_28</t>
  </si>
  <si>
    <t>Number of Routers</t>
  </si>
  <si>
    <t>Total</t>
  </si>
  <si>
    <t>% difference from 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</si>
</sst>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" fontId="0" fillId="0" borderId="0" xfId="0" applyNumberFormat="1" applyAlignment="1">
      <alignment horizontal="center"/>
    </xf>
    <xf numFmtId="1" fontId="4" fillId="2" borderId="0" xfId="1" applyNumberFormat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4" fillId="2" borderId="0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9" fontId="0" fillId="0" borderId="0" xfId="8" applyFont="1"/>
  </cellXfs>
  <cellStyles count="15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8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Physical Metrics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'physical metrics'!$C$12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'physical metrics'!$B$13:$B$17</c:f>
              <c:strCache>
                <c:ptCount val="5"/>
                <c:pt idx="0">
                  <c:v>Rel 2014</c:v>
                </c:pt>
                <c:pt idx="1">
                  <c:v>Rel Q1 2015</c:v>
                </c:pt>
                <c:pt idx="2">
                  <c:v>Rel Q2 2015</c:v>
                </c:pt>
                <c:pt idx="3">
                  <c:v>Rel Q3 2015</c:v>
                </c:pt>
                <c:pt idx="4">
                  <c:v>Rel Q4 2015</c:v>
                </c:pt>
              </c:strCache>
            </c:strRef>
          </c:cat>
          <c:val>
            <c:numRef>
              <c:f>'physical metrics'!$C$13:$C$17</c:f>
              <c:numCache>
                <c:formatCode>General</c:formatCode>
                <c:ptCount val="5"/>
                <c:pt idx="0">
                  <c:v>714.0</c:v>
                </c:pt>
                <c:pt idx="1">
                  <c:v>709.0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'physical metrics'!$D$12</c:f>
              <c:strCache>
                <c:ptCount val="1"/>
                <c:pt idx="0">
                  <c:v>Area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'physical metrics'!$B$13:$B$17</c:f>
              <c:strCache>
                <c:ptCount val="5"/>
                <c:pt idx="0">
                  <c:v>Rel 2014</c:v>
                </c:pt>
                <c:pt idx="1">
                  <c:v>Rel Q1 2015</c:v>
                </c:pt>
                <c:pt idx="2">
                  <c:v>Rel Q2 2015</c:v>
                </c:pt>
                <c:pt idx="3">
                  <c:v>Rel Q3 2015</c:v>
                </c:pt>
                <c:pt idx="4">
                  <c:v>Rel Q4 2015</c:v>
                </c:pt>
              </c:strCache>
            </c:strRef>
          </c:cat>
          <c:val>
            <c:numRef>
              <c:f>'physical metrics'!$D$13:$D$17</c:f>
              <c:numCache>
                <c:formatCode>General</c:formatCode>
                <c:ptCount val="5"/>
                <c:pt idx="0">
                  <c:v>222520.0</c:v>
                </c:pt>
                <c:pt idx="1">
                  <c:v>239929.0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'physical metrics'!$E$12</c:f>
              <c:strCache>
                <c:ptCount val="1"/>
                <c:pt idx="0">
                  <c:v>Instances</c:v>
                </c:pt>
              </c:strCache>
            </c:strRef>
          </c:tx>
          <c:cat>
            <c:strRef>
              <c:f>'physical metrics'!$B$13:$B$17</c:f>
              <c:strCache>
                <c:ptCount val="5"/>
                <c:pt idx="0">
                  <c:v>Rel 2014</c:v>
                </c:pt>
                <c:pt idx="1">
                  <c:v>Rel Q1 2015</c:v>
                </c:pt>
                <c:pt idx="2">
                  <c:v>Rel Q2 2015</c:v>
                </c:pt>
                <c:pt idx="3">
                  <c:v>Rel Q3 2015</c:v>
                </c:pt>
                <c:pt idx="4">
                  <c:v>Rel Q4 2015</c:v>
                </c:pt>
              </c:strCache>
            </c:strRef>
          </c:cat>
          <c:val>
            <c:numRef>
              <c:f>'physical metrics'!$E$13:$E$17</c:f>
              <c:numCache>
                <c:formatCode>General</c:formatCode>
                <c:ptCount val="5"/>
                <c:pt idx="0">
                  <c:v>194671.0</c:v>
                </c:pt>
                <c:pt idx="1">
                  <c:v>218981.0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110856"/>
        <c:axId val="2142368664"/>
      </c:lineChart>
      <c:catAx>
        <c:axId val="214311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68664"/>
        <c:crosses val="autoZero"/>
        <c:auto val="1"/>
        <c:lblAlgn val="ctr"/>
        <c:lblOffset val="100"/>
        <c:noMultiLvlLbl val="0"/>
      </c:catAx>
      <c:valAx>
        <c:axId val="214236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1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1833562</xdr:colOff>
      <xdr:row>18</xdr:row>
      <xdr:rowOff>9525</xdr:rowOff>
    </xdr:from>
    <xdr:to>
      <xdr:col>7</xdr:col>
      <xdr:colOff>38100</xdr:colOff>
      <xdr:row>34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D54" sqref="D54"/>
    </sheetView>
  </sheetViews>
  <sheetFormatPr baseColWidth="10" defaultColWidth="8.83203125" defaultRowHeight="14" x14ac:dyDescent="0"/>
  <cols>
    <col min="1" max="1" width="30.6640625" bestFit="1" customWidth="1"/>
    <col min="2" max="2" width="30.1640625" bestFit="1" customWidth="1"/>
    <col min="3" max="3" width="20" style="2" bestFit="1" customWidth="1"/>
    <col min="4" max="4" width="17.1640625" style="2" customWidth="1"/>
    <col min="5" max="5" width="19" style="2" customWidth="1"/>
    <col min="6" max="6" width="24" style="2" bestFit="1" customWidth="1"/>
    <col min="7" max="7" width="21.6640625" bestFit="1" customWidth="1"/>
    <col min="8" max="8" width="20.5" bestFit="1" customWidth="1"/>
    <col min="9" max="9" width="15.1640625" customWidth="1"/>
    <col min="10" max="10" width="16.6640625" customWidth="1"/>
  </cols>
  <sheetData>
    <row r="1" spans="1:8">
      <c r="A1" s="1" t="s">
        <v>0</v>
      </c>
      <c r="F1" s="10"/>
      <c r="G1" s="10"/>
      <c r="H1" s="10"/>
    </row>
    <row r="2" spans="1:8">
      <c r="A2" s="14" t="s">
        <v>19</v>
      </c>
      <c r="F2" s="9"/>
      <c r="G2" s="10"/>
    </row>
    <row r="3" spans="1:8">
      <c r="A3" s="10" t="s">
        <v>13</v>
      </c>
      <c r="B3" s="10" t="s">
        <v>17</v>
      </c>
    </row>
    <row r="4" spans="1:8">
      <c r="A4" s="9" t="s">
        <v>14</v>
      </c>
      <c r="B4" s="10" t="s">
        <v>15</v>
      </c>
    </row>
    <row r="5" spans="1:8">
      <c r="A5" s="9" t="s">
        <v>20</v>
      </c>
      <c r="B5" s="9" t="s">
        <v>21</v>
      </c>
    </row>
    <row r="6" spans="1:8">
      <c r="A6" s="9" t="s">
        <v>22</v>
      </c>
      <c r="B6" s="9" t="s">
        <v>23</v>
      </c>
    </row>
    <row r="7" spans="1:8">
      <c r="A7" s="9" t="s">
        <v>24</v>
      </c>
      <c r="B7" s="9" t="s">
        <v>25</v>
      </c>
    </row>
    <row r="8" spans="1:8">
      <c r="A8" s="9" t="s">
        <v>26</v>
      </c>
      <c r="B8" s="9">
        <v>10</v>
      </c>
    </row>
    <row r="9" spans="1:8">
      <c r="A9" s="9" t="s">
        <v>45</v>
      </c>
      <c r="B9" s="9">
        <v>4</v>
      </c>
    </row>
    <row r="10" spans="1:8">
      <c r="A10" s="9"/>
      <c r="B10" s="10"/>
    </row>
    <row r="11" spans="1:8">
      <c r="C11" s="19" t="s">
        <v>17</v>
      </c>
      <c r="D11" s="20"/>
      <c r="E11" s="21"/>
      <c r="F11"/>
    </row>
    <row r="12" spans="1:8" s="6" customFormat="1">
      <c r="B12" s="7"/>
      <c r="C12" s="15" t="s">
        <v>18</v>
      </c>
      <c r="D12" s="15" t="s">
        <v>16</v>
      </c>
      <c r="E12" s="15" t="s">
        <v>11</v>
      </c>
      <c r="F12"/>
    </row>
    <row r="13" spans="1:8" s="6" customFormat="1" ht="15">
      <c r="B13" s="3" t="s">
        <v>5</v>
      </c>
      <c r="C13" s="4">
        <v>714</v>
      </c>
      <c r="D13" s="4">
        <f>E54</f>
        <v>222520</v>
      </c>
      <c r="E13" s="4">
        <f>F54</f>
        <v>194671</v>
      </c>
      <c r="F13"/>
    </row>
    <row r="14" spans="1:8">
      <c r="B14" s="3" t="s">
        <v>1</v>
      </c>
      <c r="C14" s="8">
        <v>709</v>
      </c>
      <c r="D14" s="8">
        <v>239929</v>
      </c>
      <c r="E14" s="15">
        <v>218981</v>
      </c>
      <c r="F14"/>
    </row>
    <row r="15" spans="1:8">
      <c r="B15" s="3" t="s">
        <v>2</v>
      </c>
      <c r="C15" s="8"/>
      <c r="D15" s="8"/>
      <c r="E15" s="15"/>
      <c r="F15"/>
    </row>
    <row r="16" spans="1:8">
      <c r="B16" s="3" t="s">
        <v>3</v>
      </c>
      <c r="C16" s="8"/>
      <c r="D16" s="8"/>
      <c r="E16" s="15"/>
      <c r="F16"/>
    </row>
    <row r="17" spans="2:9">
      <c r="B17" s="3" t="s">
        <v>4</v>
      </c>
      <c r="C17" s="8"/>
      <c r="D17" s="8"/>
      <c r="E17" s="15"/>
      <c r="F17"/>
    </row>
    <row r="20" spans="2:9">
      <c r="B20" s="5"/>
    </row>
    <row r="22" spans="2:9">
      <c r="B22" s="5"/>
    </row>
    <row r="29" spans="2:9">
      <c r="G29" s="22"/>
      <c r="H29" s="22"/>
      <c r="I29" s="16"/>
    </row>
    <row r="30" spans="2:9">
      <c r="G30" s="17"/>
      <c r="H30" s="17"/>
      <c r="I30" s="17"/>
    </row>
    <row r="31" spans="2:9">
      <c r="G31" s="17"/>
      <c r="H31" s="17"/>
      <c r="I31" s="17"/>
    </row>
    <row r="32" spans="2:9">
      <c r="G32" s="17"/>
      <c r="H32" s="17"/>
      <c r="I32" s="17"/>
    </row>
    <row r="33" spans="1:9">
      <c r="G33" s="17"/>
      <c r="H33" s="17"/>
      <c r="I33" s="17"/>
    </row>
    <row r="34" spans="1:9">
      <c r="G34" s="17"/>
      <c r="H34" s="17"/>
      <c r="I34" s="17"/>
    </row>
    <row r="35" spans="1:9">
      <c r="G35" s="17"/>
      <c r="H35" s="17"/>
      <c r="I35" s="17"/>
    </row>
    <row r="36" spans="1:9">
      <c r="A36" s="14" t="s">
        <v>33</v>
      </c>
      <c r="G36" s="17"/>
      <c r="H36" s="17"/>
      <c r="I36" s="17"/>
    </row>
    <row r="37" spans="1:9">
      <c r="B37" s="10" t="s">
        <v>7</v>
      </c>
      <c r="C37" s="10" t="s">
        <v>8</v>
      </c>
      <c r="D37"/>
      <c r="E37"/>
      <c r="F37"/>
    </row>
    <row r="38" spans="1:9">
      <c r="A38" s="9" t="s">
        <v>6</v>
      </c>
      <c r="B38" s="11" t="s">
        <v>27</v>
      </c>
      <c r="C38" s="11" t="s">
        <v>28</v>
      </c>
      <c r="D38" s="9" t="s">
        <v>9</v>
      </c>
      <c r="E38" s="10" t="s">
        <v>10</v>
      </c>
      <c r="F38" s="10" t="s">
        <v>11</v>
      </c>
      <c r="G38" s="10" t="s">
        <v>12</v>
      </c>
    </row>
    <row r="39" spans="1:9">
      <c r="C39"/>
      <c r="D39"/>
      <c r="E39"/>
      <c r="F39"/>
    </row>
    <row r="40" spans="1:9">
      <c r="A40" s="2" t="s">
        <v>29</v>
      </c>
      <c r="B40" s="2">
        <v>1000</v>
      </c>
      <c r="C40" s="12">
        <f t="shared" ref="C40:C53" si="0">1/(((1/B40)*1000000)-D40) * 1000000</f>
        <v>831.25519534497096</v>
      </c>
      <c r="D40" s="2">
        <v>-203</v>
      </c>
      <c r="E40" s="2">
        <v>6500</v>
      </c>
      <c r="F40" s="2">
        <v>5977</v>
      </c>
      <c r="G40" s="2">
        <v>1338</v>
      </c>
    </row>
    <row r="41" spans="1:9">
      <c r="A41" s="2" t="s">
        <v>30</v>
      </c>
      <c r="B41" s="2">
        <v>1000</v>
      </c>
      <c r="C41" s="12">
        <f t="shared" si="0"/>
        <v>774.59333849728898</v>
      </c>
      <c r="D41" s="2">
        <v>-291</v>
      </c>
      <c r="E41" s="2">
        <v>16198</v>
      </c>
      <c r="F41" s="2">
        <v>15226</v>
      </c>
      <c r="G41" s="2">
        <v>3883</v>
      </c>
    </row>
    <row r="42" spans="1:9">
      <c r="A42" s="2" t="s">
        <v>31</v>
      </c>
      <c r="B42" s="2">
        <v>1000</v>
      </c>
      <c r="C42" s="12">
        <f t="shared" si="0"/>
        <v>814.9959250203749</v>
      </c>
      <c r="D42" s="2">
        <v>-227</v>
      </c>
      <c r="E42" s="2">
        <v>6284</v>
      </c>
      <c r="F42" s="2">
        <v>5738</v>
      </c>
      <c r="G42" s="2">
        <v>1317</v>
      </c>
    </row>
    <row r="43" spans="1:9">
      <c r="A43" s="2" t="s">
        <v>32</v>
      </c>
      <c r="B43" s="2">
        <v>1000</v>
      </c>
      <c r="C43" s="12">
        <f t="shared" si="0"/>
        <v>772.20077220077224</v>
      </c>
      <c r="D43" s="2">
        <v>-295</v>
      </c>
      <c r="E43" s="2">
        <v>16575</v>
      </c>
      <c r="F43" s="2">
        <v>15591</v>
      </c>
      <c r="G43" s="2">
        <v>3869</v>
      </c>
    </row>
    <row r="44" spans="1:9">
      <c r="A44" s="2" t="s">
        <v>35</v>
      </c>
      <c r="B44" s="2">
        <v>1000</v>
      </c>
      <c r="C44" s="12">
        <f t="shared" si="0"/>
        <v>1000</v>
      </c>
      <c r="D44" s="2">
        <v>0</v>
      </c>
      <c r="E44" s="2">
        <v>2133</v>
      </c>
      <c r="F44" s="2">
        <v>1652</v>
      </c>
      <c r="G44" s="2">
        <v>510</v>
      </c>
    </row>
    <row r="45" spans="1:9">
      <c r="A45" s="2" t="s">
        <v>36</v>
      </c>
      <c r="B45" s="2">
        <v>1000</v>
      </c>
      <c r="C45" s="12">
        <f t="shared" si="0"/>
        <v>1000</v>
      </c>
      <c r="D45" s="2">
        <v>0</v>
      </c>
      <c r="E45" s="2">
        <v>1889</v>
      </c>
      <c r="F45" s="2">
        <v>1390</v>
      </c>
      <c r="G45" s="2">
        <v>502</v>
      </c>
    </row>
    <row r="46" spans="1:9">
      <c r="A46" s="2" t="s">
        <v>37</v>
      </c>
      <c r="B46" s="2">
        <v>1000</v>
      </c>
      <c r="C46" s="12">
        <f t="shared" si="0"/>
        <v>956.02294455066919</v>
      </c>
      <c r="D46" s="2">
        <v>-46</v>
      </c>
      <c r="E46" s="2">
        <v>9590</v>
      </c>
      <c r="F46" s="2">
        <v>8348</v>
      </c>
      <c r="G46" s="2">
        <v>2581</v>
      </c>
    </row>
    <row r="47" spans="1:9">
      <c r="A47" s="2" t="s">
        <v>38</v>
      </c>
      <c r="B47" s="2">
        <v>1000</v>
      </c>
      <c r="C47" s="12">
        <f t="shared" si="0"/>
        <v>894.45438282647581</v>
      </c>
      <c r="D47" s="2">
        <v>-118</v>
      </c>
      <c r="E47" s="2">
        <v>12090</v>
      </c>
      <c r="F47" s="2">
        <v>10605</v>
      </c>
      <c r="G47" s="2">
        <v>3250</v>
      </c>
    </row>
    <row r="48" spans="1:9">
      <c r="A48" s="2" t="s">
        <v>39</v>
      </c>
      <c r="B48" s="2">
        <v>1000</v>
      </c>
      <c r="C48" s="12">
        <f t="shared" si="0"/>
        <v>814.9959250203749</v>
      </c>
      <c r="D48" s="2">
        <v>-227</v>
      </c>
      <c r="E48" s="2">
        <v>17591</v>
      </c>
      <c r="F48" s="2">
        <v>16744</v>
      </c>
      <c r="G48" s="2">
        <v>4040</v>
      </c>
    </row>
    <row r="49" spans="1:8">
      <c r="A49" s="2" t="s">
        <v>40</v>
      </c>
      <c r="B49" s="2">
        <v>1000</v>
      </c>
      <c r="C49" s="13">
        <f t="shared" si="0"/>
        <v>713.77587437544616</v>
      </c>
      <c r="D49" s="2">
        <v>-401</v>
      </c>
      <c r="E49" s="2">
        <v>26485</v>
      </c>
      <c r="F49" s="2">
        <v>26077</v>
      </c>
      <c r="G49" s="2">
        <v>6175</v>
      </c>
    </row>
    <row r="50" spans="1:8">
      <c r="A50" s="2" t="s">
        <v>41</v>
      </c>
      <c r="B50" s="2">
        <v>1000</v>
      </c>
      <c r="C50" s="12">
        <f t="shared" si="0"/>
        <v>1000</v>
      </c>
      <c r="D50" s="2">
        <v>0</v>
      </c>
      <c r="E50" s="2">
        <v>21777</v>
      </c>
      <c r="F50" s="2">
        <v>17705</v>
      </c>
      <c r="G50" s="2">
        <v>5724</v>
      </c>
    </row>
    <row r="51" spans="1:8">
      <c r="A51" s="2" t="s">
        <v>42</v>
      </c>
      <c r="B51" s="2">
        <v>1000</v>
      </c>
      <c r="C51" s="12">
        <f t="shared" si="0"/>
        <v>988.14229249011851</v>
      </c>
      <c r="D51" s="2">
        <v>-12</v>
      </c>
      <c r="E51" s="2">
        <v>35468</v>
      </c>
      <c r="F51" s="2">
        <v>28716</v>
      </c>
      <c r="G51" s="2">
        <v>9370</v>
      </c>
    </row>
    <row r="52" spans="1:8">
      <c r="A52" s="2" t="s">
        <v>43</v>
      </c>
      <c r="B52" s="2">
        <v>1000</v>
      </c>
      <c r="C52" s="12">
        <f t="shared" si="0"/>
        <v>1000</v>
      </c>
      <c r="D52" s="2">
        <v>0</v>
      </c>
      <c r="E52" s="2">
        <v>16673</v>
      </c>
      <c r="F52" s="2">
        <v>13466</v>
      </c>
      <c r="G52" s="2">
        <v>4324</v>
      </c>
    </row>
    <row r="53" spans="1:8">
      <c r="A53" s="2" t="s">
        <v>44</v>
      </c>
      <c r="B53" s="2">
        <v>1000</v>
      </c>
      <c r="C53" s="12">
        <f t="shared" si="0"/>
        <v>1000</v>
      </c>
      <c r="D53" s="2">
        <v>0</v>
      </c>
      <c r="E53" s="2">
        <v>33267</v>
      </c>
      <c r="F53" s="2">
        <v>27436</v>
      </c>
      <c r="G53" s="2">
        <v>8647</v>
      </c>
    </row>
    <row r="54" spans="1:8">
      <c r="A54" s="2" t="s">
        <v>46</v>
      </c>
      <c r="B54" s="2"/>
      <c r="C54" s="12"/>
      <c r="E54" s="2">
        <f>SUM(E40:E53)</f>
        <v>222520</v>
      </c>
      <c r="F54" s="2">
        <f>SUM(F40:F53)</f>
        <v>194671</v>
      </c>
      <c r="G54" s="2">
        <f>SUM(G40:G53)</f>
        <v>55530</v>
      </c>
    </row>
    <row r="56" spans="1:8">
      <c r="A56" s="14" t="s">
        <v>34</v>
      </c>
      <c r="G56" s="17"/>
    </row>
    <row r="57" spans="1:8">
      <c r="B57" s="10" t="s">
        <v>7</v>
      </c>
      <c r="C57" s="10" t="s">
        <v>8</v>
      </c>
      <c r="D57"/>
      <c r="E57"/>
      <c r="F57"/>
    </row>
    <row r="58" spans="1:8">
      <c r="A58" s="9" t="s">
        <v>6</v>
      </c>
      <c r="B58" s="11" t="s">
        <v>27</v>
      </c>
      <c r="C58" s="11" t="s">
        <v>28</v>
      </c>
      <c r="D58" s="9" t="s">
        <v>9</v>
      </c>
      <c r="E58" s="10" t="s">
        <v>10</v>
      </c>
      <c r="F58" s="10" t="s">
        <v>11</v>
      </c>
      <c r="G58" s="10" t="s">
        <v>12</v>
      </c>
      <c r="H58" s="10" t="s">
        <v>47</v>
      </c>
    </row>
    <row r="59" spans="1:8">
      <c r="C59"/>
      <c r="D59"/>
      <c r="E59"/>
      <c r="F59"/>
    </row>
    <row r="60" spans="1:8">
      <c r="A60" s="2" t="s">
        <v>29</v>
      </c>
      <c r="B60" s="2">
        <v>1000</v>
      </c>
      <c r="C60" s="12">
        <f t="shared" ref="C60:C73" si="1">1/(((1/B60)*1000000)-D60) * 1000000</f>
        <v>809.06148867313925</v>
      </c>
      <c r="D60" s="2">
        <v>-236</v>
      </c>
      <c r="E60" s="2">
        <v>7451</v>
      </c>
      <c r="F60" s="2">
        <v>7012</v>
      </c>
      <c r="G60" s="2">
        <v>1315</v>
      </c>
      <c r="H60" s="23">
        <f>(E60-E40)/E60</f>
        <v>0.12763387464769829</v>
      </c>
    </row>
    <row r="61" spans="1:8">
      <c r="A61" s="2" t="s">
        <v>30</v>
      </c>
      <c r="B61" s="2">
        <v>1000</v>
      </c>
      <c r="C61" s="12">
        <f t="shared" si="1"/>
        <v>768.04915514592938</v>
      </c>
      <c r="D61" s="2">
        <v>-302</v>
      </c>
      <c r="E61" s="2">
        <v>19642</v>
      </c>
      <c r="F61" s="2">
        <v>18231</v>
      </c>
      <c r="G61" s="2">
        <v>3872</v>
      </c>
      <c r="H61" s="23">
        <f t="shared" ref="H61:H74" si="2">(E61-E41)/E61</f>
        <v>0.17533856022808267</v>
      </c>
    </row>
    <row r="62" spans="1:8">
      <c r="A62" s="2" t="s">
        <v>31</v>
      </c>
      <c r="B62" s="2">
        <v>1000</v>
      </c>
      <c r="C62" s="12">
        <f t="shared" si="1"/>
        <v>813.00813008130081</v>
      </c>
      <c r="D62" s="2">
        <v>-230</v>
      </c>
      <c r="E62" s="2">
        <v>7568</v>
      </c>
      <c r="F62" s="2">
        <v>7025</v>
      </c>
      <c r="G62" s="2">
        <v>1318</v>
      </c>
      <c r="H62" s="23">
        <f t="shared" si="2"/>
        <v>0.16966173361522199</v>
      </c>
    </row>
    <row r="63" spans="1:8">
      <c r="A63" s="2" t="s">
        <v>32</v>
      </c>
      <c r="B63" s="2">
        <v>1000</v>
      </c>
      <c r="C63" s="12">
        <f t="shared" si="1"/>
        <v>753.01204819277109</v>
      </c>
      <c r="D63" s="2">
        <v>-328</v>
      </c>
      <c r="E63" s="2">
        <v>19587</v>
      </c>
      <c r="F63" s="2">
        <v>18284</v>
      </c>
      <c r="G63" s="2">
        <v>3868</v>
      </c>
      <c r="H63" s="23">
        <f t="shared" si="2"/>
        <v>0.15377546331750652</v>
      </c>
    </row>
    <row r="64" spans="1:8">
      <c r="A64" s="2" t="s">
        <v>35</v>
      </c>
      <c r="B64" s="2">
        <v>1000</v>
      </c>
      <c r="C64" s="12">
        <f t="shared" si="1"/>
        <v>1000</v>
      </c>
      <c r="D64" s="2">
        <v>0</v>
      </c>
      <c r="E64" s="2">
        <v>2462</v>
      </c>
      <c r="F64" s="2">
        <v>2094</v>
      </c>
      <c r="G64" s="2">
        <v>511</v>
      </c>
      <c r="H64" s="23">
        <f t="shared" si="2"/>
        <v>0.13363119415109667</v>
      </c>
    </row>
    <row r="65" spans="1:8">
      <c r="A65" s="2" t="s">
        <v>36</v>
      </c>
      <c r="B65" s="2">
        <v>1000</v>
      </c>
      <c r="C65" s="12">
        <f t="shared" si="1"/>
        <v>1000</v>
      </c>
      <c r="D65" s="2">
        <v>0</v>
      </c>
      <c r="E65" s="2">
        <v>2417</v>
      </c>
      <c r="F65" s="2">
        <v>2116</v>
      </c>
      <c r="G65" s="2">
        <v>503</v>
      </c>
      <c r="H65" s="23">
        <f t="shared" si="2"/>
        <v>0.21845262722383119</v>
      </c>
    </row>
    <row r="66" spans="1:8">
      <c r="A66" s="2" t="s">
        <v>37</v>
      </c>
      <c r="B66" s="2">
        <v>1000</v>
      </c>
      <c r="C66" s="12">
        <f t="shared" si="1"/>
        <v>1000</v>
      </c>
      <c r="D66" s="2">
        <v>0</v>
      </c>
      <c r="E66" s="2">
        <v>6832</v>
      </c>
      <c r="F66" s="2">
        <v>5649</v>
      </c>
      <c r="G66" s="2">
        <v>1593</v>
      </c>
      <c r="H66" s="23">
        <f t="shared" si="2"/>
        <v>-0.40368852459016391</v>
      </c>
    </row>
    <row r="67" spans="1:8">
      <c r="A67" s="2" t="s">
        <v>38</v>
      </c>
      <c r="B67" s="2">
        <v>1000</v>
      </c>
      <c r="C67" s="12">
        <f t="shared" si="1"/>
        <v>1000</v>
      </c>
      <c r="D67" s="2">
        <v>0</v>
      </c>
      <c r="E67" s="2">
        <v>6612</v>
      </c>
      <c r="F67" s="2">
        <v>5864</v>
      </c>
      <c r="G67" s="2">
        <v>1591</v>
      </c>
      <c r="H67" s="23">
        <f t="shared" si="2"/>
        <v>-0.82849364791288571</v>
      </c>
    </row>
    <row r="68" spans="1:8">
      <c r="A68" s="2" t="s">
        <v>39</v>
      </c>
      <c r="B68" s="2">
        <v>1000</v>
      </c>
      <c r="C68" s="12">
        <f t="shared" si="1"/>
        <v>841.04289318755252</v>
      </c>
      <c r="D68" s="2">
        <v>-189</v>
      </c>
      <c r="E68" s="2">
        <v>21278</v>
      </c>
      <c r="F68" s="2">
        <v>19586</v>
      </c>
      <c r="G68" s="2">
        <v>4188</v>
      </c>
      <c r="H68" s="23">
        <f t="shared" si="2"/>
        <v>0.17327756368079708</v>
      </c>
    </row>
    <row r="69" spans="1:8">
      <c r="A69" s="2" t="s">
        <v>40</v>
      </c>
      <c r="B69" s="2">
        <v>1000</v>
      </c>
      <c r="C69" s="13">
        <f t="shared" si="1"/>
        <v>708.71722182849044</v>
      </c>
      <c r="D69" s="2">
        <v>-411</v>
      </c>
      <c r="E69" s="18">
        <v>29956</v>
      </c>
      <c r="F69" s="18">
        <v>27779</v>
      </c>
      <c r="G69" s="18">
        <v>5997</v>
      </c>
      <c r="H69" s="23">
        <f t="shared" si="2"/>
        <v>0.11586994258245427</v>
      </c>
    </row>
    <row r="70" spans="1:8">
      <c r="A70" s="2" t="s">
        <v>41</v>
      </c>
      <c r="B70" s="2">
        <v>1000</v>
      </c>
      <c r="C70" s="12">
        <f t="shared" si="1"/>
        <v>1000</v>
      </c>
      <c r="D70" s="2">
        <v>0</v>
      </c>
      <c r="E70" s="2">
        <v>20116</v>
      </c>
      <c r="F70" s="2">
        <v>18138</v>
      </c>
      <c r="G70" s="2">
        <v>4346</v>
      </c>
      <c r="H70" s="23">
        <f t="shared" si="2"/>
        <v>-8.2571087691389933E-2</v>
      </c>
    </row>
    <row r="71" spans="1:8">
      <c r="A71" s="2" t="s">
        <v>42</v>
      </c>
      <c r="B71" s="2">
        <v>1000</v>
      </c>
      <c r="C71" s="12">
        <f t="shared" si="1"/>
        <v>967.11798839458413</v>
      </c>
      <c r="D71" s="2">
        <v>-34</v>
      </c>
      <c r="E71" s="2">
        <v>38273</v>
      </c>
      <c r="F71" s="2">
        <v>34377</v>
      </c>
      <c r="G71" s="2">
        <v>8139</v>
      </c>
      <c r="H71" s="23">
        <f t="shared" si="2"/>
        <v>7.3289263971990704E-2</v>
      </c>
    </row>
    <row r="72" spans="1:8">
      <c r="A72" s="2" t="s">
        <v>43</v>
      </c>
      <c r="B72" s="2">
        <v>1000</v>
      </c>
      <c r="C72" s="12">
        <f t="shared" si="1"/>
        <v>1000</v>
      </c>
      <c r="D72" s="2">
        <v>0</v>
      </c>
      <c r="E72" s="2">
        <v>16810</v>
      </c>
      <c r="F72" s="2">
        <v>15153</v>
      </c>
      <c r="G72" s="2">
        <v>3593</v>
      </c>
      <c r="H72" s="23">
        <f t="shared" si="2"/>
        <v>8.1499107674003566E-3</v>
      </c>
    </row>
    <row r="73" spans="1:8">
      <c r="A73" s="2" t="s">
        <v>44</v>
      </c>
      <c r="B73" s="2">
        <v>1000</v>
      </c>
      <c r="C73" s="13">
        <f t="shared" si="1"/>
        <v>958.77277085330775</v>
      </c>
      <c r="D73" s="2">
        <v>-43</v>
      </c>
      <c r="E73" s="18">
        <v>40925</v>
      </c>
      <c r="F73" s="18">
        <v>37673</v>
      </c>
      <c r="G73" s="18">
        <v>8650</v>
      </c>
      <c r="H73" s="23">
        <f t="shared" si="2"/>
        <v>0.18712278558338424</v>
      </c>
    </row>
    <row r="74" spans="1:8">
      <c r="A74" s="2" t="s">
        <v>46</v>
      </c>
      <c r="E74" s="2">
        <f>SUM(E60:E73)</f>
        <v>239929</v>
      </c>
      <c r="F74" s="2">
        <f t="shared" ref="F74:G74" si="3">SUM(F60:F73)</f>
        <v>218981</v>
      </c>
      <c r="G74" s="2">
        <f t="shared" si="3"/>
        <v>49484</v>
      </c>
      <c r="H74" s="23">
        <f t="shared" si="2"/>
        <v>7.2558965360585842E-2</v>
      </c>
    </row>
  </sheetData>
  <mergeCells count="2">
    <mergeCell ref="C11:E11"/>
    <mergeCell ref="G29:H29"/>
  </mergeCells>
  <pageMargins left="0.7" right="0.7" top="0.75" bottom="0.75" header="0.3" footer="0.3"/>
  <pageSetup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metrics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2015-04-07T20:07:01Z</dcterms:modified>
</cp:coreProperties>
</file>