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!Non-Course Content\"/>
    </mc:Choice>
  </mc:AlternateContent>
  <xr:revisionPtr revIDLastSave="0" documentId="13_ncr:1_{F194C2FA-5EC0-41D1-ADB5-E88C55BFE8EF}" xr6:coauthVersionLast="47" xr6:coauthVersionMax="47" xr10:uidLastSave="{00000000-0000-0000-0000-000000000000}"/>
  <bookViews>
    <workbookView xWindow="-96" yWindow="-96" windowWidth="23232" windowHeight="12696" xr2:uid="{11799C97-287A-48C4-9E88-69EE14088F7D}"/>
  </bookViews>
  <sheets>
    <sheet name="Cover" sheetId="6" r:id="rId1"/>
    <sheet name="Fixed Schedule" sheetId="2" r:id="rId2"/>
    <sheet name="Variable Periods" sheetId="10" r:id="rId3"/>
    <sheet name="Additional Principal Paydown" sheetId="8" r:id="rId4"/>
    <sheet name="Variable Interest Rate" sheetId="11" r:id="rId5"/>
  </sheets>
  <definedNames>
    <definedName name="_xlnm.Print_Area" localSheetId="0">Cover!$A$1:$N$44</definedName>
    <definedName name="_xlnm.Print_Area" localSheetId="1">'Fixed Schedule'!$B$2:$F$24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1" l="1"/>
  <c r="F6" i="2"/>
  <c r="F7" i="2"/>
  <c r="F5" i="2"/>
  <c r="F4" i="2"/>
  <c r="B18" i="1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B246" i="11" s="1"/>
  <c r="B247" i="11" s="1"/>
  <c r="B248" i="11" s="1"/>
  <c r="B249" i="11" s="1"/>
  <c r="B250" i="11" s="1"/>
  <c r="B251" i="11" s="1"/>
  <c r="B252" i="11" s="1"/>
  <c r="B253" i="11" s="1"/>
  <c r="B254" i="11" s="1"/>
  <c r="B255" i="11" s="1"/>
  <c r="B256" i="11" s="1"/>
  <c r="B257" i="11" s="1"/>
  <c r="B258" i="11" s="1"/>
  <c r="B259" i="11" s="1"/>
  <c r="B260" i="11" s="1"/>
  <c r="B261" i="11" s="1"/>
  <c r="B262" i="11" s="1"/>
  <c r="B263" i="11" s="1"/>
  <c r="B264" i="11" s="1"/>
  <c r="B265" i="11" s="1"/>
  <c r="B266" i="11" s="1"/>
  <c r="B267" i="11" s="1"/>
  <c r="B268" i="11" s="1"/>
  <c r="B269" i="11" s="1"/>
  <c r="B270" i="11" s="1"/>
  <c r="B271" i="11" s="1"/>
  <c r="B272" i="11" s="1"/>
  <c r="B273" i="11" s="1"/>
  <c r="B274" i="11" s="1"/>
  <c r="B275" i="11" s="1"/>
  <c r="B276" i="11" s="1"/>
  <c r="B277" i="11" s="1"/>
  <c r="B278" i="11" s="1"/>
  <c r="B279" i="11" s="1"/>
  <c r="B280" i="11" s="1"/>
  <c r="B281" i="11" s="1"/>
  <c r="B282" i="11" s="1"/>
  <c r="B283" i="11" s="1"/>
  <c r="B284" i="11" s="1"/>
  <c r="B285" i="11" s="1"/>
  <c r="B286" i="11" s="1"/>
  <c r="B287" i="11" s="1"/>
  <c r="B288" i="11" s="1"/>
  <c r="B289" i="11" s="1"/>
  <c r="B290" i="11" s="1"/>
  <c r="B291" i="11" s="1"/>
  <c r="B292" i="11" s="1"/>
  <c r="B293" i="11" s="1"/>
  <c r="B294" i="11" s="1"/>
  <c r="B295" i="11" s="1"/>
  <c r="B296" i="11" s="1"/>
  <c r="B297" i="11" s="1"/>
  <c r="B298" i="11" s="1"/>
  <c r="B299" i="11" s="1"/>
  <c r="B300" i="11" s="1"/>
  <c r="B301" i="11" s="1"/>
  <c r="B302" i="11" s="1"/>
  <c r="B303" i="11" s="1"/>
  <c r="B304" i="11" s="1"/>
  <c r="B305" i="11" s="1"/>
  <c r="B306" i="11" s="1"/>
  <c r="B307" i="11" s="1"/>
  <c r="B308" i="11" s="1"/>
  <c r="B309" i="11" s="1"/>
  <c r="B310" i="11" s="1"/>
  <c r="B311" i="11" s="1"/>
  <c r="B312" i="11" s="1"/>
  <c r="B313" i="11" s="1"/>
  <c r="B314" i="11" s="1"/>
  <c r="B315" i="11" s="1"/>
  <c r="B316" i="11" s="1"/>
  <c r="B317" i="11" s="1"/>
  <c r="B318" i="11" s="1"/>
  <c r="B319" i="11" s="1"/>
  <c r="B320" i="11" s="1"/>
  <c r="B321" i="11" s="1"/>
  <c r="B322" i="11" s="1"/>
  <c r="B323" i="11" s="1"/>
  <c r="B324" i="11" s="1"/>
  <c r="B325" i="11" s="1"/>
  <c r="B326" i="11" s="1"/>
  <c r="B327" i="11" s="1"/>
  <c r="B328" i="11" s="1"/>
  <c r="B329" i="11" s="1"/>
  <c r="B330" i="11" s="1"/>
  <c r="B331" i="11" s="1"/>
  <c r="B332" i="11" s="1"/>
  <c r="B333" i="11" s="1"/>
  <c r="B334" i="11" s="1"/>
  <c r="B335" i="11" s="1"/>
  <c r="B336" i="11" s="1"/>
  <c r="B337" i="11" s="1"/>
  <c r="B338" i="11" s="1"/>
  <c r="B339" i="11" s="1"/>
  <c r="B340" i="11" s="1"/>
  <c r="B341" i="11" s="1"/>
  <c r="B342" i="11" s="1"/>
  <c r="B343" i="11" s="1"/>
  <c r="B344" i="11" s="1"/>
  <c r="B345" i="11" s="1"/>
  <c r="B346" i="11" s="1"/>
  <c r="B347" i="11" s="1"/>
  <c r="B348" i="11" s="1"/>
  <c r="B349" i="11" s="1"/>
  <c r="B350" i="11" s="1"/>
  <c r="B351" i="11" s="1"/>
  <c r="B352" i="11" s="1"/>
  <c r="B353" i="11" s="1"/>
  <c r="B354" i="11" s="1"/>
  <c r="B355" i="11" s="1"/>
  <c r="B356" i="11" s="1"/>
  <c r="B357" i="11" s="1"/>
  <c r="B358" i="11" s="1"/>
  <c r="B359" i="11" s="1"/>
  <c r="B360" i="11" s="1"/>
  <c r="B361" i="11" s="1"/>
  <c r="B362" i="11" s="1"/>
  <c r="B363" i="11" s="1"/>
  <c r="B364" i="11" s="1"/>
  <c r="B365" i="11" s="1"/>
  <c r="B366" i="11" s="1"/>
  <c r="B367" i="11" s="1"/>
  <c r="B368" i="11" s="1"/>
  <c r="B369" i="11" s="1"/>
  <c r="B370" i="11" s="1"/>
  <c r="B371" i="11" s="1"/>
  <c r="B372" i="11" s="1"/>
  <c r="B373" i="11" s="1"/>
  <c r="B374" i="11" s="1"/>
  <c r="B375" i="11" s="1"/>
  <c r="B376" i="11" s="1"/>
  <c r="B17" i="11"/>
  <c r="H17" i="11" l="1"/>
  <c r="I16" i="11" l="1"/>
  <c r="C8" i="11"/>
  <c r="C6" i="11"/>
  <c r="C8" i="8"/>
  <c r="B14" i="8" s="1"/>
  <c r="C9" i="11" l="1"/>
  <c r="B14" i="11"/>
  <c r="C8" i="10"/>
  <c r="F17" i="11" l="1"/>
  <c r="B13" i="10"/>
  <c r="B16" i="10"/>
  <c r="F15" i="10"/>
  <c r="C6" i="10"/>
  <c r="B17" i="8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H16" i="8"/>
  <c r="C6" i="8"/>
  <c r="G17" i="8" l="1"/>
  <c r="D16" i="10"/>
  <c r="E16" i="10"/>
  <c r="B17" i="10"/>
  <c r="C9" i="10"/>
  <c r="C9" i="8"/>
  <c r="C17" i="8" s="1"/>
  <c r="E24" i="2"/>
  <c r="E23" i="2"/>
  <c r="E22" i="2"/>
  <c r="E21" i="2"/>
  <c r="E20" i="2"/>
  <c r="E19" i="2"/>
  <c r="E18" i="2"/>
  <c r="E17" i="2"/>
  <c r="E16" i="2"/>
  <c r="E15" i="2"/>
  <c r="E14" i="2"/>
  <c r="E13" i="2"/>
  <c r="D14" i="2"/>
  <c r="F14" i="2" s="1"/>
  <c r="D15" i="2"/>
  <c r="D16" i="2"/>
  <c r="D17" i="2"/>
  <c r="D18" i="2"/>
  <c r="D19" i="2"/>
  <c r="D20" i="2"/>
  <c r="D21" i="2"/>
  <c r="D22" i="2"/>
  <c r="D23" i="2"/>
  <c r="D24" i="2"/>
  <c r="D13" i="2"/>
  <c r="F13" i="2" s="1"/>
  <c r="C14" i="2"/>
  <c r="C15" i="2"/>
  <c r="C16" i="2"/>
  <c r="C17" i="2"/>
  <c r="C18" i="2"/>
  <c r="C19" i="2"/>
  <c r="C20" i="2"/>
  <c r="C21" i="2"/>
  <c r="C22" i="2"/>
  <c r="C23" i="2"/>
  <c r="C24" i="2"/>
  <c r="C13" i="2"/>
  <c r="F12" i="2"/>
  <c r="B13" i="2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F16" i="10" l="1"/>
  <c r="F17" i="8"/>
  <c r="B18" i="10"/>
  <c r="C18" i="10" s="1"/>
  <c r="D17" i="10"/>
  <c r="E17" i="10"/>
  <c r="C17" i="10"/>
  <c r="C16" i="10"/>
  <c r="F15" i="2"/>
  <c r="C6" i="2"/>
  <c r="C8" i="2" s="1"/>
  <c r="F17" i="10" l="1"/>
  <c r="D17" i="8"/>
  <c r="H17" i="8" s="1"/>
  <c r="G18" i="8" s="1"/>
  <c r="E17" i="8"/>
  <c r="C18" i="8"/>
  <c r="F18" i="8" s="1"/>
  <c r="D18" i="8" s="1"/>
  <c r="H18" i="8" s="1"/>
  <c r="C19" i="8" s="1"/>
  <c r="B19" i="10"/>
  <c r="D18" i="10"/>
  <c r="E18" i="10"/>
  <c r="F16" i="2"/>
  <c r="F18" i="10" l="1"/>
  <c r="G19" i="8"/>
  <c r="F19" i="8" s="1"/>
  <c r="D19" i="8" s="1"/>
  <c r="E18" i="8"/>
  <c r="B20" i="10"/>
  <c r="E19" i="10"/>
  <c r="D19" i="10"/>
  <c r="C19" i="10"/>
  <c r="F17" i="2"/>
  <c r="F19" i="10" l="1"/>
  <c r="H19" i="8"/>
  <c r="E19" i="8"/>
  <c r="B21" i="10"/>
  <c r="E20" i="10"/>
  <c r="D20" i="10"/>
  <c r="C20" i="10"/>
  <c r="F18" i="2"/>
  <c r="F20" i="10" l="1"/>
  <c r="G20" i="8"/>
  <c r="C20" i="8"/>
  <c r="F20" i="8" s="1"/>
  <c r="B22" i="10"/>
  <c r="D21" i="10"/>
  <c r="F21" i="10" s="1"/>
  <c r="E21" i="10"/>
  <c r="C21" i="10"/>
  <c r="F19" i="2"/>
  <c r="D20" i="8" l="1"/>
  <c r="H20" i="8" s="1"/>
  <c r="G21" i="8" s="1"/>
  <c r="E20" i="8"/>
  <c r="B23" i="10"/>
  <c r="E22" i="10"/>
  <c r="D22" i="10"/>
  <c r="C22" i="10"/>
  <c r="F20" i="2"/>
  <c r="C21" i="8" l="1"/>
  <c r="F21" i="8" s="1"/>
  <c r="F22" i="10"/>
  <c r="B24" i="10"/>
  <c r="D23" i="10"/>
  <c r="E23" i="10"/>
  <c r="C23" i="10"/>
  <c r="F21" i="2"/>
  <c r="D21" i="8" l="1"/>
  <c r="E21" i="8" s="1"/>
  <c r="F23" i="10"/>
  <c r="H21" i="8"/>
  <c r="G22" i="8" s="1"/>
  <c r="B25" i="10"/>
  <c r="D24" i="10"/>
  <c r="E24" i="10"/>
  <c r="C24" i="10"/>
  <c r="F22" i="2"/>
  <c r="F24" i="10" l="1"/>
  <c r="C22" i="8"/>
  <c r="F22" i="8" s="1"/>
  <c r="D22" i="8" s="1"/>
  <c r="H22" i="8" s="1"/>
  <c r="B26" i="10"/>
  <c r="E25" i="10"/>
  <c r="D25" i="10"/>
  <c r="F25" i="10" s="1"/>
  <c r="C25" i="10"/>
  <c r="F23" i="2"/>
  <c r="B27" i="10" l="1"/>
  <c r="E26" i="10"/>
  <c r="D26" i="10"/>
  <c r="F26" i="10" s="1"/>
  <c r="C26" i="10"/>
  <c r="G23" i="8"/>
  <c r="C23" i="8"/>
  <c r="E22" i="8"/>
  <c r="F24" i="2"/>
  <c r="B28" i="10" l="1"/>
  <c r="D27" i="10"/>
  <c r="F27" i="10" s="1"/>
  <c r="E27" i="10"/>
  <c r="C27" i="10"/>
  <c r="F23" i="8"/>
  <c r="D23" i="8" s="1"/>
  <c r="H23" i="8" s="1"/>
  <c r="B29" i="10" l="1"/>
  <c r="D28" i="10"/>
  <c r="F28" i="10" s="1"/>
  <c r="E28" i="10"/>
  <c r="C28" i="10"/>
  <c r="G24" i="8"/>
  <c r="C24" i="8"/>
  <c r="E23" i="8"/>
  <c r="B30" i="10" l="1"/>
  <c r="E29" i="10"/>
  <c r="D29" i="10"/>
  <c r="F29" i="10" s="1"/>
  <c r="C29" i="10"/>
  <c r="F24" i="8"/>
  <c r="D24" i="8" s="1"/>
  <c r="B31" i="10" l="1"/>
  <c r="E30" i="10"/>
  <c r="D30" i="10"/>
  <c r="F30" i="10" s="1"/>
  <c r="C30" i="10"/>
  <c r="H24" i="8"/>
  <c r="E24" i="8"/>
  <c r="B32" i="10" l="1"/>
  <c r="E31" i="10"/>
  <c r="D31" i="10"/>
  <c r="F31" i="10" s="1"/>
  <c r="C31" i="10"/>
  <c r="G25" i="8"/>
  <c r="C25" i="8"/>
  <c r="F25" i="8" l="1"/>
  <c r="D25" i="8" s="1"/>
  <c r="H25" i="8" s="1"/>
  <c r="B33" i="10"/>
  <c r="D32" i="10"/>
  <c r="F32" i="10" s="1"/>
  <c r="E32" i="10"/>
  <c r="C32" i="10"/>
  <c r="E25" i="8" l="1"/>
  <c r="B34" i="10"/>
  <c r="E33" i="10"/>
  <c r="D33" i="10"/>
  <c r="F33" i="10" s="1"/>
  <c r="C33" i="10"/>
  <c r="G26" i="8"/>
  <c r="C26" i="8"/>
  <c r="F26" i="8" s="1"/>
  <c r="D26" i="8" s="1"/>
  <c r="E26" i="8" s="1"/>
  <c r="B35" i="10" l="1"/>
  <c r="D34" i="10"/>
  <c r="F34" i="10" s="1"/>
  <c r="E34" i="10"/>
  <c r="C34" i="10"/>
  <c r="H26" i="8"/>
  <c r="B36" i="10" l="1"/>
  <c r="E35" i="10"/>
  <c r="D35" i="10"/>
  <c r="F35" i="10" s="1"/>
  <c r="C35" i="10"/>
  <c r="G27" i="8"/>
  <c r="C27" i="8"/>
  <c r="F27" i="8" s="1"/>
  <c r="D27" i="8" s="1"/>
  <c r="H27" i="8" l="1"/>
  <c r="G28" i="8" s="1"/>
  <c r="E27" i="8"/>
  <c r="B37" i="10"/>
  <c r="D36" i="10"/>
  <c r="F36" i="10" s="1"/>
  <c r="E36" i="10"/>
  <c r="C36" i="10"/>
  <c r="C28" i="8" l="1"/>
  <c r="F28" i="8" s="1"/>
  <c r="D28" i="8" s="1"/>
  <c r="H28" i="8" s="1"/>
  <c r="B38" i="10"/>
  <c r="E37" i="10"/>
  <c r="D37" i="10"/>
  <c r="F37" i="10" s="1"/>
  <c r="C37" i="10"/>
  <c r="C29" i="8" l="1"/>
  <c r="G29" i="8"/>
  <c r="E28" i="8"/>
  <c r="B39" i="10"/>
  <c r="D38" i="10"/>
  <c r="F38" i="10" s="1"/>
  <c r="E38" i="10"/>
  <c r="C38" i="10"/>
  <c r="F29" i="8" l="1"/>
  <c r="D29" i="8" s="1"/>
  <c r="B40" i="10"/>
  <c r="E39" i="10"/>
  <c r="D39" i="10"/>
  <c r="F39" i="10" s="1"/>
  <c r="C39" i="10"/>
  <c r="E29" i="8" l="1"/>
  <c r="H29" i="8"/>
  <c r="E40" i="10"/>
  <c r="B41" i="10"/>
  <c r="D40" i="10"/>
  <c r="F40" i="10" s="1"/>
  <c r="C40" i="10"/>
  <c r="C30" i="8" l="1"/>
  <c r="G30" i="8"/>
  <c r="B42" i="10"/>
  <c r="E41" i="10"/>
  <c r="D41" i="10"/>
  <c r="F41" i="10" s="1"/>
  <c r="C41" i="10"/>
  <c r="F30" i="8" l="1"/>
  <c r="D30" i="8" s="1"/>
  <c r="H30" i="8" s="1"/>
  <c r="G31" i="8" s="1"/>
  <c r="D42" i="10"/>
  <c r="F42" i="10" s="1"/>
  <c r="B43" i="10"/>
  <c r="E42" i="10"/>
  <c r="C42" i="10"/>
  <c r="E30" i="8" l="1"/>
  <c r="C31" i="8"/>
  <c r="F31" i="8" s="1"/>
  <c r="D31" i="8" s="1"/>
  <c r="H31" i="8" s="1"/>
  <c r="D43" i="10"/>
  <c r="F43" i="10" s="1"/>
  <c r="B44" i="10"/>
  <c r="E43" i="10"/>
  <c r="C43" i="10"/>
  <c r="E31" i="8" l="1"/>
  <c r="C32" i="8"/>
  <c r="G32" i="8"/>
  <c r="D44" i="10"/>
  <c r="F44" i="10" s="1"/>
  <c r="E44" i="10"/>
  <c r="B45" i="10"/>
  <c r="C44" i="10"/>
  <c r="F32" i="8" l="1"/>
  <c r="D32" i="8" s="1"/>
  <c r="H32" i="8" s="1"/>
  <c r="D45" i="10"/>
  <c r="F45" i="10" s="1"/>
  <c r="B46" i="10"/>
  <c r="E45" i="10"/>
  <c r="C45" i="10"/>
  <c r="E32" i="8" l="1"/>
  <c r="C33" i="8"/>
  <c r="G33" i="8"/>
  <c r="D46" i="10"/>
  <c r="F46" i="10" s="1"/>
  <c r="E46" i="10"/>
  <c r="B47" i="10"/>
  <c r="C46" i="10"/>
  <c r="F33" i="8" l="1"/>
  <c r="D33" i="8" s="1"/>
  <c r="H33" i="8" s="1"/>
  <c r="B48" i="10"/>
  <c r="D47" i="10"/>
  <c r="F47" i="10" s="1"/>
  <c r="E47" i="10"/>
  <c r="C47" i="10"/>
  <c r="E33" i="8" l="1"/>
  <c r="C34" i="8"/>
  <c r="G34" i="8"/>
  <c r="D48" i="10"/>
  <c r="F48" i="10" s="1"/>
  <c r="E48" i="10"/>
  <c r="B49" i="10"/>
  <c r="C48" i="10"/>
  <c r="F34" i="8" l="1"/>
  <c r="D34" i="8" s="1"/>
  <c r="H34" i="8" s="1"/>
  <c r="E49" i="10"/>
  <c r="D49" i="10"/>
  <c r="F49" i="10" s="1"/>
  <c r="B50" i="10"/>
  <c r="C49" i="10"/>
  <c r="E34" i="8" l="1"/>
  <c r="G35" i="8"/>
  <c r="C35" i="8"/>
  <c r="D50" i="10"/>
  <c r="F50" i="10" s="1"/>
  <c r="E50" i="10"/>
  <c r="B51" i="10"/>
  <c r="C50" i="10"/>
  <c r="F35" i="8" l="1"/>
  <c r="D35" i="8" s="1"/>
  <c r="H35" i="8" s="1"/>
  <c r="B52" i="10"/>
  <c r="D51" i="10"/>
  <c r="F51" i="10" s="1"/>
  <c r="E51" i="10"/>
  <c r="C51" i="10"/>
  <c r="E35" i="8" l="1"/>
  <c r="G36" i="8"/>
  <c r="C36" i="8"/>
  <c r="D52" i="10"/>
  <c r="F52" i="10" s="1"/>
  <c r="E52" i="10"/>
  <c r="B53" i="10"/>
  <c r="C52" i="10"/>
  <c r="F36" i="8" l="1"/>
  <c r="D36" i="8" s="1"/>
  <c r="H36" i="8" s="1"/>
  <c r="B54" i="10"/>
  <c r="D53" i="10"/>
  <c r="F53" i="10" s="1"/>
  <c r="E53" i="10"/>
  <c r="C53" i="10"/>
  <c r="E36" i="8" l="1"/>
  <c r="C37" i="8"/>
  <c r="G37" i="8"/>
  <c r="B55" i="10"/>
  <c r="D54" i="10"/>
  <c r="F54" i="10" s="1"/>
  <c r="E54" i="10"/>
  <c r="C54" i="10"/>
  <c r="F37" i="8" l="1"/>
  <c r="D37" i="8" s="1"/>
  <c r="H37" i="8" s="1"/>
  <c r="B56" i="10"/>
  <c r="E55" i="10"/>
  <c r="D55" i="10"/>
  <c r="F55" i="10" s="1"/>
  <c r="C55" i="10"/>
  <c r="E37" i="8" l="1"/>
  <c r="C38" i="8"/>
  <c r="G38" i="8"/>
  <c r="D56" i="10"/>
  <c r="F56" i="10" s="1"/>
  <c r="E56" i="10"/>
  <c r="B57" i="10"/>
  <c r="C56" i="10"/>
  <c r="F38" i="8" l="1"/>
  <c r="D38" i="8" s="1"/>
  <c r="H38" i="8" s="1"/>
  <c r="B58" i="10"/>
  <c r="E57" i="10"/>
  <c r="D57" i="10"/>
  <c r="F57" i="10" s="1"/>
  <c r="C57" i="10"/>
  <c r="E38" i="8" l="1"/>
  <c r="G39" i="8"/>
  <c r="C39" i="8"/>
  <c r="E58" i="10"/>
  <c r="D58" i="10"/>
  <c r="F58" i="10" s="1"/>
  <c r="B59" i="10"/>
  <c r="C58" i="10"/>
  <c r="F39" i="8" l="1"/>
  <c r="D39" i="8" s="1"/>
  <c r="H39" i="8" s="1"/>
  <c r="D59" i="10"/>
  <c r="F59" i="10" s="1"/>
  <c r="B60" i="10"/>
  <c r="E59" i="10"/>
  <c r="C59" i="10"/>
  <c r="E39" i="8" l="1"/>
  <c r="C40" i="8"/>
  <c r="G40" i="8"/>
  <c r="D60" i="10"/>
  <c r="F60" i="10" s="1"/>
  <c r="E60" i="10"/>
  <c r="B61" i="10"/>
  <c r="C60" i="10"/>
  <c r="F40" i="8" l="1"/>
  <c r="D40" i="8" s="1"/>
  <c r="H40" i="8" s="1"/>
  <c r="B62" i="10"/>
  <c r="D61" i="10"/>
  <c r="F61" i="10" s="1"/>
  <c r="E61" i="10"/>
  <c r="C61" i="10"/>
  <c r="C41" i="8" l="1"/>
  <c r="G41" i="8"/>
  <c r="E40" i="8"/>
  <c r="D62" i="10"/>
  <c r="F62" i="10" s="1"/>
  <c r="E62" i="10"/>
  <c r="B63" i="10"/>
  <c r="C62" i="10"/>
  <c r="F41" i="8" l="1"/>
  <c r="D41" i="8" s="1"/>
  <c r="H41" i="8" s="1"/>
  <c r="E63" i="10"/>
  <c r="B64" i="10"/>
  <c r="D63" i="10"/>
  <c r="F63" i="10" s="1"/>
  <c r="C63" i="10"/>
  <c r="E41" i="8" l="1"/>
  <c r="C42" i="8"/>
  <c r="G42" i="8"/>
  <c r="D64" i="10"/>
  <c r="F64" i="10" s="1"/>
  <c r="B65" i="10"/>
  <c r="E64" i="10"/>
  <c r="C64" i="10"/>
  <c r="F42" i="8" l="1"/>
  <c r="D42" i="8" s="1"/>
  <c r="H42" i="8" s="1"/>
  <c r="E65" i="10"/>
  <c r="D65" i="10"/>
  <c r="F65" i="10" s="1"/>
  <c r="B66" i="10"/>
  <c r="C65" i="10"/>
  <c r="G43" i="8" l="1"/>
  <c r="C43" i="8"/>
  <c r="E42" i="8"/>
  <c r="E66" i="10"/>
  <c r="B67" i="10"/>
  <c r="D66" i="10"/>
  <c r="F66" i="10" s="1"/>
  <c r="C66" i="10"/>
  <c r="F43" i="8" l="1"/>
  <c r="D43" i="8" s="1"/>
  <c r="H43" i="8" s="1"/>
  <c r="E67" i="10"/>
  <c r="D67" i="10"/>
  <c r="F67" i="10" s="1"/>
  <c r="B68" i="10"/>
  <c r="C67" i="10"/>
  <c r="C44" i="8" l="1"/>
  <c r="G44" i="8"/>
  <c r="E43" i="8"/>
  <c r="B69" i="10"/>
  <c r="E68" i="10"/>
  <c r="D68" i="10"/>
  <c r="F68" i="10" s="1"/>
  <c r="C68" i="10"/>
  <c r="F44" i="8" l="1"/>
  <c r="D44" i="8" s="1"/>
  <c r="H44" i="8" s="1"/>
  <c r="B70" i="10"/>
  <c r="D69" i="10"/>
  <c r="F69" i="10" s="1"/>
  <c r="E69" i="10"/>
  <c r="C69" i="10"/>
  <c r="E44" i="8" l="1"/>
  <c r="G45" i="8"/>
  <c r="C45" i="8"/>
  <c r="D70" i="10"/>
  <c r="F70" i="10" s="1"/>
  <c r="B71" i="10"/>
  <c r="E70" i="10"/>
  <c r="C70" i="10"/>
  <c r="F45" i="8" l="1"/>
  <c r="D45" i="8" s="1"/>
  <c r="H45" i="8" s="1"/>
  <c r="B72" i="10"/>
  <c r="D71" i="10"/>
  <c r="F71" i="10" s="1"/>
  <c r="E71" i="10"/>
  <c r="C71" i="10"/>
  <c r="C46" i="8" l="1"/>
  <c r="G46" i="8"/>
  <c r="E45" i="8"/>
  <c r="E72" i="10"/>
  <c r="B73" i="10"/>
  <c r="D72" i="10"/>
  <c r="F72" i="10" s="1"/>
  <c r="C72" i="10"/>
  <c r="F46" i="8" l="1"/>
  <c r="D46" i="8" s="1"/>
  <c r="H46" i="8" s="1"/>
  <c r="D73" i="10"/>
  <c r="F73" i="10" s="1"/>
  <c r="E73" i="10"/>
  <c r="B74" i="10"/>
  <c r="C73" i="10"/>
  <c r="E46" i="8" l="1"/>
  <c r="G47" i="8"/>
  <c r="C47" i="8"/>
  <c r="E74" i="10"/>
  <c r="D74" i="10"/>
  <c r="F74" i="10" s="1"/>
  <c r="B75" i="10"/>
  <c r="C74" i="10"/>
  <c r="F47" i="8" l="1"/>
  <c r="D47" i="8" s="1"/>
  <c r="H47" i="8" s="1"/>
  <c r="D75" i="10"/>
  <c r="F75" i="10" s="1"/>
  <c r="E75" i="10"/>
  <c r="B76" i="10"/>
  <c r="C75" i="10"/>
  <c r="E47" i="8" l="1"/>
  <c r="C48" i="8"/>
  <c r="G48" i="8"/>
  <c r="B77" i="10"/>
  <c r="E76" i="10"/>
  <c r="D76" i="10"/>
  <c r="F76" i="10" s="1"/>
  <c r="C76" i="10"/>
  <c r="F48" i="8" l="1"/>
  <c r="D48" i="8" s="1"/>
  <c r="H48" i="8" s="1"/>
  <c r="E77" i="10"/>
  <c r="B78" i="10"/>
  <c r="D77" i="10"/>
  <c r="F77" i="10" s="1"/>
  <c r="C77" i="10"/>
  <c r="E48" i="8" l="1"/>
  <c r="G49" i="8"/>
  <c r="C49" i="8"/>
  <c r="E78" i="10"/>
  <c r="B79" i="10"/>
  <c r="D78" i="10"/>
  <c r="F78" i="10" s="1"/>
  <c r="C78" i="10"/>
  <c r="F49" i="8" l="1"/>
  <c r="D49" i="8" s="1"/>
  <c r="H49" i="8" s="1"/>
  <c r="E79" i="10"/>
  <c r="B80" i="10"/>
  <c r="D79" i="10"/>
  <c r="F79" i="10" s="1"/>
  <c r="C79" i="10"/>
  <c r="E49" i="8" l="1"/>
  <c r="G50" i="8"/>
  <c r="C50" i="8"/>
  <c r="B81" i="10"/>
  <c r="D80" i="10"/>
  <c r="F80" i="10" s="1"/>
  <c r="E80" i="10"/>
  <c r="C80" i="10"/>
  <c r="F50" i="8" l="1"/>
  <c r="D50" i="8" s="1"/>
  <c r="H50" i="8" s="1"/>
  <c r="B82" i="10"/>
  <c r="D81" i="10"/>
  <c r="F81" i="10" s="1"/>
  <c r="E81" i="10"/>
  <c r="C81" i="10"/>
  <c r="E50" i="8" l="1"/>
  <c r="C51" i="8"/>
  <c r="G51" i="8"/>
  <c r="D82" i="10"/>
  <c r="F82" i="10" s="1"/>
  <c r="E82" i="10"/>
  <c r="B83" i="10"/>
  <c r="C82" i="10"/>
  <c r="F51" i="8" l="1"/>
  <c r="D51" i="8" s="1"/>
  <c r="H51" i="8" s="1"/>
  <c r="D83" i="10"/>
  <c r="F83" i="10" s="1"/>
  <c r="B84" i="10"/>
  <c r="E83" i="10"/>
  <c r="C83" i="10"/>
  <c r="E51" i="8" l="1"/>
  <c r="G52" i="8"/>
  <c r="C52" i="8"/>
  <c r="D84" i="10"/>
  <c r="F84" i="10" s="1"/>
  <c r="E84" i="10"/>
  <c r="B85" i="10"/>
  <c r="C84" i="10"/>
  <c r="F52" i="8" l="1"/>
  <c r="D52" i="8" s="1"/>
  <c r="H52" i="8" s="1"/>
  <c r="D85" i="10"/>
  <c r="F85" i="10" s="1"/>
  <c r="B86" i="10"/>
  <c r="E85" i="10"/>
  <c r="C85" i="10"/>
  <c r="C53" i="8" l="1"/>
  <c r="G53" i="8"/>
  <c r="E52" i="8"/>
  <c r="D86" i="10"/>
  <c r="F86" i="10" s="1"/>
  <c r="E86" i="10"/>
  <c r="B87" i="10"/>
  <c r="C86" i="10"/>
  <c r="F53" i="8" l="1"/>
  <c r="D53" i="8" s="1"/>
  <c r="H53" i="8" s="1"/>
  <c r="D87" i="10"/>
  <c r="F87" i="10" s="1"/>
  <c r="E87" i="10"/>
  <c r="B88" i="10"/>
  <c r="C87" i="10"/>
  <c r="E53" i="8" l="1"/>
  <c r="G54" i="8"/>
  <c r="C54" i="8"/>
  <c r="E88" i="10"/>
  <c r="B89" i="10"/>
  <c r="D88" i="10"/>
  <c r="F88" i="10" s="1"/>
  <c r="C88" i="10"/>
  <c r="F54" i="8" l="1"/>
  <c r="D54" i="8" s="1"/>
  <c r="H54" i="8" s="1"/>
  <c r="D89" i="10"/>
  <c r="F89" i="10" s="1"/>
  <c r="E89" i="10"/>
  <c r="B90" i="10"/>
  <c r="C89" i="10"/>
  <c r="E54" i="8" l="1"/>
  <c r="G55" i="8"/>
  <c r="C55" i="8"/>
  <c r="E90" i="10"/>
  <c r="D90" i="10"/>
  <c r="F90" i="10" s="1"/>
  <c r="B91" i="10"/>
  <c r="C90" i="10"/>
  <c r="F55" i="8" l="1"/>
  <c r="D55" i="8" s="1"/>
  <c r="H55" i="8" s="1"/>
  <c r="D91" i="10"/>
  <c r="F91" i="10" s="1"/>
  <c r="B92" i="10"/>
  <c r="E91" i="10"/>
  <c r="C91" i="10"/>
  <c r="E55" i="8" l="1"/>
  <c r="G56" i="8"/>
  <c r="C56" i="8"/>
  <c r="B93" i="10"/>
  <c r="D92" i="10"/>
  <c r="F92" i="10" s="1"/>
  <c r="E92" i="10"/>
  <c r="C92" i="10"/>
  <c r="F56" i="8" l="1"/>
  <c r="D56" i="8" s="1"/>
  <c r="H56" i="8" s="1"/>
  <c r="E93" i="10"/>
  <c r="B94" i="10"/>
  <c r="D93" i="10"/>
  <c r="F93" i="10" s="1"/>
  <c r="C93" i="10"/>
  <c r="E56" i="8" l="1"/>
  <c r="G57" i="8"/>
  <c r="C57" i="8"/>
  <c r="E94" i="10"/>
  <c r="D94" i="10"/>
  <c r="F94" i="10" s="1"/>
  <c r="B95" i="10"/>
  <c r="C94" i="10"/>
  <c r="F57" i="8" l="1"/>
  <c r="D57" i="8" s="1"/>
  <c r="H57" i="8" s="1"/>
  <c r="D95" i="10"/>
  <c r="F95" i="10" s="1"/>
  <c r="B96" i="10"/>
  <c r="E95" i="10"/>
  <c r="C95" i="10"/>
  <c r="E57" i="8" l="1"/>
  <c r="C58" i="8"/>
  <c r="G58" i="8"/>
  <c r="D96" i="10"/>
  <c r="F96" i="10" s="1"/>
  <c r="B97" i="10"/>
  <c r="E96" i="10"/>
  <c r="C96" i="10"/>
  <c r="F58" i="8" l="1"/>
  <c r="D58" i="8" s="1"/>
  <c r="H58" i="8" s="1"/>
  <c r="B98" i="10"/>
  <c r="D97" i="10"/>
  <c r="F97" i="10" s="1"/>
  <c r="E97" i="10"/>
  <c r="C97" i="10"/>
  <c r="E58" i="8" l="1"/>
  <c r="G59" i="8"/>
  <c r="C59" i="8"/>
  <c r="E98" i="10"/>
  <c r="D98" i="10"/>
  <c r="F98" i="10" s="1"/>
  <c r="B99" i="10"/>
  <c r="C98" i="10"/>
  <c r="F59" i="8" l="1"/>
  <c r="D59" i="8" s="1"/>
  <c r="H59" i="8" s="1"/>
  <c r="E99" i="10"/>
  <c r="B100" i="10"/>
  <c r="D99" i="10"/>
  <c r="F99" i="10" s="1"/>
  <c r="C99" i="10"/>
  <c r="E59" i="8" l="1"/>
  <c r="G60" i="8"/>
  <c r="C60" i="8"/>
  <c r="B101" i="10"/>
  <c r="D100" i="10"/>
  <c r="F100" i="10" s="1"/>
  <c r="E100" i="10"/>
  <c r="C100" i="10"/>
  <c r="F60" i="8" l="1"/>
  <c r="D60" i="8" s="1"/>
  <c r="H60" i="8" s="1"/>
  <c r="E101" i="10"/>
  <c r="D101" i="10"/>
  <c r="F101" i="10" s="1"/>
  <c r="B102" i="10"/>
  <c r="C101" i="10"/>
  <c r="E60" i="8" l="1"/>
  <c r="C61" i="8"/>
  <c r="G61" i="8"/>
  <c r="B103" i="10"/>
  <c r="D102" i="10"/>
  <c r="F102" i="10" s="1"/>
  <c r="E102" i="10"/>
  <c r="C102" i="10"/>
  <c r="F61" i="8" l="1"/>
  <c r="D61" i="8" s="1"/>
  <c r="H61" i="8" s="1"/>
  <c r="E103" i="10"/>
  <c r="D103" i="10"/>
  <c r="F103" i="10" s="1"/>
  <c r="B104" i="10"/>
  <c r="C103" i="10"/>
  <c r="E61" i="8" l="1"/>
  <c r="C62" i="8"/>
  <c r="G62" i="8"/>
  <c r="D104" i="10"/>
  <c r="F104" i="10" s="1"/>
  <c r="E104" i="10"/>
  <c r="B105" i="10"/>
  <c r="C104" i="10"/>
  <c r="F62" i="8" l="1"/>
  <c r="D62" i="8" s="1"/>
  <c r="H62" i="8" s="1"/>
  <c r="B106" i="10"/>
  <c r="D105" i="10"/>
  <c r="F105" i="10" s="1"/>
  <c r="E105" i="10"/>
  <c r="C105" i="10"/>
  <c r="E62" i="8" l="1"/>
  <c r="C63" i="8"/>
  <c r="G63" i="8"/>
  <c r="E106" i="10"/>
  <c r="D106" i="10"/>
  <c r="F106" i="10" s="1"/>
  <c r="B107" i="10"/>
  <c r="C106" i="10"/>
  <c r="F63" i="8" l="1"/>
  <c r="D63" i="8" s="1"/>
  <c r="H63" i="8" s="1"/>
  <c r="D107" i="10"/>
  <c r="F107" i="10" s="1"/>
  <c r="E107" i="10"/>
  <c r="B108" i="10"/>
  <c r="C107" i="10"/>
  <c r="E63" i="8" l="1"/>
  <c r="G64" i="8"/>
  <c r="C64" i="8"/>
  <c r="B109" i="10"/>
  <c r="E108" i="10"/>
  <c r="D108" i="10"/>
  <c r="F108" i="10" s="1"/>
  <c r="C108" i="10"/>
  <c r="F64" i="8" l="1"/>
  <c r="D64" i="8" s="1"/>
  <c r="H64" i="8" s="1"/>
  <c r="D109" i="10"/>
  <c r="F109" i="10" s="1"/>
  <c r="B110" i="10"/>
  <c r="E109" i="10"/>
  <c r="C109" i="10"/>
  <c r="E64" i="8" l="1"/>
  <c r="G65" i="8"/>
  <c r="C65" i="8"/>
  <c r="E110" i="10"/>
  <c r="B111" i="10"/>
  <c r="D110" i="10"/>
  <c r="F110" i="10" s="1"/>
  <c r="C110" i="10"/>
  <c r="F65" i="8" l="1"/>
  <c r="D65" i="8" s="1"/>
  <c r="H65" i="8" s="1"/>
  <c r="E111" i="10"/>
  <c r="B112" i="10"/>
  <c r="D111" i="10"/>
  <c r="F111" i="10" s="1"/>
  <c r="C111" i="10"/>
  <c r="E65" i="8" l="1"/>
  <c r="G66" i="8"/>
  <c r="C66" i="8"/>
  <c r="D112" i="10"/>
  <c r="F112" i="10" s="1"/>
  <c r="B113" i="10"/>
  <c r="E112" i="10"/>
  <c r="C112" i="10"/>
  <c r="F66" i="8" l="1"/>
  <c r="D66" i="8" s="1"/>
  <c r="H66" i="8" s="1"/>
  <c r="D113" i="10"/>
  <c r="F113" i="10" s="1"/>
  <c r="B114" i="10"/>
  <c r="E113" i="10"/>
  <c r="C113" i="10"/>
  <c r="E66" i="8" l="1"/>
  <c r="C67" i="8"/>
  <c r="G67" i="8"/>
  <c r="D114" i="10"/>
  <c r="F114" i="10" s="1"/>
  <c r="E114" i="10"/>
  <c r="B115" i="10"/>
  <c r="C114" i="10"/>
  <c r="F67" i="8" l="1"/>
  <c r="D67" i="8" s="1"/>
  <c r="H67" i="8" s="1"/>
  <c r="E115" i="10"/>
  <c r="B116" i="10"/>
  <c r="D115" i="10"/>
  <c r="F115" i="10" s="1"/>
  <c r="C115" i="10"/>
  <c r="E67" i="8" l="1"/>
  <c r="G68" i="8"/>
  <c r="C68" i="8"/>
  <c r="B117" i="10"/>
  <c r="D116" i="10"/>
  <c r="F116" i="10" s="1"/>
  <c r="E116" i="10"/>
  <c r="C116" i="10"/>
  <c r="F68" i="8" l="1"/>
  <c r="D68" i="8" s="1"/>
  <c r="H68" i="8" s="1"/>
  <c r="D117" i="10"/>
  <c r="F117" i="10" s="1"/>
  <c r="E117" i="10"/>
  <c r="B118" i="10"/>
  <c r="C117" i="10"/>
  <c r="E68" i="8" l="1"/>
  <c r="C69" i="8"/>
  <c r="G69" i="8"/>
  <c r="D118" i="10"/>
  <c r="F118" i="10" s="1"/>
  <c r="B119" i="10"/>
  <c r="E118" i="10"/>
  <c r="C118" i="10"/>
  <c r="F69" i="8" l="1"/>
  <c r="D69" i="8" s="1"/>
  <c r="H69" i="8" s="1"/>
  <c r="B120" i="10"/>
  <c r="D119" i="10"/>
  <c r="F119" i="10" s="1"/>
  <c r="E119" i="10"/>
  <c r="C119" i="10"/>
  <c r="C70" i="8" l="1"/>
  <c r="G70" i="8"/>
  <c r="E69" i="8"/>
  <c r="E120" i="10"/>
  <c r="B121" i="10"/>
  <c r="D120" i="10"/>
  <c r="F120" i="10" s="1"/>
  <c r="C120" i="10"/>
  <c r="F70" i="8" l="1"/>
  <c r="D70" i="8" s="1"/>
  <c r="H70" i="8" s="1"/>
  <c r="B122" i="10"/>
  <c r="E121" i="10"/>
  <c r="D121" i="10"/>
  <c r="F121" i="10" s="1"/>
  <c r="C121" i="10"/>
  <c r="E70" i="8" l="1"/>
  <c r="C71" i="8"/>
  <c r="G71" i="8"/>
  <c r="D122" i="10"/>
  <c r="F122" i="10" s="1"/>
  <c r="B123" i="10"/>
  <c r="E122" i="10"/>
  <c r="C122" i="10"/>
  <c r="F71" i="8" l="1"/>
  <c r="D71" i="8" s="1"/>
  <c r="H71" i="8" s="1"/>
  <c r="D123" i="10"/>
  <c r="F123" i="10" s="1"/>
  <c r="E123" i="10"/>
  <c r="B124" i="10"/>
  <c r="C123" i="10"/>
  <c r="E71" i="8" l="1"/>
  <c r="G72" i="8"/>
  <c r="C72" i="8"/>
  <c r="E124" i="10"/>
  <c r="D124" i="10"/>
  <c r="F124" i="10" s="1"/>
  <c r="B125" i="10"/>
  <c r="C124" i="10"/>
  <c r="F72" i="8" l="1"/>
  <c r="D72" i="8" s="1"/>
  <c r="H72" i="8" s="1"/>
  <c r="D125" i="10"/>
  <c r="F125" i="10" s="1"/>
  <c r="E125" i="10"/>
  <c r="B126" i="10"/>
  <c r="C125" i="10"/>
  <c r="E72" i="8" l="1"/>
  <c r="G73" i="8"/>
  <c r="C73" i="8"/>
  <c r="E126" i="10"/>
  <c r="D126" i="10"/>
  <c r="F126" i="10" s="1"/>
  <c r="B127" i="10"/>
  <c r="C126" i="10"/>
  <c r="F73" i="8" l="1"/>
  <c r="D73" i="8" s="1"/>
  <c r="H73" i="8" s="1"/>
  <c r="D127" i="10"/>
  <c r="F127" i="10" s="1"/>
  <c r="B128" i="10"/>
  <c r="E127" i="10"/>
  <c r="C127" i="10"/>
  <c r="E73" i="8" l="1"/>
  <c r="C74" i="8"/>
  <c r="G74" i="8"/>
  <c r="D128" i="10"/>
  <c r="F128" i="10" s="1"/>
  <c r="B129" i="10"/>
  <c r="E128" i="10"/>
  <c r="C128" i="10"/>
  <c r="F74" i="8" l="1"/>
  <c r="D74" i="8" s="1"/>
  <c r="H74" i="8" s="1"/>
  <c r="D129" i="10"/>
  <c r="F129" i="10" s="1"/>
  <c r="B130" i="10"/>
  <c r="E129" i="10"/>
  <c r="C129" i="10"/>
  <c r="E74" i="8" l="1"/>
  <c r="G75" i="8"/>
  <c r="C75" i="8"/>
  <c r="B131" i="10"/>
  <c r="E130" i="10"/>
  <c r="D130" i="10"/>
  <c r="F130" i="10" s="1"/>
  <c r="C130" i="10"/>
  <c r="F75" i="8" l="1"/>
  <c r="D75" i="8" s="1"/>
  <c r="H75" i="8" s="1"/>
  <c r="E131" i="10"/>
  <c r="D131" i="10"/>
  <c r="F131" i="10" s="1"/>
  <c r="B132" i="10"/>
  <c r="C131" i="10"/>
  <c r="E75" i="8" l="1"/>
  <c r="G76" i="8"/>
  <c r="C76" i="8"/>
  <c r="B133" i="10"/>
  <c r="D132" i="10"/>
  <c r="F132" i="10" s="1"/>
  <c r="E132" i="10"/>
  <c r="C132" i="10"/>
  <c r="F76" i="8" l="1"/>
  <c r="D76" i="8" s="1"/>
  <c r="H76" i="8" s="1"/>
  <c r="E133" i="10"/>
  <c r="B134" i="10"/>
  <c r="D133" i="10"/>
  <c r="F133" i="10" s="1"/>
  <c r="C133" i="10"/>
  <c r="E76" i="8" l="1"/>
  <c r="G77" i="8"/>
  <c r="C77" i="8"/>
  <c r="D134" i="10"/>
  <c r="F134" i="10" s="1"/>
  <c r="E134" i="10"/>
  <c r="B135" i="10"/>
  <c r="C134" i="10"/>
  <c r="F77" i="8" l="1"/>
  <c r="D77" i="8" s="1"/>
  <c r="H77" i="8" s="1"/>
  <c r="D135" i="10"/>
  <c r="F135" i="10" s="1"/>
  <c r="E135" i="10"/>
  <c r="B136" i="10"/>
  <c r="C135" i="10"/>
  <c r="E77" i="8" l="1"/>
  <c r="G78" i="8"/>
  <c r="C78" i="8"/>
  <c r="D136" i="10"/>
  <c r="F136" i="10" s="1"/>
  <c r="E136" i="10"/>
  <c r="B137" i="10"/>
  <c r="C136" i="10"/>
  <c r="F78" i="8" l="1"/>
  <c r="D78" i="8" s="1"/>
  <c r="H78" i="8" s="1"/>
  <c r="B138" i="10"/>
  <c r="D137" i="10"/>
  <c r="F137" i="10" s="1"/>
  <c r="E137" i="10"/>
  <c r="C137" i="10"/>
  <c r="E78" i="8" l="1"/>
  <c r="G79" i="8"/>
  <c r="C79" i="8"/>
  <c r="D138" i="10"/>
  <c r="F138" i="10" s="1"/>
  <c r="B139" i="10"/>
  <c r="E138" i="10"/>
  <c r="C138" i="10"/>
  <c r="F79" i="8" l="1"/>
  <c r="D79" i="8" s="1"/>
  <c r="H79" i="8" s="1"/>
  <c r="D139" i="10"/>
  <c r="F139" i="10" s="1"/>
  <c r="E139" i="10"/>
  <c r="B140" i="10"/>
  <c r="C139" i="10"/>
  <c r="E79" i="8" l="1"/>
  <c r="G80" i="8"/>
  <c r="C80" i="8"/>
  <c r="D140" i="10"/>
  <c r="F140" i="10" s="1"/>
  <c r="B141" i="10"/>
  <c r="E140" i="10"/>
  <c r="C140" i="10"/>
  <c r="F80" i="8" l="1"/>
  <c r="D80" i="8" s="1"/>
  <c r="H80" i="8" s="1"/>
  <c r="B142" i="10"/>
  <c r="D141" i="10"/>
  <c r="F141" i="10" s="1"/>
  <c r="E141" i="10"/>
  <c r="C141" i="10"/>
  <c r="E80" i="8" l="1"/>
  <c r="G81" i="8"/>
  <c r="C81" i="8"/>
  <c r="E142" i="10"/>
  <c r="B143" i="10"/>
  <c r="D142" i="10"/>
  <c r="F142" i="10" s="1"/>
  <c r="C142" i="10"/>
  <c r="F81" i="8" l="1"/>
  <c r="D81" i="8" s="1"/>
  <c r="H81" i="8" s="1"/>
  <c r="B144" i="10"/>
  <c r="E143" i="10"/>
  <c r="D143" i="10"/>
  <c r="F143" i="10" s="1"/>
  <c r="C143" i="10"/>
  <c r="E81" i="8" l="1"/>
  <c r="C82" i="8"/>
  <c r="G82" i="8"/>
  <c r="D144" i="10"/>
  <c r="F144" i="10" s="1"/>
  <c r="B145" i="10"/>
  <c r="E144" i="10"/>
  <c r="C144" i="10"/>
  <c r="F82" i="8" l="1"/>
  <c r="D82" i="8" s="1"/>
  <c r="H82" i="8" s="1"/>
  <c r="D145" i="10"/>
  <c r="F145" i="10" s="1"/>
  <c r="B146" i="10"/>
  <c r="E145" i="10"/>
  <c r="C145" i="10"/>
  <c r="G83" i="8" l="1"/>
  <c r="C83" i="8"/>
  <c r="E82" i="8"/>
  <c r="B147" i="10"/>
  <c r="E146" i="10"/>
  <c r="D146" i="10"/>
  <c r="F146" i="10" s="1"/>
  <c r="C146" i="10"/>
  <c r="F83" i="8" l="1"/>
  <c r="D83" i="8" s="1"/>
  <c r="H83" i="8" s="1"/>
  <c r="E147" i="10"/>
  <c r="D147" i="10"/>
  <c r="F147" i="10" s="1"/>
  <c r="B148" i="10"/>
  <c r="C147" i="10"/>
  <c r="E83" i="8" l="1"/>
  <c r="C84" i="8"/>
  <c r="G84" i="8"/>
  <c r="B149" i="10"/>
  <c r="E148" i="10"/>
  <c r="D148" i="10"/>
  <c r="F148" i="10" s="1"/>
  <c r="C148" i="10"/>
  <c r="F84" i="8" l="1"/>
  <c r="D84" i="8" s="1"/>
  <c r="H84" i="8" s="1"/>
  <c r="D149" i="10"/>
  <c r="F149" i="10" s="1"/>
  <c r="E149" i="10"/>
  <c r="B150" i="10"/>
  <c r="C149" i="10"/>
  <c r="E84" i="8" l="1"/>
  <c r="C85" i="8"/>
  <c r="G85" i="8"/>
  <c r="E150" i="10"/>
  <c r="B151" i="10"/>
  <c r="D150" i="10"/>
  <c r="F150" i="10" s="1"/>
  <c r="C150" i="10"/>
  <c r="F85" i="8" l="1"/>
  <c r="D85" i="8" s="1"/>
  <c r="H85" i="8" s="1"/>
  <c r="D151" i="10"/>
  <c r="F151" i="10" s="1"/>
  <c r="E151" i="10"/>
  <c r="B152" i="10"/>
  <c r="C151" i="10"/>
  <c r="C86" i="8" l="1"/>
  <c r="G86" i="8"/>
  <c r="E85" i="8"/>
  <c r="B153" i="10"/>
  <c r="D152" i="10"/>
  <c r="F152" i="10" s="1"/>
  <c r="E152" i="10"/>
  <c r="C152" i="10"/>
  <c r="F86" i="8" l="1"/>
  <c r="D86" i="8" s="1"/>
  <c r="H86" i="8" s="1"/>
  <c r="B154" i="10"/>
  <c r="D153" i="10"/>
  <c r="F153" i="10" s="1"/>
  <c r="E153" i="10"/>
  <c r="C153" i="10"/>
  <c r="E86" i="8" l="1"/>
  <c r="C87" i="8"/>
  <c r="G87" i="8"/>
  <c r="B155" i="10"/>
  <c r="E154" i="10"/>
  <c r="D154" i="10"/>
  <c r="F154" i="10" s="1"/>
  <c r="C154" i="10"/>
  <c r="F87" i="8" l="1"/>
  <c r="D87" i="8" s="1"/>
  <c r="H87" i="8" s="1"/>
  <c r="D155" i="10"/>
  <c r="F155" i="10" s="1"/>
  <c r="E155" i="10"/>
  <c r="B156" i="10"/>
  <c r="C155" i="10"/>
  <c r="E87" i="8" l="1"/>
  <c r="G88" i="8"/>
  <c r="C88" i="8"/>
  <c r="D156" i="10"/>
  <c r="F156" i="10" s="1"/>
  <c r="E156" i="10"/>
  <c r="B157" i="10"/>
  <c r="C156" i="10"/>
  <c r="F88" i="8" l="1"/>
  <c r="D88" i="8" s="1"/>
  <c r="H88" i="8" s="1"/>
  <c r="E157" i="10"/>
  <c r="D157" i="10"/>
  <c r="F157" i="10" s="1"/>
  <c r="B158" i="10"/>
  <c r="C157" i="10"/>
  <c r="E88" i="8" l="1"/>
  <c r="G89" i="8"/>
  <c r="C89" i="8"/>
  <c r="E158" i="10"/>
  <c r="D158" i="10"/>
  <c r="F158" i="10" s="1"/>
  <c r="B159" i="10"/>
  <c r="C158" i="10"/>
  <c r="F89" i="8" l="1"/>
  <c r="D89" i="8" s="1"/>
  <c r="H89" i="8" s="1"/>
  <c r="B160" i="10"/>
  <c r="D159" i="10"/>
  <c r="F159" i="10" s="1"/>
  <c r="E159" i="10"/>
  <c r="C159" i="10"/>
  <c r="E89" i="8" l="1"/>
  <c r="G90" i="8"/>
  <c r="C90" i="8"/>
  <c r="D160" i="10"/>
  <c r="F160" i="10" s="1"/>
  <c r="B161" i="10"/>
  <c r="E160" i="10"/>
  <c r="C160" i="10"/>
  <c r="F90" i="8" l="1"/>
  <c r="D90" i="8" s="1"/>
  <c r="H90" i="8" s="1"/>
  <c r="E161" i="10"/>
  <c r="B162" i="10"/>
  <c r="D161" i="10"/>
  <c r="F161" i="10" s="1"/>
  <c r="C161" i="10"/>
  <c r="E90" i="8" l="1"/>
  <c r="G91" i="8"/>
  <c r="C91" i="8"/>
  <c r="D162" i="10"/>
  <c r="F162" i="10" s="1"/>
  <c r="B163" i="10"/>
  <c r="E162" i="10"/>
  <c r="C162" i="10"/>
  <c r="F91" i="8" l="1"/>
  <c r="D91" i="8" s="1"/>
  <c r="H91" i="8" s="1"/>
  <c r="E163" i="10"/>
  <c r="B164" i="10"/>
  <c r="D163" i="10"/>
  <c r="F163" i="10" s="1"/>
  <c r="C163" i="10"/>
  <c r="E91" i="8" l="1"/>
  <c r="C92" i="8"/>
  <c r="G92" i="8"/>
  <c r="D164" i="10"/>
  <c r="F164" i="10" s="1"/>
  <c r="E164" i="10"/>
  <c r="B165" i="10"/>
  <c r="C164" i="10"/>
  <c r="F92" i="8" l="1"/>
  <c r="D92" i="8" s="1"/>
  <c r="H92" i="8" s="1"/>
  <c r="B166" i="10"/>
  <c r="D165" i="10"/>
  <c r="F165" i="10" s="1"/>
  <c r="E165" i="10"/>
  <c r="C165" i="10"/>
  <c r="E92" i="8" l="1"/>
  <c r="C93" i="8"/>
  <c r="G93" i="8"/>
  <c r="E166" i="10"/>
  <c r="B167" i="10"/>
  <c r="D166" i="10"/>
  <c r="F166" i="10" s="1"/>
  <c r="C166" i="10"/>
  <c r="F93" i="8" l="1"/>
  <c r="D93" i="8" s="1"/>
  <c r="H93" i="8" s="1"/>
  <c r="D167" i="10"/>
  <c r="F167" i="10" s="1"/>
  <c r="E167" i="10"/>
  <c r="B168" i="10"/>
  <c r="C167" i="10"/>
  <c r="E93" i="8" l="1"/>
  <c r="C94" i="8"/>
  <c r="G94" i="8"/>
  <c r="D168" i="10"/>
  <c r="F168" i="10" s="1"/>
  <c r="E168" i="10"/>
  <c r="B169" i="10"/>
  <c r="C168" i="10"/>
  <c r="F94" i="8" l="1"/>
  <c r="D94" i="8" s="1"/>
  <c r="H94" i="8" s="1"/>
  <c r="B170" i="10"/>
  <c r="E169" i="10"/>
  <c r="D169" i="10"/>
  <c r="F169" i="10" s="1"/>
  <c r="C169" i="10"/>
  <c r="G95" i="8" l="1"/>
  <c r="C95" i="8"/>
  <c r="E94" i="8"/>
  <c r="B171" i="10"/>
  <c r="D170" i="10"/>
  <c r="F170" i="10" s="1"/>
  <c r="E170" i="10"/>
  <c r="C170" i="10"/>
  <c r="F95" i="8" l="1"/>
  <c r="D95" i="8" s="1"/>
  <c r="H95" i="8" s="1"/>
  <c r="D171" i="10"/>
  <c r="F171" i="10" s="1"/>
  <c r="B172" i="10"/>
  <c r="E171" i="10"/>
  <c r="C171" i="10"/>
  <c r="E95" i="8" l="1"/>
  <c r="G96" i="8"/>
  <c r="C96" i="8"/>
  <c r="B173" i="10"/>
  <c r="D172" i="10"/>
  <c r="F172" i="10" s="1"/>
  <c r="E172" i="10"/>
  <c r="C172" i="10"/>
  <c r="F96" i="8" l="1"/>
  <c r="D96" i="8" s="1"/>
  <c r="H96" i="8" s="1"/>
  <c r="D173" i="10"/>
  <c r="F173" i="10" s="1"/>
  <c r="B174" i="10"/>
  <c r="E173" i="10"/>
  <c r="C173" i="10"/>
  <c r="E96" i="8" l="1"/>
  <c r="C97" i="8"/>
  <c r="G97" i="8"/>
  <c r="E174" i="10"/>
  <c r="B175" i="10"/>
  <c r="D174" i="10"/>
  <c r="F174" i="10" s="1"/>
  <c r="C174" i="10"/>
  <c r="F97" i="8" l="1"/>
  <c r="D97" i="8" s="1"/>
  <c r="H97" i="8" s="1"/>
  <c r="E175" i="10"/>
  <c r="D175" i="10"/>
  <c r="F175" i="10" s="1"/>
  <c r="B176" i="10"/>
  <c r="C175" i="10"/>
  <c r="E97" i="8" l="1"/>
  <c r="C98" i="8"/>
  <c r="G98" i="8"/>
  <c r="E176" i="10"/>
  <c r="D176" i="10"/>
  <c r="F176" i="10" s="1"/>
  <c r="B177" i="10"/>
  <c r="C176" i="10"/>
  <c r="F98" i="8" l="1"/>
  <c r="D98" i="8" s="1"/>
  <c r="H98" i="8" s="1"/>
  <c r="D177" i="10"/>
  <c r="F177" i="10" s="1"/>
  <c r="E177" i="10"/>
  <c r="B178" i="10"/>
  <c r="C177" i="10"/>
  <c r="E98" i="8" l="1"/>
  <c r="G99" i="8"/>
  <c r="C99" i="8"/>
  <c r="D178" i="10"/>
  <c r="F178" i="10" s="1"/>
  <c r="E178" i="10"/>
  <c r="B179" i="10"/>
  <c r="C178" i="10"/>
  <c r="F99" i="8" l="1"/>
  <c r="D99" i="8" s="1"/>
  <c r="H99" i="8" s="1"/>
  <c r="E179" i="10"/>
  <c r="D179" i="10"/>
  <c r="F179" i="10" s="1"/>
  <c r="B180" i="10"/>
  <c r="C179" i="10"/>
  <c r="E99" i="8" l="1"/>
  <c r="C100" i="8"/>
  <c r="G100" i="8"/>
  <c r="B181" i="10"/>
  <c r="E180" i="10"/>
  <c r="D180" i="10"/>
  <c r="F180" i="10" s="1"/>
  <c r="C180" i="10"/>
  <c r="F100" i="8" l="1"/>
  <c r="D100" i="8" s="1"/>
  <c r="H100" i="8" s="1"/>
  <c r="B182" i="10"/>
  <c r="D181" i="10"/>
  <c r="F181" i="10" s="1"/>
  <c r="E181" i="10"/>
  <c r="C181" i="10"/>
  <c r="E100" i="8" l="1"/>
  <c r="C101" i="8"/>
  <c r="G101" i="8"/>
  <c r="D182" i="10"/>
  <c r="F182" i="10" s="1"/>
  <c r="E182" i="10"/>
  <c r="B183" i="10"/>
  <c r="C182" i="10"/>
  <c r="F101" i="8" l="1"/>
  <c r="D101" i="8" s="1"/>
  <c r="H101" i="8" s="1"/>
  <c r="E183" i="10"/>
  <c r="B184" i="10"/>
  <c r="D183" i="10"/>
  <c r="F183" i="10" s="1"/>
  <c r="C183" i="10"/>
  <c r="E101" i="8" l="1"/>
  <c r="G102" i="8"/>
  <c r="C102" i="8"/>
  <c r="B185" i="10"/>
  <c r="D184" i="10"/>
  <c r="F184" i="10" s="1"/>
  <c r="E184" i="10"/>
  <c r="C184" i="10"/>
  <c r="F102" i="8" l="1"/>
  <c r="D102" i="8" s="1"/>
  <c r="H102" i="8" s="1"/>
  <c r="B186" i="10"/>
  <c r="D185" i="10"/>
  <c r="F185" i="10" s="1"/>
  <c r="E185" i="10"/>
  <c r="C185" i="10"/>
  <c r="E102" i="8" l="1"/>
  <c r="C103" i="8"/>
  <c r="G103" i="8"/>
  <c r="B187" i="10"/>
  <c r="D186" i="10"/>
  <c r="F186" i="10" s="1"/>
  <c r="E186" i="10"/>
  <c r="C186" i="10"/>
  <c r="F103" i="8" l="1"/>
  <c r="D103" i="8" s="1"/>
  <c r="H103" i="8" s="1"/>
  <c r="D187" i="10"/>
  <c r="F187" i="10" s="1"/>
  <c r="E187" i="10"/>
  <c r="B188" i="10"/>
  <c r="C187" i="10"/>
  <c r="E103" i="8" l="1"/>
  <c r="C104" i="8"/>
  <c r="G104" i="8"/>
  <c r="B189" i="10"/>
  <c r="E188" i="10"/>
  <c r="D188" i="10"/>
  <c r="F188" i="10" s="1"/>
  <c r="C188" i="10"/>
  <c r="F104" i="8" l="1"/>
  <c r="D104" i="8" s="1"/>
  <c r="H104" i="8" s="1"/>
  <c r="D189" i="10"/>
  <c r="F189" i="10" s="1"/>
  <c r="B190" i="10"/>
  <c r="E189" i="10"/>
  <c r="C189" i="10"/>
  <c r="E104" i="8" l="1"/>
  <c r="G105" i="8"/>
  <c r="C105" i="8"/>
  <c r="E190" i="10"/>
  <c r="D190" i="10"/>
  <c r="F190" i="10" s="1"/>
  <c r="B191" i="10"/>
  <c r="C190" i="10"/>
  <c r="F105" i="8" l="1"/>
  <c r="D105" i="8" s="1"/>
  <c r="H105" i="8" s="1"/>
  <c r="D191" i="10"/>
  <c r="F191" i="10" s="1"/>
  <c r="E191" i="10"/>
  <c r="B192" i="10"/>
  <c r="C191" i="10"/>
  <c r="E105" i="8" l="1"/>
  <c r="C106" i="8"/>
  <c r="G106" i="8"/>
  <c r="D192" i="10"/>
  <c r="F192" i="10" s="1"/>
  <c r="E192" i="10"/>
  <c r="B193" i="10"/>
  <c r="C192" i="10"/>
  <c r="F106" i="8" l="1"/>
  <c r="D106" i="8" s="1"/>
  <c r="H106" i="8" s="1"/>
  <c r="E193" i="10"/>
  <c r="B194" i="10"/>
  <c r="D193" i="10"/>
  <c r="F193" i="10" s="1"/>
  <c r="C193" i="10"/>
  <c r="E106" i="8" l="1"/>
  <c r="C107" i="8"/>
  <c r="G107" i="8"/>
  <c r="D194" i="10"/>
  <c r="F194" i="10" s="1"/>
  <c r="E194" i="10"/>
  <c r="B195" i="10"/>
  <c r="C194" i="10"/>
  <c r="F107" i="8" l="1"/>
  <c r="D107" i="8" s="1"/>
  <c r="H107" i="8" s="1"/>
  <c r="E195" i="10"/>
  <c r="B196" i="10"/>
  <c r="D195" i="10"/>
  <c r="F195" i="10" s="1"/>
  <c r="C195" i="10"/>
  <c r="E107" i="8" l="1"/>
  <c r="G108" i="8"/>
  <c r="C108" i="8"/>
  <c r="B197" i="10"/>
  <c r="E196" i="10"/>
  <c r="D196" i="10"/>
  <c r="F196" i="10" s="1"/>
  <c r="C196" i="10"/>
  <c r="F108" i="8" l="1"/>
  <c r="D108" i="8" s="1"/>
  <c r="H108" i="8" s="1"/>
  <c r="B198" i="10"/>
  <c r="E197" i="10"/>
  <c r="D197" i="10"/>
  <c r="F197" i="10" s="1"/>
  <c r="C197" i="10"/>
  <c r="E108" i="8" l="1"/>
  <c r="C109" i="8"/>
  <c r="G109" i="8"/>
  <c r="D198" i="10"/>
  <c r="F198" i="10" s="1"/>
  <c r="E198" i="10"/>
  <c r="B199" i="10"/>
  <c r="C198" i="10"/>
  <c r="F109" i="8" l="1"/>
  <c r="D109" i="8" s="1"/>
  <c r="H109" i="8" s="1"/>
  <c r="E199" i="10"/>
  <c r="D199" i="10"/>
  <c r="F199" i="10" s="1"/>
  <c r="B200" i="10"/>
  <c r="C199" i="10"/>
  <c r="E109" i="8" l="1"/>
  <c r="C110" i="8"/>
  <c r="G110" i="8"/>
  <c r="D200" i="10"/>
  <c r="F200" i="10" s="1"/>
  <c r="E200" i="10"/>
  <c r="B201" i="10"/>
  <c r="C200" i="10"/>
  <c r="F110" i="8" l="1"/>
  <c r="D110" i="8" s="1"/>
  <c r="H110" i="8" s="1"/>
  <c r="B202" i="10"/>
  <c r="E201" i="10"/>
  <c r="D201" i="10"/>
  <c r="F201" i="10" s="1"/>
  <c r="C201" i="10"/>
  <c r="E110" i="8" l="1"/>
  <c r="G111" i="8"/>
  <c r="C111" i="8"/>
  <c r="E202" i="10"/>
  <c r="B203" i="10"/>
  <c r="D202" i="10"/>
  <c r="F202" i="10" s="1"/>
  <c r="C202" i="10"/>
  <c r="F111" i="8" l="1"/>
  <c r="D111" i="8" s="1"/>
  <c r="H111" i="8" s="1"/>
  <c r="D203" i="10"/>
  <c r="F203" i="10" s="1"/>
  <c r="E203" i="10"/>
  <c r="B204" i="10"/>
  <c r="C203" i="10"/>
  <c r="E111" i="8" l="1"/>
  <c r="G112" i="8"/>
  <c r="C112" i="8"/>
  <c r="D204" i="10"/>
  <c r="F204" i="10" s="1"/>
  <c r="B205" i="10"/>
  <c r="E204" i="10"/>
  <c r="C204" i="10"/>
  <c r="F112" i="8" l="1"/>
  <c r="D112" i="8" s="1"/>
  <c r="H112" i="8" s="1"/>
  <c r="B206" i="10"/>
  <c r="E205" i="10"/>
  <c r="D205" i="10"/>
  <c r="F205" i="10" s="1"/>
  <c r="C205" i="10"/>
  <c r="E112" i="8" l="1"/>
  <c r="G113" i="8"/>
  <c r="C113" i="8"/>
  <c r="E206" i="10"/>
  <c r="B207" i="10"/>
  <c r="D206" i="10"/>
  <c r="F206" i="10" s="1"/>
  <c r="C206" i="10"/>
  <c r="F113" i="8" l="1"/>
  <c r="D113" i="8" s="1"/>
  <c r="H113" i="8" s="1"/>
  <c r="E207" i="10"/>
  <c r="B208" i="10"/>
  <c r="D207" i="10"/>
  <c r="F207" i="10" s="1"/>
  <c r="C207" i="10"/>
  <c r="C114" i="8" l="1"/>
  <c r="G114" i="8"/>
  <c r="E113" i="8"/>
  <c r="D208" i="10"/>
  <c r="F208" i="10" s="1"/>
  <c r="B209" i="10"/>
  <c r="E208" i="10"/>
  <c r="C208" i="10"/>
  <c r="F114" i="8" l="1"/>
  <c r="D114" i="8" s="1"/>
  <c r="H114" i="8" s="1"/>
  <c r="D209" i="10"/>
  <c r="F209" i="10" s="1"/>
  <c r="B210" i="10"/>
  <c r="E209" i="10"/>
  <c r="C209" i="10"/>
  <c r="E114" i="8" l="1"/>
  <c r="G115" i="8"/>
  <c r="C115" i="8"/>
  <c r="B211" i="10"/>
  <c r="E210" i="10"/>
  <c r="D210" i="10"/>
  <c r="F210" i="10" s="1"/>
  <c r="C210" i="10"/>
  <c r="F115" i="8" l="1"/>
  <c r="D115" i="8" s="1"/>
  <c r="H115" i="8" s="1"/>
  <c r="E211" i="10"/>
  <c r="B212" i="10"/>
  <c r="D211" i="10"/>
  <c r="F211" i="10" s="1"/>
  <c r="C211" i="10"/>
  <c r="E115" i="8" l="1"/>
  <c r="G116" i="8"/>
  <c r="C116" i="8"/>
  <c r="B213" i="10"/>
  <c r="E212" i="10"/>
  <c r="D212" i="10"/>
  <c r="F212" i="10" s="1"/>
  <c r="C212" i="10"/>
  <c r="F116" i="8" l="1"/>
  <c r="D116" i="8" s="1"/>
  <c r="H116" i="8" s="1"/>
  <c r="D213" i="10"/>
  <c r="F213" i="10" s="1"/>
  <c r="B214" i="10"/>
  <c r="E213" i="10"/>
  <c r="C213" i="10"/>
  <c r="E116" i="8" l="1"/>
  <c r="G117" i="8"/>
  <c r="C117" i="8"/>
  <c r="B215" i="10"/>
  <c r="E214" i="10"/>
  <c r="D214" i="10"/>
  <c r="F214" i="10" s="1"/>
  <c r="C214" i="10"/>
  <c r="F117" i="8" l="1"/>
  <c r="D117" i="8" s="1"/>
  <c r="H117" i="8" s="1"/>
  <c r="B216" i="10"/>
  <c r="E215" i="10"/>
  <c r="D215" i="10"/>
  <c r="F215" i="10" s="1"/>
  <c r="C215" i="10"/>
  <c r="E117" i="8" l="1"/>
  <c r="G118" i="8"/>
  <c r="C118" i="8"/>
  <c r="E216" i="10"/>
  <c r="B217" i="10"/>
  <c r="D216" i="10"/>
  <c r="F216" i="10" s="1"/>
  <c r="C216" i="10"/>
  <c r="F118" i="8" l="1"/>
  <c r="D118" i="8" s="1"/>
  <c r="H118" i="8" s="1"/>
  <c r="B218" i="10"/>
  <c r="E217" i="10"/>
  <c r="D217" i="10"/>
  <c r="F217" i="10" s="1"/>
  <c r="C217" i="10"/>
  <c r="G119" i="8" l="1"/>
  <c r="C119" i="8"/>
  <c r="E118" i="8"/>
  <c r="E218" i="10"/>
  <c r="B219" i="10"/>
  <c r="D218" i="10"/>
  <c r="F218" i="10" s="1"/>
  <c r="C218" i="10"/>
  <c r="F119" i="8" l="1"/>
  <c r="D119" i="8" s="1"/>
  <c r="H119" i="8" s="1"/>
  <c r="D219" i="10"/>
  <c r="F219" i="10" s="1"/>
  <c r="B220" i="10"/>
  <c r="E219" i="10"/>
  <c r="C219" i="10"/>
  <c r="E119" i="8" l="1"/>
  <c r="G120" i="8"/>
  <c r="C120" i="8"/>
  <c r="E220" i="10"/>
  <c r="B221" i="10"/>
  <c r="D220" i="10"/>
  <c r="F220" i="10" s="1"/>
  <c r="C220" i="10"/>
  <c r="F120" i="8" l="1"/>
  <c r="D120" i="8" s="1"/>
  <c r="H120" i="8" s="1"/>
  <c r="E221" i="10"/>
  <c r="B222" i="10"/>
  <c r="D221" i="10"/>
  <c r="F221" i="10" s="1"/>
  <c r="C221" i="10"/>
  <c r="E120" i="8" l="1"/>
  <c r="G121" i="8"/>
  <c r="C121" i="8"/>
  <c r="E222" i="10"/>
  <c r="D222" i="10"/>
  <c r="F222" i="10" s="1"/>
  <c r="B223" i="10"/>
  <c r="C222" i="10"/>
  <c r="F121" i="8" l="1"/>
  <c r="D121" i="8" s="1"/>
  <c r="H121" i="8" s="1"/>
  <c r="D223" i="10"/>
  <c r="F223" i="10" s="1"/>
  <c r="B224" i="10"/>
  <c r="E223" i="10"/>
  <c r="C223" i="10"/>
  <c r="E121" i="8" l="1"/>
  <c r="G122" i="8"/>
  <c r="C122" i="8"/>
  <c r="D224" i="10"/>
  <c r="F224" i="10" s="1"/>
  <c r="B225" i="10"/>
  <c r="E224" i="10"/>
  <c r="C224" i="10"/>
  <c r="F122" i="8" l="1"/>
  <c r="D122" i="8" s="1"/>
  <c r="H122" i="8" s="1"/>
  <c r="B226" i="10"/>
  <c r="D225" i="10"/>
  <c r="F225" i="10" s="1"/>
  <c r="E225" i="10"/>
  <c r="C225" i="10"/>
  <c r="E122" i="8" l="1"/>
  <c r="G123" i="8"/>
  <c r="C123" i="8"/>
  <c r="B227" i="10"/>
  <c r="D226" i="10"/>
  <c r="F226" i="10" s="1"/>
  <c r="E226" i="10"/>
  <c r="C226" i="10"/>
  <c r="F123" i="8" l="1"/>
  <c r="D123" i="8" s="1"/>
  <c r="H123" i="8" s="1"/>
  <c r="E227" i="10"/>
  <c r="B228" i="10"/>
  <c r="D227" i="10"/>
  <c r="F227" i="10" s="1"/>
  <c r="C227" i="10"/>
  <c r="E123" i="8" l="1"/>
  <c r="G124" i="8"/>
  <c r="C124" i="8"/>
  <c r="B229" i="10"/>
  <c r="D228" i="10"/>
  <c r="F228" i="10" s="1"/>
  <c r="E228" i="10"/>
  <c r="C228" i="10"/>
  <c r="F124" i="8" l="1"/>
  <c r="D124" i="8" s="1"/>
  <c r="H124" i="8" s="1"/>
  <c r="E229" i="10"/>
  <c r="D229" i="10"/>
  <c r="F229" i="10" s="1"/>
  <c r="B230" i="10"/>
  <c r="C229" i="10"/>
  <c r="E124" i="8" l="1"/>
  <c r="C125" i="8"/>
  <c r="G125" i="8"/>
  <c r="D230" i="10"/>
  <c r="F230" i="10" s="1"/>
  <c r="B231" i="10"/>
  <c r="E230" i="10"/>
  <c r="C230" i="10"/>
  <c r="F125" i="8" l="1"/>
  <c r="D125" i="8" s="1"/>
  <c r="H125" i="8" s="1"/>
  <c r="D231" i="10"/>
  <c r="F231" i="10" s="1"/>
  <c r="E231" i="10"/>
  <c r="B232" i="10"/>
  <c r="C231" i="10"/>
  <c r="E125" i="8" l="1"/>
  <c r="G126" i="8"/>
  <c r="C126" i="8"/>
  <c r="B233" i="10"/>
  <c r="D232" i="10"/>
  <c r="F232" i="10" s="1"/>
  <c r="E232" i="10"/>
  <c r="C232" i="10"/>
  <c r="F126" i="8" l="1"/>
  <c r="D126" i="8" s="1"/>
  <c r="H126" i="8" s="1"/>
  <c r="B234" i="10"/>
  <c r="D233" i="10"/>
  <c r="F233" i="10" s="1"/>
  <c r="E233" i="10"/>
  <c r="C233" i="10"/>
  <c r="E126" i="8" l="1"/>
  <c r="C127" i="8"/>
  <c r="G127" i="8"/>
  <c r="B235" i="10"/>
  <c r="D234" i="10"/>
  <c r="F234" i="10" s="1"/>
  <c r="E234" i="10"/>
  <c r="C234" i="10"/>
  <c r="F127" i="8" l="1"/>
  <c r="D127" i="8" s="1"/>
  <c r="H127" i="8" s="1"/>
  <c r="D235" i="10"/>
  <c r="F235" i="10" s="1"/>
  <c r="B236" i="10"/>
  <c r="E235" i="10"/>
  <c r="C235" i="10"/>
  <c r="E127" i="8" l="1"/>
  <c r="G128" i="8"/>
  <c r="C128" i="8"/>
  <c r="B237" i="10"/>
  <c r="E236" i="10"/>
  <c r="D236" i="10"/>
  <c r="F236" i="10" s="1"/>
  <c r="C236" i="10"/>
  <c r="F128" i="8" l="1"/>
  <c r="D128" i="8" s="1"/>
  <c r="H128" i="8" s="1"/>
  <c r="D237" i="10"/>
  <c r="F237" i="10" s="1"/>
  <c r="E237" i="10"/>
  <c r="B238" i="10"/>
  <c r="C237" i="10"/>
  <c r="E128" i="8" l="1"/>
  <c r="C129" i="8"/>
  <c r="G129" i="8"/>
  <c r="E238" i="10"/>
  <c r="D238" i="10"/>
  <c r="F238" i="10" s="1"/>
  <c r="B239" i="10"/>
  <c r="C238" i="10"/>
  <c r="F129" i="8" l="1"/>
  <c r="D129" i="8" s="1"/>
  <c r="H129" i="8" s="1"/>
  <c r="D239" i="10"/>
  <c r="F239" i="10" s="1"/>
  <c r="E239" i="10"/>
  <c r="B240" i="10"/>
  <c r="C239" i="10"/>
  <c r="E129" i="8" l="1"/>
  <c r="G130" i="8"/>
  <c r="C130" i="8"/>
  <c r="D240" i="10"/>
  <c r="F240" i="10" s="1"/>
  <c r="E240" i="10"/>
  <c r="B241" i="10"/>
  <c r="C240" i="10"/>
  <c r="F130" i="8" l="1"/>
  <c r="D130" i="8" s="1"/>
  <c r="H130" i="8" s="1"/>
  <c r="E241" i="10"/>
  <c r="D241" i="10"/>
  <c r="F241" i="10" s="1"/>
  <c r="B242" i="10"/>
  <c r="C241" i="10"/>
  <c r="E130" i="8" l="1"/>
  <c r="G131" i="8"/>
  <c r="C131" i="8"/>
  <c r="D242" i="10"/>
  <c r="F242" i="10" s="1"/>
  <c r="E242" i="10"/>
  <c r="B243" i="10"/>
  <c r="C242" i="10"/>
  <c r="F131" i="8" l="1"/>
  <c r="D131" i="8" s="1"/>
  <c r="H131" i="8" s="1"/>
  <c r="E243" i="10"/>
  <c r="B244" i="10"/>
  <c r="D243" i="10"/>
  <c r="F243" i="10" s="1"/>
  <c r="C243" i="10"/>
  <c r="E131" i="8" l="1"/>
  <c r="C132" i="8"/>
  <c r="G132" i="8"/>
  <c r="B245" i="10"/>
  <c r="D244" i="10"/>
  <c r="F244" i="10" s="1"/>
  <c r="E244" i="10"/>
  <c r="C244" i="10"/>
  <c r="F132" i="8" l="1"/>
  <c r="D132" i="8" s="1"/>
  <c r="H132" i="8" s="1"/>
  <c r="E245" i="10"/>
  <c r="B246" i="10"/>
  <c r="D245" i="10"/>
  <c r="F245" i="10" s="1"/>
  <c r="C245" i="10"/>
  <c r="E132" i="8" l="1"/>
  <c r="C133" i="8"/>
  <c r="G133" i="8"/>
  <c r="D246" i="10"/>
  <c r="F246" i="10" s="1"/>
  <c r="E246" i="10"/>
  <c r="B247" i="10"/>
  <c r="C246" i="10"/>
  <c r="F133" i="8" l="1"/>
  <c r="D133" i="8" s="1"/>
  <c r="H133" i="8" s="1"/>
  <c r="B248" i="10"/>
  <c r="E247" i="10"/>
  <c r="D247" i="10"/>
  <c r="F247" i="10" s="1"/>
  <c r="C247" i="10"/>
  <c r="E133" i="8" l="1"/>
  <c r="G134" i="8"/>
  <c r="C134" i="8"/>
  <c r="D248" i="10"/>
  <c r="F248" i="10" s="1"/>
  <c r="E248" i="10"/>
  <c r="B249" i="10"/>
  <c r="C248" i="10"/>
  <c r="F134" i="8" l="1"/>
  <c r="D134" i="8" s="1"/>
  <c r="H134" i="8" s="1"/>
  <c r="B250" i="10"/>
  <c r="D249" i="10"/>
  <c r="F249" i="10" s="1"/>
  <c r="E249" i="10"/>
  <c r="C249" i="10"/>
  <c r="E134" i="8" l="1"/>
  <c r="C135" i="8"/>
  <c r="G135" i="8"/>
  <c r="D250" i="10"/>
  <c r="F250" i="10" s="1"/>
  <c r="E250" i="10"/>
  <c r="B251" i="10"/>
  <c r="C250" i="10"/>
  <c r="F135" i="8" l="1"/>
  <c r="D135" i="8" s="1"/>
  <c r="H135" i="8" s="1"/>
  <c r="D251" i="10"/>
  <c r="F251" i="10" s="1"/>
  <c r="B252" i="10"/>
  <c r="E251" i="10"/>
  <c r="C251" i="10"/>
  <c r="E135" i="8" l="1"/>
  <c r="G136" i="8"/>
  <c r="C136" i="8"/>
  <c r="D252" i="10"/>
  <c r="F252" i="10" s="1"/>
  <c r="E252" i="10"/>
  <c r="B253" i="10"/>
  <c r="C252" i="10"/>
  <c r="F136" i="8" l="1"/>
  <c r="D136" i="8" s="1"/>
  <c r="H136" i="8" s="1"/>
  <c r="B254" i="10"/>
  <c r="D253" i="10"/>
  <c r="F253" i="10" s="1"/>
  <c r="E253" i="10"/>
  <c r="C253" i="10"/>
  <c r="E136" i="8" l="1"/>
  <c r="C137" i="8"/>
  <c r="G137" i="8"/>
  <c r="E254" i="10"/>
  <c r="D254" i="10"/>
  <c r="F254" i="10" s="1"/>
  <c r="B255" i="10"/>
  <c r="C254" i="10"/>
  <c r="F137" i="8" l="1"/>
  <c r="D137" i="8" s="1"/>
  <c r="D255" i="10"/>
  <c r="F255" i="10" s="1"/>
  <c r="E255" i="10"/>
  <c r="B256" i="10"/>
  <c r="C255" i="10"/>
  <c r="E137" i="8" l="1"/>
  <c r="H137" i="8"/>
  <c r="D256" i="10"/>
  <c r="F256" i="10" s="1"/>
  <c r="E256" i="10"/>
  <c r="B257" i="10"/>
  <c r="C256" i="10"/>
  <c r="G138" i="8" l="1"/>
  <c r="C138" i="8"/>
  <c r="F138" i="8" s="1"/>
  <c r="D138" i="8" s="1"/>
  <c r="E138" i="8" s="1"/>
  <c r="B258" i="10"/>
  <c r="D257" i="10"/>
  <c r="F257" i="10" s="1"/>
  <c r="E257" i="10"/>
  <c r="C257" i="10"/>
  <c r="H138" i="8" l="1"/>
  <c r="B259" i="10"/>
  <c r="E258" i="10"/>
  <c r="D258" i="10"/>
  <c r="F258" i="10" s="1"/>
  <c r="C258" i="10"/>
  <c r="G139" i="8" l="1"/>
  <c r="C139" i="8"/>
  <c r="F139" i="8" s="1"/>
  <c r="D139" i="8" s="1"/>
  <c r="E139" i="8" s="1"/>
  <c r="E259" i="10"/>
  <c r="D259" i="10"/>
  <c r="F259" i="10" s="1"/>
  <c r="B260" i="10"/>
  <c r="C259" i="10"/>
  <c r="H139" i="8" l="1"/>
  <c r="D260" i="10"/>
  <c r="F260" i="10" s="1"/>
  <c r="B261" i="10"/>
  <c r="E260" i="10"/>
  <c r="C260" i="10"/>
  <c r="G140" i="8" l="1"/>
  <c r="C140" i="8"/>
  <c r="F140" i="8" s="1"/>
  <c r="D140" i="8" s="1"/>
  <c r="E140" i="8" s="1"/>
  <c r="D261" i="10"/>
  <c r="F261" i="10" s="1"/>
  <c r="E261" i="10"/>
  <c r="B262" i="10"/>
  <c r="C261" i="10"/>
  <c r="H140" i="8" l="1"/>
  <c r="D262" i="10"/>
  <c r="F262" i="10" s="1"/>
  <c r="E262" i="10"/>
  <c r="B263" i="10"/>
  <c r="C262" i="10"/>
  <c r="G141" i="8" l="1"/>
  <c r="C141" i="8"/>
  <c r="F141" i="8" s="1"/>
  <c r="D141" i="8" s="1"/>
  <c r="E141" i="8" s="1"/>
  <c r="E263" i="10"/>
  <c r="B264" i="10"/>
  <c r="D263" i="10"/>
  <c r="F263" i="10" s="1"/>
  <c r="C263" i="10"/>
  <c r="H141" i="8" l="1"/>
  <c r="E264" i="10"/>
  <c r="B265" i="10"/>
  <c r="D264" i="10"/>
  <c r="F264" i="10" s="1"/>
  <c r="C264" i="10"/>
  <c r="C142" i="8" l="1"/>
  <c r="G142" i="8"/>
  <c r="B266" i="10"/>
  <c r="D265" i="10"/>
  <c r="F265" i="10" s="1"/>
  <c r="E265" i="10"/>
  <c r="C265" i="10"/>
  <c r="F142" i="8" l="1"/>
  <c r="D142" i="8" s="1"/>
  <c r="D266" i="10"/>
  <c r="F266" i="10" s="1"/>
  <c r="E266" i="10"/>
  <c r="B267" i="10"/>
  <c r="C266" i="10"/>
  <c r="E142" i="8" l="1"/>
  <c r="H142" i="8"/>
  <c r="D267" i="10"/>
  <c r="F267" i="10" s="1"/>
  <c r="B268" i="10"/>
  <c r="E267" i="10"/>
  <c r="C267" i="10"/>
  <c r="G143" i="8" l="1"/>
  <c r="C143" i="8"/>
  <c r="F143" i="8" s="1"/>
  <c r="D143" i="8" s="1"/>
  <c r="E143" i="8" s="1"/>
  <c r="E268" i="10"/>
  <c r="B269" i="10"/>
  <c r="D268" i="10"/>
  <c r="F268" i="10" s="1"/>
  <c r="C268" i="10"/>
  <c r="H143" i="8" l="1"/>
  <c r="B270" i="10"/>
  <c r="E269" i="10"/>
  <c r="D269" i="10"/>
  <c r="F269" i="10" s="1"/>
  <c r="C269" i="10"/>
  <c r="C144" i="8" l="1"/>
  <c r="G144" i="8"/>
  <c r="E270" i="10"/>
  <c r="B271" i="10"/>
  <c r="D270" i="10"/>
  <c r="F270" i="10" s="1"/>
  <c r="C270" i="10"/>
  <c r="F144" i="8" l="1"/>
  <c r="D144" i="8" s="1"/>
  <c r="E271" i="10"/>
  <c r="B272" i="10"/>
  <c r="D271" i="10"/>
  <c r="F271" i="10" s="1"/>
  <c r="C271" i="10"/>
  <c r="E144" i="8" l="1"/>
  <c r="H144" i="8"/>
  <c r="D272" i="10"/>
  <c r="F272" i="10" s="1"/>
  <c r="E272" i="10"/>
  <c r="B273" i="10"/>
  <c r="C272" i="10"/>
  <c r="C145" i="8" l="1"/>
  <c r="G145" i="8"/>
  <c r="D273" i="10"/>
  <c r="F273" i="10" s="1"/>
  <c r="E273" i="10"/>
  <c r="B274" i="10"/>
  <c r="C273" i="10"/>
  <c r="F145" i="8" l="1"/>
  <c r="D145" i="8" s="1"/>
  <c r="B275" i="10"/>
  <c r="D274" i="10"/>
  <c r="F274" i="10" s="1"/>
  <c r="E274" i="10"/>
  <c r="C274" i="10"/>
  <c r="E145" i="8" l="1"/>
  <c r="H145" i="8"/>
  <c r="E275" i="10"/>
  <c r="B276" i="10"/>
  <c r="D275" i="10"/>
  <c r="F275" i="10" s="1"/>
  <c r="C275" i="10"/>
  <c r="G146" i="8" l="1"/>
  <c r="C146" i="8"/>
  <c r="F146" i="8" s="1"/>
  <c r="D146" i="8" s="1"/>
  <c r="E146" i="8" s="1"/>
  <c r="B277" i="10"/>
  <c r="E276" i="10"/>
  <c r="D276" i="10"/>
  <c r="F276" i="10" s="1"/>
  <c r="C276" i="10"/>
  <c r="H146" i="8" l="1"/>
  <c r="D277" i="10"/>
  <c r="F277" i="10" s="1"/>
  <c r="E277" i="10"/>
  <c r="B278" i="10"/>
  <c r="C277" i="10"/>
  <c r="C147" i="8" l="1"/>
  <c r="G147" i="8"/>
  <c r="B279" i="10"/>
  <c r="D278" i="10"/>
  <c r="F278" i="10" s="1"/>
  <c r="E278" i="10"/>
  <c r="C278" i="10"/>
  <c r="F147" i="8" l="1"/>
  <c r="D147" i="8" s="1"/>
  <c r="D279" i="10"/>
  <c r="F279" i="10" s="1"/>
  <c r="E279" i="10"/>
  <c r="B280" i="10"/>
  <c r="C279" i="10"/>
  <c r="E147" i="8" l="1"/>
  <c r="H147" i="8"/>
  <c r="B281" i="10"/>
  <c r="D280" i="10"/>
  <c r="F280" i="10" s="1"/>
  <c r="E280" i="10"/>
  <c r="C280" i="10"/>
  <c r="G148" i="8" l="1"/>
  <c r="C148" i="8"/>
  <c r="F148" i="8" s="1"/>
  <c r="D148" i="8" s="1"/>
  <c r="E148" i="8" s="1"/>
  <c r="B282" i="10"/>
  <c r="D281" i="10"/>
  <c r="F281" i="10" s="1"/>
  <c r="E281" i="10"/>
  <c r="C281" i="10"/>
  <c r="H148" i="8" l="1"/>
  <c r="D282" i="10"/>
  <c r="F282" i="10" s="1"/>
  <c r="E282" i="10"/>
  <c r="B283" i="10"/>
  <c r="C282" i="10"/>
  <c r="G149" i="8" l="1"/>
  <c r="C149" i="8"/>
  <c r="F149" i="8" s="1"/>
  <c r="D149" i="8" s="1"/>
  <c r="E149" i="8" s="1"/>
  <c r="D283" i="10"/>
  <c r="F283" i="10" s="1"/>
  <c r="B284" i="10"/>
  <c r="E283" i="10"/>
  <c r="C283" i="10"/>
  <c r="H149" i="8" l="1"/>
  <c r="D284" i="10"/>
  <c r="F284" i="10" s="1"/>
  <c r="E284" i="10"/>
  <c r="B285" i="10"/>
  <c r="C284" i="10"/>
  <c r="C150" i="8" l="1"/>
  <c r="G150" i="8"/>
  <c r="E285" i="10"/>
  <c r="D285" i="10"/>
  <c r="F285" i="10" s="1"/>
  <c r="B286" i="10"/>
  <c r="C285" i="10"/>
  <c r="F150" i="8" l="1"/>
  <c r="D150" i="8" s="1"/>
  <c r="H150" i="8" s="1"/>
  <c r="E286" i="10"/>
  <c r="D286" i="10"/>
  <c r="F286" i="10" s="1"/>
  <c r="B287" i="10"/>
  <c r="C286" i="10"/>
  <c r="C151" i="8" l="1"/>
  <c r="G151" i="8"/>
  <c r="E150" i="8"/>
  <c r="B288" i="10"/>
  <c r="D287" i="10"/>
  <c r="F287" i="10" s="1"/>
  <c r="E287" i="10"/>
  <c r="C287" i="10"/>
  <c r="F151" i="8" l="1"/>
  <c r="D151" i="8" s="1"/>
  <c r="D288" i="10"/>
  <c r="F288" i="10" s="1"/>
  <c r="B289" i="10"/>
  <c r="E288" i="10"/>
  <c r="C288" i="10"/>
  <c r="E151" i="8" l="1"/>
  <c r="H151" i="8"/>
  <c r="E289" i="10"/>
  <c r="D289" i="10"/>
  <c r="F289" i="10" s="1"/>
  <c r="B290" i="10"/>
  <c r="C289" i="10"/>
  <c r="G152" i="8" l="1"/>
  <c r="C152" i="8"/>
  <c r="F152" i="8" s="1"/>
  <c r="D152" i="8" s="1"/>
  <c r="E152" i="8" s="1"/>
  <c r="D290" i="10"/>
  <c r="F290" i="10" s="1"/>
  <c r="E290" i="10"/>
  <c r="B291" i="10"/>
  <c r="C290" i="10"/>
  <c r="H152" i="8" l="1"/>
  <c r="E291" i="10"/>
  <c r="B292" i="10"/>
  <c r="D291" i="10"/>
  <c r="F291" i="10" s="1"/>
  <c r="C291" i="10"/>
  <c r="G153" i="8" l="1"/>
  <c r="C153" i="8"/>
  <c r="F153" i="8" s="1"/>
  <c r="D153" i="8" s="1"/>
  <c r="E153" i="8" s="1"/>
  <c r="B293" i="10"/>
  <c r="E292" i="10"/>
  <c r="D292" i="10"/>
  <c r="F292" i="10" s="1"/>
  <c r="C292" i="10"/>
  <c r="H153" i="8" l="1"/>
  <c r="D293" i="10"/>
  <c r="F293" i="10" s="1"/>
  <c r="E293" i="10"/>
  <c r="B294" i="10"/>
  <c r="C293" i="10"/>
  <c r="G154" i="8" l="1"/>
  <c r="C154" i="8"/>
  <c r="F154" i="8" s="1"/>
  <c r="D154" i="8" s="1"/>
  <c r="E154" i="8" s="1"/>
  <c r="H154" i="8"/>
  <c r="D294" i="10"/>
  <c r="F294" i="10" s="1"/>
  <c r="B295" i="10"/>
  <c r="E294" i="10"/>
  <c r="C294" i="10"/>
  <c r="C155" i="8" l="1"/>
  <c r="G155" i="8"/>
  <c r="D295" i="10"/>
  <c r="F295" i="10" s="1"/>
  <c r="E295" i="10"/>
  <c r="B296" i="10"/>
  <c r="C295" i="10"/>
  <c r="F155" i="8" l="1"/>
  <c r="D155" i="8" s="1"/>
  <c r="D296" i="10"/>
  <c r="F296" i="10" s="1"/>
  <c r="E296" i="10"/>
  <c r="B297" i="10"/>
  <c r="C296" i="10"/>
  <c r="E155" i="8" l="1"/>
  <c r="H155" i="8"/>
  <c r="B298" i="10"/>
  <c r="E297" i="10"/>
  <c r="D297" i="10"/>
  <c r="F297" i="10" s="1"/>
  <c r="C297" i="10"/>
  <c r="G156" i="8" l="1"/>
  <c r="C156" i="8"/>
  <c r="F156" i="8" s="1"/>
  <c r="D156" i="8" s="1"/>
  <c r="E156" i="8" s="1"/>
  <c r="B299" i="10"/>
  <c r="D298" i="10"/>
  <c r="F298" i="10" s="1"/>
  <c r="E298" i="10"/>
  <c r="C298" i="10"/>
  <c r="H156" i="8" l="1"/>
  <c r="D299" i="10"/>
  <c r="F299" i="10" s="1"/>
  <c r="E299" i="10"/>
  <c r="B300" i="10"/>
  <c r="C299" i="10"/>
  <c r="G157" i="8" l="1"/>
  <c r="C157" i="8"/>
  <c r="F157" i="8" s="1"/>
  <c r="D157" i="8" s="1"/>
  <c r="E157" i="8" s="1"/>
  <c r="D300" i="10"/>
  <c r="F300" i="10" s="1"/>
  <c r="E300" i="10"/>
  <c r="B301" i="10"/>
  <c r="C300" i="10"/>
  <c r="H157" i="8" l="1"/>
  <c r="B302" i="10"/>
  <c r="D301" i="10"/>
  <c r="F301" i="10" s="1"/>
  <c r="E301" i="10"/>
  <c r="C301" i="10"/>
  <c r="G158" i="8" l="1"/>
  <c r="C158" i="8"/>
  <c r="F158" i="8" s="1"/>
  <c r="D158" i="8" s="1"/>
  <c r="E158" i="8" s="1"/>
  <c r="E302" i="10"/>
  <c r="B303" i="10"/>
  <c r="D302" i="10"/>
  <c r="F302" i="10" s="1"/>
  <c r="C302" i="10"/>
  <c r="H158" i="8" l="1"/>
  <c r="D303" i="10"/>
  <c r="F303" i="10" s="1"/>
  <c r="E303" i="10"/>
  <c r="B304" i="10"/>
  <c r="C303" i="10"/>
  <c r="G159" i="8" l="1"/>
  <c r="C159" i="8"/>
  <c r="F159" i="8" s="1"/>
  <c r="D159" i="8" s="1"/>
  <c r="E159" i="8" s="1"/>
  <c r="D304" i="10"/>
  <c r="F304" i="10" s="1"/>
  <c r="E304" i="10"/>
  <c r="B305" i="10"/>
  <c r="C304" i="10"/>
  <c r="H159" i="8" l="1"/>
  <c r="D305" i="10"/>
  <c r="F305" i="10" s="1"/>
  <c r="B306" i="10"/>
  <c r="E305" i="10"/>
  <c r="C305" i="10"/>
  <c r="G160" i="8" l="1"/>
  <c r="C160" i="8"/>
  <c r="F160" i="8" s="1"/>
  <c r="D160" i="8" s="1"/>
  <c r="E160" i="8" s="1"/>
  <c r="D306" i="10"/>
  <c r="F306" i="10" s="1"/>
  <c r="E306" i="10"/>
  <c r="B307" i="10"/>
  <c r="C306" i="10"/>
  <c r="H160" i="8" l="1"/>
  <c r="E307" i="10"/>
  <c r="B308" i="10"/>
  <c r="D307" i="10"/>
  <c r="F307" i="10" s="1"/>
  <c r="C307" i="10"/>
  <c r="C161" i="8" l="1"/>
  <c r="G161" i="8"/>
  <c r="B309" i="10"/>
  <c r="D308" i="10"/>
  <c r="F308" i="10" s="1"/>
  <c r="E308" i="10"/>
  <c r="C308" i="10"/>
  <c r="F161" i="8" l="1"/>
  <c r="D161" i="8" s="1"/>
  <c r="B310" i="10"/>
  <c r="E309" i="10"/>
  <c r="D309" i="10"/>
  <c r="F309" i="10" s="1"/>
  <c r="C309" i="10"/>
  <c r="E161" i="8" l="1"/>
  <c r="H161" i="8"/>
  <c r="E310" i="10"/>
  <c r="D310" i="10"/>
  <c r="F310" i="10" s="1"/>
  <c r="B311" i="10"/>
  <c r="C310" i="10"/>
  <c r="C162" i="8" l="1"/>
  <c r="G162" i="8"/>
  <c r="E311" i="10"/>
  <c r="B312" i="10"/>
  <c r="D311" i="10"/>
  <c r="F311" i="10" s="1"/>
  <c r="C311" i="10"/>
  <c r="F162" i="8" l="1"/>
  <c r="D162" i="8" s="1"/>
  <c r="D312" i="10"/>
  <c r="F312" i="10" s="1"/>
  <c r="B313" i="10"/>
  <c r="E312" i="10"/>
  <c r="C312" i="10"/>
  <c r="E162" i="8" l="1"/>
  <c r="H162" i="8"/>
  <c r="D313" i="10"/>
  <c r="F313" i="10" s="1"/>
  <c r="E313" i="10"/>
  <c r="B314" i="10"/>
  <c r="C313" i="10"/>
  <c r="G163" i="8" l="1"/>
  <c r="C163" i="8"/>
  <c r="F163" i="8" s="1"/>
  <c r="D163" i="8" s="1"/>
  <c r="E163" i="8" s="1"/>
  <c r="D314" i="10"/>
  <c r="F314" i="10" s="1"/>
  <c r="E314" i="10"/>
  <c r="B315" i="10"/>
  <c r="C314" i="10"/>
  <c r="H163" i="8" l="1"/>
  <c r="B316" i="10"/>
  <c r="E315" i="10"/>
  <c r="D315" i="10"/>
  <c r="F315" i="10" s="1"/>
  <c r="C315" i="10"/>
  <c r="C164" i="8" l="1"/>
  <c r="G164" i="8"/>
  <c r="E316" i="10"/>
  <c r="D316" i="10"/>
  <c r="F316" i="10" s="1"/>
  <c r="B317" i="10"/>
  <c r="C316" i="10"/>
  <c r="F164" i="8" l="1"/>
  <c r="D164" i="8" s="1"/>
  <c r="B318" i="10"/>
  <c r="D317" i="10"/>
  <c r="F317" i="10" s="1"/>
  <c r="E317" i="10"/>
  <c r="C317" i="10"/>
  <c r="E164" i="8" l="1"/>
  <c r="H164" i="8"/>
  <c r="D318" i="10"/>
  <c r="F318" i="10" s="1"/>
  <c r="E318" i="10"/>
  <c r="B319" i="10"/>
  <c r="C318" i="10"/>
  <c r="C165" i="8" l="1"/>
  <c r="G165" i="8"/>
  <c r="B320" i="10"/>
  <c r="E319" i="10"/>
  <c r="D319" i="10"/>
  <c r="F319" i="10" s="1"/>
  <c r="C319" i="10"/>
  <c r="F165" i="8" l="1"/>
  <c r="D165" i="8" s="1"/>
  <c r="B321" i="10"/>
  <c r="D320" i="10"/>
  <c r="F320" i="10" s="1"/>
  <c r="E320" i="10"/>
  <c r="C320" i="10"/>
  <c r="E165" i="8" l="1"/>
  <c r="H165" i="8"/>
  <c r="E321" i="10"/>
  <c r="D321" i="10"/>
  <c r="F321" i="10" s="1"/>
  <c r="B322" i="10"/>
  <c r="C321" i="10"/>
  <c r="C166" i="8" l="1"/>
  <c r="G166" i="8"/>
  <c r="B323" i="10"/>
  <c r="E322" i="10"/>
  <c r="D322" i="10"/>
  <c r="F322" i="10" s="1"/>
  <c r="C322" i="10"/>
  <c r="F166" i="8" l="1"/>
  <c r="D166" i="8" s="1"/>
  <c r="E323" i="10"/>
  <c r="D323" i="10"/>
  <c r="F323" i="10" s="1"/>
  <c r="B324" i="10"/>
  <c r="C323" i="10"/>
  <c r="E166" i="8" l="1"/>
  <c r="H166" i="8"/>
  <c r="B325" i="10"/>
  <c r="D324" i="10"/>
  <c r="F324" i="10" s="1"/>
  <c r="E324" i="10"/>
  <c r="C324" i="10"/>
  <c r="C167" i="8" l="1"/>
  <c r="G167" i="8"/>
  <c r="D325" i="10"/>
  <c r="F325" i="10" s="1"/>
  <c r="E325" i="10"/>
  <c r="B326" i="10"/>
  <c r="C325" i="10"/>
  <c r="F167" i="8" l="1"/>
  <c r="D167" i="8" s="1"/>
  <c r="D326" i="10"/>
  <c r="F326" i="10" s="1"/>
  <c r="E326" i="10"/>
  <c r="B327" i="10"/>
  <c r="C326" i="10"/>
  <c r="E167" i="8" l="1"/>
  <c r="H167" i="8"/>
  <c r="E327" i="10"/>
  <c r="B328" i="10"/>
  <c r="D327" i="10"/>
  <c r="F327" i="10" s="1"/>
  <c r="C327" i="10"/>
  <c r="C168" i="8" l="1"/>
  <c r="G168" i="8"/>
  <c r="B329" i="10"/>
  <c r="D328" i="10"/>
  <c r="F328" i="10" s="1"/>
  <c r="E328" i="10"/>
  <c r="C328" i="10"/>
  <c r="F168" i="8" l="1"/>
  <c r="D168" i="8" s="1"/>
  <c r="D329" i="10"/>
  <c r="F329" i="10" s="1"/>
  <c r="E329" i="10"/>
  <c r="B330" i="10"/>
  <c r="C329" i="10"/>
  <c r="E168" i="8" l="1"/>
  <c r="H168" i="8"/>
  <c r="E330" i="10"/>
  <c r="B331" i="10"/>
  <c r="D330" i="10"/>
  <c r="F330" i="10" s="1"/>
  <c r="C330" i="10"/>
  <c r="G169" i="8" l="1"/>
  <c r="C169" i="8"/>
  <c r="F169" i="8" s="1"/>
  <c r="D169" i="8" s="1"/>
  <c r="E169" i="8" s="1"/>
  <c r="D331" i="10"/>
  <c r="F331" i="10" s="1"/>
  <c r="E331" i="10"/>
  <c r="B332" i="10"/>
  <c r="C331" i="10"/>
  <c r="H169" i="8" l="1"/>
  <c r="E332" i="10"/>
  <c r="B333" i="10"/>
  <c r="D332" i="10"/>
  <c r="F332" i="10" s="1"/>
  <c r="C332" i="10"/>
  <c r="C170" i="8" l="1"/>
  <c r="G170" i="8"/>
  <c r="D333" i="10"/>
  <c r="F333" i="10" s="1"/>
  <c r="E333" i="10"/>
  <c r="B334" i="10"/>
  <c r="C333" i="10"/>
  <c r="F170" i="8" l="1"/>
  <c r="D170" i="8" s="1"/>
  <c r="D334" i="10"/>
  <c r="F334" i="10" s="1"/>
  <c r="E334" i="10"/>
  <c r="B335" i="10"/>
  <c r="C334" i="10"/>
  <c r="E170" i="8" l="1"/>
  <c r="H170" i="8"/>
  <c r="B336" i="10"/>
  <c r="D335" i="10"/>
  <c r="F335" i="10" s="1"/>
  <c r="E335" i="10"/>
  <c r="C335" i="10"/>
  <c r="G171" i="8" l="1"/>
  <c r="C171" i="8"/>
  <c r="F171" i="8" s="1"/>
  <c r="D171" i="8" s="1"/>
  <c r="E171" i="8" s="1"/>
  <c r="D336" i="10"/>
  <c r="F336" i="10" s="1"/>
  <c r="E336" i="10"/>
  <c r="B337" i="10"/>
  <c r="C336" i="10"/>
  <c r="H171" i="8" l="1"/>
  <c r="B338" i="10"/>
  <c r="D337" i="10"/>
  <c r="F337" i="10" s="1"/>
  <c r="E337" i="10"/>
  <c r="C337" i="10"/>
  <c r="G172" i="8" l="1"/>
  <c r="C172" i="8"/>
  <c r="B339" i="10"/>
  <c r="D338" i="10"/>
  <c r="F338" i="10" s="1"/>
  <c r="E338" i="10"/>
  <c r="C338" i="10"/>
  <c r="F172" i="8" l="1"/>
  <c r="D172" i="8" s="1"/>
  <c r="H172" i="8" s="1"/>
  <c r="B340" i="10"/>
  <c r="D339" i="10"/>
  <c r="F339" i="10" s="1"/>
  <c r="E339" i="10"/>
  <c r="C339" i="10"/>
  <c r="C173" i="8" l="1"/>
  <c r="G173" i="8"/>
  <c r="E172" i="8"/>
  <c r="D340" i="10"/>
  <c r="F340" i="10" s="1"/>
  <c r="B341" i="10"/>
  <c r="E340" i="10"/>
  <c r="C340" i="10"/>
  <c r="F173" i="8" l="1"/>
  <c r="D173" i="8" s="1"/>
  <c r="E341" i="10"/>
  <c r="D341" i="10"/>
  <c r="F341" i="10" s="1"/>
  <c r="B342" i="10"/>
  <c r="C341" i="10"/>
  <c r="E173" i="8" l="1"/>
  <c r="H173" i="8"/>
  <c r="D342" i="10"/>
  <c r="F342" i="10" s="1"/>
  <c r="E342" i="10"/>
  <c r="B343" i="10"/>
  <c r="C342" i="10"/>
  <c r="C174" i="8" l="1"/>
  <c r="G174" i="8"/>
  <c r="E343" i="10"/>
  <c r="B344" i="10"/>
  <c r="D343" i="10"/>
  <c r="F343" i="10" s="1"/>
  <c r="C343" i="10"/>
  <c r="F174" i="8" l="1"/>
  <c r="D174" i="8" s="1"/>
  <c r="B345" i="10"/>
  <c r="E344" i="10"/>
  <c r="D344" i="10"/>
  <c r="F344" i="10" s="1"/>
  <c r="C344" i="10"/>
  <c r="E174" i="8" l="1"/>
  <c r="H174" i="8"/>
  <c r="D345" i="10"/>
  <c r="F345" i="10" s="1"/>
  <c r="E345" i="10"/>
  <c r="B346" i="10"/>
  <c r="C345" i="10"/>
  <c r="C175" i="8" l="1"/>
  <c r="G175" i="8"/>
  <c r="E346" i="10"/>
  <c r="D346" i="10"/>
  <c r="F346" i="10" s="1"/>
  <c r="B347" i="10"/>
  <c r="C346" i="10"/>
  <c r="F175" i="8" l="1"/>
  <c r="D175" i="8" s="1"/>
  <c r="D347" i="10"/>
  <c r="F347" i="10" s="1"/>
  <c r="E347" i="10"/>
  <c r="B348" i="10"/>
  <c r="C347" i="10"/>
  <c r="E175" i="8" l="1"/>
  <c r="H175" i="8"/>
  <c r="E348" i="10"/>
  <c r="D348" i="10"/>
  <c r="F348" i="10" s="1"/>
  <c r="B349" i="10"/>
  <c r="C348" i="10"/>
  <c r="G176" i="8" l="1"/>
  <c r="C176" i="8"/>
  <c r="F176" i="8" s="1"/>
  <c r="D176" i="8" s="1"/>
  <c r="E176" i="8" s="1"/>
  <c r="H176" i="8"/>
  <c r="B350" i="10"/>
  <c r="D349" i="10"/>
  <c r="F349" i="10" s="1"/>
  <c r="E349" i="10"/>
  <c r="C349" i="10"/>
  <c r="C177" i="8" l="1"/>
  <c r="G177" i="8"/>
  <c r="D350" i="10"/>
  <c r="F350" i="10" s="1"/>
  <c r="E350" i="10"/>
  <c r="B351" i="10"/>
  <c r="C350" i="10"/>
  <c r="F177" i="8" l="1"/>
  <c r="D177" i="8" s="1"/>
  <c r="B352" i="10"/>
  <c r="E351" i="10"/>
  <c r="D351" i="10"/>
  <c r="F351" i="10" s="1"/>
  <c r="C351" i="10"/>
  <c r="E177" i="8" l="1"/>
  <c r="H177" i="8"/>
  <c r="E352" i="10"/>
  <c r="D352" i="10"/>
  <c r="F352" i="10" s="1"/>
  <c r="B353" i="10"/>
  <c r="C352" i="10"/>
  <c r="C178" i="8" l="1"/>
  <c r="G178" i="8"/>
  <c r="B354" i="10"/>
  <c r="D353" i="10"/>
  <c r="F353" i="10" s="1"/>
  <c r="E353" i="10"/>
  <c r="C353" i="10"/>
  <c r="F178" i="8" l="1"/>
  <c r="D178" i="8" s="1"/>
  <c r="E354" i="10"/>
  <c r="D354" i="10"/>
  <c r="F354" i="10" s="1"/>
  <c r="B355" i="10"/>
  <c r="C354" i="10"/>
  <c r="E178" i="8" l="1"/>
  <c r="H178" i="8"/>
  <c r="B356" i="10"/>
  <c r="D355" i="10"/>
  <c r="F355" i="10" s="1"/>
  <c r="E355" i="10"/>
  <c r="C355" i="10"/>
  <c r="C179" i="8" l="1"/>
  <c r="G179" i="8"/>
  <c r="B357" i="10"/>
  <c r="D356" i="10"/>
  <c r="F356" i="10" s="1"/>
  <c r="E356" i="10"/>
  <c r="C356" i="10"/>
  <c r="F179" i="8" l="1"/>
  <c r="D179" i="8" s="1"/>
  <c r="E357" i="10"/>
  <c r="B358" i="10"/>
  <c r="D357" i="10"/>
  <c r="F357" i="10" s="1"/>
  <c r="C357" i="10"/>
  <c r="E179" i="8" l="1"/>
  <c r="H179" i="8"/>
  <c r="D358" i="10"/>
  <c r="F358" i="10" s="1"/>
  <c r="E358" i="10"/>
  <c r="B359" i="10"/>
  <c r="C358" i="10"/>
  <c r="G180" i="8" l="1"/>
  <c r="C180" i="8"/>
  <c r="F180" i="8" s="1"/>
  <c r="D180" i="8" s="1"/>
  <c r="E180" i="8" s="1"/>
  <c r="D359" i="10"/>
  <c r="F359" i="10" s="1"/>
  <c r="E359" i="10"/>
  <c r="B360" i="10"/>
  <c r="C359" i="10"/>
  <c r="H180" i="8" l="1"/>
  <c r="B361" i="10"/>
  <c r="E360" i="10"/>
  <c r="D360" i="10"/>
  <c r="F360" i="10" s="1"/>
  <c r="C360" i="10"/>
  <c r="G181" i="8" l="1"/>
  <c r="C181" i="8"/>
  <c r="E361" i="10"/>
  <c r="B362" i="10"/>
  <c r="D361" i="10"/>
  <c r="F361" i="10" s="1"/>
  <c r="C361" i="10"/>
  <c r="F181" i="8" l="1"/>
  <c r="D181" i="8" s="1"/>
  <c r="H181" i="8" s="1"/>
  <c r="D362" i="10"/>
  <c r="F362" i="10" s="1"/>
  <c r="E362" i="10"/>
  <c r="B363" i="10"/>
  <c r="C362" i="10"/>
  <c r="C182" i="8" l="1"/>
  <c r="G182" i="8"/>
  <c r="E181" i="8"/>
  <c r="D363" i="10"/>
  <c r="F363" i="10" s="1"/>
  <c r="E363" i="10"/>
  <c r="B364" i="10"/>
  <c r="C363" i="10"/>
  <c r="F182" i="8" l="1"/>
  <c r="D182" i="8" s="1"/>
  <c r="D364" i="10"/>
  <c r="F364" i="10" s="1"/>
  <c r="B365" i="10"/>
  <c r="E364" i="10"/>
  <c r="C364" i="10"/>
  <c r="E182" i="8" l="1"/>
  <c r="H182" i="8"/>
  <c r="E365" i="10"/>
  <c r="B366" i="10"/>
  <c r="D365" i="10"/>
  <c r="F365" i="10" s="1"/>
  <c r="C365" i="10"/>
  <c r="C183" i="8" l="1"/>
  <c r="G183" i="8"/>
  <c r="D366" i="10"/>
  <c r="F366" i="10" s="1"/>
  <c r="E366" i="10"/>
  <c r="B367" i="10"/>
  <c r="C366" i="10"/>
  <c r="F183" i="8" l="1"/>
  <c r="D183" i="8" s="1"/>
  <c r="B368" i="10"/>
  <c r="D367" i="10"/>
  <c r="F367" i="10" s="1"/>
  <c r="E367" i="10"/>
  <c r="C367" i="10"/>
  <c r="E183" i="8" l="1"/>
  <c r="H183" i="8"/>
  <c r="E368" i="10"/>
  <c r="B369" i="10"/>
  <c r="D368" i="10"/>
  <c r="F368" i="10" s="1"/>
  <c r="C368" i="10"/>
  <c r="C184" i="8" l="1"/>
  <c r="G184" i="8"/>
  <c r="E369" i="10"/>
  <c r="D369" i="10"/>
  <c r="F369" i="10" s="1"/>
  <c r="B370" i="10"/>
  <c r="C369" i="10"/>
  <c r="F184" i="8" l="1"/>
  <c r="D184" i="8" s="1"/>
  <c r="D370" i="10"/>
  <c r="F370" i="10" s="1"/>
  <c r="E370" i="10"/>
  <c r="B371" i="10"/>
  <c r="C370" i="10"/>
  <c r="E184" i="8" l="1"/>
  <c r="H184" i="8"/>
  <c r="D371" i="10"/>
  <c r="F371" i="10" s="1"/>
  <c r="E371" i="10"/>
  <c r="B372" i="10"/>
  <c r="C371" i="10"/>
  <c r="C185" i="8" l="1"/>
  <c r="G185" i="8"/>
  <c r="B373" i="10"/>
  <c r="E372" i="10"/>
  <c r="D372" i="10"/>
  <c r="F372" i="10" s="1"/>
  <c r="C372" i="10"/>
  <c r="F185" i="8" l="1"/>
  <c r="D185" i="8" s="1"/>
  <c r="B374" i="10"/>
  <c r="E373" i="10"/>
  <c r="D373" i="10"/>
  <c r="F373" i="10" s="1"/>
  <c r="C373" i="10"/>
  <c r="E185" i="8" l="1"/>
  <c r="H185" i="8"/>
  <c r="D374" i="10"/>
  <c r="F374" i="10" s="1"/>
  <c r="C374" i="10"/>
  <c r="E374" i="10"/>
  <c r="B375" i="10"/>
  <c r="C186" i="8" l="1"/>
  <c r="G186" i="8"/>
  <c r="E375" i="10"/>
  <c r="F4" i="10" s="1"/>
  <c r="D375" i="10"/>
  <c r="C375" i="10"/>
  <c r="F375" i="10" l="1"/>
  <c r="F5" i="10"/>
  <c r="F6" i="10" s="1"/>
  <c r="F7" i="10" s="1"/>
  <c r="F186" i="8"/>
  <c r="D186" i="8" s="1"/>
  <c r="E186" i="8" l="1"/>
  <c r="H186" i="8"/>
  <c r="C187" i="8" l="1"/>
  <c r="G187" i="8"/>
  <c r="F187" i="8" l="1"/>
  <c r="D187" i="8" s="1"/>
  <c r="E187" i="8" l="1"/>
  <c r="H187" i="8"/>
  <c r="C188" i="8" l="1"/>
  <c r="G188" i="8"/>
  <c r="F188" i="8" l="1"/>
  <c r="D188" i="8" s="1"/>
  <c r="E188" i="8" l="1"/>
  <c r="H188" i="8"/>
  <c r="G189" i="8" l="1"/>
  <c r="C189" i="8"/>
  <c r="F189" i="8" s="1"/>
  <c r="D189" i="8" s="1"/>
  <c r="E189" i="8" s="1"/>
  <c r="H189" i="8" l="1"/>
  <c r="G190" i="8" l="1"/>
  <c r="C190" i="8"/>
  <c r="F190" i="8" s="1"/>
  <c r="D190" i="8" s="1"/>
  <c r="E190" i="8" s="1"/>
  <c r="H190" i="8" l="1"/>
  <c r="C191" i="8" l="1"/>
  <c r="G191" i="8"/>
  <c r="F191" i="8" l="1"/>
  <c r="D191" i="8" s="1"/>
  <c r="E191" i="8" l="1"/>
  <c r="H191" i="8"/>
  <c r="C192" i="8" l="1"/>
  <c r="G192" i="8"/>
  <c r="F192" i="8" l="1"/>
  <c r="D192" i="8" s="1"/>
  <c r="E192" i="8" l="1"/>
  <c r="H192" i="8"/>
  <c r="G193" i="8" l="1"/>
  <c r="C193" i="8"/>
  <c r="F193" i="8" s="1"/>
  <c r="D193" i="8" s="1"/>
  <c r="E193" i="8" s="1"/>
  <c r="H193" i="8"/>
  <c r="C194" i="8" l="1"/>
  <c r="G194" i="8"/>
  <c r="F194" i="8" l="1"/>
  <c r="D194" i="8" s="1"/>
  <c r="E194" i="8" l="1"/>
  <c r="H194" i="8"/>
  <c r="G195" i="8" l="1"/>
  <c r="C195" i="8"/>
  <c r="F195" i="8" l="1"/>
  <c r="D195" i="8" s="1"/>
  <c r="H195" i="8" s="1"/>
  <c r="E195" i="8"/>
  <c r="G196" i="8" l="1"/>
  <c r="C196" i="8"/>
  <c r="F196" i="8" s="1"/>
  <c r="D196" i="8" s="1"/>
  <c r="E196" i="8" s="1"/>
  <c r="H196" i="8"/>
  <c r="C197" i="8" l="1"/>
  <c r="G197" i="8"/>
  <c r="F197" i="8" l="1"/>
  <c r="D197" i="8" s="1"/>
  <c r="E197" i="8" l="1"/>
  <c r="H197" i="8"/>
  <c r="C198" i="8" l="1"/>
  <c r="G198" i="8"/>
  <c r="F198" i="8" l="1"/>
  <c r="D198" i="8" s="1"/>
  <c r="E198" i="8" l="1"/>
  <c r="H198" i="8"/>
  <c r="G199" i="8" l="1"/>
  <c r="C199" i="8"/>
  <c r="F199" i="8" s="1"/>
  <c r="D199" i="8" s="1"/>
  <c r="E199" i="8" s="1"/>
  <c r="H199" i="8" l="1"/>
  <c r="G200" i="8" l="1"/>
  <c r="C200" i="8"/>
  <c r="F200" i="8" s="1"/>
  <c r="D200" i="8" s="1"/>
  <c r="E200" i="8" s="1"/>
  <c r="H200" i="8" l="1"/>
  <c r="C201" i="8" l="1"/>
  <c r="G201" i="8"/>
  <c r="F201" i="8" l="1"/>
  <c r="D201" i="8" s="1"/>
  <c r="E201" i="8" l="1"/>
  <c r="H201" i="8"/>
  <c r="G202" i="8" l="1"/>
  <c r="C202" i="8"/>
  <c r="F202" i="8" l="1"/>
  <c r="D202" i="8" s="1"/>
  <c r="H202" i="8" s="1"/>
  <c r="C203" i="8" l="1"/>
  <c r="G203" i="8"/>
  <c r="E202" i="8"/>
  <c r="F203" i="8" l="1"/>
  <c r="D203" i="8" s="1"/>
  <c r="E203" i="8" l="1"/>
  <c r="H203" i="8"/>
  <c r="G204" i="8" l="1"/>
  <c r="C204" i="8"/>
  <c r="F204" i="8" s="1"/>
  <c r="D204" i="8" s="1"/>
  <c r="E204" i="8" s="1"/>
  <c r="H204" i="8" l="1"/>
  <c r="G205" i="8" l="1"/>
  <c r="C205" i="8"/>
  <c r="F205" i="8" s="1"/>
  <c r="D205" i="8" s="1"/>
  <c r="E205" i="8" s="1"/>
  <c r="H205" i="8" l="1"/>
  <c r="G206" i="8" l="1"/>
  <c r="C206" i="8"/>
  <c r="F206" i="8" s="1"/>
  <c r="D206" i="8" s="1"/>
  <c r="E206" i="8" s="1"/>
  <c r="H206" i="8" l="1"/>
  <c r="G207" i="8" l="1"/>
  <c r="C207" i="8"/>
  <c r="F207" i="8" s="1"/>
  <c r="D207" i="8" s="1"/>
  <c r="E207" i="8" s="1"/>
  <c r="H207" i="8" l="1"/>
  <c r="G208" i="8" l="1"/>
  <c r="C208" i="8"/>
  <c r="F208" i="8" s="1"/>
  <c r="D208" i="8" s="1"/>
  <c r="E208" i="8" s="1"/>
  <c r="H208" i="8" l="1"/>
  <c r="C209" i="8" l="1"/>
  <c r="G209" i="8"/>
  <c r="F209" i="8" l="1"/>
  <c r="D209" i="8" s="1"/>
  <c r="E209" i="8" l="1"/>
  <c r="H209" i="8"/>
  <c r="G210" i="8" l="1"/>
  <c r="C210" i="8"/>
  <c r="F210" i="8" s="1"/>
  <c r="D210" i="8" s="1"/>
  <c r="E210" i="8" s="1"/>
  <c r="H210" i="8" l="1"/>
  <c r="C211" i="8" l="1"/>
  <c r="G211" i="8"/>
  <c r="F211" i="8" l="1"/>
  <c r="D211" i="8" s="1"/>
  <c r="E211" i="8" l="1"/>
  <c r="H211" i="8"/>
  <c r="C212" i="8" l="1"/>
  <c r="G212" i="8"/>
  <c r="F212" i="8" l="1"/>
  <c r="D212" i="8" s="1"/>
  <c r="E212" i="8" l="1"/>
  <c r="H212" i="8"/>
  <c r="C213" i="8" l="1"/>
  <c r="G213" i="8"/>
  <c r="F213" i="8" l="1"/>
  <c r="D213" i="8" s="1"/>
  <c r="H213" i="8" s="1"/>
  <c r="E213" i="8" l="1"/>
  <c r="G214" i="8"/>
  <c r="C214" i="8"/>
  <c r="F214" i="8" l="1"/>
  <c r="D214" i="8" s="1"/>
  <c r="H214" i="8" s="1"/>
  <c r="E214" i="8" l="1"/>
  <c r="C215" i="8"/>
  <c r="G215" i="8"/>
  <c r="F215" i="8" l="1"/>
  <c r="D215" i="8" s="1"/>
  <c r="E215" i="8" l="1"/>
  <c r="H215" i="8"/>
  <c r="C216" i="8" l="1"/>
  <c r="G216" i="8"/>
  <c r="F216" i="8" l="1"/>
  <c r="D216" i="8" s="1"/>
  <c r="E216" i="8" l="1"/>
  <c r="H216" i="8"/>
  <c r="C217" i="8" l="1"/>
  <c r="G217" i="8"/>
  <c r="F217" i="8" l="1"/>
  <c r="D217" i="8" s="1"/>
  <c r="H217" i="8" s="1"/>
  <c r="G218" i="8" l="1"/>
  <c r="C218" i="8"/>
  <c r="F218" i="8" s="1"/>
  <c r="D218" i="8" s="1"/>
  <c r="E218" i="8" s="1"/>
  <c r="H218" i="8"/>
  <c r="E217" i="8"/>
  <c r="G219" i="8" l="1"/>
  <c r="C219" i="8"/>
  <c r="F219" i="8" s="1"/>
  <c r="D219" i="8" s="1"/>
  <c r="E219" i="8" s="1"/>
  <c r="H219" i="8" l="1"/>
  <c r="C220" i="8" l="1"/>
  <c r="G220" i="8"/>
  <c r="F220" i="8" l="1"/>
  <c r="D220" i="8" s="1"/>
  <c r="E220" i="8" l="1"/>
  <c r="H220" i="8"/>
  <c r="G221" i="8" l="1"/>
  <c r="C221" i="8"/>
  <c r="F221" i="8" s="1"/>
  <c r="D221" i="8" s="1"/>
  <c r="E221" i="8" s="1"/>
  <c r="H221" i="8" l="1"/>
  <c r="C222" i="8" l="1"/>
  <c r="G222" i="8"/>
  <c r="F222" i="8" l="1"/>
  <c r="D222" i="8" s="1"/>
  <c r="E222" i="8" l="1"/>
  <c r="H222" i="8"/>
  <c r="C223" i="8" l="1"/>
  <c r="G223" i="8"/>
  <c r="F223" i="8" l="1"/>
  <c r="D223" i="8" s="1"/>
  <c r="E223" i="8" l="1"/>
  <c r="H223" i="8"/>
  <c r="G224" i="8" l="1"/>
  <c r="C224" i="8"/>
  <c r="F224" i="8" s="1"/>
  <c r="D224" i="8" s="1"/>
  <c r="E224" i="8" s="1"/>
  <c r="H224" i="8"/>
  <c r="C225" i="8" l="1"/>
  <c r="G225" i="8"/>
  <c r="F225" i="8" l="1"/>
  <c r="D225" i="8" s="1"/>
  <c r="E225" i="8" l="1"/>
  <c r="H225" i="8"/>
  <c r="G226" i="8" l="1"/>
  <c r="C226" i="8"/>
  <c r="F226" i="8" s="1"/>
  <c r="D226" i="8" s="1"/>
  <c r="E226" i="8" s="1"/>
  <c r="H226" i="8" l="1"/>
  <c r="C227" i="8" l="1"/>
  <c r="G227" i="8"/>
  <c r="F227" i="8" l="1"/>
  <c r="D227" i="8" s="1"/>
  <c r="H227" i="8" s="1"/>
  <c r="C228" i="8" l="1"/>
  <c r="G228" i="8"/>
  <c r="E227" i="8"/>
  <c r="F228" i="8" l="1"/>
  <c r="D228" i="8" s="1"/>
  <c r="E228" i="8" l="1"/>
  <c r="H228" i="8"/>
  <c r="C229" i="8" l="1"/>
  <c r="G229" i="8"/>
  <c r="F229" i="8" l="1"/>
  <c r="D229" i="8" s="1"/>
  <c r="E229" i="8" l="1"/>
  <c r="H229" i="8"/>
  <c r="G230" i="8" l="1"/>
  <c r="C230" i="8"/>
  <c r="F230" i="8" s="1"/>
  <c r="D230" i="8" s="1"/>
  <c r="E230" i="8" s="1"/>
  <c r="H230" i="8"/>
  <c r="G231" i="8" l="1"/>
  <c r="C231" i="8"/>
  <c r="F231" i="8" s="1"/>
  <c r="D231" i="8" s="1"/>
  <c r="E231" i="8" s="1"/>
  <c r="H231" i="8" l="1"/>
  <c r="G232" i="8" l="1"/>
  <c r="C232" i="8"/>
  <c r="F232" i="8" s="1"/>
  <c r="D232" i="8" s="1"/>
  <c r="E232" i="8" s="1"/>
  <c r="H232" i="8" l="1"/>
  <c r="G233" i="8" l="1"/>
  <c r="C233" i="8"/>
  <c r="F233" i="8" s="1"/>
  <c r="D233" i="8" s="1"/>
  <c r="E233" i="8" s="1"/>
  <c r="H233" i="8" l="1"/>
  <c r="C234" i="8" l="1"/>
  <c r="G234" i="8"/>
  <c r="F234" i="8" l="1"/>
  <c r="D234" i="8" s="1"/>
  <c r="H234" i="8" s="1"/>
  <c r="E234" i="8"/>
  <c r="G235" i="8" l="1"/>
  <c r="C235" i="8"/>
  <c r="F235" i="8" l="1"/>
  <c r="D235" i="8" s="1"/>
  <c r="H235" i="8" s="1"/>
  <c r="E235" i="8" l="1"/>
  <c r="C236" i="8"/>
  <c r="G236" i="8"/>
  <c r="F236" i="8" l="1"/>
  <c r="D236" i="8" s="1"/>
  <c r="E236" i="8" l="1"/>
  <c r="H236" i="8"/>
  <c r="C237" i="8" l="1"/>
  <c r="G237" i="8"/>
  <c r="F237" i="8" l="1"/>
  <c r="D237" i="8" s="1"/>
  <c r="E237" i="8" l="1"/>
  <c r="H237" i="8"/>
  <c r="G238" i="8" l="1"/>
  <c r="C238" i="8"/>
  <c r="F238" i="8" s="1"/>
  <c r="D238" i="8" s="1"/>
  <c r="E238" i="8" s="1"/>
  <c r="H238" i="8" l="1"/>
  <c r="C239" i="8" l="1"/>
  <c r="G239" i="8"/>
  <c r="F239" i="8" l="1"/>
  <c r="D239" i="8" s="1"/>
  <c r="E239" i="8" l="1"/>
  <c r="H239" i="8"/>
  <c r="C240" i="8" l="1"/>
  <c r="G240" i="8"/>
  <c r="F240" i="8" l="1"/>
  <c r="D240" i="8" s="1"/>
  <c r="E240" i="8" l="1"/>
  <c r="H240" i="8"/>
  <c r="G241" i="8" l="1"/>
  <c r="C241" i="8"/>
  <c r="F241" i="8" s="1"/>
  <c r="D241" i="8" s="1"/>
  <c r="E241" i="8" s="1"/>
  <c r="H241" i="8" l="1"/>
  <c r="G242" i="8" l="1"/>
  <c r="C242" i="8"/>
  <c r="F242" i="8" s="1"/>
  <c r="D242" i="8" s="1"/>
  <c r="E242" i="8" s="1"/>
  <c r="H242" i="8" l="1"/>
  <c r="G243" i="8" l="1"/>
  <c r="C243" i="8"/>
  <c r="F243" i="8" s="1"/>
  <c r="D243" i="8" s="1"/>
  <c r="E243" i="8" s="1"/>
  <c r="H243" i="8" l="1"/>
  <c r="C244" i="8" l="1"/>
  <c r="G244" i="8"/>
  <c r="F244" i="8" l="1"/>
  <c r="D244" i="8" s="1"/>
  <c r="E244" i="8" l="1"/>
  <c r="H244" i="8"/>
  <c r="C245" i="8" l="1"/>
  <c r="G245" i="8"/>
  <c r="F245" i="8" l="1"/>
  <c r="D245" i="8" s="1"/>
  <c r="E245" i="8" l="1"/>
  <c r="H245" i="8"/>
  <c r="G246" i="8" l="1"/>
  <c r="C246" i="8"/>
  <c r="F246" i="8" s="1"/>
  <c r="D246" i="8" s="1"/>
  <c r="E246" i="8" s="1"/>
  <c r="H246" i="8" l="1"/>
  <c r="G247" i="8" l="1"/>
  <c r="C247" i="8"/>
  <c r="F247" i="8" l="1"/>
  <c r="D247" i="8" s="1"/>
  <c r="H247" i="8" s="1"/>
  <c r="E247" i="8"/>
  <c r="C248" i="8" l="1"/>
  <c r="G248" i="8"/>
  <c r="F248" i="8" l="1"/>
  <c r="D248" i="8" s="1"/>
  <c r="H248" i="8" s="1"/>
  <c r="E248" i="8"/>
  <c r="G249" i="8" l="1"/>
  <c r="C249" i="8"/>
  <c r="F249" i="8" s="1"/>
  <c r="D249" i="8" s="1"/>
  <c r="E249" i="8" s="1"/>
  <c r="H249" i="8" l="1"/>
  <c r="G250" i="8"/>
  <c r="C250" i="8"/>
  <c r="F250" i="8" s="1"/>
  <c r="D250" i="8" s="1"/>
  <c r="E250" i="8" s="1"/>
  <c r="H250" i="8" l="1"/>
  <c r="G251" i="8"/>
  <c r="C251" i="8"/>
  <c r="F251" i="8" s="1"/>
  <c r="D251" i="8" s="1"/>
  <c r="E251" i="8" s="1"/>
  <c r="H251" i="8" l="1"/>
  <c r="C252" i="8" l="1"/>
  <c r="G252" i="8"/>
  <c r="F252" i="8" l="1"/>
  <c r="D252" i="8" s="1"/>
  <c r="E252" i="8" l="1"/>
  <c r="H252" i="8"/>
  <c r="C253" i="8" l="1"/>
  <c r="G253" i="8"/>
  <c r="F253" i="8" l="1"/>
  <c r="D253" i="8" s="1"/>
  <c r="E253" i="8" l="1"/>
  <c r="H253" i="8"/>
  <c r="C254" i="8" l="1"/>
  <c r="G254" i="8"/>
  <c r="F254" i="8" l="1"/>
  <c r="D254" i="8" s="1"/>
  <c r="E254" i="8" l="1"/>
  <c r="H254" i="8"/>
  <c r="G255" i="8" l="1"/>
  <c r="C255" i="8"/>
  <c r="F255" i="8" s="1"/>
  <c r="D255" i="8" s="1"/>
  <c r="E255" i="8" s="1"/>
  <c r="H255" i="8" l="1"/>
  <c r="C256" i="8" l="1"/>
  <c r="G256" i="8"/>
  <c r="F256" i="8" l="1"/>
  <c r="D256" i="8" s="1"/>
  <c r="H256" i="8" s="1"/>
  <c r="E256" i="8"/>
  <c r="G257" i="8" l="1"/>
  <c r="C257" i="8"/>
  <c r="F257" i="8" l="1"/>
  <c r="D257" i="8" s="1"/>
  <c r="H257" i="8" s="1"/>
  <c r="E257" i="8" l="1"/>
  <c r="C258" i="8"/>
  <c r="G258" i="8"/>
  <c r="F258" i="8" l="1"/>
  <c r="D258" i="8" s="1"/>
  <c r="E258" i="8" l="1"/>
  <c r="H258" i="8"/>
  <c r="G259" i="8" l="1"/>
  <c r="C259" i="8"/>
  <c r="F259" i="8" s="1"/>
  <c r="D259" i="8" s="1"/>
  <c r="E259" i="8" s="1"/>
  <c r="H259" i="8" l="1"/>
  <c r="G260" i="8" l="1"/>
  <c r="C260" i="8"/>
  <c r="F260" i="8" s="1"/>
  <c r="D260" i="8" s="1"/>
  <c r="E260" i="8" s="1"/>
  <c r="H260" i="8" l="1"/>
  <c r="G261" i="8" l="1"/>
  <c r="C261" i="8"/>
  <c r="F261" i="8" s="1"/>
  <c r="D261" i="8" s="1"/>
  <c r="E261" i="8" s="1"/>
  <c r="H261" i="8" l="1"/>
  <c r="C262" i="8" l="1"/>
  <c r="G262" i="8"/>
  <c r="F262" i="8" l="1"/>
  <c r="D262" i="8" s="1"/>
  <c r="E262" i="8" l="1"/>
  <c r="H262" i="8"/>
  <c r="C263" i="8" l="1"/>
  <c r="G263" i="8"/>
  <c r="F263" i="8" l="1"/>
  <c r="D263" i="8" s="1"/>
  <c r="H263" i="8" s="1"/>
  <c r="E263" i="8" l="1"/>
  <c r="G264" i="8"/>
  <c r="C264" i="8"/>
  <c r="F264" i="8" l="1"/>
  <c r="D264" i="8" s="1"/>
  <c r="E264" i="8" l="1"/>
  <c r="H264" i="8"/>
  <c r="C265" i="8" l="1"/>
  <c r="G265" i="8"/>
  <c r="F265" i="8" l="1"/>
  <c r="D265" i="8" s="1"/>
  <c r="E265" i="8" l="1"/>
  <c r="H265" i="8"/>
  <c r="C266" i="8" l="1"/>
  <c r="G266" i="8"/>
  <c r="F266" i="8" l="1"/>
  <c r="D266" i="8" s="1"/>
  <c r="E266" i="8" l="1"/>
  <c r="H266" i="8"/>
  <c r="G267" i="8" l="1"/>
  <c r="C267" i="8"/>
  <c r="F267" i="8" s="1"/>
  <c r="D267" i="8" s="1"/>
  <c r="E267" i="8" s="1"/>
  <c r="H267" i="8" l="1"/>
  <c r="G268" i="8" l="1"/>
  <c r="C268" i="8"/>
  <c r="F268" i="8" s="1"/>
  <c r="D268" i="8" s="1"/>
  <c r="E268" i="8" s="1"/>
  <c r="H268" i="8" l="1"/>
  <c r="G269" i="8" l="1"/>
  <c r="C269" i="8"/>
  <c r="F269" i="8" l="1"/>
  <c r="D269" i="8" s="1"/>
  <c r="H269" i="8" s="1"/>
  <c r="E269" i="8" l="1"/>
  <c r="C270" i="8"/>
  <c r="G270" i="8"/>
  <c r="F270" i="8" l="1"/>
  <c r="D270" i="8" s="1"/>
  <c r="E270" i="8" l="1"/>
  <c r="H270" i="8"/>
  <c r="G271" i="8" l="1"/>
  <c r="C271" i="8"/>
  <c r="F271" i="8" s="1"/>
  <c r="D271" i="8" s="1"/>
  <c r="E271" i="8" s="1"/>
  <c r="H271" i="8" l="1"/>
  <c r="C272" i="8" s="1"/>
  <c r="F272" i="8" s="1"/>
  <c r="D272" i="8" s="1"/>
  <c r="E272" i="8" s="1"/>
  <c r="G272" i="8" l="1"/>
  <c r="H272" i="8"/>
  <c r="G273" i="8" l="1"/>
  <c r="C273" i="8"/>
  <c r="F273" i="8" s="1"/>
  <c r="D273" i="8" s="1"/>
  <c r="E273" i="8" s="1"/>
  <c r="H273" i="8" l="1"/>
  <c r="G274" i="8" l="1"/>
  <c r="C274" i="8"/>
  <c r="F274" i="8" s="1"/>
  <c r="D274" i="8" s="1"/>
  <c r="E274" i="8" s="1"/>
  <c r="H274" i="8" l="1"/>
  <c r="C275" i="8" l="1"/>
  <c r="G275" i="8"/>
  <c r="F275" i="8" l="1"/>
  <c r="D275" i="8" s="1"/>
  <c r="E275" i="8" s="1"/>
  <c r="H275" i="8"/>
  <c r="G276" i="8" l="1"/>
  <c r="C276" i="8"/>
  <c r="F276" i="8" s="1"/>
  <c r="D276" i="8" s="1"/>
  <c r="E276" i="8" s="1"/>
  <c r="H276" i="8" l="1"/>
  <c r="G277" i="8" l="1"/>
  <c r="C277" i="8"/>
  <c r="F277" i="8" s="1"/>
  <c r="D277" i="8" s="1"/>
  <c r="E277" i="8" s="1"/>
  <c r="H277" i="8" l="1"/>
  <c r="C278" i="8" l="1"/>
  <c r="G278" i="8"/>
  <c r="F278" i="8" l="1"/>
  <c r="D278" i="8" s="1"/>
  <c r="E278" i="8" l="1"/>
  <c r="H278" i="8"/>
  <c r="C279" i="8" l="1"/>
  <c r="G279" i="8"/>
  <c r="F279" i="8" l="1"/>
  <c r="D279" i="8" s="1"/>
  <c r="E279" i="8" l="1"/>
  <c r="H279" i="8"/>
  <c r="G280" i="8" l="1"/>
  <c r="C280" i="8"/>
  <c r="F280" i="8" s="1"/>
  <c r="D280" i="8" s="1"/>
  <c r="E280" i="8" s="1"/>
  <c r="H280" i="8" l="1"/>
  <c r="C281" i="8" l="1"/>
  <c r="G281" i="8"/>
  <c r="F281" i="8" l="1"/>
  <c r="D281" i="8" s="1"/>
  <c r="H281" i="8" s="1"/>
  <c r="E281" i="8" l="1"/>
  <c r="G282" i="8"/>
  <c r="C282" i="8"/>
  <c r="F282" i="8" s="1"/>
  <c r="D282" i="8" s="1"/>
  <c r="E282" i="8" s="1"/>
  <c r="H282" i="8"/>
  <c r="C283" i="8" l="1"/>
  <c r="G283" i="8"/>
  <c r="F283" i="8" l="1"/>
  <c r="D283" i="8" s="1"/>
  <c r="E283" i="8" s="1"/>
  <c r="H283" i="8"/>
  <c r="C284" i="8" l="1"/>
  <c r="G284" i="8"/>
  <c r="F284" i="8" l="1"/>
  <c r="D284" i="8" s="1"/>
  <c r="E284" i="8" l="1"/>
  <c r="H284" i="8"/>
  <c r="C285" i="8" l="1"/>
  <c r="G285" i="8"/>
  <c r="F285" i="8" l="1"/>
  <c r="D285" i="8" s="1"/>
  <c r="E285" i="8" l="1"/>
  <c r="H285" i="8"/>
  <c r="G286" i="8" l="1"/>
  <c r="C286" i="8"/>
  <c r="F286" i="8" l="1"/>
  <c r="D286" i="8" s="1"/>
  <c r="H286" i="8" s="1"/>
  <c r="C287" i="8" l="1"/>
  <c r="G287" i="8"/>
  <c r="E286" i="8"/>
  <c r="F287" i="8" l="1"/>
  <c r="D287" i="8" s="1"/>
  <c r="E287" i="8" l="1"/>
  <c r="H287" i="8"/>
  <c r="G288" i="8" l="1"/>
  <c r="C288" i="8"/>
  <c r="F288" i="8" s="1"/>
  <c r="D288" i="8" s="1"/>
  <c r="E288" i="8" s="1"/>
  <c r="H288" i="8"/>
  <c r="G289" i="8" l="1"/>
  <c r="C289" i="8"/>
  <c r="F289" i="8" s="1"/>
  <c r="D289" i="8" s="1"/>
  <c r="E289" i="8" s="1"/>
  <c r="H289" i="8" l="1"/>
  <c r="G290" i="8" l="1"/>
  <c r="C290" i="8"/>
  <c r="F290" i="8" s="1"/>
  <c r="D290" i="8" s="1"/>
  <c r="E290" i="8" s="1"/>
  <c r="H290" i="8" l="1"/>
  <c r="C291" i="8" l="1"/>
  <c r="G291" i="8"/>
  <c r="F291" i="8" l="1"/>
  <c r="D291" i="8" s="1"/>
  <c r="E291" i="8" l="1"/>
  <c r="H291" i="8"/>
  <c r="G292" i="8" l="1"/>
  <c r="C292" i="8"/>
  <c r="F292" i="8" s="1"/>
  <c r="D292" i="8" s="1"/>
  <c r="E292" i="8" s="1"/>
  <c r="H292" i="8" l="1"/>
  <c r="C293" i="8" l="1"/>
  <c r="G293" i="8"/>
  <c r="F293" i="8" l="1"/>
  <c r="D293" i="8" s="1"/>
  <c r="E293" i="8" l="1"/>
  <c r="H293" i="8"/>
  <c r="G294" i="8" l="1"/>
  <c r="C294" i="8"/>
  <c r="F294" i="8" s="1"/>
  <c r="D294" i="8" s="1"/>
  <c r="E294" i="8" s="1"/>
  <c r="H294" i="8" l="1"/>
  <c r="G295" i="8"/>
  <c r="C295" i="8"/>
  <c r="F295" i="8" l="1"/>
  <c r="D295" i="8" s="1"/>
  <c r="E295" i="8" l="1"/>
  <c r="H295" i="8"/>
  <c r="C296" i="8" l="1"/>
  <c r="G296" i="8"/>
  <c r="F296" i="8" l="1"/>
  <c r="D296" i="8" s="1"/>
  <c r="E296" i="8" l="1"/>
  <c r="H296" i="8"/>
  <c r="C297" i="8" l="1"/>
  <c r="G297" i="8"/>
  <c r="F297" i="8" l="1"/>
  <c r="D297" i="8" s="1"/>
  <c r="H297" i="8" s="1"/>
  <c r="E297" i="8" l="1"/>
  <c r="C298" i="8"/>
  <c r="G298" i="8"/>
  <c r="F298" i="8" l="1"/>
  <c r="D298" i="8" s="1"/>
  <c r="E298" i="8" l="1"/>
  <c r="H298" i="8"/>
  <c r="C299" i="8" l="1"/>
  <c r="G299" i="8"/>
  <c r="F299" i="8" l="1"/>
  <c r="D299" i="8" s="1"/>
  <c r="E299" i="8" l="1"/>
  <c r="H299" i="8"/>
  <c r="G300" i="8" l="1"/>
  <c r="C300" i="8"/>
  <c r="F300" i="8" s="1"/>
  <c r="D300" i="8" s="1"/>
  <c r="E300" i="8" s="1"/>
  <c r="H300" i="8" l="1"/>
  <c r="G301" i="8" l="1"/>
  <c r="C301" i="8"/>
  <c r="F301" i="8" s="1"/>
  <c r="D301" i="8" s="1"/>
  <c r="E301" i="8" s="1"/>
  <c r="H301" i="8" l="1"/>
  <c r="C302" i="8" l="1"/>
  <c r="G302" i="8"/>
  <c r="F302" i="8" l="1"/>
  <c r="D302" i="8" s="1"/>
  <c r="E302" i="8" l="1"/>
  <c r="H302" i="8"/>
  <c r="G303" i="8" l="1"/>
  <c r="C303" i="8"/>
  <c r="F303" i="8" l="1"/>
  <c r="D303" i="8" s="1"/>
  <c r="H303" i="8" s="1"/>
  <c r="E303" i="8"/>
  <c r="C304" i="8" l="1"/>
  <c r="G304" i="8"/>
  <c r="F304" i="8" l="1"/>
  <c r="D304" i="8" s="1"/>
  <c r="H304" i="8" s="1"/>
  <c r="E304" i="8"/>
  <c r="C305" i="8" l="1"/>
  <c r="G305" i="8"/>
  <c r="F305" i="8" l="1"/>
  <c r="D305" i="8" s="1"/>
  <c r="E305" i="8" l="1"/>
  <c r="H305" i="8"/>
  <c r="C306" i="8" l="1"/>
  <c r="G306" i="8"/>
  <c r="F306" i="8" l="1"/>
  <c r="D306" i="8" s="1"/>
  <c r="E306" i="8" l="1"/>
  <c r="H306" i="8"/>
  <c r="C307" i="8" l="1"/>
  <c r="G307" i="8"/>
  <c r="F307" i="8" l="1"/>
  <c r="D307" i="8" s="1"/>
  <c r="E307" i="8" l="1"/>
  <c r="H307" i="8"/>
  <c r="C308" i="8" l="1"/>
  <c r="G308" i="8"/>
  <c r="F308" i="8" l="1"/>
  <c r="D308" i="8" s="1"/>
  <c r="E308" i="8" l="1"/>
  <c r="H308" i="8"/>
  <c r="G309" i="8" l="1"/>
  <c r="C309" i="8"/>
  <c r="F309" i="8" s="1"/>
  <c r="D309" i="8" s="1"/>
  <c r="E309" i="8" s="1"/>
  <c r="H309" i="8" l="1"/>
  <c r="C310" i="8" l="1"/>
  <c r="G310" i="8"/>
  <c r="F310" i="8" l="1"/>
  <c r="D310" i="8" s="1"/>
  <c r="E310" i="8" l="1"/>
  <c r="H310" i="8"/>
  <c r="C311" i="8" l="1"/>
  <c r="G311" i="8"/>
  <c r="F311" i="8" l="1"/>
  <c r="D311" i="8" s="1"/>
  <c r="E311" i="8" l="1"/>
  <c r="H311" i="8"/>
  <c r="C312" i="8" l="1"/>
  <c r="G312" i="8"/>
  <c r="F312" i="8" l="1"/>
  <c r="D312" i="8" s="1"/>
  <c r="E312" i="8" l="1"/>
  <c r="H312" i="8"/>
  <c r="G313" i="8" l="1"/>
  <c r="C313" i="8"/>
  <c r="F313" i="8" s="1"/>
  <c r="D313" i="8" s="1"/>
  <c r="E313" i="8" s="1"/>
  <c r="H313" i="8"/>
  <c r="C314" i="8" l="1"/>
  <c r="G314" i="8"/>
  <c r="F314" i="8" l="1"/>
  <c r="D314" i="8" s="1"/>
  <c r="E314" i="8" l="1"/>
  <c r="H314" i="8"/>
  <c r="G315" i="8" l="1"/>
  <c r="C315" i="8"/>
  <c r="F315" i="8" s="1"/>
  <c r="D315" i="8" s="1"/>
  <c r="E315" i="8" s="1"/>
  <c r="H315" i="8" l="1"/>
  <c r="G316" i="8" l="1"/>
  <c r="C316" i="8"/>
  <c r="F316" i="8" s="1"/>
  <c r="D316" i="8" s="1"/>
  <c r="E316" i="8" s="1"/>
  <c r="H316" i="8"/>
  <c r="C317" i="8" l="1"/>
  <c r="G317" i="8"/>
  <c r="F317" i="8" l="1"/>
  <c r="D317" i="8" s="1"/>
  <c r="E317" i="8" l="1"/>
  <c r="H317" i="8"/>
  <c r="G318" i="8" l="1"/>
  <c r="C318" i="8"/>
  <c r="F318" i="8" s="1"/>
  <c r="D318" i="8" s="1"/>
  <c r="E318" i="8" s="1"/>
  <c r="H318" i="8" l="1"/>
  <c r="G319" i="8" l="1"/>
  <c r="C319" i="8"/>
  <c r="F319" i="8" s="1"/>
  <c r="D319" i="8" s="1"/>
  <c r="E319" i="8" s="1"/>
  <c r="H319" i="8" l="1"/>
  <c r="G320" i="8" l="1"/>
  <c r="C320" i="8"/>
  <c r="F320" i="8" s="1"/>
  <c r="D320" i="8" s="1"/>
  <c r="E320" i="8" s="1"/>
  <c r="H320" i="8" l="1"/>
  <c r="C321" i="8" l="1"/>
  <c r="G321" i="8"/>
  <c r="F321" i="8" l="1"/>
  <c r="D321" i="8" s="1"/>
  <c r="E321" i="8" l="1"/>
  <c r="H321" i="8"/>
  <c r="G322" i="8" l="1"/>
  <c r="C322" i="8"/>
  <c r="F322" i="8" s="1"/>
  <c r="D322" i="8" s="1"/>
  <c r="E322" i="8" s="1"/>
  <c r="H322" i="8" l="1"/>
  <c r="C323" i="8" l="1"/>
  <c r="G323" i="8"/>
  <c r="F323" i="8" l="1"/>
  <c r="D323" i="8" s="1"/>
  <c r="E323" i="8" l="1"/>
  <c r="H323" i="8"/>
  <c r="G324" i="8" l="1"/>
  <c r="C324" i="8"/>
  <c r="F324" i="8" s="1"/>
  <c r="D324" i="8" s="1"/>
  <c r="E324" i="8" s="1"/>
  <c r="H324" i="8" l="1"/>
  <c r="C325" i="8" l="1"/>
  <c r="G325" i="8"/>
  <c r="F325" i="8" l="1"/>
  <c r="D325" i="8" s="1"/>
  <c r="E325" i="8" l="1"/>
  <c r="H325" i="8"/>
  <c r="G326" i="8" l="1"/>
  <c r="C326" i="8"/>
  <c r="F326" i="8" s="1"/>
  <c r="D326" i="8" s="1"/>
  <c r="E326" i="8" s="1"/>
  <c r="H326" i="8" l="1"/>
  <c r="C327" i="8" l="1"/>
  <c r="G327" i="8"/>
  <c r="F327" i="8" l="1"/>
  <c r="D327" i="8" s="1"/>
  <c r="E327" i="8" l="1"/>
  <c r="H327" i="8"/>
  <c r="G328" i="8" l="1"/>
  <c r="C328" i="8"/>
  <c r="F328" i="8" s="1"/>
  <c r="D328" i="8" s="1"/>
  <c r="E328" i="8" s="1"/>
  <c r="H328" i="8" l="1"/>
  <c r="C329" i="8" l="1"/>
  <c r="G329" i="8"/>
  <c r="F329" i="8" l="1"/>
  <c r="D329" i="8" s="1"/>
  <c r="E329" i="8" l="1"/>
  <c r="H329" i="8"/>
  <c r="G330" i="8" l="1"/>
  <c r="C330" i="8"/>
  <c r="F330" i="8" s="1"/>
  <c r="D330" i="8" s="1"/>
  <c r="E330" i="8" s="1"/>
  <c r="H330" i="8" l="1"/>
  <c r="C331" i="8" l="1"/>
  <c r="G331" i="8"/>
  <c r="F331" i="8" l="1"/>
  <c r="D331" i="8" s="1"/>
  <c r="E331" i="8" l="1"/>
  <c r="H331" i="8"/>
  <c r="C332" i="8" l="1"/>
  <c r="G332" i="8"/>
  <c r="F332" i="8" l="1"/>
  <c r="D332" i="8" s="1"/>
  <c r="E332" i="8" l="1"/>
  <c r="H332" i="8"/>
  <c r="C333" i="8" l="1"/>
  <c r="G333" i="8"/>
  <c r="F333" i="8" l="1"/>
  <c r="D333" i="8" s="1"/>
  <c r="E333" i="8" l="1"/>
  <c r="H333" i="8"/>
  <c r="G334" i="8" l="1"/>
  <c r="C334" i="8"/>
  <c r="F334" i="8" s="1"/>
  <c r="D334" i="8" s="1"/>
  <c r="E334" i="8" s="1"/>
  <c r="H334" i="8" l="1"/>
  <c r="G335" i="8" l="1"/>
  <c r="C335" i="8"/>
  <c r="F335" i="8" s="1"/>
  <c r="D335" i="8" s="1"/>
  <c r="E335" i="8" s="1"/>
  <c r="H335" i="8" l="1"/>
  <c r="C336" i="8" l="1"/>
  <c r="G336" i="8"/>
  <c r="F336" i="8" l="1"/>
  <c r="D336" i="8" s="1"/>
  <c r="E336" i="8" l="1"/>
  <c r="H336" i="8"/>
  <c r="G337" i="8" l="1"/>
  <c r="C337" i="8"/>
  <c r="F337" i="8" s="1"/>
  <c r="D337" i="8" s="1"/>
  <c r="E337" i="8" s="1"/>
  <c r="H337" i="8"/>
  <c r="C338" i="8" l="1"/>
  <c r="G338" i="8"/>
  <c r="F338" i="8" l="1"/>
  <c r="D338" i="8" s="1"/>
  <c r="E338" i="8" l="1"/>
  <c r="H338" i="8"/>
  <c r="G339" i="8" l="1"/>
  <c r="C339" i="8"/>
  <c r="F339" i="8" s="1"/>
  <c r="D339" i="8" s="1"/>
  <c r="E339" i="8" s="1"/>
  <c r="H339" i="8" l="1"/>
  <c r="G340" i="8" l="1"/>
  <c r="C340" i="8"/>
  <c r="F340" i="8" s="1"/>
  <c r="D340" i="8" s="1"/>
  <c r="E340" i="8" s="1"/>
  <c r="H340" i="8" l="1"/>
  <c r="G341" i="8" l="1"/>
  <c r="C341" i="8"/>
  <c r="F341" i="8" s="1"/>
  <c r="D341" i="8" s="1"/>
  <c r="E341" i="8" s="1"/>
  <c r="H341" i="8" l="1"/>
  <c r="C342" i="8" l="1"/>
  <c r="G342" i="8"/>
  <c r="F342" i="8" l="1"/>
  <c r="D342" i="8" s="1"/>
  <c r="E342" i="8" l="1"/>
  <c r="H342" i="8"/>
  <c r="G343" i="8" l="1"/>
  <c r="C343" i="8"/>
  <c r="F343" i="8" s="1"/>
  <c r="D343" i="8" s="1"/>
  <c r="E343" i="8" s="1"/>
  <c r="H343" i="8" l="1"/>
  <c r="G344" i="8" l="1"/>
  <c r="C344" i="8"/>
  <c r="F344" i="8" s="1"/>
  <c r="D344" i="8" s="1"/>
  <c r="E344" i="8" s="1"/>
  <c r="H344" i="8" l="1"/>
  <c r="G345" i="8" l="1"/>
  <c r="C345" i="8"/>
  <c r="F345" i="8" s="1"/>
  <c r="D345" i="8" s="1"/>
  <c r="E345" i="8" s="1"/>
  <c r="H345" i="8" l="1"/>
  <c r="C346" i="8" l="1"/>
  <c r="G346" i="8"/>
  <c r="F346" i="8" l="1"/>
  <c r="D346" i="8" s="1"/>
  <c r="E346" i="8" l="1"/>
  <c r="H346" i="8"/>
  <c r="C347" i="8" l="1"/>
  <c r="G347" i="8"/>
  <c r="F347" i="8" l="1"/>
  <c r="D347" i="8" s="1"/>
  <c r="E347" i="8" l="1"/>
  <c r="H347" i="8"/>
  <c r="G348" i="8" l="1"/>
  <c r="C348" i="8"/>
  <c r="F348" i="8" s="1"/>
  <c r="D348" i="8" s="1"/>
  <c r="E348" i="8" s="1"/>
  <c r="H348" i="8" l="1"/>
  <c r="G349" i="8" l="1"/>
  <c r="C349" i="8"/>
  <c r="F349" i="8" s="1"/>
  <c r="D349" i="8" s="1"/>
  <c r="E349" i="8" s="1"/>
  <c r="H349" i="8" l="1"/>
  <c r="C350" i="8" l="1"/>
  <c r="G350" i="8"/>
  <c r="F350" i="8" l="1"/>
  <c r="D350" i="8" s="1"/>
  <c r="E350" i="8" l="1"/>
  <c r="H350" i="8"/>
  <c r="C351" i="8" l="1"/>
  <c r="G351" i="8"/>
  <c r="F351" i="8" l="1"/>
  <c r="D351" i="8" s="1"/>
  <c r="E351" i="8" l="1"/>
  <c r="H351" i="8"/>
  <c r="C352" i="8" l="1"/>
  <c r="G352" i="8"/>
  <c r="F352" i="8" l="1"/>
  <c r="D352" i="8" s="1"/>
  <c r="H352" i="8" s="1"/>
  <c r="E352" i="8" l="1"/>
  <c r="G353" i="8"/>
  <c r="C353" i="8"/>
  <c r="F353" i="8" s="1"/>
  <c r="D353" i="8" s="1"/>
  <c r="E353" i="8" s="1"/>
  <c r="H353" i="8" l="1"/>
  <c r="C354" i="8" l="1"/>
  <c r="G354" i="8"/>
  <c r="F354" i="8" l="1"/>
  <c r="D354" i="8" s="1"/>
  <c r="E354" i="8" l="1"/>
  <c r="H354" i="8"/>
  <c r="C355" i="8" l="1"/>
  <c r="G355" i="8"/>
  <c r="F355" i="8" l="1"/>
  <c r="D355" i="8" s="1"/>
  <c r="E355" i="8" l="1"/>
  <c r="H355" i="8"/>
  <c r="G356" i="8" l="1"/>
  <c r="C356" i="8"/>
  <c r="F356" i="8" s="1"/>
  <c r="D356" i="8" s="1"/>
  <c r="E356" i="8" s="1"/>
  <c r="H356" i="8" l="1"/>
  <c r="G357" i="8" l="1"/>
  <c r="C357" i="8"/>
  <c r="F357" i="8" s="1"/>
  <c r="D357" i="8" s="1"/>
  <c r="E357" i="8" s="1"/>
  <c r="H357" i="8" l="1"/>
  <c r="C358" i="8" l="1"/>
  <c r="G358" i="8"/>
  <c r="F358" i="8" l="1"/>
  <c r="D358" i="8" s="1"/>
  <c r="E358" i="8" l="1"/>
  <c r="H358" i="8"/>
  <c r="G359" i="8" l="1"/>
  <c r="C359" i="8"/>
  <c r="F359" i="8" s="1"/>
  <c r="D359" i="8" s="1"/>
  <c r="E359" i="8" s="1"/>
  <c r="H359" i="8"/>
  <c r="G360" i="8" l="1"/>
  <c r="C360" i="8"/>
  <c r="F360" i="8" s="1"/>
  <c r="D360" i="8" s="1"/>
  <c r="E360" i="8" s="1"/>
  <c r="H360" i="8"/>
  <c r="C361" i="8" l="1"/>
  <c r="G361" i="8"/>
  <c r="F361" i="8" l="1"/>
  <c r="D361" i="8" s="1"/>
  <c r="E361" i="8" l="1"/>
  <c r="H361" i="8"/>
  <c r="G362" i="8" l="1"/>
  <c r="C362" i="8"/>
  <c r="F362" i="8" s="1"/>
  <c r="D362" i="8" s="1"/>
  <c r="E362" i="8" s="1"/>
  <c r="H362" i="8" l="1"/>
  <c r="C363" i="8" l="1"/>
  <c r="G363" i="8"/>
  <c r="F363" i="8" l="1"/>
  <c r="D363" i="8" s="1"/>
  <c r="E363" i="8" l="1"/>
  <c r="H363" i="8"/>
  <c r="G364" i="8" l="1"/>
  <c r="C364" i="8"/>
  <c r="F364" i="8" s="1"/>
  <c r="D364" i="8" s="1"/>
  <c r="E364" i="8" s="1"/>
  <c r="H364" i="8"/>
  <c r="C365" i="8" l="1"/>
  <c r="G365" i="8"/>
  <c r="F365" i="8" l="1"/>
  <c r="D365" i="8" s="1"/>
  <c r="H365" i="8" s="1"/>
  <c r="E365" i="8"/>
  <c r="C366" i="8" l="1"/>
  <c r="G366" i="8"/>
  <c r="F366" i="8" l="1"/>
  <c r="D366" i="8" s="1"/>
  <c r="E366" i="8" l="1"/>
  <c r="H366" i="8"/>
  <c r="C367" i="8" l="1"/>
  <c r="G367" i="8"/>
  <c r="F367" i="8" l="1"/>
  <c r="D367" i="8" s="1"/>
  <c r="E367" i="8" l="1"/>
  <c r="H367" i="8"/>
  <c r="G368" i="8" l="1"/>
  <c r="C368" i="8"/>
  <c r="F368" i="8" s="1"/>
  <c r="D368" i="8" s="1"/>
  <c r="E368" i="8" s="1"/>
  <c r="H368" i="8" l="1"/>
  <c r="G369" i="8" l="1"/>
  <c r="C369" i="8"/>
  <c r="F369" i="8" s="1"/>
  <c r="D369" i="8" s="1"/>
  <c r="E369" i="8" s="1"/>
  <c r="H369" i="8"/>
  <c r="G370" i="8" l="1"/>
  <c r="C370" i="8"/>
  <c r="F370" i="8" s="1"/>
  <c r="D370" i="8" s="1"/>
  <c r="E370" i="8" s="1"/>
  <c r="H370" i="8" l="1"/>
  <c r="C371" i="8" l="1"/>
  <c r="F371" i="8" s="1"/>
  <c r="D371" i="8" s="1"/>
  <c r="E371" i="8" s="1"/>
  <c r="G371" i="8"/>
  <c r="H371" i="8" l="1"/>
  <c r="C372" i="8" l="1"/>
  <c r="G372" i="8"/>
  <c r="F372" i="8" l="1"/>
  <c r="D372" i="8" s="1"/>
  <c r="E372" i="8" l="1"/>
  <c r="H372" i="8"/>
  <c r="G373" i="8" l="1"/>
  <c r="C373" i="8"/>
  <c r="F373" i="8" s="1"/>
  <c r="D373" i="8" s="1"/>
  <c r="E373" i="8" s="1"/>
  <c r="H373" i="8"/>
  <c r="C374" i="8" l="1"/>
  <c r="G374" i="8"/>
  <c r="F374" i="8" l="1"/>
  <c r="D374" i="8" s="1"/>
  <c r="E374" i="8" l="1"/>
  <c r="H374" i="8"/>
  <c r="C375" i="8" l="1"/>
  <c r="G375" i="8"/>
  <c r="F375" i="8" l="1"/>
  <c r="D375" i="8" s="1"/>
  <c r="E375" i="8" l="1"/>
  <c r="H375" i="8"/>
  <c r="G376" i="8" l="1"/>
  <c r="G4" i="8" s="1"/>
  <c r="C376" i="8"/>
  <c r="F376" i="8" s="1"/>
  <c r="D376" i="8" l="1"/>
  <c r="E376" i="8" s="1"/>
  <c r="G6" i="8" s="1"/>
  <c r="G5" i="8"/>
  <c r="H376" i="8"/>
  <c r="D17" i="11"/>
  <c r="E17" i="11" s="1"/>
  <c r="G7" i="8" l="1"/>
  <c r="I17" i="11"/>
  <c r="C18" i="11" s="1"/>
  <c r="H18" i="11" l="1"/>
  <c r="F18" i="11" l="1"/>
  <c r="D18" i="11" l="1"/>
  <c r="I18" i="11" s="1"/>
  <c r="C19" i="11" s="1"/>
  <c r="H19" i="11" l="1"/>
  <c r="F19" i="11" s="1"/>
  <c r="E18" i="11"/>
  <c r="D19" i="11" l="1"/>
  <c r="I19" i="11" s="1"/>
  <c r="C20" i="11" s="1"/>
  <c r="H20" i="11" l="1"/>
  <c r="F20" i="11" s="1"/>
  <c r="E19" i="11"/>
  <c r="D20" i="11" l="1"/>
  <c r="I20" i="11" s="1"/>
  <c r="C21" i="11" s="1"/>
  <c r="H21" i="11" l="1"/>
  <c r="E20" i="11"/>
  <c r="F21" i="11"/>
  <c r="D21" i="11" l="1"/>
  <c r="I21" i="11" s="1"/>
  <c r="C22" i="11" s="1"/>
  <c r="E21" i="11" l="1"/>
  <c r="H22" i="11"/>
  <c r="F22" i="11" s="1"/>
  <c r="D22" i="11" l="1"/>
  <c r="I22" i="11" s="1"/>
  <c r="C23" i="11" s="1"/>
  <c r="E22" i="11"/>
  <c r="H23" i="11" l="1"/>
  <c r="F23" i="11" s="1"/>
  <c r="D23" i="11" s="1"/>
  <c r="I23" i="11" s="1"/>
  <c r="C24" i="11" s="1"/>
  <c r="H24" i="11" l="1"/>
  <c r="E23" i="11"/>
  <c r="F24" i="11" l="1"/>
  <c r="D24" i="11" s="1"/>
  <c r="I24" i="11" s="1"/>
  <c r="C25" i="11" s="1"/>
  <c r="H25" i="11" l="1"/>
  <c r="E24" i="11"/>
  <c r="F25" i="11" l="1"/>
  <c r="D25" i="11" s="1"/>
  <c r="I25" i="11" s="1"/>
  <c r="C26" i="11" s="1"/>
  <c r="H26" i="11" l="1"/>
  <c r="E25" i="11"/>
  <c r="F26" i="11" l="1"/>
  <c r="D26" i="11" s="1"/>
  <c r="I26" i="11" s="1"/>
  <c r="C27" i="11" s="1"/>
  <c r="H27" i="11" l="1"/>
  <c r="E26" i="11"/>
  <c r="F27" i="11" l="1"/>
  <c r="D27" i="11" s="1"/>
  <c r="I27" i="11" s="1"/>
  <c r="C28" i="11" s="1"/>
  <c r="H28" i="11" l="1"/>
  <c r="E27" i="11"/>
  <c r="F28" i="11" l="1"/>
  <c r="D28" i="11" s="1"/>
  <c r="I28" i="11" s="1"/>
  <c r="C29" i="11" s="1"/>
  <c r="H29" i="11" l="1"/>
  <c r="E28" i="11"/>
  <c r="F29" i="11" l="1"/>
  <c r="D29" i="11" s="1"/>
  <c r="I29" i="11" s="1"/>
  <c r="C30" i="11" s="1"/>
  <c r="E29" i="11" l="1"/>
  <c r="H30" i="11"/>
  <c r="F30" i="11" l="1"/>
  <c r="D30" i="11" s="1"/>
  <c r="I30" i="11" s="1"/>
  <c r="C31" i="11" s="1"/>
  <c r="H31" i="11" l="1"/>
  <c r="E30" i="11"/>
  <c r="F31" i="11" l="1"/>
  <c r="D31" i="11" s="1"/>
  <c r="I31" i="11" s="1"/>
  <c r="C32" i="11" s="1"/>
  <c r="H32" i="11" l="1"/>
  <c r="E31" i="11"/>
  <c r="F32" i="11" l="1"/>
  <c r="D32" i="11" s="1"/>
  <c r="I32" i="11" s="1"/>
  <c r="C33" i="11" s="1"/>
  <c r="H33" i="11" l="1"/>
  <c r="E32" i="11"/>
  <c r="F33" i="11" l="1"/>
  <c r="D33" i="11" s="1"/>
  <c r="I33" i="11" s="1"/>
  <c r="C34" i="11" s="1"/>
  <c r="H34" i="11" l="1"/>
  <c r="E33" i="11"/>
  <c r="F34" i="11" l="1"/>
  <c r="D34" i="11" s="1"/>
  <c r="I34" i="11" s="1"/>
  <c r="C35" i="11" s="1"/>
  <c r="E34" i="11" l="1"/>
  <c r="H35" i="11"/>
  <c r="F35" i="11" l="1"/>
  <c r="D35" i="11" s="1"/>
  <c r="I35" i="11" s="1"/>
  <c r="C36" i="11" s="1"/>
  <c r="H36" i="11" l="1"/>
  <c r="E35" i="11"/>
  <c r="F36" i="11" l="1"/>
  <c r="D36" i="11" s="1"/>
  <c r="I36" i="11" s="1"/>
  <c r="C37" i="11" s="1"/>
  <c r="E36" i="11" l="1"/>
  <c r="H37" i="11"/>
  <c r="F37" i="11" l="1"/>
  <c r="D37" i="11" s="1"/>
  <c r="I37" i="11" s="1"/>
  <c r="C38" i="11" s="1"/>
  <c r="H38" i="11" l="1"/>
  <c r="E37" i="11"/>
  <c r="F38" i="11" l="1"/>
  <c r="D38" i="11" s="1"/>
  <c r="I38" i="11" s="1"/>
  <c r="C39" i="11" s="1"/>
  <c r="H39" i="11" l="1"/>
  <c r="E38" i="11"/>
  <c r="F39" i="11" l="1"/>
  <c r="D39" i="11" s="1"/>
  <c r="I39" i="11" s="1"/>
  <c r="C40" i="11" s="1"/>
  <c r="E39" i="11" l="1"/>
  <c r="H40" i="11"/>
  <c r="F40" i="11" l="1"/>
  <c r="D40" i="11" s="1"/>
  <c r="I40" i="11" s="1"/>
  <c r="C41" i="11" s="1"/>
  <c r="H41" i="11" l="1"/>
  <c r="E40" i="11"/>
  <c r="F41" i="11" l="1"/>
  <c r="D41" i="11" s="1"/>
  <c r="I41" i="11" s="1"/>
  <c r="C42" i="11" s="1"/>
  <c r="H42" i="11" l="1"/>
  <c r="E41" i="11"/>
  <c r="F42" i="11" l="1"/>
  <c r="D42" i="11" s="1"/>
  <c r="I42" i="11" s="1"/>
  <c r="C43" i="11" s="1"/>
  <c r="H43" i="11" l="1"/>
  <c r="E42" i="11"/>
  <c r="F43" i="11" l="1"/>
  <c r="D43" i="11" s="1"/>
  <c r="I43" i="11" s="1"/>
  <c r="C44" i="11" s="1"/>
  <c r="E43" i="11" l="1"/>
  <c r="H44" i="11"/>
  <c r="F44" i="11" l="1"/>
  <c r="D44" i="11" s="1"/>
  <c r="I44" i="11" s="1"/>
  <c r="C45" i="11" s="1"/>
  <c r="H45" i="11" l="1"/>
  <c r="E44" i="11"/>
  <c r="F45" i="11" l="1"/>
  <c r="D45" i="11" s="1"/>
  <c r="I45" i="11" s="1"/>
  <c r="C46" i="11" s="1"/>
  <c r="H46" i="11" l="1"/>
  <c r="E45" i="11"/>
  <c r="F46" i="11" l="1"/>
  <c r="D46" i="11" s="1"/>
  <c r="I46" i="11" s="1"/>
  <c r="C47" i="11" s="1"/>
  <c r="H47" i="11" l="1"/>
  <c r="E46" i="11"/>
  <c r="F47" i="11" l="1"/>
  <c r="D47" i="11" s="1"/>
  <c r="I47" i="11" s="1"/>
  <c r="C48" i="11" s="1"/>
  <c r="H48" i="11" l="1"/>
  <c r="E47" i="11"/>
  <c r="F48" i="11" l="1"/>
  <c r="D48" i="11" s="1"/>
  <c r="I48" i="11" s="1"/>
  <c r="C49" i="11" s="1"/>
  <c r="H49" i="11" l="1"/>
  <c r="E48" i="11"/>
  <c r="F49" i="11" l="1"/>
  <c r="D49" i="11" s="1"/>
  <c r="I49" i="11" s="1"/>
  <c r="C50" i="11" s="1"/>
  <c r="E49" i="11" l="1"/>
  <c r="H50" i="11"/>
  <c r="F50" i="11" l="1"/>
  <c r="D50" i="11" s="1"/>
  <c r="I50" i="11" s="1"/>
  <c r="C51" i="11" s="1"/>
  <c r="H51" i="11" l="1"/>
  <c r="E50" i="11"/>
  <c r="F51" i="11" l="1"/>
  <c r="D51" i="11" s="1"/>
  <c r="I51" i="11" s="1"/>
  <c r="C52" i="11" s="1"/>
  <c r="E51" i="11" l="1"/>
  <c r="H52" i="11"/>
  <c r="F52" i="11" l="1"/>
  <c r="D52" i="11" s="1"/>
  <c r="I52" i="11" s="1"/>
  <c r="C53" i="11" s="1"/>
  <c r="H53" i="11" l="1"/>
  <c r="E52" i="11"/>
  <c r="F53" i="11" l="1"/>
  <c r="D53" i="11" s="1"/>
  <c r="I53" i="11" s="1"/>
  <c r="C54" i="11" s="1"/>
  <c r="E53" i="11" l="1"/>
  <c r="H54" i="11"/>
  <c r="F54" i="11" l="1"/>
  <c r="D54" i="11" s="1"/>
  <c r="I54" i="11" s="1"/>
  <c r="C55" i="11" s="1"/>
  <c r="H55" i="11" l="1"/>
  <c r="E54" i="11"/>
  <c r="F55" i="11" l="1"/>
  <c r="D55" i="11" s="1"/>
  <c r="I55" i="11" s="1"/>
  <c r="C56" i="11" s="1"/>
  <c r="E55" i="11" l="1"/>
  <c r="H56" i="11"/>
  <c r="F56" i="11" l="1"/>
  <c r="D56" i="11" s="1"/>
  <c r="I56" i="11" s="1"/>
  <c r="C57" i="11" s="1"/>
  <c r="H57" i="11" l="1"/>
  <c r="E56" i="11"/>
  <c r="F57" i="11" l="1"/>
  <c r="D57" i="11" s="1"/>
  <c r="I57" i="11" s="1"/>
  <c r="C58" i="11" s="1"/>
  <c r="E57" i="11" l="1"/>
  <c r="H58" i="11"/>
  <c r="F58" i="11" l="1"/>
  <c r="D58" i="11" s="1"/>
  <c r="I58" i="11" s="1"/>
  <c r="C59" i="11" s="1"/>
  <c r="H59" i="11" l="1"/>
  <c r="E58" i="11"/>
  <c r="F59" i="11" l="1"/>
  <c r="D59" i="11" s="1"/>
  <c r="I59" i="11" s="1"/>
  <c r="C60" i="11" s="1"/>
  <c r="H60" i="11" l="1"/>
  <c r="E59" i="11"/>
  <c r="F60" i="11" l="1"/>
  <c r="D60" i="11" s="1"/>
  <c r="I60" i="11" s="1"/>
  <c r="C61" i="11" s="1"/>
  <c r="E60" i="11" l="1"/>
  <c r="H61" i="11"/>
  <c r="F61" i="11" l="1"/>
  <c r="D61" i="11" s="1"/>
  <c r="I61" i="11" s="1"/>
  <c r="C62" i="11" s="1"/>
  <c r="H62" i="11" l="1"/>
  <c r="E61" i="11"/>
  <c r="F62" i="11" l="1"/>
  <c r="D62" i="11" s="1"/>
  <c r="I62" i="11" s="1"/>
  <c r="C63" i="11" s="1"/>
  <c r="H63" i="11" l="1"/>
  <c r="E62" i="11"/>
  <c r="F63" i="11" l="1"/>
  <c r="D63" i="11" s="1"/>
  <c r="I63" i="11" s="1"/>
  <c r="C64" i="11" s="1"/>
  <c r="E63" i="11" l="1"/>
  <c r="H64" i="11"/>
  <c r="F64" i="11" l="1"/>
  <c r="D64" i="11" s="1"/>
  <c r="I64" i="11" s="1"/>
  <c r="C65" i="11" s="1"/>
  <c r="H65" i="11" l="1"/>
  <c r="E64" i="11"/>
  <c r="F65" i="11" l="1"/>
  <c r="D65" i="11" s="1"/>
  <c r="I65" i="11" s="1"/>
  <c r="C66" i="11" s="1"/>
  <c r="H66" i="11" l="1"/>
  <c r="E65" i="11"/>
  <c r="F66" i="11" l="1"/>
  <c r="D66" i="11" s="1"/>
  <c r="I66" i="11" s="1"/>
  <c r="C67" i="11" s="1"/>
  <c r="H67" i="11" l="1"/>
  <c r="E66" i="11"/>
  <c r="F67" i="11" l="1"/>
  <c r="D67" i="11" s="1"/>
  <c r="I67" i="11" s="1"/>
  <c r="C68" i="11" s="1"/>
  <c r="H68" i="11" l="1"/>
  <c r="E67" i="11"/>
  <c r="F68" i="11" l="1"/>
  <c r="D68" i="11" s="1"/>
  <c r="I68" i="11" s="1"/>
  <c r="C69" i="11" s="1"/>
  <c r="H69" i="11" l="1"/>
  <c r="E68" i="11"/>
  <c r="F69" i="11" l="1"/>
  <c r="D69" i="11" s="1"/>
  <c r="I69" i="11" s="1"/>
  <c r="C70" i="11" s="1"/>
  <c r="E69" i="11" l="1"/>
  <c r="H70" i="11"/>
  <c r="F70" i="11" l="1"/>
  <c r="D70" i="11" s="1"/>
  <c r="I70" i="11" s="1"/>
  <c r="C71" i="11" s="1"/>
  <c r="E70" i="11" l="1"/>
  <c r="H71" i="11"/>
  <c r="F71" i="11" l="1"/>
  <c r="D71" i="11" s="1"/>
  <c r="I71" i="11" s="1"/>
  <c r="C72" i="11" s="1"/>
  <c r="E71" i="11" l="1"/>
  <c r="H72" i="11"/>
  <c r="F72" i="11" l="1"/>
  <c r="D72" i="11" s="1"/>
  <c r="I72" i="11" s="1"/>
  <c r="C73" i="11" s="1"/>
  <c r="E72" i="11" l="1"/>
  <c r="H73" i="11"/>
  <c r="F73" i="11" l="1"/>
  <c r="D73" i="11" s="1"/>
  <c r="I73" i="11" s="1"/>
  <c r="C74" i="11" s="1"/>
  <c r="E73" i="11" l="1"/>
  <c r="H74" i="11"/>
  <c r="F74" i="11" l="1"/>
  <c r="D74" i="11" s="1"/>
  <c r="I74" i="11" s="1"/>
  <c r="C75" i="11" s="1"/>
  <c r="E74" i="11" l="1"/>
  <c r="H75" i="11"/>
  <c r="F75" i="11" l="1"/>
  <c r="D75" i="11" s="1"/>
  <c r="I75" i="11" s="1"/>
  <c r="C76" i="11" s="1"/>
  <c r="H76" i="11" l="1"/>
  <c r="E75" i="11"/>
  <c r="F76" i="11" l="1"/>
  <c r="D76" i="11" s="1"/>
  <c r="I76" i="11" s="1"/>
  <c r="C77" i="11" s="1"/>
  <c r="E76" i="11" l="1"/>
  <c r="H77" i="11"/>
  <c r="F77" i="11" l="1"/>
  <c r="D77" i="11" s="1"/>
  <c r="I77" i="11" s="1"/>
  <c r="C78" i="11" s="1"/>
  <c r="H78" i="11" l="1"/>
  <c r="E77" i="11"/>
  <c r="F78" i="11" l="1"/>
  <c r="D78" i="11" s="1"/>
  <c r="I78" i="11" s="1"/>
  <c r="C79" i="11" s="1"/>
  <c r="H79" i="11" l="1"/>
  <c r="E78" i="11"/>
  <c r="F79" i="11" l="1"/>
  <c r="D79" i="11" s="1"/>
  <c r="I79" i="11" s="1"/>
  <c r="C80" i="11" s="1"/>
  <c r="E79" i="11" l="1"/>
  <c r="H80" i="11"/>
  <c r="F80" i="11" l="1"/>
  <c r="D80" i="11" s="1"/>
  <c r="I80" i="11" s="1"/>
  <c r="C81" i="11" s="1"/>
  <c r="H81" i="11" l="1"/>
  <c r="E80" i="11"/>
  <c r="F81" i="11" l="1"/>
  <c r="D81" i="11" s="1"/>
  <c r="I81" i="11" s="1"/>
  <c r="C82" i="11" s="1"/>
  <c r="H82" i="11" l="1"/>
  <c r="E81" i="11"/>
  <c r="F82" i="11" l="1"/>
  <c r="D82" i="11" s="1"/>
  <c r="I82" i="11" s="1"/>
  <c r="C83" i="11" s="1"/>
  <c r="H83" i="11" l="1"/>
  <c r="E82" i="11"/>
  <c r="F83" i="11" l="1"/>
  <c r="D83" i="11" s="1"/>
  <c r="I83" i="11" s="1"/>
  <c r="C84" i="11" s="1"/>
  <c r="H84" i="11" l="1"/>
  <c r="E83" i="11"/>
  <c r="F84" i="11" l="1"/>
  <c r="D84" i="11" s="1"/>
  <c r="I84" i="11" s="1"/>
  <c r="C85" i="11" s="1"/>
  <c r="H85" i="11" l="1"/>
  <c r="E84" i="11"/>
  <c r="F85" i="11" l="1"/>
  <c r="D85" i="11" s="1"/>
  <c r="I85" i="11" s="1"/>
  <c r="C86" i="11" s="1"/>
  <c r="E85" i="11" l="1"/>
  <c r="H86" i="11"/>
  <c r="F86" i="11" l="1"/>
  <c r="D86" i="11" s="1"/>
  <c r="I86" i="11" s="1"/>
  <c r="C87" i="11" s="1"/>
  <c r="H87" i="11" l="1"/>
  <c r="E86" i="11"/>
  <c r="F87" i="11" l="1"/>
  <c r="D87" i="11" s="1"/>
  <c r="I87" i="11" s="1"/>
  <c r="C88" i="11" s="1"/>
  <c r="H88" i="11" l="1"/>
  <c r="E87" i="11"/>
  <c r="F88" i="11" l="1"/>
  <c r="D88" i="11" s="1"/>
  <c r="I88" i="11" s="1"/>
  <c r="C89" i="11" s="1"/>
  <c r="H89" i="11" l="1"/>
  <c r="E88" i="11"/>
  <c r="F89" i="11" l="1"/>
  <c r="D89" i="11" s="1"/>
  <c r="I89" i="11" s="1"/>
  <c r="C90" i="11" s="1"/>
  <c r="E89" i="11" l="1"/>
  <c r="H90" i="11"/>
  <c r="F90" i="11" l="1"/>
  <c r="D90" i="11" s="1"/>
  <c r="I90" i="11" s="1"/>
  <c r="C91" i="11" s="1"/>
  <c r="E90" i="11" l="1"/>
  <c r="H91" i="11"/>
  <c r="F91" i="11" l="1"/>
  <c r="D91" i="11" s="1"/>
  <c r="I91" i="11" s="1"/>
  <c r="C92" i="11" s="1"/>
  <c r="H92" i="11" l="1"/>
  <c r="E91" i="11"/>
  <c r="F92" i="11" l="1"/>
  <c r="D92" i="11" s="1"/>
  <c r="I92" i="11" s="1"/>
  <c r="C93" i="11" s="1"/>
  <c r="H93" i="11" l="1"/>
  <c r="E92" i="11"/>
  <c r="F93" i="11" l="1"/>
  <c r="D93" i="11" s="1"/>
  <c r="I93" i="11" s="1"/>
  <c r="C94" i="11" s="1"/>
  <c r="E93" i="11" l="1"/>
  <c r="H94" i="11"/>
  <c r="F94" i="11" l="1"/>
  <c r="D94" i="11" s="1"/>
  <c r="I94" i="11" s="1"/>
  <c r="C95" i="11" s="1"/>
  <c r="E94" i="11" l="1"/>
  <c r="H95" i="11"/>
  <c r="F95" i="11" l="1"/>
  <c r="D95" i="11" s="1"/>
  <c r="I95" i="11" s="1"/>
  <c r="C96" i="11" s="1"/>
  <c r="E95" i="11" l="1"/>
  <c r="H96" i="11"/>
  <c r="F96" i="11" l="1"/>
  <c r="D96" i="11" s="1"/>
  <c r="I96" i="11" s="1"/>
  <c r="C97" i="11" s="1"/>
  <c r="E96" i="11" l="1"/>
  <c r="H97" i="11"/>
  <c r="F97" i="11" l="1"/>
  <c r="D97" i="11" s="1"/>
  <c r="I97" i="11" s="1"/>
  <c r="C98" i="11" s="1"/>
  <c r="H98" i="11" l="1"/>
  <c r="E97" i="11"/>
  <c r="F98" i="11" l="1"/>
  <c r="D98" i="11" s="1"/>
  <c r="I98" i="11" s="1"/>
  <c r="C99" i="11" s="1"/>
  <c r="E98" i="11" l="1"/>
  <c r="H99" i="11"/>
  <c r="F99" i="11" l="1"/>
  <c r="D99" i="11" s="1"/>
  <c r="I99" i="11" s="1"/>
  <c r="C100" i="11" s="1"/>
  <c r="H100" i="11" l="1"/>
  <c r="E99" i="11"/>
  <c r="F100" i="11" l="1"/>
  <c r="D100" i="11" s="1"/>
  <c r="I100" i="11" s="1"/>
  <c r="C101" i="11" s="1"/>
  <c r="H101" i="11" l="1"/>
  <c r="E100" i="11"/>
  <c r="F101" i="11" l="1"/>
  <c r="D101" i="11" s="1"/>
  <c r="I101" i="11" s="1"/>
  <c r="C102" i="11" s="1"/>
  <c r="H102" i="11" l="1"/>
  <c r="E101" i="11"/>
  <c r="F102" i="11" l="1"/>
  <c r="D102" i="11" s="1"/>
  <c r="I102" i="11" s="1"/>
  <c r="C103" i="11" s="1"/>
  <c r="H103" i="11" l="1"/>
  <c r="E102" i="11"/>
  <c r="F103" i="11" l="1"/>
  <c r="D103" i="11" s="1"/>
  <c r="I103" i="11" s="1"/>
  <c r="C104" i="11" s="1"/>
  <c r="H104" i="11" l="1"/>
  <c r="E103" i="11"/>
  <c r="F104" i="11" l="1"/>
  <c r="D104" i="11" s="1"/>
  <c r="I104" i="11" s="1"/>
  <c r="C105" i="11" s="1"/>
  <c r="H105" i="11" l="1"/>
  <c r="E104" i="11"/>
  <c r="F105" i="11" l="1"/>
  <c r="D105" i="11" s="1"/>
  <c r="I105" i="11" s="1"/>
  <c r="C106" i="11" s="1"/>
  <c r="E105" i="11" l="1"/>
  <c r="H106" i="11"/>
  <c r="F106" i="11" l="1"/>
  <c r="D106" i="11" s="1"/>
  <c r="I106" i="11" s="1"/>
  <c r="C107" i="11" s="1"/>
  <c r="E106" i="11" l="1"/>
  <c r="H107" i="11"/>
  <c r="F107" i="11" l="1"/>
  <c r="D107" i="11" s="1"/>
  <c r="I107" i="11" s="1"/>
  <c r="C108" i="11" s="1"/>
  <c r="E107" i="11" l="1"/>
  <c r="H108" i="11"/>
  <c r="F108" i="11" l="1"/>
  <c r="D108" i="11" s="1"/>
  <c r="I108" i="11" s="1"/>
  <c r="C109" i="11" s="1"/>
  <c r="E108" i="11" l="1"/>
  <c r="H109" i="11"/>
  <c r="F109" i="11" l="1"/>
  <c r="D109" i="11" s="1"/>
  <c r="I109" i="11" s="1"/>
  <c r="C110" i="11" s="1"/>
  <c r="H110" i="11" l="1"/>
  <c r="E109" i="11"/>
  <c r="F110" i="11" l="1"/>
  <c r="D110" i="11" s="1"/>
  <c r="I110" i="11" s="1"/>
  <c r="C111" i="11" s="1"/>
  <c r="H111" i="11" l="1"/>
  <c r="E110" i="11"/>
  <c r="F111" i="11" l="1"/>
  <c r="D111" i="11" s="1"/>
  <c r="I111" i="11" s="1"/>
  <c r="C112" i="11" s="1"/>
  <c r="E111" i="11" l="1"/>
  <c r="H112" i="11"/>
  <c r="F112" i="11" l="1"/>
  <c r="D112" i="11" s="1"/>
  <c r="I112" i="11" s="1"/>
  <c r="C113" i="11" s="1"/>
  <c r="H113" i="11" l="1"/>
  <c r="E112" i="11"/>
  <c r="F113" i="11" l="1"/>
  <c r="D113" i="11" s="1"/>
  <c r="I113" i="11" s="1"/>
  <c r="C114" i="11" s="1"/>
  <c r="E113" i="11" l="1"/>
  <c r="H114" i="11"/>
  <c r="F114" i="11" l="1"/>
  <c r="D114" i="11" s="1"/>
  <c r="I114" i="11" s="1"/>
  <c r="C115" i="11" s="1"/>
  <c r="H115" i="11" l="1"/>
  <c r="E114" i="11"/>
  <c r="F115" i="11" l="1"/>
  <c r="D115" i="11" s="1"/>
  <c r="I115" i="11" s="1"/>
  <c r="C116" i="11" s="1"/>
  <c r="H116" i="11" l="1"/>
  <c r="E115" i="11"/>
  <c r="F116" i="11" l="1"/>
  <c r="D116" i="11" s="1"/>
  <c r="I116" i="11" s="1"/>
  <c r="C117" i="11" s="1"/>
  <c r="H117" i="11" l="1"/>
  <c r="E116" i="11"/>
  <c r="F117" i="11" l="1"/>
  <c r="D117" i="11" s="1"/>
  <c r="I117" i="11" s="1"/>
  <c r="C118" i="11" s="1"/>
  <c r="H118" i="11" l="1"/>
  <c r="E117" i="11"/>
  <c r="F118" i="11" l="1"/>
  <c r="D118" i="11" s="1"/>
  <c r="I118" i="11" s="1"/>
  <c r="C119" i="11" s="1"/>
  <c r="E118" i="11" l="1"/>
  <c r="H119" i="11"/>
  <c r="F119" i="11" l="1"/>
  <c r="D119" i="11" s="1"/>
  <c r="I119" i="11" s="1"/>
  <c r="C120" i="11" s="1"/>
  <c r="E119" i="11" l="1"/>
  <c r="H120" i="11"/>
  <c r="F120" i="11" l="1"/>
  <c r="D120" i="11" s="1"/>
  <c r="I120" i="11" s="1"/>
  <c r="C121" i="11" s="1"/>
  <c r="E120" i="11" l="1"/>
  <c r="H121" i="11"/>
  <c r="F121" i="11" l="1"/>
  <c r="D121" i="11" s="1"/>
  <c r="I121" i="11" s="1"/>
  <c r="C122" i="11" s="1"/>
  <c r="H122" i="11" l="1"/>
  <c r="E121" i="11"/>
  <c r="F122" i="11" l="1"/>
  <c r="D122" i="11" s="1"/>
  <c r="I122" i="11" s="1"/>
  <c r="C123" i="11" s="1"/>
  <c r="E122" i="11" l="1"/>
  <c r="H123" i="11"/>
  <c r="F123" i="11" l="1"/>
  <c r="D123" i="11" s="1"/>
  <c r="I123" i="11" s="1"/>
  <c r="C124" i="11" s="1"/>
  <c r="E123" i="11" l="1"/>
  <c r="H124" i="11"/>
  <c r="F124" i="11" l="1"/>
  <c r="D124" i="11" s="1"/>
  <c r="I124" i="11" s="1"/>
  <c r="C125" i="11" s="1"/>
  <c r="E124" i="11" l="1"/>
  <c r="H125" i="11"/>
  <c r="F125" i="11" l="1"/>
  <c r="D125" i="11" s="1"/>
  <c r="I125" i="11" s="1"/>
  <c r="C126" i="11" s="1"/>
  <c r="H126" i="11" l="1"/>
  <c r="E125" i="11"/>
  <c r="F126" i="11" l="1"/>
  <c r="D126" i="11" s="1"/>
  <c r="I126" i="11" s="1"/>
  <c r="C127" i="11" s="1"/>
  <c r="E126" i="11" l="1"/>
  <c r="H127" i="11"/>
  <c r="F127" i="11" l="1"/>
  <c r="D127" i="11" s="1"/>
  <c r="I127" i="11" s="1"/>
  <c r="C128" i="11" s="1"/>
  <c r="E127" i="11" l="1"/>
  <c r="H128" i="11"/>
  <c r="F128" i="11" l="1"/>
  <c r="D128" i="11" s="1"/>
  <c r="I128" i="11" s="1"/>
  <c r="C129" i="11" s="1"/>
  <c r="H129" i="11" l="1"/>
  <c r="E128" i="11"/>
  <c r="F129" i="11" l="1"/>
  <c r="D129" i="11" s="1"/>
  <c r="I129" i="11" s="1"/>
  <c r="C130" i="11" s="1"/>
  <c r="E129" i="11" l="1"/>
  <c r="H130" i="11"/>
  <c r="F130" i="11" l="1"/>
  <c r="D130" i="11" s="1"/>
  <c r="I130" i="11" s="1"/>
  <c r="C131" i="11" s="1"/>
  <c r="H131" i="11" l="1"/>
  <c r="E130" i="11"/>
  <c r="F131" i="11" l="1"/>
  <c r="D131" i="11" s="1"/>
  <c r="I131" i="11" s="1"/>
  <c r="C132" i="11" s="1"/>
  <c r="E131" i="11" l="1"/>
  <c r="H132" i="11"/>
  <c r="F132" i="11" l="1"/>
  <c r="D132" i="11" s="1"/>
  <c r="I132" i="11" s="1"/>
  <c r="C133" i="11" s="1"/>
  <c r="E132" i="11" l="1"/>
  <c r="H133" i="11"/>
  <c r="F133" i="11" l="1"/>
  <c r="D133" i="11" s="1"/>
  <c r="I133" i="11" s="1"/>
  <c r="C134" i="11" s="1"/>
  <c r="H134" i="11" l="1"/>
  <c r="E133" i="11"/>
  <c r="F134" i="11" l="1"/>
  <c r="D134" i="11" s="1"/>
  <c r="I134" i="11" s="1"/>
  <c r="C135" i="11" s="1"/>
  <c r="H135" i="11" l="1"/>
  <c r="E134" i="11"/>
  <c r="F135" i="11" l="1"/>
  <c r="D135" i="11" s="1"/>
  <c r="I135" i="11" s="1"/>
  <c r="C136" i="11" s="1"/>
  <c r="H136" i="11" l="1"/>
  <c r="E135" i="11"/>
  <c r="F136" i="11" l="1"/>
  <c r="D136" i="11" s="1"/>
  <c r="I136" i="11" s="1"/>
  <c r="C137" i="11" s="1"/>
  <c r="H137" i="11" l="1"/>
  <c r="E136" i="11"/>
  <c r="F137" i="11" l="1"/>
  <c r="D137" i="11" s="1"/>
  <c r="I137" i="11" s="1"/>
  <c r="C138" i="11" s="1"/>
  <c r="H138" i="11" l="1"/>
  <c r="E137" i="11"/>
  <c r="F138" i="11" l="1"/>
  <c r="D138" i="11" s="1"/>
  <c r="I138" i="11" s="1"/>
  <c r="C139" i="11" s="1"/>
  <c r="E138" i="11" l="1"/>
  <c r="H139" i="11"/>
  <c r="F139" i="11" s="1"/>
  <c r="D139" i="11" s="1"/>
  <c r="E139" i="11" s="1"/>
  <c r="I139" i="11" l="1"/>
  <c r="C140" i="11" s="1"/>
  <c r="H140" i="11" l="1"/>
  <c r="F140" i="11" l="1"/>
  <c r="D140" i="11" s="1"/>
  <c r="E140" i="11" s="1"/>
  <c r="I140" i="11" l="1"/>
  <c r="C141" i="11" s="1"/>
  <c r="H141" i="11" l="1"/>
  <c r="F141" i="11" s="1"/>
  <c r="D141" i="11" s="1"/>
  <c r="E141" i="11" s="1"/>
  <c r="I141" i="11" l="1"/>
  <c r="C142" i="11" s="1"/>
  <c r="H142" i="11"/>
  <c r="F142" i="11" l="1"/>
  <c r="D142" i="11" s="1"/>
  <c r="I142" i="11" s="1"/>
  <c r="C143" i="11" s="1"/>
  <c r="E142" i="11" l="1"/>
  <c r="H143" i="11"/>
  <c r="F143" i="11" l="1"/>
  <c r="D143" i="11" s="1"/>
  <c r="I143" i="11" s="1"/>
  <c r="C144" i="11" s="1"/>
  <c r="E143" i="11" l="1"/>
  <c r="H144" i="11"/>
  <c r="F144" i="11" l="1"/>
  <c r="D144" i="11" s="1"/>
  <c r="E144" i="11" s="1"/>
  <c r="I144" i="11" l="1"/>
  <c r="C145" i="11" s="1"/>
  <c r="H145" i="11" l="1"/>
  <c r="F145" i="11" s="1"/>
  <c r="D145" i="11" s="1"/>
  <c r="E145" i="11" l="1"/>
  <c r="I145" i="11"/>
  <c r="C146" i="11" s="1"/>
  <c r="H146" i="11" l="1"/>
  <c r="F146" i="11" l="1"/>
  <c r="D146" i="11" s="1"/>
  <c r="E146" i="11" l="1"/>
  <c r="I146" i="11"/>
  <c r="C147" i="11" s="1"/>
  <c r="H147" i="11" l="1"/>
  <c r="F147" i="11" l="1"/>
  <c r="D147" i="11" s="1"/>
  <c r="I147" i="11" s="1"/>
  <c r="C148" i="11" s="1"/>
  <c r="H148" i="11" l="1"/>
  <c r="E147" i="11"/>
  <c r="F148" i="11" l="1"/>
  <c r="D148" i="11" s="1"/>
  <c r="E148" i="11" s="1"/>
  <c r="I148" i="11" l="1"/>
  <c r="C149" i="11" s="1"/>
  <c r="H149" i="11" l="1"/>
  <c r="F149" i="11" s="1"/>
  <c r="D149" i="11" s="1"/>
  <c r="E149" i="11" l="1"/>
  <c r="I149" i="11"/>
  <c r="C150" i="11" s="1"/>
  <c r="H150" i="11" l="1"/>
  <c r="F150" i="11" l="1"/>
  <c r="D150" i="11" s="1"/>
  <c r="E150" i="11" s="1"/>
  <c r="I150" i="11" l="1"/>
  <c r="C151" i="11" s="1"/>
  <c r="H151" i="11" l="1"/>
  <c r="F151" i="11" s="1"/>
  <c r="D151" i="11" s="1"/>
  <c r="E151" i="11" l="1"/>
  <c r="I151" i="11"/>
  <c r="C152" i="11" s="1"/>
  <c r="H152" i="11" l="1"/>
  <c r="F152" i="11" s="1"/>
  <c r="D152" i="11" s="1"/>
  <c r="E152" i="11" s="1"/>
  <c r="I152" i="11" l="1"/>
  <c r="C153" i="11" s="1"/>
  <c r="H153" i="11" l="1"/>
  <c r="F153" i="11" s="1"/>
  <c r="D153" i="11" s="1"/>
  <c r="I153" i="11" s="1"/>
  <c r="C154" i="11" s="1"/>
  <c r="H154" i="11" l="1"/>
  <c r="E153" i="11"/>
  <c r="F154" i="11" l="1"/>
  <c r="D154" i="11" s="1"/>
  <c r="I154" i="11" s="1"/>
  <c r="C155" i="11" s="1"/>
  <c r="E154" i="11" l="1"/>
  <c r="H155" i="11"/>
  <c r="F155" i="11" l="1"/>
  <c r="D155" i="11" s="1"/>
  <c r="E155" i="11" l="1"/>
  <c r="I155" i="11"/>
  <c r="C156" i="11" s="1"/>
  <c r="H156" i="11" l="1"/>
  <c r="F156" i="11" l="1"/>
  <c r="D156" i="11" s="1"/>
  <c r="E156" i="11" s="1"/>
  <c r="I156" i="11" l="1"/>
  <c r="C157" i="11" s="1"/>
  <c r="H157" i="11" l="1"/>
  <c r="F157" i="11" s="1"/>
  <c r="D157" i="11" s="1"/>
  <c r="E157" i="11" s="1"/>
  <c r="I157" i="11" l="1"/>
  <c r="C158" i="11" s="1"/>
  <c r="H158" i="11" l="1"/>
  <c r="F158" i="11" s="1"/>
  <c r="D158" i="11" s="1"/>
  <c r="I158" i="11" s="1"/>
  <c r="C159" i="11" s="1"/>
  <c r="H159" i="11" l="1"/>
  <c r="E158" i="11"/>
  <c r="F159" i="11" l="1"/>
  <c r="D159" i="11" s="1"/>
  <c r="E159" i="11" s="1"/>
  <c r="I159" i="11" l="1"/>
  <c r="C160" i="11" s="1"/>
  <c r="H160" i="11" l="1"/>
  <c r="F160" i="11" s="1"/>
  <c r="D160" i="11" s="1"/>
  <c r="E160" i="11" l="1"/>
  <c r="I160" i="11"/>
  <c r="C161" i="11" s="1"/>
  <c r="H161" i="11" l="1"/>
  <c r="F161" i="11" l="1"/>
  <c r="D161" i="11" s="1"/>
  <c r="E161" i="11" s="1"/>
  <c r="I161" i="11" l="1"/>
  <c r="C162" i="11" s="1"/>
  <c r="H162" i="11" l="1"/>
  <c r="F162" i="11" s="1"/>
  <c r="D162" i="11" s="1"/>
  <c r="E162" i="11" l="1"/>
  <c r="I162" i="11"/>
  <c r="C163" i="11" s="1"/>
  <c r="H163" i="11" l="1"/>
  <c r="F163" i="11" l="1"/>
  <c r="D163" i="11" s="1"/>
  <c r="E163" i="11" l="1"/>
  <c r="I163" i="11"/>
  <c r="C164" i="11" s="1"/>
  <c r="H164" i="11" l="1"/>
  <c r="F164" i="11" l="1"/>
  <c r="D164" i="11" s="1"/>
  <c r="I164" i="11" s="1"/>
  <c r="C165" i="11" s="1"/>
  <c r="E164" i="11" l="1"/>
  <c r="H165" i="11"/>
  <c r="F165" i="11" l="1"/>
  <c r="D165" i="11" s="1"/>
  <c r="I165" i="11" s="1"/>
  <c r="C166" i="11" s="1"/>
  <c r="H166" i="11" l="1"/>
  <c r="F166" i="11" s="1"/>
  <c r="D166" i="11" s="1"/>
  <c r="E166" i="11" s="1"/>
  <c r="E165" i="11"/>
  <c r="I166" i="11" l="1"/>
  <c r="C167" i="11" s="1"/>
  <c r="H167" i="11" l="1"/>
  <c r="F167" i="11" s="1"/>
  <c r="D167" i="11" s="1"/>
  <c r="I167" i="11" s="1"/>
  <c r="C168" i="11" s="1"/>
  <c r="E167" i="11" l="1"/>
  <c r="H168" i="11"/>
  <c r="F168" i="11" l="1"/>
  <c r="D168" i="11" s="1"/>
  <c r="E168" i="11" s="1"/>
  <c r="I168" i="11" l="1"/>
  <c r="C169" i="11" s="1"/>
  <c r="H169" i="11" l="1"/>
  <c r="F169" i="11" s="1"/>
  <c r="D169" i="11" s="1"/>
  <c r="E169" i="11" s="1"/>
  <c r="I169" i="11" l="1"/>
  <c r="C170" i="11" s="1"/>
  <c r="H170" i="11" l="1"/>
  <c r="F170" i="11" s="1"/>
  <c r="D170" i="11" s="1"/>
  <c r="E170" i="11" l="1"/>
  <c r="I170" i="11"/>
  <c r="C171" i="11" s="1"/>
  <c r="H171" i="11"/>
  <c r="F171" i="11" l="1"/>
  <c r="D171" i="11" s="1"/>
  <c r="E171" i="11" l="1"/>
  <c r="I171" i="11"/>
  <c r="C172" i="11" s="1"/>
  <c r="H172" i="11" l="1"/>
  <c r="F172" i="11" l="1"/>
  <c r="D172" i="11" s="1"/>
  <c r="E172" i="11" l="1"/>
  <c r="I172" i="11"/>
  <c r="C173" i="11" s="1"/>
  <c r="H173" i="11" l="1"/>
  <c r="F173" i="11" s="1"/>
  <c r="D173" i="11" s="1"/>
  <c r="E173" i="11" s="1"/>
  <c r="I173" i="11" l="1"/>
  <c r="C174" i="11" s="1"/>
  <c r="H174" i="11" l="1"/>
  <c r="F174" i="11" l="1"/>
  <c r="D174" i="11" s="1"/>
  <c r="I174" i="11" s="1"/>
  <c r="C175" i="11" s="1"/>
  <c r="E174" i="11" l="1"/>
  <c r="H175" i="11"/>
  <c r="F175" i="11" l="1"/>
  <c r="D175" i="11" s="1"/>
  <c r="E175" i="11" s="1"/>
  <c r="I175" i="11" l="1"/>
  <c r="C176" i="11" s="1"/>
  <c r="H176" i="11" l="1"/>
  <c r="F176" i="11" l="1"/>
  <c r="D176" i="11" s="1"/>
  <c r="E176" i="11" s="1"/>
  <c r="I176" i="11" l="1"/>
  <c r="C177" i="11" s="1"/>
  <c r="H177" i="11" l="1"/>
  <c r="F177" i="11"/>
  <c r="D177" i="11" s="1"/>
  <c r="I177" i="11" s="1"/>
  <c r="C178" i="11" s="1"/>
  <c r="H178" i="11" l="1"/>
  <c r="F178" i="11" s="1"/>
  <c r="D178" i="11" s="1"/>
  <c r="E178" i="11" s="1"/>
  <c r="E177" i="11"/>
  <c r="I178" i="11" l="1"/>
  <c r="C179" i="11" s="1"/>
  <c r="H179" i="11" l="1"/>
  <c r="F179" i="11" l="1"/>
  <c r="D179" i="11" s="1"/>
  <c r="E179" i="11" s="1"/>
  <c r="I179" i="11" l="1"/>
  <c r="C180" i="11" s="1"/>
  <c r="H180" i="11" l="1"/>
  <c r="F180" i="11" l="1"/>
  <c r="D180" i="11" s="1"/>
  <c r="E180" i="11" s="1"/>
  <c r="I180" i="11" l="1"/>
  <c r="C181" i="11" s="1"/>
  <c r="H181" i="11" l="1"/>
  <c r="F181" i="11" s="1"/>
  <c r="D181" i="11" s="1"/>
  <c r="E181" i="11" s="1"/>
  <c r="I181" i="11" l="1"/>
  <c r="C182" i="11" s="1"/>
  <c r="H182" i="11" l="1"/>
  <c r="F182" i="11" s="1"/>
  <c r="D182" i="11" s="1"/>
  <c r="I182" i="11" l="1"/>
  <c r="C183" i="11" s="1"/>
  <c r="E182" i="11"/>
  <c r="H183" i="11" l="1"/>
  <c r="F183" i="11" l="1"/>
  <c r="D183" i="11" s="1"/>
  <c r="E183" i="11" l="1"/>
  <c r="I183" i="11"/>
  <c r="C184" i="11" s="1"/>
  <c r="H184" i="11" l="1"/>
  <c r="F184" i="11" l="1"/>
  <c r="D184" i="11" s="1"/>
  <c r="E184" i="11" l="1"/>
  <c r="I184" i="11"/>
  <c r="C185" i="11" s="1"/>
  <c r="H185" i="11" l="1"/>
  <c r="F185" i="11" l="1"/>
  <c r="D185" i="11" s="1"/>
  <c r="E185" i="11" s="1"/>
  <c r="I185" i="11" l="1"/>
  <c r="C186" i="11" s="1"/>
  <c r="H186" i="11" l="1"/>
  <c r="F186" i="11" l="1"/>
  <c r="D186" i="11" s="1"/>
  <c r="I186" i="11" s="1"/>
  <c r="C187" i="11" s="1"/>
  <c r="H187" i="11" l="1"/>
  <c r="F187" i="11" s="1"/>
  <c r="D187" i="11" s="1"/>
  <c r="I187" i="11" s="1"/>
  <c r="C188" i="11" s="1"/>
  <c r="E186" i="11"/>
  <c r="E187" i="11" l="1"/>
  <c r="H188" i="11"/>
  <c r="F188" i="11" l="1"/>
  <c r="D188" i="11" s="1"/>
  <c r="I188" i="11" s="1"/>
  <c r="C189" i="11" s="1"/>
  <c r="E188" i="11" l="1"/>
  <c r="H189" i="11"/>
  <c r="F189" i="11" l="1"/>
  <c r="D189" i="11" s="1"/>
  <c r="I189" i="11" s="1"/>
  <c r="C190" i="11" s="1"/>
  <c r="H190" i="11" l="1"/>
  <c r="E189" i="11"/>
  <c r="F190" i="11" l="1"/>
  <c r="D190" i="11" s="1"/>
  <c r="I190" i="11" s="1"/>
  <c r="C191" i="11" s="1"/>
  <c r="E190" i="11" l="1"/>
  <c r="H191" i="11"/>
  <c r="F191" i="11" l="1"/>
  <c r="D191" i="11" s="1"/>
  <c r="I191" i="11" s="1"/>
  <c r="C192" i="11" s="1"/>
  <c r="E191" i="11" l="1"/>
  <c r="H192" i="11"/>
  <c r="F192" i="11" l="1"/>
  <c r="D192" i="11" s="1"/>
  <c r="I192" i="11" s="1"/>
  <c r="C193" i="11" s="1"/>
  <c r="E192" i="11" l="1"/>
  <c r="H193" i="11"/>
  <c r="F193" i="11" l="1"/>
  <c r="D193" i="11" s="1"/>
  <c r="E193" i="11" l="1"/>
  <c r="I193" i="11"/>
  <c r="C194" i="11" s="1"/>
  <c r="H194" i="11" l="1"/>
  <c r="F194" i="11" l="1"/>
  <c r="D194" i="11" s="1"/>
  <c r="E194" i="11" l="1"/>
  <c r="I194" i="11"/>
  <c r="C195" i="11" s="1"/>
  <c r="H195" i="11" l="1"/>
  <c r="F195" i="11" l="1"/>
  <c r="D195" i="11" s="1"/>
  <c r="I195" i="11" s="1"/>
  <c r="C196" i="11" s="1"/>
  <c r="E195" i="11" l="1"/>
  <c r="H196" i="11"/>
  <c r="F196" i="11" l="1"/>
  <c r="D196" i="11" s="1"/>
  <c r="I196" i="11" s="1"/>
  <c r="C197" i="11" s="1"/>
  <c r="E196" i="11" l="1"/>
  <c r="H197" i="11"/>
  <c r="F197" i="11" l="1"/>
  <c r="D197" i="11" s="1"/>
  <c r="E197" i="11" l="1"/>
  <c r="I197" i="11"/>
  <c r="C198" i="11" s="1"/>
  <c r="H198" i="11" l="1"/>
  <c r="F198" i="11" l="1"/>
  <c r="D198" i="11" s="1"/>
  <c r="I198" i="11" s="1"/>
  <c r="C199" i="11" s="1"/>
  <c r="E198" i="11" l="1"/>
  <c r="H199" i="11"/>
  <c r="F199" i="11" l="1"/>
  <c r="D199" i="11" s="1"/>
  <c r="I199" i="11" s="1"/>
  <c r="C200" i="11" s="1"/>
  <c r="E199" i="11" l="1"/>
  <c r="H200" i="11"/>
  <c r="F200" i="11" l="1"/>
  <c r="D200" i="11" s="1"/>
  <c r="I200" i="11" s="1"/>
  <c r="C201" i="11" s="1"/>
  <c r="E200" i="11" l="1"/>
  <c r="H201" i="11"/>
  <c r="F201" i="11" l="1"/>
  <c r="D201" i="11" s="1"/>
  <c r="I201" i="11" s="1"/>
  <c r="C202" i="11" s="1"/>
  <c r="E201" i="11" l="1"/>
  <c r="H202" i="11"/>
  <c r="F202" i="11" l="1"/>
  <c r="D202" i="11" s="1"/>
  <c r="I202" i="11" s="1"/>
  <c r="C203" i="11" s="1"/>
  <c r="E202" i="11" l="1"/>
  <c r="H203" i="11"/>
  <c r="F203" i="11" l="1"/>
  <c r="D203" i="11" s="1"/>
  <c r="E203" i="11" l="1"/>
  <c r="I203" i="11"/>
  <c r="C204" i="11" s="1"/>
  <c r="H204" i="11" l="1"/>
  <c r="F204" i="11" l="1"/>
  <c r="D204" i="11" s="1"/>
  <c r="I204" i="11" s="1"/>
  <c r="C205" i="11" s="1"/>
  <c r="E204" i="11" l="1"/>
  <c r="H205" i="11"/>
  <c r="F205" i="11" l="1"/>
  <c r="D205" i="11" s="1"/>
  <c r="E205" i="11" l="1"/>
  <c r="I205" i="11"/>
  <c r="C206" i="11" s="1"/>
  <c r="H206" i="11" l="1"/>
  <c r="F206" i="11" l="1"/>
  <c r="D206" i="11" s="1"/>
  <c r="E206" i="11" l="1"/>
  <c r="I206" i="11"/>
  <c r="C207" i="11" s="1"/>
  <c r="H207" i="11" l="1"/>
  <c r="F207" i="11" l="1"/>
  <c r="D207" i="11" s="1"/>
  <c r="I207" i="11" s="1"/>
  <c r="C208" i="11" s="1"/>
  <c r="E207" i="11" l="1"/>
  <c r="H208" i="11"/>
  <c r="F208" i="11" l="1"/>
  <c r="D208" i="11" s="1"/>
  <c r="I208" i="11" s="1"/>
  <c r="C209" i="11" s="1"/>
  <c r="E208" i="11" l="1"/>
  <c r="H209" i="11"/>
  <c r="F209" i="11" l="1"/>
  <c r="D209" i="11" s="1"/>
  <c r="I209" i="11" s="1"/>
  <c r="C210" i="11" s="1"/>
  <c r="E209" i="11" l="1"/>
  <c r="H210" i="11"/>
  <c r="F210" i="11" l="1"/>
  <c r="D210" i="11" s="1"/>
  <c r="I210" i="11" s="1"/>
  <c r="C211" i="11" s="1"/>
  <c r="E210" i="11" l="1"/>
  <c r="H211" i="11"/>
  <c r="F211" i="11" l="1"/>
  <c r="D211" i="11" s="1"/>
  <c r="I211" i="11" s="1"/>
  <c r="C212" i="11" s="1"/>
  <c r="E211" i="11" l="1"/>
  <c r="H212" i="11"/>
  <c r="F212" i="11" l="1"/>
  <c r="D212" i="11" s="1"/>
  <c r="I212" i="11" s="1"/>
  <c r="C213" i="11" s="1"/>
  <c r="E212" i="11" l="1"/>
  <c r="H213" i="11"/>
  <c r="F213" i="11" l="1"/>
  <c r="D213" i="11" s="1"/>
  <c r="I213" i="11" s="1"/>
  <c r="C214" i="11" s="1"/>
  <c r="E213" i="11" l="1"/>
  <c r="H214" i="11"/>
  <c r="F214" i="11" l="1"/>
  <c r="D214" i="11" s="1"/>
  <c r="I214" i="11" s="1"/>
  <c r="C215" i="11" s="1"/>
  <c r="E214" i="11" l="1"/>
  <c r="H215" i="11"/>
  <c r="F215" i="11" l="1"/>
  <c r="D215" i="11" s="1"/>
  <c r="E215" i="11" l="1"/>
  <c r="I215" i="11"/>
  <c r="C216" i="11" s="1"/>
  <c r="H216" i="11" l="1"/>
  <c r="F216" i="11" l="1"/>
  <c r="D216" i="11" s="1"/>
  <c r="I216" i="11" s="1"/>
  <c r="C217" i="11" s="1"/>
  <c r="E216" i="11" l="1"/>
  <c r="H217" i="11"/>
  <c r="F217" i="11" l="1"/>
  <c r="D217" i="11" s="1"/>
  <c r="I217" i="11" s="1"/>
  <c r="C218" i="11" s="1"/>
  <c r="E217" i="11" l="1"/>
  <c r="H218" i="11"/>
  <c r="F218" i="11" l="1"/>
  <c r="D218" i="11" s="1"/>
  <c r="I218" i="11" s="1"/>
  <c r="C219" i="11" s="1"/>
  <c r="E218" i="11" l="1"/>
  <c r="H219" i="11"/>
  <c r="F219" i="11" l="1"/>
  <c r="D219" i="11" s="1"/>
  <c r="I219" i="11" s="1"/>
  <c r="C220" i="11" s="1"/>
  <c r="E219" i="11" l="1"/>
  <c r="H220" i="11"/>
  <c r="F220" i="11" l="1"/>
  <c r="D220" i="11" s="1"/>
  <c r="E220" i="11" l="1"/>
  <c r="I220" i="11"/>
  <c r="C221" i="11" s="1"/>
  <c r="H221" i="11" l="1"/>
  <c r="F221" i="11" l="1"/>
  <c r="D221" i="11" s="1"/>
  <c r="I221" i="11" s="1"/>
  <c r="C222" i="11" s="1"/>
  <c r="H222" i="11" l="1"/>
  <c r="E221" i="11"/>
  <c r="F222" i="11" l="1"/>
  <c r="D222" i="11" s="1"/>
  <c r="I222" i="11" s="1"/>
  <c r="C223" i="11" s="1"/>
  <c r="E222" i="11" l="1"/>
  <c r="H223" i="11"/>
  <c r="F223" i="11" l="1"/>
  <c r="D223" i="11" s="1"/>
  <c r="I223" i="11" s="1"/>
  <c r="C224" i="11" s="1"/>
  <c r="E223" i="11" l="1"/>
  <c r="H224" i="11"/>
  <c r="F224" i="11" l="1"/>
  <c r="D224" i="11" s="1"/>
  <c r="I224" i="11" s="1"/>
  <c r="C225" i="11" s="1"/>
  <c r="E224" i="11" l="1"/>
  <c r="H225" i="11"/>
  <c r="F225" i="11" l="1"/>
  <c r="D225" i="11" s="1"/>
  <c r="E225" i="11" l="1"/>
  <c r="I225" i="11"/>
  <c r="C226" i="11" s="1"/>
  <c r="H226" i="11" l="1"/>
  <c r="F226" i="11" l="1"/>
  <c r="D226" i="11" s="1"/>
  <c r="I226" i="11" s="1"/>
  <c r="C227" i="11" s="1"/>
  <c r="H227" i="11" l="1"/>
  <c r="E226" i="11"/>
  <c r="F227" i="11" l="1"/>
  <c r="D227" i="11" s="1"/>
  <c r="I227" i="11" s="1"/>
  <c r="C228" i="11" s="1"/>
  <c r="E227" i="11" l="1"/>
  <c r="H228" i="11"/>
  <c r="F228" i="11" l="1"/>
  <c r="D228" i="11" s="1"/>
  <c r="I228" i="11" s="1"/>
  <c r="C229" i="11" s="1"/>
  <c r="E228" i="11" l="1"/>
  <c r="H229" i="11"/>
  <c r="F229" i="11" l="1"/>
  <c r="D229" i="11" s="1"/>
  <c r="I229" i="11" s="1"/>
  <c r="C230" i="11" s="1"/>
  <c r="E229" i="11" l="1"/>
  <c r="H230" i="11"/>
  <c r="F230" i="11" l="1"/>
  <c r="D230" i="11" s="1"/>
  <c r="E230" i="11" l="1"/>
  <c r="I230" i="11"/>
  <c r="C231" i="11" s="1"/>
  <c r="H231" i="11" l="1"/>
  <c r="F231" i="11" l="1"/>
  <c r="D231" i="11" s="1"/>
  <c r="I231" i="11" s="1"/>
  <c r="C232" i="11" s="1"/>
  <c r="E231" i="11" l="1"/>
  <c r="H232" i="11"/>
  <c r="F232" i="11" l="1"/>
  <c r="D232" i="11" s="1"/>
  <c r="I232" i="11" s="1"/>
  <c r="C233" i="11" s="1"/>
  <c r="E232" i="11" l="1"/>
  <c r="H233" i="11"/>
  <c r="F233" i="11" l="1"/>
  <c r="D233" i="11" s="1"/>
  <c r="E233" i="11" l="1"/>
  <c r="I233" i="11"/>
  <c r="C234" i="11" s="1"/>
  <c r="H234" i="11" l="1"/>
  <c r="F234" i="11" l="1"/>
  <c r="D234" i="11" s="1"/>
  <c r="I234" i="11" s="1"/>
  <c r="C235" i="11" s="1"/>
  <c r="E234" i="11" l="1"/>
  <c r="H235" i="11"/>
  <c r="F235" i="11" l="1"/>
  <c r="D235" i="11" s="1"/>
  <c r="E235" i="11" l="1"/>
  <c r="I235" i="11"/>
  <c r="C236" i="11" s="1"/>
  <c r="H236" i="11" l="1"/>
  <c r="F236" i="11" l="1"/>
  <c r="D236" i="11" s="1"/>
  <c r="I236" i="11" s="1"/>
  <c r="C237" i="11" s="1"/>
  <c r="E236" i="11" l="1"/>
  <c r="H237" i="11"/>
  <c r="F237" i="11" l="1"/>
  <c r="D237" i="11" s="1"/>
  <c r="I237" i="11" s="1"/>
  <c r="C238" i="11" s="1"/>
  <c r="E237" i="11" l="1"/>
  <c r="H238" i="11"/>
  <c r="F238" i="11" l="1"/>
  <c r="D238" i="11" s="1"/>
  <c r="E238" i="11" l="1"/>
  <c r="I238" i="11"/>
  <c r="C239" i="11" s="1"/>
  <c r="H239" i="11" l="1"/>
  <c r="F239" i="11" l="1"/>
  <c r="D239" i="11" s="1"/>
  <c r="I239" i="11" s="1"/>
  <c r="C240" i="11" s="1"/>
  <c r="E239" i="11" l="1"/>
  <c r="H240" i="11"/>
  <c r="F240" i="11" l="1"/>
  <c r="D240" i="11" s="1"/>
  <c r="E240" i="11" l="1"/>
  <c r="I240" i="11"/>
  <c r="C241" i="11" s="1"/>
  <c r="H241" i="11" l="1"/>
  <c r="F241" i="11" l="1"/>
  <c r="D241" i="11" s="1"/>
  <c r="I241" i="11" s="1"/>
  <c r="C242" i="11" s="1"/>
  <c r="E241" i="11" l="1"/>
  <c r="H242" i="11"/>
  <c r="F242" i="11" l="1"/>
  <c r="D242" i="11" s="1"/>
  <c r="I242" i="11" s="1"/>
  <c r="C243" i="11" s="1"/>
  <c r="E242" i="11" l="1"/>
  <c r="H243" i="11"/>
  <c r="F243" i="11" l="1"/>
  <c r="D243" i="11" s="1"/>
  <c r="I243" i="11" s="1"/>
  <c r="C244" i="11" s="1"/>
  <c r="E243" i="11" l="1"/>
  <c r="H244" i="11"/>
  <c r="F244" i="11" l="1"/>
  <c r="D244" i="11" s="1"/>
  <c r="I244" i="11" s="1"/>
  <c r="C245" i="11" s="1"/>
  <c r="E244" i="11" l="1"/>
  <c r="H245" i="11"/>
  <c r="F245" i="11" l="1"/>
  <c r="D245" i="11" s="1"/>
  <c r="I245" i="11" s="1"/>
  <c r="C246" i="11" s="1"/>
  <c r="E245" i="11" l="1"/>
  <c r="H246" i="11"/>
  <c r="F246" i="11" l="1"/>
  <c r="D246" i="11" s="1"/>
  <c r="I246" i="11" s="1"/>
  <c r="C247" i="11" s="1"/>
  <c r="E246" i="11" l="1"/>
  <c r="H247" i="11"/>
  <c r="F247" i="11" l="1"/>
  <c r="D247" i="11" s="1"/>
  <c r="I247" i="11" s="1"/>
  <c r="C248" i="11" s="1"/>
  <c r="E247" i="11" l="1"/>
  <c r="H248" i="11"/>
  <c r="F248" i="11" l="1"/>
  <c r="D248" i="11" s="1"/>
  <c r="I248" i="11" s="1"/>
  <c r="C249" i="11" s="1"/>
  <c r="H249" i="11" l="1"/>
  <c r="E248" i="11"/>
  <c r="F249" i="11" l="1"/>
  <c r="D249" i="11" s="1"/>
  <c r="E249" i="11" l="1"/>
  <c r="I249" i="11"/>
  <c r="C250" i="11" s="1"/>
  <c r="H250" i="11" l="1"/>
  <c r="F250" i="11" l="1"/>
  <c r="D250" i="11" s="1"/>
  <c r="I250" i="11" s="1"/>
  <c r="C251" i="11" s="1"/>
  <c r="E250" i="11" l="1"/>
  <c r="H251" i="11"/>
  <c r="F251" i="11" l="1"/>
  <c r="D251" i="11" s="1"/>
  <c r="I251" i="11" s="1"/>
  <c r="C252" i="11" s="1"/>
  <c r="E251" i="11" l="1"/>
  <c r="H252" i="11"/>
  <c r="F252" i="11" l="1"/>
  <c r="D252" i="11" s="1"/>
  <c r="E252" i="11" l="1"/>
  <c r="I252" i="11"/>
  <c r="C253" i="11" s="1"/>
  <c r="H253" i="11" l="1"/>
  <c r="F253" i="11" l="1"/>
  <c r="D253" i="11" s="1"/>
  <c r="E253" i="11" l="1"/>
  <c r="I253" i="11"/>
  <c r="C254" i="11" s="1"/>
  <c r="H254" i="11" l="1"/>
  <c r="F254" i="11" l="1"/>
  <c r="D254" i="11" s="1"/>
  <c r="E254" i="11" l="1"/>
  <c r="I254" i="11"/>
  <c r="C255" i="11" s="1"/>
  <c r="H255" i="11" l="1"/>
  <c r="F255" i="11" l="1"/>
  <c r="D255" i="11" s="1"/>
  <c r="E255" i="11" l="1"/>
  <c r="I255" i="11"/>
  <c r="C256" i="11" s="1"/>
  <c r="H256" i="11" l="1"/>
  <c r="F256" i="11" l="1"/>
  <c r="D256" i="11" s="1"/>
  <c r="I256" i="11" s="1"/>
  <c r="C257" i="11" s="1"/>
  <c r="E256" i="11" l="1"/>
  <c r="H257" i="11"/>
  <c r="F257" i="11" l="1"/>
  <c r="D257" i="11" s="1"/>
  <c r="E257" i="11" l="1"/>
  <c r="I257" i="11"/>
  <c r="C258" i="11" s="1"/>
  <c r="H258" i="11" l="1"/>
  <c r="F258" i="11" l="1"/>
  <c r="D258" i="11" s="1"/>
  <c r="E258" i="11" l="1"/>
  <c r="I258" i="11"/>
  <c r="C259" i="11" s="1"/>
  <c r="H259" i="11" l="1"/>
  <c r="F259" i="11" l="1"/>
  <c r="D259" i="11" s="1"/>
  <c r="I259" i="11" s="1"/>
  <c r="C260" i="11" s="1"/>
  <c r="E259" i="11" l="1"/>
  <c r="H260" i="11"/>
  <c r="F260" i="11" l="1"/>
  <c r="D260" i="11" s="1"/>
  <c r="I260" i="11" s="1"/>
  <c r="C261" i="11" s="1"/>
  <c r="E260" i="11" l="1"/>
  <c r="H261" i="11"/>
  <c r="F261" i="11" l="1"/>
  <c r="D261" i="11" s="1"/>
  <c r="I261" i="11" s="1"/>
  <c r="C262" i="11" s="1"/>
  <c r="E261" i="11" l="1"/>
  <c r="H262" i="11"/>
  <c r="F262" i="11" l="1"/>
  <c r="D262" i="11" s="1"/>
  <c r="I262" i="11" s="1"/>
  <c r="C263" i="11" s="1"/>
  <c r="E262" i="11" l="1"/>
  <c r="H263" i="11"/>
  <c r="F263" i="11" l="1"/>
  <c r="D263" i="11" s="1"/>
  <c r="I263" i="11" s="1"/>
  <c r="C264" i="11" s="1"/>
  <c r="E263" i="11" l="1"/>
  <c r="H264" i="11"/>
  <c r="F264" i="11" l="1"/>
  <c r="D264" i="11" s="1"/>
  <c r="I264" i="11" s="1"/>
  <c r="C265" i="11" s="1"/>
  <c r="E264" i="11" l="1"/>
  <c r="H265" i="11"/>
  <c r="F265" i="11" l="1"/>
  <c r="D265" i="11" s="1"/>
  <c r="E265" i="11" l="1"/>
  <c r="I265" i="11"/>
  <c r="C266" i="11" s="1"/>
  <c r="H266" i="11" l="1"/>
  <c r="F266" i="11" l="1"/>
  <c r="D266" i="11" s="1"/>
  <c r="I266" i="11" s="1"/>
  <c r="C267" i="11" s="1"/>
  <c r="E266" i="11" l="1"/>
  <c r="H267" i="11"/>
  <c r="F267" i="11" l="1"/>
  <c r="D267" i="11" s="1"/>
  <c r="E267" i="11" l="1"/>
  <c r="I267" i="11"/>
  <c r="C268" i="11" s="1"/>
  <c r="H268" i="11" l="1"/>
  <c r="F268" i="11" l="1"/>
  <c r="D268" i="11" s="1"/>
  <c r="I268" i="11" s="1"/>
  <c r="C269" i="11" s="1"/>
  <c r="E268" i="11" l="1"/>
  <c r="H269" i="11"/>
  <c r="F269" i="11" l="1"/>
  <c r="D269" i="11" s="1"/>
  <c r="I269" i="11" s="1"/>
  <c r="C270" i="11" s="1"/>
  <c r="E269" i="11" l="1"/>
  <c r="H270" i="11"/>
  <c r="F270" i="11" l="1"/>
  <c r="D270" i="11" s="1"/>
  <c r="I270" i="11" s="1"/>
  <c r="C271" i="11" s="1"/>
  <c r="E270" i="11" l="1"/>
  <c r="H271" i="11"/>
  <c r="F271" i="11" l="1"/>
  <c r="D271" i="11" s="1"/>
  <c r="I271" i="11" s="1"/>
  <c r="C272" i="11" s="1"/>
  <c r="E271" i="11" l="1"/>
  <c r="H272" i="11"/>
  <c r="F272" i="11" l="1"/>
  <c r="D272" i="11" s="1"/>
  <c r="I272" i="11" s="1"/>
  <c r="C273" i="11" s="1"/>
  <c r="E272" i="11" l="1"/>
  <c r="H273" i="11"/>
  <c r="F273" i="11" l="1"/>
  <c r="D273" i="11" s="1"/>
  <c r="E273" i="11" l="1"/>
  <c r="I273" i="11"/>
  <c r="C274" i="11" s="1"/>
  <c r="H274" i="11" l="1"/>
  <c r="F274" i="11" l="1"/>
  <c r="D274" i="11" s="1"/>
  <c r="I274" i="11" s="1"/>
  <c r="C275" i="11" s="1"/>
  <c r="E274" i="11" l="1"/>
  <c r="H275" i="11"/>
  <c r="F275" i="11" l="1"/>
  <c r="D275" i="11" s="1"/>
  <c r="I275" i="11" s="1"/>
  <c r="C276" i="11" s="1"/>
  <c r="E275" i="11" l="1"/>
  <c r="H276" i="11"/>
  <c r="F276" i="11" l="1"/>
  <c r="D276" i="11" s="1"/>
  <c r="I276" i="11" s="1"/>
  <c r="C277" i="11" s="1"/>
  <c r="E276" i="11" l="1"/>
  <c r="H277" i="11"/>
  <c r="F277" i="11" l="1"/>
  <c r="D277" i="11" s="1"/>
  <c r="I277" i="11" s="1"/>
  <c r="C278" i="11" s="1"/>
  <c r="E277" i="11" l="1"/>
  <c r="H278" i="11"/>
  <c r="F278" i="11" l="1"/>
  <c r="D278" i="11" s="1"/>
  <c r="I278" i="11" s="1"/>
  <c r="C279" i="11" s="1"/>
  <c r="E278" i="11" l="1"/>
  <c r="H279" i="11"/>
  <c r="F279" i="11" l="1"/>
  <c r="D279" i="11" s="1"/>
  <c r="E279" i="11" l="1"/>
  <c r="I279" i="11"/>
  <c r="C280" i="11" s="1"/>
  <c r="H280" i="11" l="1"/>
  <c r="F280" i="11" l="1"/>
  <c r="D280" i="11" s="1"/>
  <c r="I280" i="11" s="1"/>
  <c r="C281" i="11" s="1"/>
  <c r="E280" i="11" l="1"/>
  <c r="H281" i="11"/>
  <c r="F281" i="11" l="1"/>
  <c r="D281" i="11" s="1"/>
  <c r="E281" i="11" l="1"/>
  <c r="I281" i="11"/>
  <c r="C282" i="11" s="1"/>
  <c r="H282" i="11" l="1"/>
  <c r="F282" i="11" l="1"/>
  <c r="D282" i="11" s="1"/>
  <c r="E282" i="11" l="1"/>
  <c r="I282" i="11"/>
  <c r="C283" i="11" s="1"/>
  <c r="H283" i="11" l="1"/>
  <c r="F283" i="11" l="1"/>
  <c r="D283" i="11" s="1"/>
  <c r="E283" i="11" l="1"/>
  <c r="I283" i="11"/>
  <c r="C284" i="11" s="1"/>
  <c r="H284" i="11" l="1"/>
  <c r="F284" i="11" l="1"/>
  <c r="D284" i="11" s="1"/>
  <c r="I284" i="11" s="1"/>
  <c r="C285" i="11" s="1"/>
  <c r="E284" i="11" l="1"/>
  <c r="H285" i="11"/>
  <c r="F285" i="11" l="1"/>
  <c r="D285" i="11" s="1"/>
  <c r="I285" i="11" s="1"/>
  <c r="C286" i="11" s="1"/>
  <c r="E285" i="11" l="1"/>
  <c r="H286" i="11"/>
  <c r="F286" i="11" l="1"/>
  <c r="D286" i="11" s="1"/>
  <c r="I286" i="11" s="1"/>
  <c r="C287" i="11" s="1"/>
  <c r="E286" i="11" l="1"/>
  <c r="H287" i="11"/>
  <c r="F287" i="11" l="1"/>
  <c r="D287" i="11" s="1"/>
  <c r="E287" i="11" l="1"/>
  <c r="I287" i="11"/>
  <c r="C288" i="11" s="1"/>
  <c r="H288" i="11" l="1"/>
  <c r="F288" i="11" l="1"/>
  <c r="D288" i="11" s="1"/>
  <c r="I288" i="11" s="1"/>
  <c r="C289" i="11" s="1"/>
  <c r="E288" i="11" l="1"/>
  <c r="H289" i="11"/>
  <c r="F289" i="11" l="1"/>
  <c r="D289" i="11" s="1"/>
  <c r="I289" i="11" s="1"/>
  <c r="C290" i="11" s="1"/>
  <c r="E289" i="11" l="1"/>
  <c r="H290" i="11"/>
  <c r="F290" i="11" l="1"/>
  <c r="D290" i="11" s="1"/>
  <c r="I290" i="11" s="1"/>
  <c r="C291" i="11" s="1"/>
  <c r="E290" i="11" l="1"/>
  <c r="H291" i="11"/>
  <c r="F291" i="11" l="1"/>
  <c r="D291" i="11" s="1"/>
  <c r="I291" i="11" s="1"/>
  <c r="C292" i="11" s="1"/>
  <c r="E291" i="11" l="1"/>
  <c r="H292" i="11"/>
  <c r="F292" i="11" l="1"/>
  <c r="D292" i="11" s="1"/>
  <c r="I292" i="11" s="1"/>
  <c r="C293" i="11" s="1"/>
  <c r="E292" i="11" l="1"/>
  <c r="H293" i="11"/>
  <c r="F293" i="11" l="1"/>
  <c r="D293" i="11" s="1"/>
  <c r="E293" i="11" l="1"/>
  <c r="I293" i="11"/>
  <c r="C294" i="11" s="1"/>
  <c r="H294" i="11" l="1"/>
  <c r="F294" i="11" l="1"/>
  <c r="D294" i="11" s="1"/>
  <c r="E294" i="11" l="1"/>
  <c r="I294" i="11"/>
  <c r="C295" i="11" s="1"/>
  <c r="H295" i="11" l="1"/>
  <c r="F295" i="11" l="1"/>
  <c r="D295" i="11" s="1"/>
  <c r="I295" i="11" s="1"/>
  <c r="C296" i="11" s="1"/>
  <c r="H296" i="11" l="1"/>
  <c r="E295" i="11"/>
  <c r="F296" i="11" l="1"/>
  <c r="D296" i="11" s="1"/>
  <c r="I296" i="11" s="1"/>
  <c r="C297" i="11" s="1"/>
  <c r="E296" i="11" l="1"/>
  <c r="H297" i="11"/>
  <c r="F297" i="11" l="1"/>
  <c r="D297" i="11" s="1"/>
  <c r="E297" i="11" l="1"/>
  <c r="I297" i="11"/>
  <c r="C298" i="11" s="1"/>
  <c r="H298" i="11" l="1"/>
  <c r="F298" i="11" l="1"/>
  <c r="D298" i="11" s="1"/>
  <c r="I298" i="11" s="1"/>
  <c r="C299" i="11" s="1"/>
  <c r="E298" i="11" l="1"/>
  <c r="H299" i="11"/>
  <c r="F299" i="11" l="1"/>
  <c r="D299" i="11" s="1"/>
  <c r="I299" i="11" s="1"/>
  <c r="C300" i="11" s="1"/>
  <c r="E299" i="11" l="1"/>
  <c r="H300" i="11"/>
  <c r="F300" i="11" l="1"/>
  <c r="D300" i="11" s="1"/>
  <c r="I300" i="11" s="1"/>
  <c r="C301" i="11" s="1"/>
  <c r="E300" i="11" l="1"/>
  <c r="H301" i="11"/>
  <c r="F301" i="11" l="1"/>
  <c r="D301" i="11" s="1"/>
  <c r="I301" i="11" s="1"/>
  <c r="C302" i="11" s="1"/>
  <c r="H302" i="11" l="1"/>
  <c r="E301" i="11"/>
  <c r="F302" i="11" l="1"/>
  <c r="D302" i="11" s="1"/>
  <c r="I302" i="11" s="1"/>
  <c r="C303" i="11" s="1"/>
  <c r="E302" i="11" l="1"/>
  <c r="H303" i="11"/>
  <c r="F303" i="11" l="1"/>
  <c r="D303" i="11" s="1"/>
  <c r="I303" i="11" s="1"/>
  <c r="C304" i="11" s="1"/>
  <c r="H304" i="11" l="1"/>
  <c r="E303" i="11"/>
  <c r="F304" i="11" l="1"/>
  <c r="D304" i="11" s="1"/>
  <c r="I304" i="11" s="1"/>
  <c r="C305" i="11" s="1"/>
  <c r="H305" i="11" l="1"/>
  <c r="E304" i="11"/>
  <c r="F305" i="11" l="1"/>
  <c r="D305" i="11" s="1"/>
  <c r="E305" i="11" l="1"/>
  <c r="I305" i="11"/>
  <c r="C306" i="11" s="1"/>
  <c r="H306" i="11" l="1"/>
  <c r="F306" i="11" l="1"/>
  <c r="D306" i="11" s="1"/>
  <c r="I306" i="11" s="1"/>
  <c r="C307" i="11" s="1"/>
  <c r="E306" i="11" l="1"/>
  <c r="H307" i="11"/>
  <c r="F307" i="11" l="1"/>
  <c r="D307" i="11" s="1"/>
  <c r="I307" i="11" s="1"/>
  <c r="C308" i="11" s="1"/>
  <c r="E307" i="11" l="1"/>
  <c r="H308" i="11"/>
  <c r="F308" i="11" l="1"/>
  <c r="D308" i="11" s="1"/>
  <c r="I308" i="11" s="1"/>
  <c r="C309" i="11" s="1"/>
  <c r="E308" i="11" l="1"/>
  <c r="H309" i="11"/>
  <c r="F309" i="11" l="1"/>
  <c r="D309" i="11" s="1"/>
  <c r="I309" i="11" s="1"/>
  <c r="C310" i="11" s="1"/>
  <c r="E309" i="11" l="1"/>
  <c r="H310" i="11"/>
  <c r="F310" i="11" l="1"/>
  <c r="D310" i="11" s="1"/>
  <c r="E310" i="11" l="1"/>
  <c r="I310" i="11"/>
  <c r="C311" i="11" s="1"/>
  <c r="H311" i="11" l="1"/>
  <c r="F311" i="11" l="1"/>
  <c r="D311" i="11" s="1"/>
  <c r="I311" i="11" s="1"/>
  <c r="C312" i="11" s="1"/>
  <c r="H312" i="11" l="1"/>
  <c r="E311" i="11"/>
  <c r="F312" i="11" l="1"/>
  <c r="D312" i="11" s="1"/>
  <c r="E312" i="11" l="1"/>
  <c r="I312" i="11"/>
  <c r="C313" i="11" s="1"/>
  <c r="H313" i="11" l="1"/>
  <c r="F313" i="11" l="1"/>
  <c r="D313" i="11" s="1"/>
  <c r="I313" i="11" s="1"/>
  <c r="C314" i="11" s="1"/>
  <c r="E313" i="11" l="1"/>
  <c r="H314" i="11"/>
  <c r="F314" i="11" l="1"/>
  <c r="D314" i="11" s="1"/>
  <c r="I314" i="11" s="1"/>
  <c r="C315" i="11" s="1"/>
  <c r="E314" i="11" l="1"/>
  <c r="H315" i="11"/>
  <c r="F315" i="11" l="1"/>
  <c r="D315" i="11" s="1"/>
  <c r="E315" i="11" l="1"/>
  <c r="I315" i="11"/>
  <c r="C316" i="11" s="1"/>
  <c r="H316" i="11" l="1"/>
  <c r="F316" i="11" l="1"/>
  <c r="D316" i="11" s="1"/>
  <c r="I316" i="11" s="1"/>
  <c r="C317" i="11" s="1"/>
  <c r="E316" i="11" l="1"/>
  <c r="H317" i="11"/>
  <c r="F317" i="11" l="1"/>
  <c r="D317" i="11" s="1"/>
  <c r="E317" i="11" l="1"/>
  <c r="I317" i="11"/>
  <c r="C318" i="11" s="1"/>
  <c r="H318" i="11" l="1"/>
  <c r="F318" i="11" l="1"/>
  <c r="D318" i="11" s="1"/>
  <c r="E318" i="11" l="1"/>
  <c r="I318" i="11"/>
  <c r="C319" i="11" s="1"/>
  <c r="H319" i="11" l="1"/>
  <c r="F319" i="11" l="1"/>
  <c r="D319" i="11" s="1"/>
  <c r="I319" i="11" s="1"/>
  <c r="C320" i="11" s="1"/>
  <c r="E319" i="11" l="1"/>
  <c r="H320" i="11"/>
  <c r="F320" i="11" l="1"/>
  <c r="D320" i="11" s="1"/>
  <c r="I320" i="11" s="1"/>
  <c r="C321" i="11" s="1"/>
  <c r="E320" i="11" l="1"/>
  <c r="H321" i="11"/>
  <c r="F321" i="11" l="1"/>
  <c r="D321" i="11" s="1"/>
  <c r="E321" i="11" l="1"/>
  <c r="I321" i="11"/>
  <c r="C322" i="11" s="1"/>
  <c r="H322" i="11" l="1"/>
  <c r="F322" i="11" l="1"/>
  <c r="D322" i="11" s="1"/>
  <c r="I322" i="11" s="1"/>
  <c r="C323" i="11" s="1"/>
  <c r="E322" i="11" l="1"/>
  <c r="H323" i="11"/>
  <c r="F323" i="11" l="1"/>
  <c r="D323" i="11" s="1"/>
  <c r="E323" i="11" l="1"/>
  <c r="I323" i="11"/>
  <c r="C324" i="11" s="1"/>
  <c r="H324" i="11" l="1"/>
  <c r="F324" i="11" l="1"/>
  <c r="D324" i="11" s="1"/>
  <c r="I324" i="11" s="1"/>
  <c r="C325" i="11" s="1"/>
  <c r="E324" i="11" l="1"/>
  <c r="H325" i="11"/>
  <c r="F325" i="11" l="1"/>
  <c r="D325" i="11" s="1"/>
  <c r="I325" i="11" s="1"/>
  <c r="C326" i="11" s="1"/>
  <c r="E325" i="11" l="1"/>
  <c r="H326" i="11"/>
  <c r="F326" i="11" l="1"/>
  <c r="D326" i="11" s="1"/>
  <c r="I326" i="11" s="1"/>
  <c r="C327" i="11" s="1"/>
  <c r="E326" i="11" l="1"/>
  <c r="H327" i="11"/>
  <c r="F327" i="11" l="1"/>
  <c r="D327" i="11" s="1"/>
  <c r="I327" i="11" s="1"/>
  <c r="C328" i="11" s="1"/>
  <c r="E327" i="11" l="1"/>
  <c r="H328" i="11"/>
  <c r="F328" i="11" l="1"/>
  <c r="D328" i="11" s="1"/>
  <c r="I328" i="11" s="1"/>
  <c r="C329" i="11" s="1"/>
  <c r="E328" i="11" l="1"/>
  <c r="H329" i="11"/>
  <c r="F329" i="11" l="1"/>
  <c r="D329" i="11" s="1"/>
  <c r="I329" i="11" s="1"/>
  <c r="C330" i="11" s="1"/>
  <c r="H330" i="11" l="1"/>
  <c r="E329" i="11"/>
  <c r="F330" i="11" l="1"/>
  <c r="D330" i="11" s="1"/>
  <c r="I330" i="11" s="1"/>
  <c r="C331" i="11" s="1"/>
  <c r="E330" i="11" l="1"/>
  <c r="H331" i="11"/>
  <c r="F331" i="11" l="1"/>
  <c r="D331" i="11" s="1"/>
  <c r="E331" i="11" l="1"/>
  <c r="I331" i="11"/>
  <c r="C332" i="11" s="1"/>
  <c r="H332" i="11" l="1"/>
  <c r="F332" i="11" l="1"/>
  <c r="D332" i="11" s="1"/>
  <c r="I332" i="11" s="1"/>
  <c r="C333" i="11" s="1"/>
  <c r="E332" i="11" l="1"/>
  <c r="H333" i="11"/>
  <c r="F333" i="11" l="1"/>
  <c r="D333" i="11" s="1"/>
  <c r="E333" i="11" l="1"/>
  <c r="I333" i="11"/>
  <c r="C334" i="11" s="1"/>
  <c r="H334" i="11" l="1"/>
  <c r="F334" i="11" l="1"/>
  <c r="D334" i="11" s="1"/>
  <c r="I334" i="11" s="1"/>
  <c r="C335" i="11" s="1"/>
  <c r="E334" i="11" l="1"/>
  <c r="H335" i="11"/>
  <c r="F335" i="11" l="1"/>
  <c r="D335" i="11" s="1"/>
  <c r="I335" i="11" s="1"/>
  <c r="C336" i="11" s="1"/>
  <c r="E335" i="11" l="1"/>
  <c r="H336" i="11"/>
  <c r="F336" i="11" l="1"/>
  <c r="D336" i="11" s="1"/>
  <c r="E336" i="11" l="1"/>
  <c r="I336" i="11"/>
  <c r="C337" i="11" s="1"/>
  <c r="H337" i="11" l="1"/>
  <c r="F337" i="11" l="1"/>
  <c r="D337" i="11" s="1"/>
  <c r="E337" i="11" l="1"/>
  <c r="I337" i="11"/>
  <c r="C338" i="11" s="1"/>
  <c r="H338" i="11" l="1"/>
  <c r="F338" i="11" l="1"/>
  <c r="D338" i="11" s="1"/>
  <c r="I338" i="11" s="1"/>
  <c r="C339" i="11" s="1"/>
  <c r="E338" i="11" l="1"/>
  <c r="H339" i="11"/>
  <c r="F339" i="11" l="1"/>
  <c r="D339" i="11" s="1"/>
  <c r="I339" i="11" s="1"/>
  <c r="C340" i="11" s="1"/>
  <c r="E339" i="11" l="1"/>
  <c r="H340" i="11"/>
  <c r="F340" i="11" l="1"/>
  <c r="D340" i="11" s="1"/>
  <c r="E340" i="11" l="1"/>
  <c r="I340" i="11"/>
  <c r="C341" i="11" s="1"/>
  <c r="H341" i="11" l="1"/>
  <c r="F341" i="11" l="1"/>
  <c r="D341" i="11" s="1"/>
  <c r="I341" i="11" s="1"/>
  <c r="C342" i="11" s="1"/>
  <c r="H342" i="11" l="1"/>
  <c r="E341" i="11"/>
  <c r="F342" i="11" l="1"/>
  <c r="D342" i="11" s="1"/>
  <c r="I342" i="11" s="1"/>
  <c r="C343" i="11" s="1"/>
  <c r="H343" i="11" l="1"/>
  <c r="E342" i="11"/>
  <c r="F343" i="11" l="1"/>
  <c r="D343" i="11" s="1"/>
  <c r="I343" i="11" s="1"/>
  <c r="C344" i="11" s="1"/>
  <c r="E343" i="11" l="1"/>
  <c r="H344" i="11"/>
  <c r="F344" i="11" l="1"/>
  <c r="D344" i="11" s="1"/>
  <c r="I344" i="11" s="1"/>
  <c r="C345" i="11" s="1"/>
  <c r="H345" i="11" l="1"/>
  <c r="E344" i="11"/>
  <c r="F345" i="11" l="1"/>
  <c r="D345" i="11" s="1"/>
  <c r="E345" i="11" l="1"/>
  <c r="I345" i="11"/>
  <c r="C346" i="11" s="1"/>
  <c r="H346" i="11" l="1"/>
  <c r="F346" i="11" l="1"/>
  <c r="D346" i="11" s="1"/>
  <c r="E346" i="11" l="1"/>
  <c r="I346" i="11"/>
  <c r="C347" i="11" s="1"/>
  <c r="H347" i="11" l="1"/>
  <c r="F347" i="11" l="1"/>
  <c r="D347" i="11" s="1"/>
  <c r="I347" i="11" s="1"/>
  <c r="C348" i="11" s="1"/>
  <c r="E347" i="11" l="1"/>
  <c r="H348" i="11"/>
  <c r="F348" i="11" l="1"/>
  <c r="D348" i="11" s="1"/>
  <c r="E348" i="11" l="1"/>
  <c r="I348" i="11"/>
  <c r="C349" i="11" s="1"/>
  <c r="H349" i="11" l="1"/>
  <c r="F349" i="11" l="1"/>
  <c r="D349" i="11" s="1"/>
  <c r="I349" i="11" s="1"/>
  <c r="C350" i="11" s="1"/>
  <c r="E349" i="11" l="1"/>
  <c r="H350" i="11"/>
  <c r="F350" i="11" l="1"/>
  <c r="D350" i="11" s="1"/>
  <c r="I350" i="11" s="1"/>
  <c r="C351" i="11" s="1"/>
  <c r="E350" i="11" l="1"/>
  <c r="H351" i="11"/>
  <c r="F351" i="11" l="1"/>
  <c r="D351" i="11" s="1"/>
  <c r="E351" i="11" l="1"/>
  <c r="I351" i="11"/>
  <c r="C352" i="11" s="1"/>
  <c r="H352" i="11" l="1"/>
  <c r="F352" i="11" l="1"/>
  <c r="D352" i="11" s="1"/>
  <c r="I352" i="11" s="1"/>
  <c r="C353" i="11" s="1"/>
  <c r="E352" i="11" l="1"/>
  <c r="H353" i="11"/>
  <c r="F353" i="11" l="1"/>
  <c r="D353" i="11" s="1"/>
  <c r="I353" i="11" s="1"/>
  <c r="C354" i="11" s="1"/>
  <c r="E353" i="11" l="1"/>
  <c r="H354" i="11"/>
  <c r="F354" i="11" l="1"/>
  <c r="D354" i="11" s="1"/>
  <c r="I354" i="11" s="1"/>
  <c r="C355" i="11" s="1"/>
  <c r="E354" i="11" l="1"/>
  <c r="H355" i="11"/>
  <c r="F355" i="11" l="1"/>
  <c r="D355" i="11" s="1"/>
  <c r="E355" i="11" l="1"/>
  <c r="I355" i="11"/>
  <c r="C356" i="11" s="1"/>
  <c r="H356" i="11" l="1"/>
  <c r="F356" i="11" l="1"/>
  <c r="D356" i="11" s="1"/>
  <c r="I356" i="11" s="1"/>
  <c r="C357" i="11" s="1"/>
  <c r="E356" i="11" l="1"/>
  <c r="H357" i="11"/>
  <c r="F357" i="11" l="1"/>
  <c r="D357" i="11" s="1"/>
  <c r="I357" i="11" s="1"/>
  <c r="C358" i="11" s="1"/>
  <c r="E357" i="11" l="1"/>
  <c r="H358" i="11"/>
  <c r="F358" i="11" l="1"/>
  <c r="D358" i="11" s="1"/>
  <c r="E358" i="11" l="1"/>
  <c r="I358" i="11"/>
  <c r="C359" i="11" s="1"/>
  <c r="H359" i="11" l="1"/>
  <c r="F359" i="11" l="1"/>
  <c r="D359" i="11" s="1"/>
  <c r="I359" i="11" s="1"/>
  <c r="C360" i="11" s="1"/>
  <c r="H360" i="11" l="1"/>
  <c r="E359" i="11"/>
  <c r="F360" i="11" l="1"/>
  <c r="D360" i="11" s="1"/>
  <c r="E360" i="11" l="1"/>
  <c r="I360" i="11"/>
  <c r="C361" i="11" s="1"/>
  <c r="H361" i="11" l="1"/>
  <c r="F361" i="11" l="1"/>
  <c r="D361" i="11" s="1"/>
  <c r="I361" i="11" s="1"/>
  <c r="C362" i="11" s="1"/>
  <c r="E361" i="11" l="1"/>
  <c r="H362" i="11"/>
  <c r="F362" i="11" l="1"/>
  <c r="D362" i="11" s="1"/>
  <c r="I362" i="11" s="1"/>
  <c r="C363" i="11" s="1"/>
  <c r="E362" i="11" l="1"/>
  <c r="H363" i="11"/>
  <c r="F363" i="11" l="1"/>
  <c r="D363" i="11" s="1"/>
  <c r="I363" i="11" s="1"/>
  <c r="C364" i="11" s="1"/>
  <c r="E363" i="11" l="1"/>
  <c r="H364" i="11"/>
  <c r="F364" i="11" l="1"/>
  <c r="D364" i="11" s="1"/>
  <c r="I364" i="11" s="1"/>
  <c r="C365" i="11" s="1"/>
  <c r="E364" i="11" l="1"/>
  <c r="H365" i="11"/>
  <c r="F365" i="11" l="1"/>
  <c r="D365" i="11" s="1"/>
  <c r="I365" i="11" s="1"/>
  <c r="C366" i="11" s="1"/>
  <c r="E365" i="11" l="1"/>
  <c r="H366" i="11"/>
  <c r="F366" i="11" l="1"/>
  <c r="D366" i="11" s="1"/>
  <c r="I366" i="11" s="1"/>
  <c r="C367" i="11" s="1"/>
  <c r="E366" i="11" l="1"/>
  <c r="H367" i="11"/>
  <c r="F367" i="11" l="1"/>
  <c r="D367" i="11" s="1"/>
  <c r="E367" i="11" l="1"/>
  <c r="I367" i="11"/>
  <c r="C368" i="11" s="1"/>
  <c r="H368" i="11" l="1"/>
  <c r="F368" i="11" l="1"/>
  <c r="D368" i="11" s="1"/>
  <c r="I368" i="11" s="1"/>
  <c r="C369" i="11" s="1"/>
  <c r="E368" i="11" l="1"/>
  <c r="H369" i="11"/>
  <c r="F369" i="11" l="1"/>
  <c r="D369" i="11" s="1"/>
  <c r="I369" i="11" s="1"/>
  <c r="C370" i="11" s="1"/>
  <c r="E369" i="11" l="1"/>
  <c r="H370" i="11"/>
  <c r="F370" i="11" l="1"/>
  <c r="D370" i="11" s="1"/>
  <c r="I370" i="11" s="1"/>
  <c r="C371" i="11" s="1"/>
  <c r="E370" i="11" l="1"/>
  <c r="H371" i="11"/>
  <c r="F371" i="11" l="1"/>
  <c r="D371" i="11" s="1"/>
  <c r="E371" i="11" l="1"/>
  <c r="I371" i="11"/>
  <c r="C372" i="11" s="1"/>
  <c r="H372" i="11" l="1"/>
  <c r="F372" i="11" l="1"/>
  <c r="D372" i="11" s="1"/>
  <c r="E372" i="11" l="1"/>
  <c r="I372" i="11"/>
  <c r="C373" i="11" s="1"/>
  <c r="H373" i="11" l="1"/>
  <c r="F373" i="11" l="1"/>
  <c r="D373" i="11" s="1"/>
  <c r="I373" i="11" s="1"/>
  <c r="C374" i="11" s="1"/>
  <c r="E373" i="11" l="1"/>
  <c r="H374" i="11"/>
  <c r="F374" i="11" l="1"/>
  <c r="D374" i="11" s="1"/>
  <c r="I374" i="11" s="1"/>
  <c r="C375" i="11" s="1"/>
  <c r="E374" i="11" l="1"/>
  <c r="H375" i="11"/>
  <c r="F375" i="11" l="1"/>
  <c r="D375" i="11" s="1"/>
  <c r="E375" i="11" l="1"/>
  <c r="I375" i="11"/>
  <c r="C376" i="11" s="1"/>
  <c r="H376" i="11" l="1"/>
  <c r="H4" i="11" s="1"/>
  <c r="F376" i="11" l="1"/>
  <c r="D376" i="11" l="1"/>
  <c r="H5" i="11"/>
  <c r="E376" i="11"/>
  <c r="H6" i="11" s="1"/>
  <c r="I376" i="11"/>
  <c r="H7" i="11" l="1"/>
</calcChain>
</file>

<file path=xl/sharedStrings.xml><?xml version="1.0" encoding="utf-8"?>
<sst xmlns="http://schemas.openxmlformats.org/spreadsheetml/2006/main" count="89" uniqueCount="41">
  <si>
    <t>Strictly Confidential</t>
  </si>
  <si>
    <t>Table of Contents</t>
  </si>
  <si>
    <t>This Excel model is for educational purposes only and should not be used for any other reason. All content is Copyright material of CFI Education Inc.</t>
  </si>
  <si>
    <t xml:space="preserve">All rights reserved.  The contents of this publication, including but not limited to all written material, content layout, images, formulas, and code, are </t>
  </si>
  <si>
    <t xml:space="preserve">protected under international copyright and trademark laws.  No part of this publication may be modified, manipulated, reproduced, distributed, </t>
  </si>
  <si>
    <t xml:space="preserve">or transmitted in any form by any means, including photocopying, recording, or other electronic or mechanical methods, without prior written </t>
  </si>
  <si>
    <t>permission of the publisher, except in the case of certain noncommercial uses permitted by copyright law.</t>
  </si>
  <si>
    <t>https://corporatefinanceinstitute.com/</t>
  </si>
  <si>
    <t xml:space="preserve"> </t>
  </si>
  <si>
    <t>© 2015 to 2024 CFI Education Inc.</t>
  </si>
  <si>
    <t>Amortization Schedule Template</t>
  </si>
  <si>
    <t>Loan Amount</t>
  </si>
  <si>
    <t>Rate (Annual)</t>
  </si>
  <si>
    <t>Rate (Monthly)</t>
  </si>
  <si>
    <t>Term (Months)</t>
  </si>
  <si>
    <t>Payment</t>
  </si>
  <si>
    <t>Fact Pattern</t>
  </si>
  <si>
    <t>Month</t>
  </si>
  <si>
    <t>Principal</t>
  </si>
  <si>
    <t>Interest</t>
  </si>
  <si>
    <t>Loan Balance</t>
  </si>
  <si>
    <t>12 Month Amortization Schedule</t>
  </si>
  <si>
    <t>Fixed Amortization Schedule</t>
  </si>
  <si>
    <t>Scheduled
Payment</t>
  </si>
  <si>
    <t>Additional Principal
Paydown</t>
  </si>
  <si>
    <t>Additional Principal Paydown</t>
  </si>
  <si>
    <t>Total
Payment</t>
  </si>
  <si>
    <t>Variable Periods</t>
  </si>
  <si>
    <t>Term (Years)</t>
  </si>
  <si>
    <r>
      <t xml:space="preserve">Term (Months) </t>
    </r>
    <r>
      <rPr>
        <vertAlign val="superscript"/>
        <sz val="10"/>
        <color theme="1"/>
        <rFont val="Open Sans"/>
        <family val="2"/>
      </rPr>
      <t>1</t>
    </r>
  </si>
  <si>
    <r>
      <t xml:space="preserve">Term (Years) </t>
    </r>
    <r>
      <rPr>
        <vertAlign val="superscript"/>
        <sz val="10"/>
        <color theme="1"/>
        <rFont val="Open Sans"/>
        <family val="2"/>
      </rPr>
      <t>1</t>
    </r>
  </si>
  <si>
    <t>Assumes the loan term is 30 years or less.</t>
  </si>
  <si>
    <t>Interest Rate
 (Annual)</t>
  </si>
  <si>
    <t>Initial Payment</t>
  </si>
  <si>
    <t>Variable Interest Rate</t>
  </si>
  <si>
    <t>Total Payments</t>
  </si>
  <si>
    <t>Total Interest</t>
  </si>
  <si>
    <t>Total Principal</t>
  </si>
  <si>
    <t>Check</t>
  </si>
  <si>
    <t>Initial Rate (Annual)</t>
  </si>
  <si>
    <t>Initial Rate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</si>
</sst>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0"/>
    <numFmt numFmtId="165" formatCode="_(#,##0_)_%;\(#,##0\)_%;_(&quot;–&quot;_)_%;_(@_)_%"/>
    <numFmt numFmtId="166" formatCode="0&quot;A&quot;"/>
    <numFmt numFmtId="167" formatCode="_(#,##0_);\(#,##0\);_(&quot;–&quot;_);_(@_)"/>
    <numFmt numFmtId="168" formatCode="_(&quot;$&quot;#,##0_);\(&quot;$&quot;#,##0\);_(&quot;–&quot;_);_(@_)"/>
    <numFmt numFmtId="169" formatCode="_(#,##0.00%_);\(#,##0.00%\);_(&quot;–&quot;_);_(@_)"/>
    <numFmt numFmtId="170" formatCode="&quot;$&quot;#,##0.0000_);\(&quot;$&quot;#,##0.0000\)"/>
    <numFmt numFmtId="171" formatCode="_(&quot;$&quot;#,##0.00_);\(&quot;$&quot;#,##0.00\);_(&quot;–&quot;_);_(@_)"/>
    <numFmt numFmtId="172" formatCode="@\⁽\¹\⁾"/>
  </numFmts>
  <fonts count="29" x14ac:knownFonts="1">
    <font>
      <sz val="10"/>
      <color theme="1"/>
      <name val="Open Sans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b/>
      <sz val="12"/>
      <color theme="0"/>
      <name val="Open Sans"/>
      <family val="2"/>
    </font>
    <font>
      <u/>
      <sz val="10"/>
      <color theme="10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2"/>
      <color rgb="FF000000"/>
      <name val="Open Sans"/>
      <family val="2"/>
    </font>
    <font>
      <b/>
      <sz val="12"/>
      <color rgb="FF3271D2"/>
      <name val="Open Sans"/>
      <family val="2"/>
    </font>
    <font>
      <u/>
      <sz val="11"/>
      <color theme="10"/>
      <name val="Arial Narrow"/>
      <family val="2"/>
    </font>
    <font>
      <u/>
      <sz val="12"/>
      <color theme="10"/>
      <name val="Open Sans"/>
      <family val="2"/>
    </font>
    <font>
      <b/>
      <sz val="12"/>
      <color rgb="FF000000"/>
      <name val="Open Sans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0"/>
      <name val="Open sans"/>
      <family val="2"/>
    </font>
    <font>
      <sz val="11"/>
      <name val="Open Sans"/>
      <family val="2"/>
    </font>
    <font>
      <sz val="10"/>
      <name val="Open Sans"/>
      <family val="2"/>
    </font>
    <font>
      <b/>
      <sz val="10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b/>
      <sz val="10"/>
      <name val="Open Sans"/>
      <family val="2"/>
    </font>
    <font>
      <sz val="10"/>
      <color rgb="FF000000"/>
      <name val="Open Sans"/>
      <family val="2"/>
    </font>
    <font>
      <sz val="11"/>
      <color rgb="FF000000"/>
      <name val="Open sans"/>
      <family val="2"/>
    </font>
    <font>
      <vertAlign val="superscript"/>
      <sz val="10"/>
      <color theme="1"/>
      <name val="Open Sans"/>
      <family val="2"/>
    </font>
    <font>
      <i/>
      <sz val="8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9E5F7"/>
        <bgColor rgb="FF000000"/>
      </patternFill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hair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3" applyFont="1"/>
    <xf numFmtId="0" fontId="6" fillId="0" borderId="0" xfId="3"/>
    <xf numFmtId="0" fontId="7" fillId="3" borderId="1" xfId="3" applyFont="1" applyFill="1" applyBorder="1"/>
    <xf numFmtId="0" fontId="7" fillId="3" borderId="2" xfId="3" applyFont="1" applyFill="1" applyBorder="1"/>
    <xf numFmtId="0" fontId="7" fillId="3" borderId="3" xfId="3" applyFont="1" applyFill="1" applyBorder="1"/>
    <xf numFmtId="0" fontId="7" fillId="3" borderId="4" xfId="3" applyFont="1" applyFill="1" applyBorder="1"/>
    <xf numFmtId="0" fontId="7" fillId="3" borderId="0" xfId="3" applyFont="1" applyFill="1"/>
    <xf numFmtId="0" fontId="7" fillId="3" borderId="5" xfId="3" applyFont="1" applyFill="1" applyBorder="1"/>
    <xf numFmtId="0" fontId="7" fillId="0" borderId="4" xfId="3" applyFont="1" applyBorder="1"/>
    <xf numFmtId="0" fontId="7" fillId="0" borderId="5" xfId="3" applyFont="1" applyBorder="1"/>
    <xf numFmtId="0" fontId="8" fillId="0" borderId="0" xfId="3" applyFont="1" applyProtection="1">
      <protection locked="0"/>
    </xf>
    <xf numFmtId="0" fontId="9" fillId="0" borderId="0" xfId="3" applyFont="1" applyAlignment="1">
      <alignment horizontal="right"/>
    </xf>
    <xf numFmtId="0" fontId="7" fillId="0" borderId="0" xfId="3" applyFont="1" applyProtection="1">
      <protection locked="0"/>
    </xf>
    <xf numFmtId="0" fontId="10" fillId="0" borderId="0" xfId="3" applyFont="1"/>
    <xf numFmtId="0" fontId="9" fillId="0" borderId="0" xfId="3" applyFont="1" applyAlignment="1" applyProtection="1">
      <alignment horizontal="center"/>
      <protection locked="0"/>
    </xf>
    <xf numFmtId="0" fontId="9" fillId="0" borderId="6" xfId="3" applyFont="1" applyBorder="1" applyProtection="1">
      <protection locked="0"/>
    </xf>
    <xf numFmtId="0" fontId="2" fillId="0" borderId="0" xfId="3" applyFont="1"/>
    <xf numFmtId="0" fontId="11" fillId="0" borderId="0" xfId="3" applyFont="1"/>
    <xf numFmtId="0" fontId="6" fillId="0" borderId="0" xfId="3" applyAlignment="1">
      <alignment horizontal="center"/>
    </xf>
    <xf numFmtId="164" fontId="12" fillId="0" borderId="0" xfId="3" applyNumberFormat="1" applyFont="1" applyAlignment="1">
      <alignment horizontal="center"/>
    </xf>
    <xf numFmtId="165" fontId="14" fillId="0" borderId="0" xfId="4" applyNumberFormat="1" applyFont="1" applyFill="1" applyBorder="1" applyProtection="1">
      <protection locked="0"/>
    </xf>
    <xf numFmtId="164" fontId="15" fillId="0" borderId="0" xfId="3" applyNumberFormat="1" applyFont="1" applyAlignment="1">
      <alignment horizontal="center"/>
    </xf>
    <xf numFmtId="0" fontId="16" fillId="0" borderId="0" xfId="3" applyFont="1"/>
    <xf numFmtId="0" fontId="2" fillId="0" borderId="0" xfId="5" applyFont="1" applyFill="1" applyBorder="1"/>
    <xf numFmtId="0" fontId="4" fillId="4" borderId="0" xfId="3" applyFont="1" applyFill="1"/>
    <xf numFmtId="0" fontId="2" fillId="4" borderId="0" xfId="3" applyFont="1" applyFill="1"/>
    <xf numFmtId="165" fontId="18" fillId="4" borderId="0" xfId="3" applyNumberFormat="1" applyFont="1" applyFill="1"/>
    <xf numFmtId="0" fontId="3" fillId="4" borderId="0" xfId="3" applyFont="1" applyFill="1"/>
    <xf numFmtId="0" fontId="7" fillId="0" borderId="7" xfId="3" applyFont="1" applyBorder="1"/>
    <xf numFmtId="0" fontId="7" fillId="0" borderId="8" xfId="3" applyFont="1" applyBorder="1"/>
    <xf numFmtId="0" fontId="7" fillId="0" borderId="9" xfId="3" applyFont="1" applyBorder="1"/>
    <xf numFmtId="0" fontId="19" fillId="3" borderId="0" xfId="0" applyFont="1" applyFill="1"/>
    <xf numFmtId="0" fontId="20" fillId="0" borderId="0" xfId="0" applyFont="1"/>
    <xf numFmtId="0" fontId="2" fillId="0" borderId="0" xfId="0" applyFont="1"/>
    <xf numFmtId="165" fontId="14" fillId="0" borderId="0" xfId="2" applyNumberFormat="1" applyFont="1" applyFill="1" applyBorder="1" applyProtection="1">
      <protection locked="0"/>
    </xf>
    <xf numFmtId="0" fontId="2" fillId="0" borderId="0" xfId="1" applyFont="1"/>
    <xf numFmtId="37" fontId="22" fillId="2" borderId="0" xfId="0" applyNumberFormat="1" applyFont="1" applyFill="1" applyAlignment="1">
      <alignment vertical="center"/>
    </xf>
    <xf numFmtId="166" fontId="21" fillId="2" borderId="0" xfId="0" applyNumberFormat="1" applyFont="1" applyFill="1" applyAlignment="1">
      <alignment horizontal="right"/>
    </xf>
    <xf numFmtId="167" fontId="2" fillId="0" borderId="0" xfId="1" applyNumberFormat="1" applyFont="1"/>
    <xf numFmtId="167" fontId="23" fillId="0" borderId="0" xfId="1" applyNumberFormat="1" applyFont="1"/>
    <xf numFmtId="168" fontId="23" fillId="0" borderId="0" xfId="1" applyNumberFormat="1" applyFont="1"/>
    <xf numFmtId="168" fontId="2" fillId="0" borderId="0" xfId="1" applyNumberFormat="1" applyFont="1"/>
    <xf numFmtId="0" fontId="24" fillId="0" borderId="0" xfId="0" applyFont="1" applyAlignment="1">
      <alignment vertical="center"/>
    </xf>
    <xf numFmtId="0" fontId="2" fillId="0" borderId="10" xfId="1" applyFont="1" applyBorder="1"/>
    <xf numFmtId="0" fontId="2" fillId="0" borderId="14" xfId="1" applyFont="1" applyBorder="1"/>
    <xf numFmtId="0" fontId="2" fillId="0" borderId="11" xfId="1" applyFont="1" applyBorder="1"/>
    <xf numFmtId="168" fontId="23" fillId="0" borderId="12" xfId="1" applyNumberFormat="1" applyFont="1" applyBorder="1"/>
    <xf numFmtId="169" fontId="23" fillId="0" borderId="15" xfId="1" applyNumberFormat="1" applyFont="1" applyBorder="1"/>
    <xf numFmtId="169" fontId="2" fillId="0" borderId="15" xfId="1" applyNumberFormat="1" applyFont="1" applyBorder="1"/>
    <xf numFmtId="167" fontId="23" fillId="0" borderId="15" xfId="1" applyNumberFormat="1" applyFont="1" applyBorder="1"/>
    <xf numFmtId="0" fontId="2" fillId="0" borderId="0" xfId="1" applyFont="1" applyAlignment="1">
      <alignment horizontal="right"/>
    </xf>
    <xf numFmtId="6" fontId="2" fillId="0" borderId="0" xfId="1" applyNumberFormat="1" applyFont="1"/>
    <xf numFmtId="0" fontId="0" fillId="0" borderId="0" xfId="1" applyFont="1" applyAlignment="1">
      <alignment horizontal="right" wrapText="1"/>
    </xf>
    <xf numFmtId="169" fontId="23" fillId="0" borderId="0" xfId="1" applyNumberFormat="1" applyFont="1"/>
    <xf numFmtId="169" fontId="2" fillId="0" borderId="0" xfId="1" applyNumberFormat="1" applyFont="1"/>
    <xf numFmtId="170" fontId="2" fillId="0" borderId="0" xfId="1" applyNumberFormat="1" applyFont="1"/>
    <xf numFmtId="7" fontId="25" fillId="0" borderId="0" xfId="1" applyNumberFormat="1" applyFont="1"/>
    <xf numFmtId="0" fontId="25" fillId="0" borderId="0" xfId="1" applyFont="1"/>
    <xf numFmtId="171" fontId="2" fillId="0" borderId="0" xfId="1" applyNumberFormat="1" applyFont="1"/>
    <xf numFmtId="8" fontId="2" fillId="0" borderId="0" xfId="1" applyNumberFormat="1" applyFont="1"/>
    <xf numFmtId="0" fontId="26" fillId="0" borderId="0" xfId="3" applyFont="1"/>
    <xf numFmtId="167" fontId="25" fillId="0" borderId="15" xfId="1" applyNumberFormat="1" applyFont="1" applyBorder="1"/>
    <xf numFmtId="0" fontId="0" fillId="0" borderId="11" xfId="1" applyFont="1" applyBorder="1"/>
    <xf numFmtId="168" fontId="23" fillId="0" borderId="13" xfId="1" applyNumberFormat="1" applyFont="1" applyBorder="1"/>
    <xf numFmtId="0" fontId="0" fillId="0" borderId="14" xfId="1" applyFont="1" applyBorder="1"/>
    <xf numFmtId="171" fontId="2" fillId="0" borderId="15" xfId="1" applyNumberFormat="1" applyFont="1" applyBorder="1"/>
    <xf numFmtId="172" fontId="0" fillId="0" borderId="0" xfId="1" applyNumberFormat="1" applyFont="1" applyAlignment="1">
      <alignment horizontal="right"/>
    </xf>
    <xf numFmtId="7" fontId="2" fillId="0" borderId="0" xfId="1" applyNumberFormat="1" applyFont="1"/>
    <xf numFmtId="0" fontId="0" fillId="0" borderId="0" xfId="1" quotePrefix="1" applyFont="1"/>
    <xf numFmtId="168" fontId="25" fillId="0" borderId="0" xfId="1" applyNumberFormat="1" applyFont="1"/>
    <xf numFmtId="169" fontId="25" fillId="0" borderId="0" xfId="1" applyNumberFormat="1" applyFont="1"/>
    <xf numFmtId="167" fontId="25" fillId="0" borderId="0" xfId="1" applyNumberFormat="1" applyFont="1"/>
    <xf numFmtId="171" fontId="25" fillId="0" borderId="0" xfId="1" applyNumberFormat="1" applyFont="1"/>
    <xf numFmtId="8" fontId="25" fillId="0" borderId="0" xfId="1" applyNumberFormat="1" applyFont="1"/>
    <xf numFmtId="8" fontId="25" fillId="0" borderId="0" xfId="1" quotePrefix="1" applyNumberFormat="1" applyFont="1"/>
    <xf numFmtId="0" fontId="28" fillId="0" borderId="0" xfId="1" applyFont="1"/>
    <xf numFmtId="7" fontId="28" fillId="0" borderId="0" xfId="1" applyNumberFormat="1" applyFont="1"/>
    <xf numFmtId="171" fontId="2" fillId="0" borderId="16" xfId="1" applyNumberFormat="1" applyFont="1" applyBorder="1"/>
    <xf numFmtId="7" fontId="2" fillId="0" borderId="16" xfId="1" applyNumberFormat="1" applyFont="1" applyBorder="1"/>
    <xf numFmtId="171" fontId="2" fillId="0" borderId="13" xfId="1" applyNumberFormat="1" applyFont="1" applyBorder="1"/>
    <xf numFmtId="167" fontId="2" fillId="0" borderId="0" xfId="0" applyNumberFormat="1" applyFont="1"/>
  </cellXfs>
  <cellStyles count="6">
    <cellStyle name="Hyperlink" xfId="2" builtinId="8"/>
    <cellStyle name="Hyperlink 2" xfId="4" xr:uid="{65DF6799-728B-42C0-9EB7-0BAD1B83F844}"/>
    <cellStyle name="Hyperlink 2 2" xfId="5" xr:uid="{21FA60AA-A9AF-4738-A367-419B4952FB1C}"/>
    <cellStyle name="Normal" xfId="0" builtinId="0"/>
    <cellStyle name="Normal 2" xfId="1" xr:uid="{FD89D0F2-029B-4DD7-9412-0ABADA85B929}"/>
    <cellStyle name="Normal 2 2 2" xfId="3" xr:uid="{5A646285-D86C-4613-A870-CA48A4CBD351}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402780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8D61D-F795-4F8A-B699-687BBF00D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" y="470245"/>
          <a:ext cx="4407090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2436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872835-9EB8-483C-A89F-43CE91ADA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845820"/>
          <a:ext cx="2738016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345271</xdr:colOff>
      <xdr:row>1</xdr:row>
      <xdr:rowOff>12042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D290A-EFF9-48D7-A3CC-9C7C1BD4F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0"/>
          <a:ext cx="2395051" cy="709272"/>
        </a:xfrm>
        <a:prstGeom prst="rect">
          <a:avLst/>
        </a:prstGeom>
      </xdr:spPr>
    </xdr:pic>
    <xdr:clientData/>
  </xdr:twoCellAnchor>
  <xdr:twoCellAnchor editAs="oneCell">
    <xdr:from>
      <xdr:col>4</xdr:col>
      <xdr:colOff>422910</xdr:colOff>
      <xdr:row>0</xdr:row>
      <xdr:rowOff>135764</xdr:rowOff>
    </xdr:from>
    <xdr:to>
      <xdr:col>5</xdr:col>
      <xdr:colOff>1029272</xdr:colOff>
      <xdr:row>0</xdr:row>
      <xdr:rowOff>595261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0D1DFD-E972-4262-8B81-A3B6D7680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5310" y="135764"/>
          <a:ext cx="1734122" cy="4594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345271</xdr:colOff>
      <xdr:row>1</xdr:row>
      <xdr:rowOff>12042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4E421-D3CA-4B3F-AF53-3C64D9CC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0"/>
          <a:ext cx="2395051" cy="709272"/>
        </a:xfrm>
        <a:prstGeom prst="rect">
          <a:avLst/>
        </a:prstGeom>
      </xdr:spPr>
    </xdr:pic>
    <xdr:clientData/>
  </xdr:twoCellAnchor>
  <xdr:twoCellAnchor editAs="oneCell">
    <xdr:from>
      <xdr:col>4</xdr:col>
      <xdr:colOff>422910</xdr:colOff>
      <xdr:row>0</xdr:row>
      <xdr:rowOff>135764</xdr:rowOff>
    </xdr:from>
    <xdr:to>
      <xdr:col>5</xdr:col>
      <xdr:colOff>1029272</xdr:colOff>
      <xdr:row>0</xdr:row>
      <xdr:rowOff>595261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F86939-8E0A-4D68-A760-D7BD8552E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5310" y="135764"/>
          <a:ext cx="1734122" cy="459497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12</xdr:row>
      <xdr:rowOff>13201</xdr:rowOff>
    </xdr:from>
    <xdr:to>
      <xdr:col>15</xdr:col>
      <xdr:colOff>462336</xdr:colOff>
      <xdr:row>22</xdr:row>
      <xdr:rowOff>149612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C3C99D-1D7B-F4A7-8381-5793F6419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7190" y="2741161"/>
          <a:ext cx="5746806" cy="2041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638641</xdr:colOff>
      <xdr:row>1</xdr:row>
      <xdr:rowOff>12042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9AAB3-E24D-4ACB-ABBA-11ADB6E4D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0"/>
          <a:ext cx="2395051" cy="709272"/>
        </a:xfrm>
        <a:prstGeom prst="rect">
          <a:avLst/>
        </a:prstGeom>
      </xdr:spPr>
    </xdr:pic>
    <xdr:clientData/>
  </xdr:twoCellAnchor>
  <xdr:twoCellAnchor editAs="oneCell">
    <xdr:from>
      <xdr:col>6</xdr:col>
      <xdr:colOff>422910</xdr:colOff>
      <xdr:row>0</xdr:row>
      <xdr:rowOff>135764</xdr:rowOff>
    </xdr:from>
    <xdr:to>
      <xdr:col>7</xdr:col>
      <xdr:colOff>1029272</xdr:colOff>
      <xdr:row>0</xdr:row>
      <xdr:rowOff>595261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0296AF-5EEC-4C56-875E-22ADAA1B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5310" y="135764"/>
          <a:ext cx="1734122" cy="4594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638641</xdr:colOff>
      <xdr:row>1</xdr:row>
      <xdr:rowOff>12042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2168B-2907-4059-B62A-25FC7212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0"/>
          <a:ext cx="2395051" cy="709272"/>
        </a:xfrm>
        <a:prstGeom prst="rect">
          <a:avLst/>
        </a:prstGeom>
      </xdr:spPr>
    </xdr:pic>
    <xdr:clientData/>
  </xdr:twoCellAnchor>
  <xdr:twoCellAnchor editAs="oneCell">
    <xdr:from>
      <xdr:col>7</xdr:col>
      <xdr:colOff>422910</xdr:colOff>
      <xdr:row>0</xdr:row>
      <xdr:rowOff>135764</xdr:rowOff>
    </xdr:from>
    <xdr:to>
      <xdr:col>8</xdr:col>
      <xdr:colOff>1029272</xdr:colOff>
      <xdr:row>0</xdr:row>
      <xdr:rowOff>595261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294136-E90F-4A73-B785-1C8C306A9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5220" y="135764"/>
          <a:ext cx="1734122" cy="459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5EF7-147B-42C6-8A37-0B58E3431AD9}">
  <sheetPr>
    <pageSetUpPr fitToPage="1"/>
  </sheetPr>
  <dimension ref="A1:AB45"/>
  <sheetViews>
    <sheetView showGridLines="0" tabSelected="1" zoomScaleNormal="100" workbookViewId="0"/>
  </sheetViews>
  <sheetFormatPr defaultColWidth="8.83984375" defaultRowHeight="14.4" x14ac:dyDescent="0.55000000000000004"/>
  <cols>
    <col min="1" max="1" width="4.578125" style="2" customWidth="1"/>
    <col min="2" max="2" width="4.83984375" style="2" customWidth="1"/>
    <col min="3" max="3" width="4.578125" style="2" customWidth="1"/>
    <col min="4" max="4" width="36.578125" style="2" customWidth="1"/>
    <col min="5" max="11" width="10.578125" style="2" customWidth="1"/>
    <col min="12" max="12" width="36.578125" style="2" customWidth="1"/>
    <col min="13" max="13" width="4.83984375" style="2" customWidth="1"/>
    <col min="14" max="16384" width="8.83984375" style="2"/>
  </cols>
  <sheetData>
    <row r="1" spans="1:20" ht="19.5" customHeight="1" thickBot="1" x14ac:dyDescent="0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ht="19.5" customHeight="1" thickTop="1" x14ac:dyDescent="0.75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20" ht="19.5" customHeight="1" x14ac:dyDescent="0.75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20" ht="19.5" customHeight="1" x14ac:dyDescent="0.75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20" ht="19.5" customHeight="1" x14ac:dyDescent="0.75">
      <c r="A5" s="1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20" ht="19.5" customHeight="1" x14ac:dyDescent="0.75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20" ht="19.5" customHeight="1" x14ac:dyDescent="0.75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20" ht="19.5" customHeight="1" x14ac:dyDescent="0.75">
      <c r="A8" s="1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20" ht="19.5" customHeight="1" x14ac:dyDescent="0.75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20" ht="19.5" customHeight="1" x14ac:dyDescent="0.75">
      <c r="A10" s="1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1:20" ht="28.5" customHeight="1" x14ac:dyDescent="1.3">
      <c r="A11" s="1"/>
      <c r="B11" s="9"/>
      <c r="C11" s="11" t="s">
        <v>10</v>
      </c>
      <c r="D11" s="1"/>
      <c r="E11" s="1"/>
      <c r="F11" s="1"/>
      <c r="G11" s="1"/>
      <c r="H11" s="1"/>
      <c r="I11" s="1"/>
      <c r="J11" s="1"/>
      <c r="K11" s="1"/>
      <c r="L11" s="12" t="s">
        <v>0</v>
      </c>
      <c r="M11" s="10"/>
    </row>
    <row r="12" spans="1:20" ht="19.5" customHeight="1" x14ac:dyDescent="0.75">
      <c r="A12" s="1"/>
      <c r="B12" s="9"/>
      <c r="C12" s="13"/>
      <c r="D12" s="1"/>
      <c r="E12" s="1"/>
      <c r="F12" s="1"/>
      <c r="G12" s="1"/>
      <c r="H12" s="1"/>
      <c r="I12" s="1"/>
      <c r="J12" s="1"/>
      <c r="K12" s="14"/>
      <c r="L12" s="1"/>
      <c r="M12" s="10"/>
    </row>
    <row r="13" spans="1:20" ht="19.5" customHeight="1" x14ac:dyDescent="0.9">
      <c r="A13" s="1"/>
      <c r="B13" s="9"/>
      <c r="C13" s="15"/>
      <c r="D13" s="16" t="s">
        <v>1</v>
      </c>
      <c r="E13" s="17"/>
      <c r="F13" s="17"/>
      <c r="G13" s="1"/>
      <c r="H13" s="1"/>
      <c r="I13" s="17"/>
      <c r="J13" s="17"/>
      <c r="K13" s="17"/>
      <c r="L13" s="18"/>
      <c r="M13" s="10"/>
    </row>
    <row r="14" spans="1:20" ht="19.5" customHeight="1" x14ac:dyDescent="0.8">
      <c r="A14" s="1"/>
      <c r="B14" s="9"/>
      <c r="C14" s="19"/>
      <c r="D14" s="1"/>
      <c r="E14" s="17"/>
      <c r="F14" s="17"/>
      <c r="G14" s="1"/>
      <c r="H14" s="1"/>
      <c r="I14" s="17"/>
      <c r="J14" s="17"/>
      <c r="K14" s="17"/>
      <c r="L14" s="18"/>
      <c r="M14" s="10"/>
    </row>
    <row r="15" spans="1:20" ht="19.5" customHeight="1" x14ac:dyDescent="0.8">
      <c r="A15" s="1"/>
      <c r="B15" s="9"/>
      <c r="C15" s="20"/>
      <c r="D15" s="35" t="s">
        <v>22</v>
      </c>
      <c r="E15" s="17"/>
      <c r="G15" s="61"/>
      <c r="H15" s="1"/>
      <c r="L15" s="17"/>
      <c r="M15" s="10"/>
      <c r="P15" s="17"/>
      <c r="Q15" s="17"/>
      <c r="R15" s="17"/>
      <c r="S15" s="17"/>
      <c r="T15" s="17"/>
    </row>
    <row r="16" spans="1:20" ht="19.5" customHeight="1" x14ac:dyDescent="0.8">
      <c r="A16" s="1"/>
      <c r="B16" s="9"/>
      <c r="C16" s="22"/>
      <c r="D16" s="35" t="s">
        <v>27</v>
      </c>
      <c r="E16" s="17"/>
      <c r="G16" s="1"/>
      <c r="H16" s="1"/>
      <c r="L16" s="17"/>
      <c r="M16" s="10"/>
      <c r="P16" s="17"/>
      <c r="Q16" s="17"/>
      <c r="R16" s="17"/>
      <c r="S16" s="17"/>
      <c r="T16" s="17"/>
    </row>
    <row r="17" spans="1:28" ht="19.5" customHeight="1" x14ac:dyDescent="0.8">
      <c r="A17" s="1"/>
      <c r="B17" s="9"/>
      <c r="C17" s="22"/>
      <c r="D17" s="35" t="s">
        <v>25</v>
      </c>
      <c r="E17" s="17"/>
      <c r="G17" s="1"/>
      <c r="H17" s="1"/>
      <c r="L17" s="17"/>
      <c r="M17" s="10"/>
      <c r="P17" s="17"/>
      <c r="Q17" s="17"/>
      <c r="R17" s="17"/>
      <c r="S17" s="17"/>
      <c r="T17" s="17"/>
    </row>
    <row r="18" spans="1:28" ht="19.5" customHeight="1" x14ac:dyDescent="0.8">
      <c r="A18" s="1"/>
      <c r="B18" s="9"/>
      <c r="C18" s="22"/>
      <c r="D18" s="35" t="s">
        <v>34</v>
      </c>
      <c r="E18" s="17"/>
      <c r="G18" s="1"/>
      <c r="H18" s="1"/>
      <c r="L18" s="17"/>
      <c r="M18" s="10"/>
      <c r="P18" s="17"/>
      <c r="Q18" s="17"/>
      <c r="R18" s="17"/>
      <c r="S18" s="17"/>
      <c r="T18" s="17"/>
    </row>
    <row r="19" spans="1:28" ht="19.5" customHeight="1" x14ac:dyDescent="0.8">
      <c r="A19" s="1"/>
      <c r="B19" s="9"/>
      <c r="C19" s="22"/>
      <c r="D19"/>
      <c r="E19" s="17"/>
      <c r="G19" s="1"/>
      <c r="H19" s="1"/>
      <c r="L19" s="17"/>
      <c r="M19" s="10"/>
      <c r="P19" s="17"/>
      <c r="Q19" s="17"/>
      <c r="R19" s="17"/>
      <c r="S19" s="17"/>
      <c r="T19" s="17"/>
      <c r="W19" s="23"/>
    </row>
    <row r="20" spans="1:28" ht="19.5" customHeight="1" x14ac:dyDescent="0.8">
      <c r="A20" s="1"/>
      <c r="B20" s="9"/>
      <c r="C20" s="22"/>
      <c r="E20" s="17"/>
      <c r="G20" s="1"/>
      <c r="H20" s="1"/>
      <c r="L20" s="17"/>
      <c r="M20" s="10"/>
      <c r="P20" s="17"/>
      <c r="Q20" s="17"/>
      <c r="R20" s="17"/>
      <c r="S20" s="17"/>
      <c r="T20" s="17"/>
      <c r="W20" s="23"/>
    </row>
    <row r="21" spans="1:28" ht="19.5" customHeight="1" x14ac:dyDescent="0.8">
      <c r="A21" s="1"/>
      <c r="B21" s="9"/>
      <c r="C21" s="22"/>
      <c r="D21" s="21"/>
      <c r="E21" s="17"/>
      <c r="G21" s="1"/>
      <c r="H21" s="1"/>
      <c r="L21" s="17"/>
      <c r="M21" s="10"/>
      <c r="P21" s="17"/>
      <c r="Q21" s="17"/>
      <c r="R21" s="17"/>
      <c r="S21" s="17"/>
      <c r="T21" s="17"/>
      <c r="W21" s="23"/>
    </row>
    <row r="22" spans="1:28" ht="19.5" customHeight="1" x14ac:dyDescent="0.8">
      <c r="A22" s="1"/>
      <c r="B22" s="9"/>
      <c r="C22" s="22"/>
      <c r="D22" s="21"/>
      <c r="E22" s="17"/>
      <c r="G22" s="1"/>
      <c r="H22" s="1"/>
      <c r="L22" s="17"/>
      <c r="M22" s="10"/>
      <c r="P22" s="17"/>
      <c r="Q22" s="17"/>
      <c r="R22" s="17"/>
      <c r="S22" s="17"/>
      <c r="T22" s="17"/>
      <c r="W22" s="23"/>
    </row>
    <row r="23" spans="1:28" ht="19.5" customHeight="1" x14ac:dyDescent="0.8">
      <c r="A23" s="1"/>
      <c r="B23" s="9"/>
      <c r="C23" s="22"/>
      <c r="D23" s="21"/>
      <c r="E23" s="17"/>
      <c r="G23" s="1"/>
      <c r="H23" s="1"/>
      <c r="L23" s="17"/>
      <c r="M23" s="10"/>
      <c r="P23" s="21"/>
      <c r="Q23" s="17"/>
      <c r="R23" s="17"/>
      <c r="S23" s="17"/>
      <c r="T23" s="17"/>
      <c r="U23" s="17"/>
      <c r="W23" s="23"/>
    </row>
    <row r="24" spans="1:28" ht="19.5" customHeight="1" x14ac:dyDescent="0.8">
      <c r="A24" s="1"/>
      <c r="B24" s="9"/>
      <c r="C24" s="22"/>
      <c r="D24" s="21"/>
      <c r="E24" s="17"/>
      <c r="G24" s="1"/>
      <c r="H24" s="1"/>
      <c r="L24" s="17"/>
      <c r="M24" s="10"/>
      <c r="P24" s="21"/>
      <c r="Q24" s="17"/>
      <c r="R24" s="17"/>
      <c r="S24" s="17"/>
      <c r="T24" s="17"/>
      <c r="U24" s="17"/>
      <c r="W24" s="23"/>
    </row>
    <row r="25" spans="1:28" ht="19.5" customHeight="1" x14ac:dyDescent="0.8">
      <c r="A25" s="1"/>
      <c r="B25" s="9"/>
      <c r="C25" s="22"/>
      <c r="D25" s="21"/>
      <c r="E25" s="17"/>
      <c r="G25" s="1"/>
      <c r="H25" s="1"/>
      <c r="L25" s="17"/>
      <c r="M25" s="10"/>
      <c r="P25" s="21"/>
      <c r="Q25" s="17"/>
      <c r="R25" s="17"/>
      <c r="S25" s="17"/>
      <c r="T25" s="17"/>
      <c r="U25" s="17"/>
      <c r="W25" s="23"/>
    </row>
    <row r="26" spans="1:28" ht="19.5" customHeight="1" x14ac:dyDescent="0.8">
      <c r="A26" s="1"/>
      <c r="B26" s="9"/>
      <c r="C26" s="22"/>
      <c r="D26" s="21"/>
      <c r="E26" s="17"/>
      <c r="G26" s="1"/>
      <c r="H26" s="1"/>
      <c r="L26" s="17"/>
      <c r="M26" s="10"/>
      <c r="P26" s="21"/>
      <c r="Q26" s="17"/>
      <c r="R26" s="17"/>
      <c r="S26" s="17"/>
      <c r="T26" s="17"/>
      <c r="U26" s="17"/>
      <c r="W26" s="23"/>
    </row>
    <row r="27" spans="1:28" ht="19.5" customHeight="1" x14ac:dyDescent="0.8">
      <c r="A27" s="1"/>
      <c r="B27" s="9"/>
      <c r="C27" s="22"/>
      <c r="D27" s="21"/>
      <c r="E27" s="17"/>
      <c r="G27" s="1"/>
      <c r="H27" s="1"/>
      <c r="L27" s="17"/>
      <c r="M27" s="10"/>
      <c r="P27" s="17"/>
      <c r="Q27" s="17"/>
      <c r="R27" s="17"/>
      <c r="S27" s="17"/>
      <c r="T27" s="17"/>
      <c r="U27" s="17"/>
      <c r="W27" s="23"/>
    </row>
    <row r="28" spans="1:28" ht="19.5" customHeight="1" x14ac:dyDescent="0.8">
      <c r="A28" s="1"/>
      <c r="B28" s="9"/>
      <c r="C28" s="22"/>
      <c r="D28" s="21"/>
      <c r="E28" s="17"/>
      <c r="G28" s="1"/>
      <c r="H28" s="1"/>
      <c r="L28" s="17"/>
      <c r="M28" s="10"/>
      <c r="P28" s="21"/>
      <c r="Q28" s="17"/>
      <c r="R28" s="17"/>
      <c r="S28" s="17"/>
      <c r="T28" s="17"/>
      <c r="U28" s="17"/>
      <c r="AB28" s="23"/>
    </row>
    <row r="29" spans="1:28" ht="19.5" customHeight="1" x14ac:dyDescent="0.8">
      <c r="A29" s="1"/>
      <c r="B29" s="9"/>
      <c r="C29" s="22"/>
      <c r="D29" s="21"/>
      <c r="E29" s="17"/>
      <c r="G29" s="1"/>
      <c r="H29" s="1"/>
      <c r="L29" s="17"/>
      <c r="M29" s="10"/>
      <c r="P29" s="21"/>
      <c r="Q29" s="17"/>
      <c r="R29" s="17"/>
      <c r="S29" s="17"/>
      <c r="T29" s="17"/>
      <c r="U29" s="17"/>
    </row>
    <row r="30" spans="1:28" ht="19.5" customHeight="1" x14ac:dyDescent="0.8">
      <c r="A30" s="1"/>
      <c r="B30" s="9"/>
      <c r="C30" s="22"/>
      <c r="D30" s="21"/>
      <c r="E30" s="17"/>
      <c r="G30" s="1"/>
      <c r="H30" s="1"/>
      <c r="L30" s="17"/>
      <c r="M30" s="10"/>
      <c r="P30" s="21"/>
      <c r="Q30" s="17"/>
      <c r="R30" s="17"/>
      <c r="S30" s="17"/>
      <c r="T30" s="17"/>
      <c r="U30" s="17"/>
    </row>
    <row r="31" spans="1:28" ht="19.5" customHeight="1" x14ac:dyDescent="0.8">
      <c r="A31" s="1"/>
      <c r="B31" s="9"/>
      <c r="C31" s="22"/>
      <c r="D31" s="21"/>
      <c r="E31" s="17"/>
      <c r="G31" s="1"/>
      <c r="H31" s="1"/>
      <c r="L31" s="17"/>
      <c r="M31" s="10"/>
      <c r="P31" s="21"/>
      <c r="Q31" s="17"/>
      <c r="R31" s="17"/>
      <c r="S31" s="17"/>
      <c r="T31" s="17"/>
      <c r="U31" s="17"/>
    </row>
    <row r="32" spans="1:28" ht="19.5" customHeight="1" x14ac:dyDescent="0.8">
      <c r="A32" s="1"/>
      <c r="B32" s="9"/>
      <c r="C32" s="22"/>
      <c r="D32" s="21"/>
      <c r="E32" s="17"/>
      <c r="G32" s="1"/>
      <c r="H32" s="1"/>
      <c r="L32" s="17"/>
      <c r="M32" s="10"/>
      <c r="P32" s="17"/>
      <c r="Q32" s="17"/>
      <c r="R32" s="17"/>
      <c r="S32" s="17"/>
      <c r="T32" s="17"/>
    </row>
    <row r="33" spans="1:15" ht="19.5" customHeight="1" x14ac:dyDescent="0.75">
      <c r="A33" s="1"/>
      <c r="B33" s="9"/>
      <c r="E33" s="17"/>
      <c r="G33" s="17"/>
      <c r="H33" s="17"/>
      <c r="I33" s="17"/>
      <c r="J33" s="17"/>
      <c r="K33" s="17"/>
      <c r="L33" s="17"/>
      <c r="M33" s="10"/>
      <c r="O33" s="23"/>
    </row>
    <row r="34" spans="1:15" ht="19.5" customHeight="1" x14ac:dyDescent="0.75">
      <c r="A34" s="1"/>
      <c r="B34" s="9"/>
      <c r="D34" s="17"/>
      <c r="E34" s="17"/>
      <c r="F34" s="17"/>
      <c r="G34" s="17"/>
      <c r="H34" s="17"/>
      <c r="I34" s="17"/>
      <c r="J34" s="17"/>
      <c r="K34" s="17"/>
      <c r="L34" s="17"/>
      <c r="M34" s="10"/>
    </row>
    <row r="35" spans="1:15" ht="19.5" customHeight="1" x14ac:dyDescent="0.75">
      <c r="A35" s="1"/>
      <c r="B35" s="9"/>
      <c r="C35" s="24"/>
      <c r="D35" s="17"/>
      <c r="E35" s="17"/>
      <c r="F35" s="17"/>
      <c r="G35" s="17"/>
      <c r="H35" s="17"/>
      <c r="I35" s="17"/>
      <c r="J35" s="17"/>
      <c r="K35" s="17"/>
      <c r="L35" s="17"/>
      <c r="M35" s="10"/>
    </row>
    <row r="36" spans="1:15" ht="19.5" customHeight="1" x14ac:dyDescent="0.8">
      <c r="A36" s="1"/>
      <c r="B36" s="9"/>
      <c r="C36" s="25" t="s">
        <v>9</v>
      </c>
      <c r="D36" s="26"/>
      <c r="E36" s="26"/>
      <c r="F36" s="26"/>
      <c r="G36" s="26"/>
      <c r="H36" s="26"/>
      <c r="I36" s="26"/>
      <c r="J36" s="26"/>
      <c r="K36" s="26"/>
      <c r="L36" s="26"/>
      <c r="M36" s="10"/>
    </row>
    <row r="37" spans="1:15" ht="19.5" customHeight="1" x14ac:dyDescent="0.75">
      <c r="A37" s="1"/>
      <c r="B37" s="9"/>
      <c r="C37" s="27" t="s">
        <v>2</v>
      </c>
      <c r="D37" s="28"/>
      <c r="E37" s="28"/>
      <c r="F37" s="28"/>
      <c r="G37" s="28"/>
      <c r="H37" s="28"/>
      <c r="I37" s="28"/>
      <c r="J37" s="28"/>
      <c r="K37" s="28"/>
      <c r="L37" s="28"/>
      <c r="M37" s="10"/>
    </row>
    <row r="38" spans="1:15" ht="19.5" customHeight="1" x14ac:dyDescent="0.75">
      <c r="A38" s="1"/>
      <c r="B38" s="9"/>
      <c r="C38" s="27" t="s">
        <v>3</v>
      </c>
      <c r="D38" s="28"/>
      <c r="E38" s="28"/>
      <c r="F38" s="28"/>
      <c r="G38" s="28"/>
      <c r="H38" s="28"/>
      <c r="I38" s="28"/>
      <c r="J38" s="28"/>
      <c r="K38" s="28"/>
      <c r="L38" s="28"/>
      <c r="M38" s="10"/>
    </row>
    <row r="39" spans="1:15" ht="19.5" customHeight="1" x14ac:dyDescent="0.75">
      <c r="A39" s="1"/>
      <c r="B39" s="9"/>
      <c r="C39" s="27" t="s">
        <v>4</v>
      </c>
      <c r="D39" s="28"/>
      <c r="E39" s="28"/>
      <c r="F39" s="28"/>
      <c r="G39" s="28"/>
      <c r="H39" s="28"/>
      <c r="I39" s="28"/>
      <c r="J39" s="28"/>
      <c r="K39" s="28"/>
      <c r="L39" s="28"/>
      <c r="M39" s="10"/>
    </row>
    <row r="40" spans="1:15" ht="19.5" customHeight="1" x14ac:dyDescent="0.75">
      <c r="A40" s="1"/>
      <c r="B40" s="9"/>
      <c r="C40" s="27" t="s">
        <v>5</v>
      </c>
      <c r="D40" s="28"/>
      <c r="E40" s="28"/>
      <c r="F40" s="28"/>
      <c r="G40" s="28"/>
      <c r="H40" s="28"/>
      <c r="I40" s="28"/>
      <c r="J40" s="28"/>
      <c r="K40" s="28"/>
      <c r="L40" s="28"/>
      <c r="M40" s="10"/>
    </row>
    <row r="41" spans="1:15" ht="19.5" customHeight="1" x14ac:dyDescent="0.75">
      <c r="A41" s="1"/>
      <c r="B41" s="9"/>
      <c r="C41" s="27" t="s">
        <v>6</v>
      </c>
      <c r="D41" s="28"/>
      <c r="E41" s="28"/>
      <c r="F41" s="28"/>
      <c r="G41" s="28"/>
      <c r="H41" s="28"/>
      <c r="I41" s="28"/>
      <c r="J41" s="28"/>
      <c r="K41" s="28"/>
      <c r="L41" s="28"/>
      <c r="M41" s="10"/>
    </row>
    <row r="42" spans="1:15" ht="19.5" customHeight="1" x14ac:dyDescent="0.75">
      <c r="A42" s="1"/>
      <c r="B42" s="9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10"/>
    </row>
    <row r="43" spans="1:15" ht="19.5" customHeight="1" x14ac:dyDescent="0.75">
      <c r="A43" s="1"/>
      <c r="B43" s="9"/>
      <c r="C43" s="27" t="s">
        <v>7</v>
      </c>
      <c r="D43" s="28"/>
      <c r="E43" s="28"/>
      <c r="F43" s="28"/>
      <c r="G43" s="28"/>
      <c r="H43" s="28"/>
      <c r="I43" s="28"/>
      <c r="J43" s="28"/>
      <c r="K43" s="28"/>
      <c r="L43" s="28"/>
      <c r="M43" s="10"/>
    </row>
    <row r="44" spans="1:15" ht="19.5" customHeight="1" thickBot="1" x14ac:dyDescent="0.8">
      <c r="A44" s="1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 t="s">
        <v>8</v>
      </c>
    </row>
    <row r="45" spans="1:15" ht="14.7" thickTop="1" x14ac:dyDescent="0.55000000000000004"/>
  </sheetData>
  <hyperlinks>
    <hyperlink ref="C43" r:id="rId1" xr:uid="{23C3FE61-101B-4BB0-84E1-39FE28D2095B}"/>
    <hyperlink ref="D15" location="'Fixed Schedule'!A1" tooltip="Fixed Amortization Schedule" display="Fixed Amortization Schedule" xr:uid="{DD8870D8-77AC-460A-89C6-E76ED1A775F0}"/>
    <hyperlink ref="D16" location="'Variable Periods'!A1" tooltip="Variable Periods" display="Variable Periods" xr:uid="{9DFC38CC-B045-48D2-8860-F6262C5695CC}"/>
    <hyperlink ref="D17" location="'Additional Principal Paydown'!A1" tooltip="Additional Principal Paydown" display="Additional Principal Paydown" xr:uid="{115C3AB0-70EF-44FE-AAA9-D98ED18C9832}"/>
    <hyperlink ref="D18" location="'Variable Interest Rate'!A1" tooltip="Variable Interest Rate" display="Variable Interest Rate" xr:uid="{6BAAEC5D-E0A2-4938-902E-8E8AEF7CA809}"/>
  </hyperlinks>
  <printOptions horizontalCentered="1"/>
  <pageMargins left="0.7" right="0.7" top="0.75" bottom="0.75" header="0.3" footer="0.3"/>
  <pageSetup scale="57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CD59-1102-43BF-A5C5-2857F7789887}">
  <dimension ref="B1:H2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0.83984375" defaultRowHeight="14.4" x14ac:dyDescent="0.65"/>
  <cols>
    <col min="1" max="1" width="10.83984375" style="36"/>
    <col min="2" max="2" width="12.734375" style="36" bestFit="1" customWidth="1"/>
    <col min="3" max="6" width="15.578125" style="36" customWidth="1"/>
    <col min="7" max="16384" width="10.83984375" style="36"/>
  </cols>
  <sheetData>
    <row r="1" spans="2:8" s="34" customFormat="1" ht="55" customHeight="1" x14ac:dyDescent="0.75">
      <c r="B1" s="32"/>
      <c r="C1" s="32"/>
      <c r="D1" s="32"/>
      <c r="E1" s="32"/>
      <c r="F1" s="32"/>
      <c r="G1" s="33"/>
    </row>
    <row r="3" spans="2:8" x14ac:dyDescent="0.65">
      <c r="B3" s="43" t="s">
        <v>16</v>
      </c>
    </row>
    <row r="4" spans="2:8" x14ac:dyDescent="0.65">
      <c r="B4" s="44" t="s">
        <v>11</v>
      </c>
      <c r="C4" s="47">
        <v>100000</v>
      </c>
      <c r="E4" s="36" t="s">
        <v>36</v>
      </c>
      <c r="F4" s="59">
        <f>SUM(E12:E24)</f>
        <v>3832.0953177656779</v>
      </c>
    </row>
    <row r="5" spans="2:8" x14ac:dyDescent="0.65">
      <c r="B5" s="45" t="s">
        <v>12</v>
      </c>
      <c r="C5" s="48">
        <v>7.0000000000000007E-2</v>
      </c>
      <c r="E5" s="36" t="s">
        <v>37</v>
      </c>
      <c r="F5" s="59">
        <f>SUM(D12:D24)</f>
        <v>100000</v>
      </c>
    </row>
    <row r="6" spans="2:8" x14ac:dyDescent="0.65">
      <c r="B6" s="45" t="s">
        <v>13</v>
      </c>
      <c r="C6" s="49">
        <f>+C5/12</f>
        <v>5.8333333333333336E-3</v>
      </c>
      <c r="E6" s="36" t="s">
        <v>35</v>
      </c>
      <c r="F6" s="78">
        <f>SUM(F4:F5)</f>
        <v>103832.09531776568</v>
      </c>
    </row>
    <row r="7" spans="2:8" x14ac:dyDescent="0.65">
      <c r="B7" s="45" t="s">
        <v>14</v>
      </c>
      <c r="C7" s="50">
        <v>12</v>
      </c>
      <c r="E7" s="76" t="s">
        <v>38</v>
      </c>
      <c r="F7" s="77">
        <f>C8*C7-F6</f>
        <v>0</v>
      </c>
    </row>
    <row r="8" spans="2:8" x14ac:dyDescent="0.65">
      <c r="B8" s="46" t="s">
        <v>15</v>
      </c>
      <c r="C8" s="80">
        <f>PMT(C6,C7,-C4)</f>
        <v>8652.6746098138046</v>
      </c>
    </row>
    <row r="10" spans="2:8" ht="20.399999999999999" x14ac:dyDescent="0.65">
      <c r="B10" s="37" t="s">
        <v>21</v>
      </c>
      <c r="C10" s="38"/>
      <c r="D10" s="38"/>
      <c r="E10" s="38"/>
      <c r="F10" s="38"/>
    </row>
    <row r="11" spans="2:8" x14ac:dyDescent="0.65">
      <c r="B11" s="51" t="s">
        <v>17</v>
      </c>
      <c r="C11" s="51" t="s">
        <v>15</v>
      </c>
      <c r="D11" s="51" t="s">
        <v>18</v>
      </c>
      <c r="E11" s="51" t="s">
        <v>19</v>
      </c>
      <c r="F11" s="51" t="s">
        <v>20</v>
      </c>
    </row>
    <row r="12" spans="2:8" x14ac:dyDescent="0.65">
      <c r="B12" s="40">
        <v>0</v>
      </c>
      <c r="C12" s="41">
        <v>0</v>
      </c>
      <c r="D12" s="41">
        <v>0</v>
      </c>
      <c r="E12" s="41">
        <v>0</v>
      </c>
      <c r="F12" s="59">
        <f>C4</f>
        <v>100000</v>
      </c>
    </row>
    <row r="13" spans="2:8" x14ac:dyDescent="0.65">
      <c r="B13" s="39">
        <f>+B12+1</f>
        <v>1</v>
      </c>
      <c r="C13" s="59">
        <f>$C$8</f>
        <v>8652.6746098138046</v>
      </c>
      <c r="D13" s="60">
        <f>PPMT($C$6,B13,$C$7,-$C$4)</f>
        <v>8069.3412764804716</v>
      </c>
      <c r="E13" s="59">
        <f>IPMT($C$6,B13,$C$7,-$C$4)</f>
        <v>583.33333333333337</v>
      </c>
      <c r="F13" s="59">
        <f>F12-D13</f>
        <v>91930.658723519533</v>
      </c>
      <c r="H13" s="60"/>
    </row>
    <row r="14" spans="2:8" x14ac:dyDescent="0.65">
      <c r="B14" s="39">
        <f t="shared" ref="B14:B24" si="0">+B13+1</f>
        <v>2</v>
      </c>
      <c r="C14" s="59">
        <f t="shared" ref="C14:C24" si="1">$C$8</f>
        <v>8652.6746098138046</v>
      </c>
      <c r="D14" s="60">
        <f t="shared" ref="D14:D24" si="2">PPMT($C$6,B14,$C$7,-$C$4)</f>
        <v>8116.4124339266091</v>
      </c>
      <c r="E14" s="59">
        <f>IPMT($C$6,B14,$C$7,-$C$4)</f>
        <v>536.26217588719726</v>
      </c>
      <c r="F14" s="59">
        <f t="shared" ref="F14:F24" si="3">F13-D14</f>
        <v>83814.24628959292</v>
      </c>
      <c r="H14" s="60"/>
    </row>
    <row r="15" spans="2:8" x14ac:dyDescent="0.65">
      <c r="B15" s="39">
        <f t="shared" si="0"/>
        <v>3</v>
      </c>
      <c r="C15" s="59">
        <f t="shared" si="1"/>
        <v>8652.6746098138046</v>
      </c>
      <c r="D15" s="60">
        <f t="shared" si="2"/>
        <v>8163.7581731245127</v>
      </c>
      <c r="E15" s="59">
        <f t="shared" ref="E15:E24" si="4">IPMT($C$6,B15,$C$7,-$C$4)</f>
        <v>488.91643668929197</v>
      </c>
      <c r="F15" s="59">
        <f t="shared" si="3"/>
        <v>75650.488116468405</v>
      </c>
      <c r="H15" s="60"/>
    </row>
    <row r="16" spans="2:8" x14ac:dyDescent="0.65">
      <c r="B16" s="39">
        <f t="shared" si="0"/>
        <v>4</v>
      </c>
      <c r="C16" s="59">
        <f t="shared" si="1"/>
        <v>8652.6746098138046</v>
      </c>
      <c r="D16" s="60">
        <f t="shared" si="2"/>
        <v>8211.3800958010743</v>
      </c>
      <c r="E16" s="59">
        <f t="shared" si="4"/>
        <v>441.29451401273241</v>
      </c>
      <c r="F16" s="59">
        <f t="shared" si="3"/>
        <v>67439.108020667336</v>
      </c>
      <c r="H16" s="60"/>
    </row>
    <row r="17" spans="2:8" x14ac:dyDescent="0.65">
      <c r="B17" s="39">
        <f t="shared" si="0"/>
        <v>5</v>
      </c>
      <c r="C17" s="59">
        <f t="shared" si="1"/>
        <v>8652.6746098138046</v>
      </c>
      <c r="D17" s="60">
        <f t="shared" si="2"/>
        <v>8259.2798130265783</v>
      </c>
      <c r="E17" s="59">
        <f t="shared" si="4"/>
        <v>393.39479678722608</v>
      </c>
      <c r="F17" s="59">
        <f t="shared" si="3"/>
        <v>59179.828207640756</v>
      </c>
      <c r="H17" s="60"/>
    </row>
    <row r="18" spans="2:8" x14ac:dyDescent="0.65">
      <c r="B18" s="39">
        <f t="shared" si="0"/>
        <v>6</v>
      </c>
      <c r="C18" s="59">
        <f t="shared" si="1"/>
        <v>8652.6746098138046</v>
      </c>
      <c r="D18" s="60">
        <f t="shared" si="2"/>
        <v>8307.4589452692344</v>
      </c>
      <c r="E18" s="59">
        <f t="shared" si="4"/>
        <v>345.21566454457098</v>
      </c>
      <c r="F18" s="59">
        <f t="shared" si="3"/>
        <v>50872.369262371518</v>
      </c>
      <c r="H18" s="60"/>
    </row>
    <row r="19" spans="2:8" x14ac:dyDescent="0.65">
      <c r="B19" s="39">
        <f t="shared" si="0"/>
        <v>7</v>
      </c>
      <c r="C19" s="59">
        <f t="shared" si="1"/>
        <v>8652.6746098138046</v>
      </c>
      <c r="D19" s="60">
        <f t="shared" si="2"/>
        <v>8355.9191224499718</v>
      </c>
      <c r="E19" s="59">
        <f t="shared" si="4"/>
        <v>296.75548736383382</v>
      </c>
      <c r="F19" s="59">
        <f t="shared" si="3"/>
        <v>42516.450139921544</v>
      </c>
      <c r="H19" s="60"/>
    </row>
    <row r="20" spans="2:8" x14ac:dyDescent="0.65">
      <c r="B20" s="39">
        <f t="shared" si="0"/>
        <v>8</v>
      </c>
      <c r="C20" s="59">
        <f t="shared" si="1"/>
        <v>8652.6746098138046</v>
      </c>
      <c r="D20" s="60">
        <f t="shared" si="2"/>
        <v>8404.6619839975956</v>
      </c>
      <c r="E20" s="59">
        <f t="shared" si="4"/>
        <v>248.01262581620898</v>
      </c>
      <c r="F20" s="59">
        <f t="shared" si="3"/>
        <v>34111.788155923947</v>
      </c>
      <c r="H20" s="60"/>
    </row>
    <row r="21" spans="2:8" x14ac:dyDescent="0.65">
      <c r="B21" s="39">
        <f t="shared" si="0"/>
        <v>9</v>
      </c>
      <c r="C21" s="59">
        <f t="shared" si="1"/>
        <v>8652.6746098138046</v>
      </c>
      <c r="D21" s="60">
        <f t="shared" si="2"/>
        <v>8453.6891789042493</v>
      </c>
      <c r="E21" s="59">
        <f t="shared" si="4"/>
        <v>198.98543090955633</v>
      </c>
      <c r="F21" s="59">
        <f t="shared" si="3"/>
        <v>25658.098977019697</v>
      </c>
      <c r="H21" s="60"/>
    </row>
    <row r="22" spans="2:8" x14ac:dyDescent="0.65">
      <c r="B22" s="39">
        <f t="shared" si="0"/>
        <v>10</v>
      </c>
      <c r="C22" s="59">
        <f t="shared" si="1"/>
        <v>8652.6746098138046</v>
      </c>
      <c r="D22" s="60">
        <f t="shared" si="2"/>
        <v>8503.0023657811907</v>
      </c>
      <c r="E22" s="59">
        <f t="shared" si="4"/>
        <v>149.67224403261488</v>
      </c>
      <c r="F22" s="59">
        <f t="shared" si="3"/>
        <v>17155.096611238507</v>
      </c>
      <c r="H22" s="60"/>
    </row>
    <row r="23" spans="2:8" x14ac:dyDescent="0.65">
      <c r="B23" s="39">
        <f t="shared" si="0"/>
        <v>11</v>
      </c>
      <c r="C23" s="59">
        <f t="shared" si="1"/>
        <v>8652.6746098138046</v>
      </c>
      <c r="D23" s="60">
        <f t="shared" si="2"/>
        <v>8552.6032129149135</v>
      </c>
      <c r="E23" s="59">
        <f t="shared" si="4"/>
        <v>100.07139689889125</v>
      </c>
      <c r="F23" s="59">
        <f t="shared" si="3"/>
        <v>8602.4933983235933</v>
      </c>
      <c r="H23" s="60"/>
    </row>
    <row r="24" spans="2:8" x14ac:dyDescent="0.65">
      <c r="B24" s="39">
        <f t="shared" si="0"/>
        <v>12</v>
      </c>
      <c r="C24" s="59">
        <f t="shared" si="1"/>
        <v>8652.6746098138046</v>
      </c>
      <c r="D24" s="60">
        <f t="shared" si="2"/>
        <v>8602.493398323586</v>
      </c>
      <c r="E24" s="59">
        <f t="shared" si="4"/>
        <v>50.181211490220917</v>
      </c>
      <c r="F24" s="59">
        <f t="shared" si="3"/>
        <v>0</v>
      </c>
      <c r="H24" s="60"/>
    </row>
  </sheetData>
  <sortState xmlns:xlrd2="http://schemas.microsoft.com/office/spreadsheetml/2017/richdata2" ref="B11:D40">
    <sortCondition ref="D11:D40"/>
  </sortState>
  <printOptions horizontalCentered="1"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7CD1-CA52-4840-9F3D-986E24BC752E}">
  <dimension ref="B1:H376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0.83984375" defaultRowHeight="14.4" x14ac:dyDescent="0.65"/>
  <cols>
    <col min="1" max="1" width="10.83984375" style="36"/>
    <col min="2" max="2" width="12.734375" style="36" bestFit="1" customWidth="1"/>
    <col min="3" max="6" width="15.578125" style="36" customWidth="1"/>
    <col min="7" max="16384" width="10.83984375" style="36"/>
  </cols>
  <sheetData>
    <row r="1" spans="2:8" s="34" customFormat="1" ht="55" customHeight="1" x14ac:dyDescent="0.75">
      <c r="B1" s="32"/>
      <c r="C1" s="32"/>
      <c r="D1" s="32"/>
      <c r="E1" s="32"/>
      <c r="F1" s="32"/>
      <c r="G1" s="33"/>
    </row>
    <row r="3" spans="2:8" x14ac:dyDescent="0.65">
      <c r="B3" s="43" t="s">
        <v>16</v>
      </c>
    </row>
    <row r="4" spans="2:8" x14ac:dyDescent="0.65">
      <c r="B4" s="44" t="s">
        <v>11</v>
      </c>
      <c r="C4" s="47">
        <v>100000</v>
      </c>
      <c r="E4" s="36" t="s">
        <v>36</v>
      </c>
      <c r="F4" s="59">
        <f>SUM(E15:E3750)</f>
        <v>139508.89826450608</v>
      </c>
    </row>
    <row r="5" spans="2:8" x14ac:dyDescent="0.65">
      <c r="B5" s="45" t="s">
        <v>12</v>
      </c>
      <c r="C5" s="48">
        <v>7.0000000000000007E-2</v>
      </c>
      <c r="E5" s="36" t="s">
        <v>37</v>
      </c>
      <c r="F5" s="59">
        <f>SUM(D15:D375)</f>
        <v>100000</v>
      </c>
    </row>
    <row r="6" spans="2:8" x14ac:dyDescent="0.65">
      <c r="B6" s="45" t="s">
        <v>13</v>
      </c>
      <c r="C6" s="49">
        <f>+C5/12</f>
        <v>5.8333333333333336E-3</v>
      </c>
      <c r="E6" s="36" t="s">
        <v>35</v>
      </c>
      <c r="F6" s="79">
        <f>SUM(F4:F5)</f>
        <v>239508.89826450608</v>
      </c>
    </row>
    <row r="7" spans="2:8" ht="15.9" x14ac:dyDescent="0.65">
      <c r="B7" s="65" t="s">
        <v>30</v>
      </c>
      <c r="C7" s="50">
        <v>30</v>
      </c>
      <c r="E7" s="76" t="s">
        <v>38</v>
      </c>
      <c r="F7" s="77">
        <f>C8*C9-F6</f>
        <v>0</v>
      </c>
    </row>
    <row r="8" spans="2:8" x14ac:dyDescent="0.65">
      <c r="B8" s="45" t="s">
        <v>14</v>
      </c>
      <c r="C8" s="62">
        <f>C7*12</f>
        <v>360</v>
      </c>
    </row>
    <row r="9" spans="2:8" x14ac:dyDescent="0.65">
      <c r="B9" s="46" t="s">
        <v>15</v>
      </c>
      <c r="C9" s="80">
        <f>PMT(C6,C8,-C4)</f>
        <v>665.30249517918321</v>
      </c>
    </row>
    <row r="10" spans="2:8" x14ac:dyDescent="0.65">
      <c r="C10" s="42"/>
    </row>
    <row r="11" spans="2:8" x14ac:dyDescent="0.65">
      <c r="C11" s="42"/>
      <c r="F11" s="67" t="s">
        <v>31</v>
      </c>
    </row>
    <row r="13" spans="2:8" ht="20.399999999999999" x14ac:dyDescent="0.65">
      <c r="B13" s="37" t="str">
        <f>$C$8&amp;" Month Amortization Schedule"</f>
        <v>360 Month Amortization Schedule</v>
      </c>
      <c r="C13" s="38"/>
      <c r="D13" s="38"/>
      <c r="E13" s="38"/>
      <c r="F13" s="38"/>
    </row>
    <row r="14" spans="2:8" x14ac:dyDescent="0.65">
      <c r="B14" s="51" t="s">
        <v>17</v>
      </c>
      <c r="C14" s="51" t="s">
        <v>15</v>
      </c>
      <c r="D14" s="51" t="s">
        <v>18</v>
      </c>
      <c r="E14" s="51" t="s">
        <v>19</v>
      </c>
      <c r="F14" s="51" t="s">
        <v>20</v>
      </c>
    </row>
    <row r="15" spans="2:8" x14ac:dyDescent="0.65">
      <c r="B15" s="40">
        <v>0</v>
      </c>
      <c r="C15" s="41">
        <v>0</v>
      </c>
      <c r="D15" s="41">
        <v>0</v>
      </c>
      <c r="E15" s="41">
        <v>0</v>
      </c>
      <c r="F15" s="59">
        <f>C4</f>
        <v>100000</v>
      </c>
    </row>
    <row r="16" spans="2:8" x14ac:dyDescent="0.65">
      <c r="B16" s="39">
        <f>B15+1</f>
        <v>1</v>
      </c>
      <c r="C16" s="59">
        <f>IF(B16&lt;=$C$8,$C$9,"")</f>
        <v>665.30249517918321</v>
      </c>
      <c r="D16" s="60">
        <f t="shared" ref="D16:D79" si="0">IF(B16&lt;=$C$8,PPMT($C$6,B16,$C$8,-$C$4),"")</f>
        <v>81.969161845849811</v>
      </c>
      <c r="E16" s="59">
        <f t="shared" ref="E16:E79" si="1">IF(B16&lt;=$C$8,IPMT($C$6,B16,$C$8,-$C$4),"")</f>
        <v>583.33333333333337</v>
      </c>
      <c r="F16" s="59">
        <f>IF(B16&lt;=$C$8,F15-D16,"")</f>
        <v>99918.030838154154</v>
      </c>
      <c r="G16" s="68"/>
      <c r="H16" s="52"/>
    </row>
    <row r="17" spans="2:8" x14ac:dyDescent="0.65">
      <c r="B17" s="39">
        <f t="shared" ref="B17:B80" si="2">B16+1</f>
        <v>2</v>
      </c>
      <c r="C17" s="59">
        <f t="shared" ref="C17:C39" si="3">IF(B17&lt;=$C$8,$C$9,"")</f>
        <v>665.30249517918321</v>
      </c>
      <c r="D17" s="60">
        <f t="shared" si="0"/>
        <v>82.447315289950566</v>
      </c>
      <c r="E17" s="59">
        <f t="shared" si="1"/>
        <v>582.85517988923255</v>
      </c>
      <c r="F17" s="59">
        <f t="shared" ref="F17:F39" si="4">IF(B17&lt;=$C$8,F16-D17,"")</f>
        <v>99835.58352286421</v>
      </c>
      <c r="G17" s="68"/>
      <c r="H17" s="52"/>
    </row>
    <row r="18" spans="2:8" x14ac:dyDescent="0.65">
      <c r="B18" s="39">
        <f t="shared" si="2"/>
        <v>3</v>
      </c>
      <c r="C18" s="59">
        <f t="shared" si="3"/>
        <v>665.30249517918321</v>
      </c>
      <c r="D18" s="60">
        <f t="shared" si="0"/>
        <v>82.9282579624753</v>
      </c>
      <c r="E18" s="59">
        <f t="shared" si="1"/>
        <v>582.37423721670791</v>
      </c>
      <c r="F18" s="59">
        <f t="shared" si="4"/>
        <v>99752.655264901739</v>
      </c>
      <c r="G18" s="68"/>
      <c r="H18" s="52"/>
    </row>
    <row r="19" spans="2:8" x14ac:dyDescent="0.65">
      <c r="B19" s="39">
        <f t="shared" si="2"/>
        <v>4</v>
      </c>
      <c r="C19" s="59">
        <f t="shared" si="3"/>
        <v>665.30249517918321</v>
      </c>
      <c r="D19" s="60">
        <f t="shared" si="0"/>
        <v>83.412006133923086</v>
      </c>
      <c r="E19" s="59">
        <f t="shared" si="1"/>
        <v>581.8904890452601</v>
      </c>
      <c r="F19" s="59">
        <f t="shared" si="4"/>
        <v>99669.243258767819</v>
      </c>
      <c r="G19" s="68"/>
      <c r="H19" s="52"/>
    </row>
    <row r="20" spans="2:8" x14ac:dyDescent="0.65">
      <c r="B20" s="39">
        <f t="shared" si="2"/>
        <v>5</v>
      </c>
      <c r="C20" s="59">
        <f t="shared" si="3"/>
        <v>665.30249517918321</v>
      </c>
      <c r="D20" s="60">
        <f t="shared" si="0"/>
        <v>83.898576169704313</v>
      </c>
      <c r="E20" s="59">
        <f t="shared" si="1"/>
        <v>581.40391900947884</v>
      </c>
      <c r="F20" s="59">
        <f t="shared" si="4"/>
        <v>99585.344682598108</v>
      </c>
      <c r="G20" s="68"/>
      <c r="H20" s="52"/>
    </row>
    <row r="21" spans="2:8" x14ac:dyDescent="0.65">
      <c r="B21" s="39">
        <f t="shared" si="2"/>
        <v>6</v>
      </c>
      <c r="C21" s="59">
        <f t="shared" si="3"/>
        <v>665.30249517918321</v>
      </c>
      <c r="D21" s="60">
        <f t="shared" si="0"/>
        <v>84.387984530694254</v>
      </c>
      <c r="E21" s="59">
        <f t="shared" si="1"/>
        <v>580.91451064848889</v>
      </c>
      <c r="F21" s="59">
        <f t="shared" si="4"/>
        <v>99500.956698067414</v>
      </c>
      <c r="G21" s="68"/>
      <c r="H21" s="52"/>
    </row>
    <row r="22" spans="2:8" x14ac:dyDescent="0.65">
      <c r="B22" s="39">
        <f t="shared" si="2"/>
        <v>7</v>
      </c>
      <c r="C22" s="59">
        <f t="shared" si="3"/>
        <v>665.30249517918321</v>
      </c>
      <c r="D22" s="60">
        <f t="shared" si="0"/>
        <v>84.880247773789932</v>
      </c>
      <c r="E22" s="59">
        <f t="shared" si="1"/>
        <v>580.42224740539325</v>
      </c>
      <c r="F22" s="59">
        <f t="shared" si="4"/>
        <v>99416.076450293622</v>
      </c>
      <c r="H22" s="52"/>
    </row>
    <row r="23" spans="2:8" x14ac:dyDescent="0.65">
      <c r="B23" s="39">
        <f t="shared" si="2"/>
        <v>8</v>
      </c>
      <c r="C23" s="59">
        <f t="shared" si="3"/>
        <v>665.30249517918321</v>
      </c>
      <c r="D23" s="60">
        <f t="shared" si="0"/>
        <v>85.375382552470384</v>
      </c>
      <c r="E23" s="59">
        <f t="shared" si="1"/>
        <v>579.92711262671287</v>
      </c>
      <c r="F23" s="59">
        <f t="shared" si="4"/>
        <v>99330.701067741145</v>
      </c>
      <c r="H23" s="52"/>
    </row>
    <row r="24" spans="2:8" x14ac:dyDescent="0.65">
      <c r="B24" s="39">
        <f t="shared" si="2"/>
        <v>9</v>
      </c>
      <c r="C24" s="59">
        <f t="shared" si="3"/>
        <v>665.30249517918321</v>
      </c>
      <c r="D24" s="60">
        <f t="shared" si="0"/>
        <v>85.873405617359808</v>
      </c>
      <c r="E24" s="59">
        <f t="shared" si="1"/>
        <v>579.42908956182339</v>
      </c>
      <c r="F24" s="59">
        <f t="shared" si="4"/>
        <v>99244.827662123789</v>
      </c>
      <c r="H24" s="52"/>
    </row>
    <row r="25" spans="2:8" x14ac:dyDescent="0.65">
      <c r="B25" s="39">
        <f t="shared" si="2"/>
        <v>10</v>
      </c>
      <c r="C25" s="59">
        <f t="shared" si="3"/>
        <v>665.30249517918321</v>
      </c>
      <c r="D25" s="60">
        <f t="shared" si="0"/>
        <v>86.374333816794405</v>
      </c>
      <c r="E25" s="59">
        <f t="shared" si="1"/>
        <v>578.92816136238878</v>
      </c>
      <c r="F25" s="59">
        <f t="shared" si="4"/>
        <v>99158.45332830699</v>
      </c>
      <c r="H25" s="52"/>
    </row>
    <row r="26" spans="2:8" x14ac:dyDescent="0.65">
      <c r="B26" s="39">
        <f t="shared" si="2"/>
        <v>11</v>
      </c>
      <c r="C26" s="59">
        <f t="shared" si="3"/>
        <v>665.30249517918321</v>
      </c>
      <c r="D26" s="60">
        <f t="shared" si="0"/>
        <v>86.878184097392378</v>
      </c>
      <c r="E26" s="59">
        <f t="shared" si="1"/>
        <v>578.42431108179085</v>
      </c>
      <c r="F26" s="59">
        <f t="shared" si="4"/>
        <v>99071.575144209593</v>
      </c>
      <c r="H26" s="52"/>
    </row>
    <row r="27" spans="2:8" x14ac:dyDescent="0.65">
      <c r="B27" s="39">
        <f t="shared" si="2"/>
        <v>12</v>
      </c>
      <c r="C27" s="59">
        <f t="shared" si="3"/>
        <v>665.30249517918321</v>
      </c>
      <c r="D27" s="60">
        <f t="shared" si="0"/>
        <v>87.384973504627141</v>
      </c>
      <c r="E27" s="59">
        <f t="shared" si="1"/>
        <v>577.91752167455604</v>
      </c>
      <c r="F27" s="59">
        <f t="shared" si="4"/>
        <v>98984.190170704969</v>
      </c>
      <c r="H27" s="52"/>
    </row>
    <row r="28" spans="2:8" x14ac:dyDescent="0.65">
      <c r="B28" s="39">
        <f t="shared" si="2"/>
        <v>13</v>
      </c>
      <c r="C28" s="59">
        <f t="shared" si="3"/>
        <v>665.30249517918321</v>
      </c>
      <c r="D28" s="60">
        <f t="shared" si="0"/>
        <v>87.894719183404135</v>
      </c>
      <c r="E28" s="59">
        <f t="shared" si="1"/>
        <v>577.40777599577905</v>
      </c>
      <c r="F28" s="59">
        <f t="shared" si="4"/>
        <v>98896.295451521568</v>
      </c>
    </row>
    <row r="29" spans="2:8" x14ac:dyDescent="0.65">
      <c r="B29" s="39">
        <f t="shared" si="2"/>
        <v>14</v>
      </c>
      <c r="C29" s="59">
        <f t="shared" si="3"/>
        <v>665.30249517918321</v>
      </c>
      <c r="D29" s="60">
        <f t="shared" si="0"/>
        <v>88.407438378640677</v>
      </c>
      <c r="E29" s="59">
        <f t="shared" si="1"/>
        <v>576.89505680054253</v>
      </c>
      <c r="F29" s="59">
        <f t="shared" si="4"/>
        <v>98807.888013142932</v>
      </c>
    </row>
    <row r="30" spans="2:8" x14ac:dyDescent="0.65">
      <c r="B30" s="39">
        <f t="shared" si="2"/>
        <v>15</v>
      </c>
      <c r="C30" s="59">
        <f t="shared" si="3"/>
        <v>665.30249517918321</v>
      </c>
      <c r="D30" s="60">
        <f t="shared" si="0"/>
        <v>88.923148435849413</v>
      </c>
      <c r="E30" s="59">
        <f t="shared" si="1"/>
        <v>576.37934674333383</v>
      </c>
      <c r="F30" s="59">
        <f t="shared" si="4"/>
        <v>98718.964864707086</v>
      </c>
    </row>
    <row r="31" spans="2:8" x14ac:dyDescent="0.65">
      <c r="B31" s="39">
        <f t="shared" si="2"/>
        <v>16</v>
      </c>
      <c r="C31" s="59">
        <f t="shared" si="3"/>
        <v>665.30249517918321</v>
      </c>
      <c r="D31" s="60">
        <f t="shared" si="0"/>
        <v>89.441866801725226</v>
      </c>
      <c r="E31" s="59">
        <f t="shared" si="1"/>
        <v>575.86062837745794</v>
      </c>
      <c r="F31" s="59">
        <f t="shared" si="4"/>
        <v>98629.522997905355</v>
      </c>
    </row>
    <row r="32" spans="2:8" x14ac:dyDescent="0.65">
      <c r="B32" s="39">
        <f t="shared" si="2"/>
        <v>17</v>
      </c>
      <c r="C32" s="59">
        <f t="shared" si="3"/>
        <v>665.30249517918321</v>
      </c>
      <c r="D32" s="60">
        <f t="shared" si="0"/>
        <v>89.963611024735286</v>
      </c>
      <c r="E32" s="59">
        <f t="shared" si="1"/>
        <v>575.3388841544479</v>
      </c>
      <c r="F32" s="59">
        <f t="shared" si="4"/>
        <v>98539.559386880617</v>
      </c>
    </row>
    <row r="33" spans="2:6" x14ac:dyDescent="0.65">
      <c r="B33" s="39">
        <f t="shared" si="2"/>
        <v>18</v>
      </c>
      <c r="C33" s="59">
        <f t="shared" si="3"/>
        <v>665.30249517918321</v>
      </c>
      <c r="D33" s="60">
        <f t="shared" si="0"/>
        <v>90.488398755712907</v>
      </c>
      <c r="E33" s="59">
        <f t="shared" si="1"/>
        <v>574.81409642347035</v>
      </c>
      <c r="F33" s="59">
        <f t="shared" si="4"/>
        <v>98449.070988124906</v>
      </c>
    </row>
    <row r="34" spans="2:6" x14ac:dyDescent="0.65">
      <c r="B34" s="39">
        <f t="shared" si="2"/>
        <v>19</v>
      </c>
      <c r="C34" s="59">
        <f t="shared" si="3"/>
        <v>665.30249517918321</v>
      </c>
      <c r="D34" s="60">
        <f t="shared" si="0"/>
        <v>91.016247748454546</v>
      </c>
      <c r="E34" s="59">
        <f t="shared" si="1"/>
        <v>574.28624743072862</v>
      </c>
      <c r="F34" s="59">
        <f t="shared" si="4"/>
        <v>98358.05474037645</v>
      </c>
    </row>
    <row r="35" spans="2:6" x14ac:dyDescent="0.65">
      <c r="B35" s="39">
        <f t="shared" si="2"/>
        <v>20</v>
      </c>
      <c r="C35" s="59">
        <f t="shared" si="3"/>
        <v>665.30249517918321</v>
      </c>
      <c r="D35" s="60">
        <f t="shared" si="0"/>
        <v>91.547175860320536</v>
      </c>
      <c r="E35" s="59">
        <f t="shared" si="1"/>
        <v>573.75531931886269</v>
      </c>
      <c r="F35" s="59">
        <f t="shared" si="4"/>
        <v>98266.507564516127</v>
      </c>
    </row>
    <row r="36" spans="2:6" x14ac:dyDescent="0.65">
      <c r="B36" s="39">
        <f t="shared" si="2"/>
        <v>21</v>
      </c>
      <c r="C36" s="59">
        <f t="shared" si="3"/>
        <v>665.30249517918321</v>
      </c>
      <c r="D36" s="60">
        <f t="shared" si="0"/>
        <v>92.081201052839049</v>
      </c>
      <c r="E36" s="59">
        <f t="shared" si="1"/>
        <v>573.22129412634411</v>
      </c>
      <c r="F36" s="59">
        <f t="shared" si="4"/>
        <v>98174.426363463281</v>
      </c>
    </row>
    <row r="37" spans="2:6" x14ac:dyDescent="0.65">
      <c r="B37" s="39">
        <f t="shared" si="2"/>
        <v>22</v>
      </c>
      <c r="C37" s="59">
        <f t="shared" si="3"/>
        <v>665.30249517918321</v>
      </c>
      <c r="D37" s="60">
        <f t="shared" si="0"/>
        <v>92.618341392313951</v>
      </c>
      <c r="E37" s="59">
        <f t="shared" si="1"/>
        <v>572.68415378686927</v>
      </c>
      <c r="F37" s="59">
        <f t="shared" si="4"/>
        <v>98081.808022070967</v>
      </c>
    </row>
    <row r="38" spans="2:6" x14ac:dyDescent="0.65">
      <c r="B38" s="39">
        <f t="shared" si="2"/>
        <v>23</v>
      </c>
      <c r="C38" s="59">
        <f t="shared" si="3"/>
        <v>665.30249517918321</v>
      </c>
      <c r="D38" s="60">
        <f t="shared" si="0"/>
        <v>93.158615050435785</v>
      </c>
      <c r="E38" s="59">
        <f t="shared" si="1"/>
        <v>572.14388012874736</v>
      </c>
      <c r="F38" s="59">
        <f t="shared" si="4"/>
        <v>97988.649407020537</v>
      </c>
    </row>
    <row r="39" spans="2:6" x14ac:dyDescent="0.65">
      <c r="B39" s="39">
        <f t="shared" si="2"/>
        <v>24</v>
      </c>
      <c r="C39" s="59">
        <f t="shared" si="3"/>
        <v>665.30249517918321</v>
      </c>
      <c r="D39" s="60">
        <f t="shared" si="0"/>
        <v>93.702040304896656</v>
      </c>
      <c r="E39" s="59">
        <f t="shared" si="1"/>
        <v>571.60045487428647</v>
      </c>
      <c r="F39" s="59">
        <f t="shared" si="4"/>
        <v>97894.947366715642</v>
      </c>
    </row>
    <row r="40" spans="2:6" x14ac:dyDescent="0.65">
      <c r="B40" s="39">
        <f t="shared" si="2"/>
        <v>25</v>
      </c>
      <c r="C40" s="59">
        <f t="shared" ref="C40:C103" si="5">IF(B40&lt;=$C$8,$C$9,"")</f>
        <v>665.30249517918321</v>
      </c>
      <c r="D40" s="60">
        <f t="shared" si="0"/>
        <v>94.248635540008578</v>
      </c>
      <c r="E40" s="59">
        <f t="shared" si="1"/>
        <v>571.05385963917456</v>
      </c>
      <c r="F40" s="59">
        <f t="shared" ref="F40:F103" si="6">IF(B40&lt;=$C$8,F39-D40,"")</f>
        <v>97800.698731175638</v>
      </c>
    </row>
    <row r="41" spans="2:6" x14ac:dyDescent="0.65">
      <c r="B41" s="39">
        <f t="shared" si="2"/>
        <v>26</v>
      </c>
      <c r="C41" s="59">
        <f t="shared" si="5"/>
        <v>665.30249517918321</v>
      </c>
      <c r="D41" s="60">
        <f t="shared" si="0"/>
        <v>94.798419247325285</v>
      </c>
      <c r="E41" s="59">
        <f t="shared" si="1"/>
        <v>570.50407593185787</v>
      </c>
      <c r="F41" s="59">
        <f t="shared" si="6"/>
        <v>97705.900311928315</v>
      </c>
    </row>
    <row r="42" spans="2:6" x14ac:dyDescent="0.65">
      <c r="B42" s="39">
        <f t="shared" si="2"/>
        <v>27</v>
      </c>
      <c r="C42" s="59">
        <f t="shared" si="5"/>
        <v>665.30249517918321</v>
      </c>
      <c r="D42" s="60">
        <f t="shared" si="0"/>
        <v>95.351410026268027</v>
      </c>
      <c r="E42" s="59">
        <f t="shared" si="1"/>
        <v>569.9510851529152</v>
      </c>
      <c r="F42" s="59">
        <f t="shared" si="6"/>
        <v>97610.548901902046</v>
      </c>
    </row>
    <row r="43" spans="2:6" x14ac:dyDescent="0.65">
      <c r="B43" s="39">
        <f t="shared" si="2"/>
        <v>28</v>
      </c>
      <c r="C43" s="59">
        <f t="shared" si="5"/>
        <v>665.30249517918321</v>
      </c>
      <c r="D43" s="60">
        <f t="shared" si="0"/>
        <v>95.907626584754567</v>
      </c>
      <c r="E43" s="59">
        <f t="shared" si="1"/>
        <v>569.39486859442854</v>
      </c>
      <c r="F43" s="59">
        <f t="shared" si="6"/>
        <v>97514.641275317292</v>
      </c>
    </row>
    <row r="44" spans="2:6" x14ac:dyDescent="0.65">
      <c r="B44" s="39">
        <f t="shared" si="2"/>
        <v>29</v>
      </c>
      <c r="C44" s="59">
        <f t="shared" si="5"/>
        <v>665.30249517918321</v>
      </c>
      <c r="D44" s="60">
        <f t="shared" si="0"/>
        <v>96.467087739832309</v>
      </c>
      <c r="E44" s="59">
        <f t="shared" si="1"/>
        <v>568.83540743935089</v>
      </c>
      <c r="F44" s="59">
        <f t="shared" si="6"/>
        <v>97418.174187577461</v>
      </c>
    </row>
    <row r="45" spans="2:6" x14ac:dyDescent="0.65">
      <c r="B45" s="39">
        <f t="shared" si="2"/>
        <v>30</v>
      </c>
      <c r="C45" s="59">
        <f t="shared" si="5"/>
        <v>665.30249517918321</v>
      </c>
      <c r="D45" s="60">
        <f t="shared" si="0"/>
        <v>97.029812418314648</v>
      </c>
      <c r="E45" s="59">
        <f t="shared" si="1"/>
        <v>568.27268276086852</v>
      </c>
      <c r="F45" s="59">
        <f t="shared" si="6"/>
        <v>97321.144375159143</v>
      </c>
    </row>
    <row r="46" spans="2:6" x14ac:dyDescent="0.65">
      <c r="B46" s="39">
        <f t="shared" si="2"/>
        <v>31</v>
      </c>
      <c r="C46" s="59">
        <f t="shared" si="5"/>
        <v>665.30249517918321</v>
      </c>
      <c r="D46" s="60">
        <f t="shared" si="0"/>
        <v>97.595819657421501</v>
      </c>
      <c r="E46" s="59">
        <f t="shared" si="1"/>
        <v>567.70667552176167</v>
      </c>
      <c r="F46" s="59">
        <f t="shared" si="6"/>
        <v>97223.548555501722</v>
      </c>
    </row>
    <row r="47" spans="2:6" x14ac:dyDescent="0.65">
      <c r="B47" s="39">
        <f t="shared" si="2"/>
        <v>32</v>
      </c>
      <c r="C47" s="59">
        <f t="shared" si="5"/>
        <v>665.30249517918321</v>
      </c>
      <c r="D47" s="60">
        <f t="shared" si="0"/>
        <v>98.165128605423121</v>
      </c>
      <c r="E47" s="59">
        <f t="shared" si="1"/>
        <v>567.13736657376012</v>
      </c>
      <c r="F47" s="59">
        <f t="shared" si="6"/>
        <v>97125.383426896296</v>
      </c>
    </row>
    <row r="48" spans="2:6" x14ac:dyDescent="0.65">
      <c r="B48" s="39">
        <f t="shared" si="2"/>
        <v>33</v>
      </c>
      <c r="C48" s="59">
        <f t="shared" si="5"/>
        <v>665.30249517918321</v>
      </c>
      <c r="D48" s="60">
        <f t="shared" si="0"/>
        <v>98.737758522288104</v>
      </c>
      <c r="E48" s="59">
        <f t="shared" si="1"/>
        <v>566.56473665689509</v>
      </c>
      <c r="F48" s="59">
        <f t="shared" si="6"/>
        <v>97026.645668374011</v>
      </c>
    </row>
    <row r="49" spans="2:6" x14ac:dyDescent="0.65">
      <c r="B49" s="39">
        <f t="shared" si="2"/>
        <v>34</v>
      </c>
      <c r="C49" s="59">
        <f t="shared" si="5"/>
        <v>665.30249517918321</v>
      </c>
      <c r="D49" s="60">
        <f t="shared" si="0"/>
        <v>99.31372878033477</v>
      </c>
      <c r="E49" s="59">
        <f t="shared" si="1"/>
        <v>565.98876639884838</v>
      </c>
      <c r="F49" s="59">
        <f t="shared" si="6"/>
        <v>96927.331939593671</v>
      </c>
    </row>
    <row r="50" spans="2:6" x14ac:dyDescent="0.65">
      <c r="B50" s="39">
        <f t="shared" si="2"/>
        <v>35</v>
      </c>
      <c r="C50" s="59">
        <f t="shared" si="5"/>
        <v>665.30249517918321</v>
      </c>
      <c r="D50" s="60">
        <f t="shared" si="0"/>
        <v>99.893058864886711</v>
      </c>
      <c r="E50" s="59">
        <f t="shared" si="1"/>
        <v>565.4094363142965</v>
      </c>
      <c r="F50" s="59">
        <f t="shared" si="6"/>
        <v>96827.438880728791</v>
      </c>
    </row>
    <row r="51" spans="2:6" x14ac:dyDescent="0.65">
      <c r="B51" s="39">
        <f t="shared" si="2"/>
        <v>36</v>
      </c>
      <c r="C51" s="59">
        <f t="shared" si="5"/>
        <v>665.30249517918321</v>
      </c>
      <c r="D51" s="60">
        <f t="shared" si="0"/>
        <v>100.47576837493192</v>
      </c>
      <c r="E51" s="59">
        <f t="shared" si="1"/>
        <v>564.82672680425117</v>
      </c>
      <c r="F51" s="59">
        <f t="shared" si="6"/>
        <v>96726.963112353857</v>
      </c>
    </row>
    <row r="52" spans="2:6" x14ac:dyDescent="0.65">
      <c r="B52" s="39">
        <f t="shared" si="2"/>
        <v>37</v>
      </c>
      <c r="C52" s="59">
        <f t="shared" si="5"/>
        <v>665.30249517918321</v>
      </c>
      <c r="D52" s="60">
        <f t="shared" si="0"/>
        <v>101.06187702378566</v>
      </c>
      <c r="E52" s="59">
        <f t="shared" si="1"/>
        <v>564.24061815539756</v>
      </c>
      <c r="F52" s="59">
        <f t="shared" si="6"/>
        <v>96625.901235330064</v>
      </c>
    </row>
    <row r="53" spans="2:6" x14ac:dyDescent="0.65">
      <c r="B53" s="39">
        <f t="shared" si="2"/>
        <v>38</v>
      </c>
      <c r="C53" s="59">
        <f t="shared" si="5"/>
        <v>665.30249517918321</v>
      </c>
      <c r="D53" s="60">
        <f t="shared" si="0"/>
        <v>101.65140463975776</v>
      </c>
      <c r="E53" s="59">
        <f t="shared" si="1"/>
        <v>563.65109053942535</v>
      </c>
      <c r="F53" s="59">
        <f t="shared" si="6"/>
        <v>96524.2498306903</v>
      </c>
    </row>
    <row r="54" spans="2:6" x14ac:dyDescent="0.65">
      <c r="B54" s="39">
        <f t="shared" si="2"/>
        <v>39</v>
      </c>
      <c r="C54" s="59">
        <f t="shared" si="5"/>
        <v>665.30249517918321</v>
      </c>
      <c r="D54" s="60">
        <f t="shared" si="0"/>
        <v>102.24437116682303</v>
      </c>
      <c r="E54" s="59">
        <f t="shared" si="1"/>
        <v>563.05812401236005</v>
      </c>
      <c r="F54" s="59">
        <f t="shared" si="6"/>
        <v>96422.005459523483</v>
      </c>
    </row>
    <row r="55" spans="2:6" x14ac:dyDescent="0.65">
      <c r="B55" s="39">
        <f t="shared" si="2"/>
        <v>40</v>
      </c>
      <c r="C55" s="59">
        <f t="shared" si="5"/>
        <v>665.30249517918321</v>
      </c>
      <c r="D55" s="60">
        <f t="shared" si="0"/>
        <v>102.84079666529614</v>
      </c>
      <c r="E55" s="59">
        <f t="shared" si="1"/>
        <v>562.46169851388697</v>
      </c>
      <c r="F55" s="59">
        <f t="shared" si="6"/>
        <v>96319.16466285818</v>
      </c>
    </row>
    <row r="56" spans="2:6" x14ac:dyDescent="0.65">
      <c r="B56" s="39">
        <f t="shared" si="2"/>
        <v>41</v>
      </c>
      <c r="C56" s="59">
        <f t="shared" si="5"/>
        <v>665.30249517918321</v>
      </c>
      <c r="D56" s="60">
        <f t="shared" si="0"/>
        <v>103.44070131251037</v>
      </c>
      <c r="E56" s="59">
        <f t="shared" si="1"/>
        <v>561.86179386667288</v>
      </c>
      <c r="F56" s="59">
        <f t="shared" si="6"/>
        <v>96215.723961545664</v>
      </c>
    </row>
    <row r="57" spans="2:6" x14ac:dyDescent="0.65">
      <c r="B57" s="39">
        <f t="shared" si="2"/>
        <v>42</v>
      </c>
      <c r="C57" s="59">
        <f t="shared" si="5"/>
        <v>665.30249517918321</v>
      </c>
      <c r="D57" s="60">
        <f t="shared" si="0"/>
        <v>104.04410540350001</v>
      </c>
      <c r="E57" s="59">
        <f t="shared" si="1"/>
        <v>561.2583897756831</v>
      </c>
      <c r="F57" s="59">
        <f t="shared" si="6"/>
        <v>96111.67985614216</v>
      </c>
    </row>
    <row r="58" spans="2:6" x14ac:dyDescent="0.65">
      <c r="B58" s="39">
        <f t="shared" si="2"/>
        <v>43</v>
      </c>
      <c r="C58" s="59">
        <f t="shared" si="5"/>
        <v>665.30249517918321</v>
      </c>
      <c r="D58" s="60">
        <f t="shared" si="0"/>
        <v>104.65102935168709</v>
      </c>
      <c r="E58" s="59">
        <f t="shared" si="1"/>
        <v>560.65146582749605</v>
      </c>
      <c r="F58" s="59">
        <f t="shared" si="6"/>
        <v>96007.028826790469</v>
      </c>
    </row>
    <row r="59" spans="2:6" x14ac:dyDescent="0.65">
      <c r="B59" s="39">
        <f t="shared" si="2"/>
        <v>44</v>
      </c>
      <c r="C59" s="59">
        <f t="shared" si="5"/>
        <v>665.30249517918321</v>
      </c>
      <c r="D59" s="60">
        <f t="shared" si="0"/>
        <v>105.26149368957195</v>
      </c>
      <c r="E59" s="59">
        <f t="shared" si="1"/>
        <v>560.04100148961129</v>
      </c>
      <c r="F59" s="59">
        <f t="shared" si="6"/>
        <v>95901.767333100899</v>
      </c>
    </row>
    <row r="60" spans="2:6" x14ac:dyDescent="0.65">
      <c r="B60" s="39">
        <f t="shared" si="2"/>
        <v>45</v>
      </c>
      <c r="C60" s="59">
        <f t="shared" si="5"/>
        <v>665.30249517918321</v>
      </c>
      <c r="D60" s="60">
        <f t="shared" si="0"/>
        <v>105.87551906942778</v>
      </c>
      <c r="E60" s="59">
        <f t="shared" si="1"/>
        <v>559.4269761097554</v>
      </c>
      <c r="F60" s="59">
        <f t="shared" si="6"/>
        <v>95795.891814031478</v>
      </c>
    </row>
    <row r="61" spans="2:6" x14ac:dyDescent="0.65">
      <c r="B61" s="39">
        <f t="shared" si="2"/>
        <v>46</v>
      </c>
      <c r="C61" s="59">
        <f t="shared" si="5"/>
        <v>665.30249517918321</v>
      </c>
      <c r="D61" s="60">
        <f t="shared" si="0"/>
        <v>106.49312626399944</v>
      </c>
      <c r="E61" s="59">
        <f t="shared" si="1"/>
        <v>558.80936891518377</v>
      </c>
      <c r="F61" s="59">
        <f t="shared" si="6"/>
        <v>95689.398687767476</v>
      </c>
    </row>
    <row r="62" spans="2:6" x14ac:dyDescent="0.65">
      <c r="B62" s="39">
        <f t="shared" si="2"/>
        <v>47</v>
      </c>
      <c r="C62" s="59">
        <f t="shared" si="5"/>
        <v>665.30249517918321</v>
      </c>
      <c r="D62" s="60">
        <f t="shared" si="0"/>
        <v>107.11433616720608</v>
      </c>
      <c r="E62" s="59">
        <f t="shared" si="1"/>
        <v>558.18815901197718</v>
      </c>
      <c r="F62" s="59">
        <f t="shared" si="6"/>
        <v>95582.284351600276</v>
      </c>
    </row>
    <row r="63" spans="2:6" x14ac:dyDescent="0.65">
      <c r="B63" s="39">
        <f t="shared" si="2"/>
        <v>48</v>
      </c>
      <c r="C63" s="59">
        <f t="shared" si="5"/>
        <v>665.30249517918321</v>
      </c>
      <c r="D63" s="60">
        <f t="shared" si="0"/>
        <v>107.73916979484814</v>
      </c>
      <c r="E63" s="59">
        <f t="shared" si="1"/>
        <v>557.56332538433503</v>
      </c>
      <c r="F63" s="59">
        <f t="shared" si="6"/>
        <v>95474.545181805428</v>
      </c>
    </row>
    <row r="64" spans="2:6" x14ac:dyDescent="0.65">
      <c r="B64" s="39">
        <f t="shared" si="2"/>
        <v>49</v>
      </c>
      <c r="C64" s="59">
        <f t="shared" si="5"/>
        <v>665.30249517918321</v>
      </c>
      <c r="D64" s="60">
        <f t="shared" si="0"/>
        <v>108.3676482853181</v>
      </c>
      <c r="E64" s="59">
        <f t="shared" si="1"/>
        <v>556.93484689386514</v>
      </c>
      <c r="F64" s="59">
        <f t="shared" si="6"/>
        <v>95366.177533520109</v>
      </c>
    </row>
    <row r="65" spans="2:6" x14ac:dyDescent="0.65">
      <c r="B65" s="39">
        <f t="shared" si="2"/>
        <v>50</v>
      </c>
      <c r="C65" s="59">
        <f t="shared" si="5"/>
        <v>665.30249517918321</v>
      </c>
      <c r="D65" s="60">
        <f t="shared" si="0"/>
        <v>108.99979290031577</v>
      </c>
      <c r="E65" s="59">
        <f t="shared" si="1"/>
        <v>556.3027022788674</v>
      </c>
      <c r="F65" s="59">
        <f t="shared" si="6"/>
        <v>95257.177740619794</v>
      </c>
    </row>
    <row r="66" spans="2:6" x14ac:dyDescent="0.65">
      <c r="B66" s="39">
        <f t="shared" si="2"/>
        <v>51</v>
      </c>
      <c r="C66" s="59">
        <f t="shared" si="5"/>
        <v>665.30249517918321</v>
      </c>
      <c r="D66" s="60">
        <f t="shared" si="0"/>
        <v>109.63562502556762</v>
      </c>
      <c r="E66" s="59">
        <f t="shared" si="1"/>
        <v>555.6668701536156</v>
      </c>
      <c r="F66" s="59">
        <f t="shared" si="6"/>
        <v>95147.542115594231</v>
      </c>
    </row>
    <row r="67" spans="2:6" x14ac:dyDescent="0.65">
      <c r="B67" s="39">
        <f t="shared" si="2"/>
        <v>52</v>
      </c>
      <c r="C67" s="59">
        <f t="shared" si="5"/>
        <v>665.30249517918321</v>
      </c>
      <c r="D67" s="60">
        <f t="shared" si="0"/>
        <v>110.2751661715501</v>
      </c>
      <c r="E67" s="59">
        <f t="shared" si="1"/>
        <v>555.02732900763317</v>
      </c>
      <c r="F67" s="59">
        <f t="shared" si="6"/>
        <v>95037.266949422687</v>
      </c>
    </row>
    <row r="68" spans="2:6" x14ac:dyDescent="0.65">
      <c r="B68" s="39">
        <f t="shared" si="2"/>
        <v>53</v>
      </c>
      <c r="C68" s="59">
        <f t="shared" si="5"/>
        <v>665.30249517918321</v>
      </c>
      <c r="D68" s="60">
        <f t="shared" si="0"/>
        <v>110.91843797421748</v>
      </c>
      <c r="E68" s="59">
        <f t="shared" si="1"/>
        <v>554.38405720496576</v>
      </c>
      <c r="F68" s="59">
        <f t="shared" si="6"/>
        <v>94926.348511448465</v>
      </c>
    </row>
    <row r="69" spans="2:6" x14ac:dyDescent="0.65">
      <c r="B69" s="39">
        <f t="shared" si="2"/>
        <v>54</v>
      </c>
      <c r="C69" s="59">
        <f t="shared" si="5"/>
        <v>665.30249517918321</v>
      </c>
      <c r="D69" s="60">
        <f t="shared" si="0"/>
        <v>111.56546219573376</v>
      </c>
      <c r="E69" s="59">
        <f t="shared" si="1"/>
        <v>553.73703298344947</v>
      </c>
      <c r="F69" s="59">
        <f t="shared" si="6"/>
        <v>94814.783049252728</v>
      </c>
    </row>
    <row r="70" spans="2:6" x14ac:dyDescent="0.65">
      <c r="B70" s="39">
        <f t="shared" si="2"/>
        <v>55</v>
      </c>
      <c r="C70" s="59">
        <f t="shared" si="5"/>
        <v>665.30249517918321</v>
      </c>
      <c r="D70" s="60">
        <f t="shared" si="0"/>
        <v>112.21626072520884</v>
      </c>
      <c r="E70" s="59">
        <f t="shared" si="1"/>
        <v>553.08623445397438</v>
      </c>
      <c r="F70" s="59">
        <f t="shared" si="6"/>
        <v>94702.566788527518</v>
      </c>
    </row>
    <row r="71" spans="2:6" x14ac:dyDescent="0.65">
      <c r="B71" s="39">
        <f t="shared" si="2"/>
        <v>56</v>
      </c>
      <c r="C71" s="59">
        <f t="shared" si="5"/>
        <v>665.30249517918321</v>
      </c>
      <c r="D71" s="60">
        <f t="shared" si="0"/>
        <v>112.87085557943924</v>
      </c>
      <c r="E71" s="59">
        <f t="shared" si="1"/>
        <v>552.43163959974402</v>
      </c>
      <c r="F71" s="59">
        <f t="shared" si="6"/>
        <v>94589.695932948074</v>
      </c>
    </row>
    <row r="72" spans="2:6" x14ac:dyDescent="0.65">
      <c r="B72" s="39">
        <f t="shared" si="2"/>
        <v>57</v>
      </c>
      <c r="C72" s="59">
        <f t="shared" si="5"/>
        <v>665.30249517918321</v>
      </c>
      <c r="D72" s="60">
        <f t="shared" si="0"/>
        <v>113.52926890365265</v>
      </c>
      <c r="E72" s="59">
        <f t="shared" si="1"/>
        <v>551.77322627553053</v>
      </c>
      <c r="F72" s="59">
        <f t="shared" si="6"/>
        <v>94476.166664044416</v>
      </c>
    </row>
    <row r="73" spans="2:6" x14ac:dyDescent="0.65">
      <c r="B73" s="39">
        <f t="shared" si="2"/>
        <v>58</v>
      </c>
      <c r="C73" s="59">
        <f t="shared" si="5"/>
        <v>665.30249517918321</v>
      </c>
      <c r="D73" s="60">
        <f t="shared" si="0"/>
        <v>114.19152297225726</v>
      </c>
      <c r="E73" s="59">
        <f t="shared" si="1"/>
        <v>551.11097220692591</v>
      </c>
      <c r="F73" s="59">
        <f t="shared" si="6"/>
        <v>94361.975141072166</v>
      </c>
    </row>
    <row r="74" spans="2:6" x14ac:dyDescent="0.65">
      <c r="B74" s="39">
        <f t="shared" si="2"/>
        <v>59</v>
      </c>
      <c r="C74" s="59">
        <f t="shared" si="5"/>
        <v>665.30249517918321</v>
      </c>
      <c r="D74" s="60">
        <f t="shared" si="0"/>
        <v>114.85764018959543</v>
      </c>
      <c r="E74" s="59">
        <f t="shared" si="1"/>
        <v>550.44485498958772</v>
      </c>
      <c r="F74" s="59">
        <f t="shared" si="6"/>
        <v>94247.117500882567</v>
      </c>
    </row>
    <row r="75" spans="2:6" x14ac:dyDescent="0.65">
      <c r="B75" s="39">
        <f t="shared" si="2"/>
        <v>60</v>
      </c>
      <c r="C75" s="59">
        <f t="shared" si="5"/>
        <v>665.30249517918321</v>
      </c>
      <c r="D75" s="60">
        <f t="shared" si="0"/>
        <v>115.5276430907014</v>
      </c>
      <c r="E75" s="59">
        <f t="shared" si="1"/>
        <v>549.77485208848179</v>
      </c>
      <c r="F75" s="59">
        <f t="shared" si="6"/>
        <v>94131.589857791871</v>
      </c>
    </row>
    <row r="76" spans="2:6" x14ac:dyDescent="0.65">
      <c r="B76" s="39">
        <f t="shared" si="2"/>
        <v>61</v>
      </c>
      <c r="C76" s="59">
        <f t="shared" si="5"/>
        <v>665.30249517918321</v>
      </c>
      <c r="D76" s="60">
        <f t="shared" si="0"/>
        <v>116.20155434206384</v>
      </c>
      <c r="E76" s="59">
        <f t="shared" si="1"/>
        <v>549.10094083711931</v>
      </c>
      <c r="F76" s="59">
        <f t="shared" si="6"/>
        <v>94015.388303449814</v>
      </c>
    </row>
    <row r="77" spans="2:6" x14ac:dyDescent="0.65">
      <c r="B77" s="39">
        <f t="shared" si="2"/>
        <v>62</v>
      </c>
      <c r="C77" s="59">
        <f t="shared" si="5"/>
        <v>665.30249517918321</v>
      </c>
      <c r="D77" s="60">
        <f t="shared" si="0"/>
        <v>116.87939674239254</v>
      </c>
      <c r="E77" s="59">
        <f t="shared" si="1"/>
        <v>548.42309843679061</v>
      </c>
      <c r="F77" s="59">
        <f t="shared" si="6"/>
        <v>93898.508906707415</v>
      </c>
    </row>
    <row r="78" spans="2:6" x14ac:dyDescent="0.65">
      <c r="B78" s="39">
        <f t="shared" si="2"/>
        <v>63</v>
      </c>
      <c r="C78" s="59">
        <f t="shared" si="5"/>
        <v>665.30249517918321</v>
      </c>
      <c r="D78" s="60">
        <f t="shared" si="0"/>
        <v>117.56119322338981</v>
      </c>
      <c r="E78" s="59">
        <f t="shared" si="1"/>
        <v>547.74130195579335</v>
      </c>
      <c r="F78" s="59">
        <f t="shared" si="6"/>
        <v>93780.947713484027</v>
      </c>
    </row>
    <row r="79" spans="2:6" x14ac:dyDescent="0.65">
      <c r="B79" s="39">
        <f t="shared" si="2"/>
        <v>64</v>
      </c>
      <c r="C79" s="59">
        <f t="shared" si="5"/>
        <v>665.30249517918321</v>
      </c>
      <c r="D79" s="60">
        <f t="shared" si="0"/>
        <v>118.24696685052626</v>
      </c>
      <c r="E79" s="59">
        <f t="shared" si="1"/>
        <v>547.05552832865692</v>
      </c>
      <c r="F79" s="59">
        <f t="shared" si="6"/>
        <v>93662.700746633505</v>
      </c>
    </row>
    <row r="80" spans="2:6" x14ac:dyDescent="0.65">
      <c r="B80" s="39">
        <f t="shared" si="2"/>
        <v>65</v>
      </c>
      <c r="C80" s="59">
        <f t="shared" si="5"/>
        <v>665.30249517918321</v>
      </c>
      <c r="D80" s="60">
        <f t="shared" ref="D80:D143" si="7">IF(B80&lt;=$C$8,PPMT($C$6,B80,$C$8,-$C$4),"")</f>
        <v>118.93674082382101</v>
      </c>
      <c r="E80" s="59">
        <f t="shared" ref="E80:E143" si="8">IF(B80&lt;=$C$8,IPMT($C$6,B80,$C$8,-$C$4),"")</f>
        <v>546.36575435536213</v>
      </c>
      <c r="F80" s="59">
        <f t="shared" si="6"/>
        <v>93543.764005809688</v>
      </c>
    </row>
    <row r="81" spans="2:6" x14ac:dyDescent="0.65">
      <c r="B81" s="39">
        <f t="shared" ref="B81:B144" si="9">B80+1</f>
        <v>66</v>
      </c>
      <c r="C81" s="59">
        <f t="shared" si="5"/>
        <v>665.30249517918321</v>
      </c>
      <c r="D81" s="60">
        <f t="shared" si="7"/>
        <v>119.63053847862663</v>
      </c>
      <c r="E81" s="59">
        <f t="shared" si="8"/>
        <v>545.67195670055651</v>
      </c>
      <c r="F81" s="59">
        <f t="shared" si="6"/>
        <v>93424.133467331063</v>
      </c>
    </row>
    <row r="82" spans="2:6" x14ac:dyDescent="0.65">
      <c r="B82" s="39">
        <f t="shared" si="9"/>
        <v>67</v>
      </c>
      <c r="C82" s="59">
        <f t="shared" si="5"/>
        <v>665.30249517918321</v>
      </c>
      <c r="D82" s="60">
        <f t="shared" si="7"/>
        <v>120.32838328641861</v>
      </c>
      <c r="E82" s="59">
        <f t="shared" si="8"/>
        <v>544.97411189276454</v>
      </c>
      <c r="F82" s="59">
        <f t="shared" si="6"/>
        <v>93303.805084044638</v>
      </c>
    </row>
    <row r="83" spans="2:6" x14ac:dyDescent="0.65">
      <c r="B83" s="39">
        <f t="shared" si="9"/>
        <v>68</v>
      </c>
      <c r="C83" s="59">
        <f t="shared" si="5"/>
        <v>665.30249517918321</v>
      </c>
      <c r="D83" s="60">
        <f t="shared" si="7"/>
        <v>121.03029885558939</v>
      </c>
      <c r="E83" s="59">
        <f t="shared" si="8"/>
        <v>544.27219632359379</v>
      </c>
      <c r="F83" s="59">
        <f t="shared" si="6"/>
        <v>93182.774785189045</v>
      </c>
    </row>
    <row r="84" spans="2:6" x14ac:dyDescent="0.65">
      <c r="B84" s="39">
        <f t="shared" si="9"/>
        <v>69</v>
      </c>
      <c r="C84" s="59">
        <f t="shared" si="5"/>
        <v>665.30249517918321</v>
      </c>
      <c r="D84" s="60">
        <f t="shared" si="7"/>
        <v>121.73630893224701</v>
      </c>
      <c r="E84" s="59">
        <f t="shared" si="8"/>
        <v>543.56618624693624</v>
      </c>
      <c r="F84" s="59">
        <f t="shared" si="6"/>
        <v>93061.038476256799</v>
      </c>
    </row>
    <row r="85" spans="2:6" x14ac:dyDescent="0.65">
      <c r="B85" s="39">
        <f t="shared" si="9"/>
        <v>70</v>
      </c>
      <c r="C85" s="59">
        <f t="shared" si="5"/>
        <v>665.30249517918321</v>
      </c>
      <c r="D85" s="60">
        <f t="shared" si="7"/>
        <v>122.44643740101844</v>
      </c>
      <c r="E85" s="59">
        <f t="shared" si="8"/>
        <v>542.85605777816477</v>
      </c>
      <c r="F85" s="59">
        <f t="shared" si="6"/>
        <v>92938.592038855786</v>
      </c>
    </row>
    <row r="86" spans="2:6" x14ac:dyDescent="0.65">
      <c r="B86" s="39">
        <f t="shared" si="9"/>
        <v>71</v>
      </c>
      <c r="C86" s="59">
        <f t="shared" si="5"/>
        <v>665.30249517918321</v>
      </c>
      <c r="D86" s="60">
        <f t="shared" si="7"/>
        <v>123.16070828585771</v>
      </c>
      <c r="E86" s="59">
        <f t="shared" si="8"/>
        <v>542.14178689332539</v>
      </c>
      <c r="F86" s="59">
        <f t="shared" si="6"/>
        <v>92815.431330569932</v>
      </c>
    </row>
    <row r="87" spans="2:6" x14ac:dyDescent="0.65">
      <c r="B87" s="39">
        <f t="shared" si="9"/>
        <v>72</v>
      </c>
      <c r="C87" s="59">
        <f t="shared" si="5"/>
        <v>665.30249517918321</v>
      </c>
      <c r="D87" s="60">
        <f t="shared" si="7"/>
        <v>123.87914575085854</v>
      </c>
      <c r="E87" s="59">
        <f t="shared" si="8"/>
        <v>541.42334942832463</v>
      </c>
      <c r="F87" s="59">
        <f t="shared" si="6"/>
        <v>92691.552184819069</v>
      </c>
    </row>
    <row r="88" spans="2:6" x14ac:dyDescent="0.65">
      <c r="B88" s="39">
        <f t="shared" si="9"/>
        <v>73</v>
      </c>
      <c r="C88" s="59">
        <f t="shared" si="5"/>
        <v>665.30249517918321</v>
      </c>
      <c r="D88" s="60">
        <f t="shared" si="7"/>
        <v>124.6017741010719</v>
      </c>
      <c r="E88" s="59">
        <f t="shared" si="8"/>
        <v>540.70072107811131</v>
      </c>
      <c r="F88" s="59">
        <f t="shared" si="6"/>
        <v>92566.950410717996</v>
      </c>
    </row>
    <row r="89" spans="2:6" x14ac:dyDescent="0.65">
      <c r="B89" s="39">
        <f t="shared" si="9"/>
        <v>74</v>
      </c>
      <c r="C89" s="59">
        <f t="shared" si="5"/>
        <v>665.30249517918321</v>
      </c>
      <c r="D89" s="60">
        <f t="shared" si="7"/>
        <v>125.32861778332816</v>
      </c>
      <c r="E89" s="59">
        <f t="shared" si="8"/>
        <v>539.97387739585497</v>
      </c>
      <c r="F89" s="59">
        <f t="shared" si="6"/>
        <v>92441.621792934675</v>
      </c>
    </row>
    <row r="90" spans="2:6" x14ac:dyDescent="0.65">
      <c r="B90" s="39">
        <f t="shared" si="9"/>
        <v>75</v>
      </c>
      <c r="C90" s="59">
        <f t="shared" si="5"/>
        <v>665.30249517918321</v>
      </c>
      <c r="D90" s="60">
        <f t="shared" si="7"/>
        <v>126.05970138706424</v>
      </c>
      <c r="E90" s="59">
        <f t="shared" si="8"/>
        <v>539.24279379211896</v>
      </c>
      <c r="F90" s="59">
        <f t="shared" si="6"/>
        <v>92315.562091547617</v>
      </c>
    </row>
    <row r="91" spans="2:6" x14ac:dyDescent="0.65">
      <c r="B91" s="39">
        <f t="shared" si="9"/>
        <v>76</v>
      </c>
      <c r="C91" s="59">
        <f t="shared" si="5"/>
        <v>665.30249517918321</v>
      </c>
      <c r="D91" s="60">
        <f t="shared" si="7"/>
        <v>126.79504964515544</v>
      </c>
      <c r="E91" s="59">
        <f t="shared" si="8"/>
        <v>538.50744553402774</v>
      </c>
      <c r="F91" s="59">
        <f t="shared" si="6"/>
        <v>92188.767041902465</v>
      </c>
    </row>
    <row r="92" spans="2:6" x14ac:dyDescent="0.65">
      <c r="B92" s="39">
        <f t="shared" si="9"/>
        <v>77</v>
      </c>
      <c r="C92" s="59">
        <f t="shared" si="5"/>
        <v>665.30249517918321</v>
      </c>
      <c r="D92" s="60">
        <f t="shared" si="7"/>
        <v>127.53468743475217</v>
      </c>
      <c r="E92" s="59">
        <f t="shared" si="8"/>
        <v>537.76780774443102</v>
      </c>
      <c r="F92" s="59">
        <f t="shared" si="6"/>
        <v>92061.23235446772</v>
      </c>
    </row>
    <row r="93" spans="2:6" x14ac:dyDescent="0.65">
      <c r="B93" s="39">
        <f t="shared" si="9"/>
        <v>78</v>
      </c>
      <c r="C93" s="59">
        <f t="shared" si="5"/>
        <v>665.30249517918321</v>
      </c>
      <c r="D93" s="60">
        <f t="shared" si="7"/>
        <v>128.27863977812154</v>
      </c>
      <c r="E93" s="59">
        <f t="shared" si="8"/>
        <v>537.02385540106161</v>
      </c>
      <c r="F93" s="59">
        <f t="shared" si="6"/>
        <v>91932.953714689604</v>
      </c>
    </row>
    <row r="94" spans="2:6" x14ac:dyDescent="0.65">
      <c r="B94" s="39">
        <f t="shared" si="9"/>
        <v>79</v>
      </c>
      <c r="C94" s="59">
        <f t="shared" si="5"/>
        <v>665.30249517918321</v>
      </c>
      <c r="D94" s="60">
        <f t="shared" si="7"/>
        <v>129.02693184349394</v>
      </c>
      <c r="E94" s="59">
        <f t="shared" si="8"/>
        <v>536.27556333568918</v>
      </c>
      <c r="F94" s="59">
        <f t="shared" si="6"/>
        <v>91803.926782846116</v>
      </c>
    </row>
    <row r="95" spans="2:6" x14ac:dyDescent="0.65">
      <c r="B95" s="39">
        <f t="shared" si="9"/>
        <v>80</v>
      </c>
      <c r="C95" s="59">
        <f t="shared" si="5"/>
        <v>665.30249517918321</v>
      </c>
      <c r="D95" s="60">
        <f t="shared" si="7"/>
        <v>129.77958894591433</v>
      </c>
      <c r="E95" s="59">
        <f t="shared" si="8"/>
        <v>535.52290623326883</v>
      </c>
      <c r="F95" s="59">
        <f t="shared" si="6"/>
        <v>91674.147193900208</v>
      </c>
    </row>
    <row r="96" spans="2:6" x14ac:dyDescent="0.65">
      <c r="B96" s="39">
        <f t="shared" si="9"/>
        <v>81</v>
      </c>
      <c r="C96" s="59">
        <f t="shared" si="5"/>
        <v>665.30249517918321</v>
      </c>
      <c r="D96" s="60">
        <f t="shared" si="7"/>
        <v>130.53663654809881</v>
      </c>
      <c r="E96" s="59">
        <f t="shared" si="8"/>
        <v>534.76585863108437</v>
      </c>
      <c r="F96" s="59">
        <f t="shared" si="6"/>
        <v>91543.610557352105</v>
      </c>
    </row>
    <row r="97" spans="2:6" x14ac:dyDescent="0.65">
      <c r="B97" s="39">
        <f t="shared" si="9"/>
        <v>82</v>
      </c>
      <c r="C97" s="59">
        <f t="shared" si="5"/>
        <v>665.30249517918321</v>
      </c>
      <c r="D97" s="60">
        <f t="shared" si="7"/>
        <v>131.29810026129607</v>
      </c>
      <c r="E97" s="59">
        <f t="shared" si="8"/>
        <v>534.00439491788711</v>
      </c>
      <c r="F97" s="59">
        <f t="shared" si="6"/>
        <v>91412.312457090811</v>
      </c>
    </row>
    <row r="98" spans="2:6" x14ac:dyDescent="0.65">
      <c r="B98" s="39">
        <f t="shared" si="9"/>
        <v>83</v>
      </c>
      <c r="C98" s="59">
        <f t="shared" si="5"/>
        <v>665.30249517918321</v>
      </c>
      <c r="D98" s="60">
        <f t="shared" si="7"/>
        <v>132.06400584615366</v>
      </c>
      <c r="E98" s="59">
        <f t="shared" si="8"/>
        <v>533.23848933302963</v>
      </c>
      <c r="F98" s="59">
        <f t="shared" si="6"/>
        <v>91280.248451244654</v>
      </c>
    </row>
    <row r="99" spans="2:6" x14ac:dyDescent="0.65">
      <c r="B99" s="39">
        <f t="shared" si="9"/>
        <v>84</v>
      </c>
      <c r="C99" s="59">
        <f t="shared" si="5"/>
        <v>665.30249517918321</v>
      </c>
      <c r="D99" s="60">
        <f t="shared" si="7"/>
        <v>132.83437921358953</v>
      </c>
      <c r="E99" s="59">
        <f t="shared" si="8"/>
        <v>532.46811596559371</v>
      </c>
      <c r="F99" s="59">
        <f t="shared" si="6"/>
        <v>91147.414072031068</v>
      </c>
    </row>
    <row r="100" spans="2:6" x14ac:dyDescent="0.65">
      <c r="B100" s="39">
        <f t="shared" si="9"/>
        <v>85</v>
      </c>
      <c r="C100" s="59">
        <f t="shared" si="5"/>
        <v>665.30249517918321</v>
      </c>
      <c r="D100" s="60">
        <f t="shared" si="7"/>
        <v>133.6092464256688</v>
      </c>
      <c r="E100" s="59">
        <f t="shared" si="8"/>
        <v>531.69324875351447</v>
      </c>
      <c r="F100" s="59">
        <f t="shared" si="6"/>
        <v>91013.804825605403</v>
      </c>
    </row>
    <row r="101" spans="2:6" x14ac:dyDescent="0.65">
      <c r="B101" s="39">
        <f t="shared" si="9"/>
        <v>86</v>
      </c>
      <c r="C101" s="59">
        <f t="shared" si="5"/>
        <v>665.30249517918321</v>
      </c>
      <c r="D101" s="60">
        <f t="shared" si="7"/>
        <v>134.38863369648519</v>
      </c>
      <c r="E101" s="59">
        <f t="shared" si="8"/>
        <v>530.91386148269794</v>
      </c>
      <c r="F101" s="59">
        <f t="shared" si="6"/>
        <v>90879.416191908924</v>
      </c>
    </row>
    <row r="102" spans="2:6" x14ac:dyDescent="0.65">
      <c r="B102" s="39">
        <f t="shared" si="9"/>
        <v>87</v>
      </c>
      <c r="C102" s="59">
        <f t="shared" si="5"/>
        <v>665.30249517918321</v>
      </c>
      <c r="D102" s="60">
        <f t="shared" si="7"/>
        <v>135.17256739304801</v>
      </c>
      <c r="E102" s="59">
        <f t="shared" si="8"/>
        <v>530.12992778613511</v>
      </c>
      <c r="F102" s="59">
        <f t="shared" si="6"/>
        <v>90744.243624515875</v>
      </c>
    </row>
    <row r="103" spans="2:6" x14ac:dyDescent="0.65">
      <c r="B103" s="39">
        <f t="shared" si="9"/>
        <v>88</v>
      </c>
      <c r="C103" s="59">
        <f t="shared" si="5"/>
        <v>665.30249517918321</v>
      </c>
      <c r="D103" s="60">
        <f t="shared" si="7"/>
        <v>135.96107403617415</v>
      </c>
      <c r="E103" s="59">
        <f t="shared" si="8"/>
        <v>529.34142114300903</v>
      </c>
      <c r="F103" s="59">
        <f t="shared" si="6"/>
        <v>90608.282550479707</v>
      </c>
    </row>
    <row r="104" spans="2:6" x14ac:dyDescent="0.65">
      <c r="B104" s="39">
        <f t="shared" si="9"/>
        <v>89</v>
      </c>
      <c r="C104" s="59">
        <f t="shared" ref="C104:C167" si="10">IF(B104&lt;=$C$8,$C$9,"")</f>
        <v>665.30249517918321</v>
      </c>
      <c r="D104" s="60">
        <f t="shared" si="7"/>
        <v>136.75418030138516</v>
      </c>
      <c r="E104" s="59">
        <f t="shared" si="8"/>
        <v>528.54831487779802</v>
      </c>
      <c r="F104" s="59">
        <f t="shared" ref="F104:F167" si="11">IF(B104&lt;=$C$8,F103-D104,"")</f>
        <v>90471.528370178319</v>
      </c>
    </row>
    <row r="105" spans="2:6" x14ac:dyDescent="0.65">
      <c r="B105" s="39">
        <f t="shared" si="9"/>
        <v>90</v>
      </c>
      <c r="C105" s="59">
        <f t="shared" si="10"/>
        <v>665.30249517918321</v>
      </c>
      <c r="D105" s="60">
        <f t="shared" si="7"/>
        <v>137.55191301980992</v>
      </c>
      <c r="E105" s="59">
        <f t="shared" si="8"/>
        <v>527.75058215937327</v>
      </c>
      <c r="F105" s="59">
        <f t="shared" si="11"/>
        <v>90333.976457158511</v>
      </c>
    </row>
    <row r="106" spans="2:6" x14ac:dyDescent="0.65">
      <c r="B106" s="39">
        <f t="shared" si="9"/>
        <v>91</v>
      </c>
      <c r="C106" s="59">
        <f t="shared" si="10"/>
        <v>665.30249517918321</v>
      </c>
      <c r="D106" s="60">
        <f t="shared" si="7"/>
        <v>138.35429917909212</v>
      </c>
      <c r="E106" s="59">
        <f t="shared" si="8"/>
        <v>526.94819600009112</v>
      </c>
      <c r="F106" s="59">
        <f t="shared" si="11"/>
        <v>90195.622157979422</v>
      </c>
    </row>
    <row r="107" spans="2:6" x14ac:dyDescent="0.65">
      <c r="B107" s="39">
        <f t="shared" si="9"/>
        <v>92</v>
      </c>
      <c r="C107" s="59">
        <f t="shared" si="10"/>
        <v>665.30249517918321</v>
      </c>
      <c r="D107" s="60">
        <f t="shared" si="7"/>
        <v>139.16136592430351</v>
      </c>
      <c r="E107" s="59">
        <f t="shared" si="8"/>
        <v>526.14112925487973</v>
      </c>
      <c r="F107" s="59">
        <f t="shared" si="11"/>
        <v>90056.460792055121</v>
      </c>
    </row>
    <row r="108" spans="2:6" x14ac:dyDescent="0.65">
      <c r="B108" s="39">
        <f t="shared" si="9"/>
        <v>93</v>
      </c>
      <c r="C108" s="59">
        <f t="shared" si="10"/>
        <v>665.30249517918321</v>
      </c>
      <c r="D108" s="60">
        <f t="shared" si="7"/>
        <v>139.97314055886196</v>
      </c>
      <c r="E108" s="59">
        <f t="shared" si="8"/>
        <v>525.32935462032117</v>
      </c>
      <c r="F108" s="59">
        <f t="shared" si="11"/>
        <v>89916.487651496253</v>
      </c>
    </row>
    <row r="109" spans="2:6" x14ac:dyDescent="0.65">
      <c r="B109" s="39">
        <f t="shared" si="9"/>
        <v>94</v>
      </c>
      <c r="C109" s="59">
        <f t="shared" si="10"/>
        <v>665.30249517918321</v>
      </c>
      <c r="D109" s="60">
        <f t="shared" si="7"/>
        <v>140.78965054545529</v>
      </c>
      <c r="E109" s="59">
        <f t="shared" si="8"/>
        <v>524.51284463372792</v>
      </c>
      <c r="F109" s="59">
        <f t="shared" si="11"/>
        <v>89775.698000950797</v>
      </c>
    </row>
    <row r="110" spans="2:6" x14ac:dyDescent="0.65">
      <c r="B110" s="39">
        <f t="shared" si="9"/>
        <v>95</v>
      </c>
      <c r="C110" s="59">
        <f t="shared" si="10"/>
        <v>665.30249517918321</v>
      </c>
      <c r="D110" s="60">
        <f t="shared" si="7"/>
        <v>141.61092350697047</v>
      </c>
      <c r="E110" s="59">
        <f t="shared" si="8"/>
        <v>523.69157167221272</v>
      </c>
      <c r="F110" s="59">
        <f t="shared" si="11"/>
        <v>89634.087077443823</v>
      </c>
    </row>
    <row r="111" spans="2:6" x14ac:dyDescent="0.65">
      <c r="B111" s="39">
        <f t="shared" si="9"/>
        <v>96</v>
      </c>
      <c r="C111" s="59">
        <f t="shared" si="10"/>
        <v>665.30249517918321</v>
      </c>
      <c r="D111" s="60">
        <f t="shared" si="7"/>
        <v>142.43698722742775</v>
      </c>
      <c r="E111" s="59">
        <f t="shared" si="8"/>
        <v>522.86550795175549</v>
      </c>
      <c r="F111" s="59">
        <f t="shared" si="11"/>
        <v>89491.650090216397</v>
      </c>
    </row>
    <row r="112" spans="2:6" x14ac:dyDescent="0.65">
      <c r="B112" s="39">
        <f t="shared" si="9"/>
        <v>97</v>
      </c>
      <c r="C112" s="59">
        <f t="shared" si="10"/>
        <v>665.30249517918321</v>
      </c>
      <c r="D112" s="60">
        <f t="shared" si="7"/>
        <v>143.26786965292112</v>
      </c>
      <c r="E112" s="59">
        <f t="shared" si="8"/>
        <v>522.03462552626195</v>
      </c>
      <c r="F112" s="59">
        <f t="shared" si="11"/>
        <v>89348.382220563479</v>
      </c>
    </row>
    <row r="113" spans="2:6" x14ac:dyDescent="0.65">
      <c r="B113" s="39">
        <f t="shared" si="9"/>
        <v>98</v>
      </c>
      <c r="C113" s="59">
        <f t="shared" si="10"/>
        <v>665.30249517918321</v>
      </c>
      <c r="D113" s="60">
        <f t="shared" si="7"/>
        <v>144.10359889256316</v>
      </c>
      <c r="E113" s="59">
        <f t="shared" si="8"/>
        <v>521.19889628661997</v>
      </c>
      <c r="F113" s="59">
        <f t="shared" si="11"/>
        <v>89204.278621670921</v>
      </c>
    </row>
    <row r="114" spans="2:6" x14ac:dyDescent="0.65">
      <c r="B114" s="39">
        <f t="shared" si="9"/>
        <v>99</v>
      </c>
      <c r="C114" s="59">
        <f t="shared" si="10"/>
        <v>665.30249517918321</v>
      </c>
      <c r="D114" s="60">
        <f t="shared" si="7"/>
        <v>144.94420321943642</v>
      </c>
      <c r="E114" s="59">
        <f t="shared" si="8"/>
        <v>520.35829195974668</v>
      </c>
      <c r="F114" s="59">
        <f t="shared" si="11"/>
        <v>89059.334418451486</v>
      </c>
    </row>
    <row r="115" spans="2:6" x14ac:dyDescent="0.65">
      <c r="B115" s="39">
        <f t="shared" si="9"/>
        <v>100</v>
      </c>
      <c r="C115" s="59">
        <f t="shared" si="10"/>
        <v>665.30249517918321</v>
      </c>
      <c r="D115" s="60">
        <f t="shared" si="7"/>
        <v>145.78971107154982</v>
      </c>
      <c r="E115" s="59">
        <f t="shared" si="8"/>
        <v>519.51278410763337</v>
      </c>
      <c r="F115" s="59">
        <f t="shared" si="11"/>
        <v>88913.54470737993</v>
      </c>
    </row>
    <row r="116" spans="2:6" x14ac:dyDescent="0.65">
      <c r="B116" s="39">
        <f t="shared" si="9"/>
        <v>101</v>
      </c>
      <c r="C116" s="59">
        <f t="shared" si="10"/>
        <v>665.30249517918321</v>
      </c>
      <c r="D116" s="60">
        <f t="shared" si="7"/>
        <v>146.64015105280052</v>
      </c>
      <c r="E116" s="59">
        <f t="shared" si="8"/>
        <v>518.66234412638266</v>
      </c>
      <c r="F116" s="59">
        <f t="shared" si="11"/>
        <v>88766.904556327136</v>
      </c>
    </row>
    <row r="117" spans="2:6" x14ac:dyDescent="0.65">
      <c r="B117" s="39">
        <f t="shared" si="9"/>
        <v>102</v>
      </c>
      <c r="C117" s="59">
        <f t="shared" si="10"/>
        <v>665.30249517918321</v>
      </c>
      <c r="D117" s="60">
        <f t="shared" si="7"/>
        <v>147.49555193394187</v>
      </c>
      <c r="E117" s="59">
        <f t="shared" si="8"/>
        <v>517.80694324524131</v>
      </c>
      <c r="F117" s="59">
        <f t="shared" si="11"/>
        <v>88619.409004393194</v>
      </c>
    </row>
    <row r="118" spans="2:6" x14ac:dyDescent="0.65">
      <c r="B118" s="39">
        <f t="shared" si="9"/>
        <v>103</v>
      </c>
      <c r="C118" s="59">
        <f t="shared" si="10"/>
        <v>665.30249517918321</v>
      </c>
      <c r="D118" s="60">
        <f t="shared" si="7"/>
        <v>148.35594265355653</v>
      </c>
      <c r="E118" s="59">
        <f t="shared" si="8"/>
        <v>516.94655252562666</v>
      </c>
      <c r="F118" s="59">
        <f t="shared" si="11"/>
        <v>88471.053061739643</v>
      </c>
    </row>
    <row r="119" spans="2:6" x14ac:dyDescent="0.65">
      <c r="B119" s="39">
        <f t="shared" si="9"/>
        <v>104</v>
      </c>
      <c r="C119" s="59">
        <f t="shared" si="10"/>
        <v>665.30249517918321</v>
      </c>
      <c r="D119" s="60">
        <f t="shared" si="7"/>
        <v>149.22135231903559</v>
      </c>
      <c r="E119" s="59">
        <f t="shared" si="8"/>
        <v>516.08114286014757</v>
      </c>
      <c r="F119" s="59">
        <f t="shared" si="11"/>
        <v>88321.831709420614</v>
      </c>
    </row>
    <row r="120" spans="2:6" x14ac:dyDescent="0.65">
      <c r="B120" s="39">
        <f t="shared" si="9"/>
        <v>105</v>
      </c>
      <c r="C120" s="59">
        <f t="shared" si="10"/>
        <v>665.30249517918321</v>
      </c>
      <c r="D120" s="60">
        <f t="shared" si="7"/>
        <v>150.0918102075633</v>
      </c>
      <c r="E120" s="59">
        <f t="shared" si="8"/>
        <v>515.2106849716198</v>
      </c>
      <c r="F120" s="59">
        <f t="shared" si="11"/>
        <v>88171.739899213047</v>
      </c>
    </row>
    <row r="121" spans="2:6" x14ac:dyDescent="0.65">
      <c r="B121" s="39">
        <f t="shared" si="9"/>
        <v>106</v>
      </c>
      <c r="C121" s="59">
        <f t="shared" si="10"/>
        <v>665.30249517918321</v>
      </c>
      <c r="D121" s="60">
        <f t="shared" si="7"/>
        <v>150.96734576710745</v>
      </c>
      <c r="E121" s="59">
        <f t="shared" si="8"/>
        <v>514.33514941207568</v>
      </c>
      <c r="F121" s="59">
        <f t="shared" si="11"/>
        <v>88020.772553445946</v>
      </c>
    </row>
    <row r="122" spans="2:6" x14ac:dyDescent="0.65">
      <c r="B122" s="39">
        <f t="shared" si="9"/>
        <v>107</v>
      </c>
      <c r="C122" s="59">
        <f t="shared" si="10"/>
        <v>665.30249517918321</v>
      </c>
      <c r="D122" s="60">
        <f t="shared" si="7"/>
        <v>151.84798861741552</v>
      </c>
      <c r="E122" s="59">
        <f t="shared" si="8"/>
        <v>513.45450656176774</v>
      </c>
      <c r="F122" s="59">
        <f t="shared" si="11"/>
        <v>87868.924564828529</v>
      </c>
    </row>
    <row r="123" spans="2:6" x14ac:dyDescent="0.65">
      <c r="B123" s="39">
        <f t="shared" si="9"/>
        <v>108</v>
      </c>
      <c r="C123" s="59">
        <f t="shared" si="10"/>
        <v>665.30249517918321</v>
      </c>
      <c r="D123" s="60">
        <f t="shared" si="7"/>
        <v>152.73376855101714</v>
      </c>
      <c r="E123" s="59">
        <f t="shared" si="8"/>
        <v>512.56872662816613</v>
      </c>
      <c r="F123" s="59">
        <f t="shared" si="11"/>
        <v>87716.190796277515</v>
      </c>
    </row>
    <row r="124" spans="2:6" x14ac:dyDescent="0.65">
      <c r="B124" s="39">
        <f t="shared" si="9"/>
        <v>109</v>
      </c>
      <c r="C124" s="59">
        <f t="shared" si="10"/>
        <v>665.30249517918321</v>
      </c>
      <c r="D124" s="60">
        <f t="shared" si="7"/>
        <v>153.6247155342314</v>
      </c>
      <c r="E124" s="59">
        <f t="shared" si="8"/>
        <v>511.67777964495178</v>
      </c>
      <c r="F124" s="59">
        <f t="shared" si="11"/>
        <v>87562.566080743287</v>
      </c>
    </row>
    <row r="125" spans="2:6" x14ac:dyDescent="0.65">
      <c r="B125" s="39">
        <f t="shared" si="9"/>
        <v>110</v>
      </c>
      <c r="C125" s="59">
        <f t="shared" si="10"/>
        <v>665.30249517918321</v>
      </c>
      <c r="D125" s="60">
        <f t="shared" si="7"/>
        <v>154.52085970818109</v>
      </c>
      <c r="E125" s="59">
        <f t="shared" si="8"/>
        <v>510.78163547100212</v>
      </c>
      <c r="F125" s="59">
        <f t="shared" si="11"/>
        <v>87408.045221035107</v>
      </c>
    </row>
    <row r="126" spans="2:6" x14ac:dyDescent="0.65">
      <c r="B126" s="39">
        <f t="shared" si="9"/>
        <v>111</v>
      </c>
      <c r="C126" s="59">
        <f t="shared" si="10"/>
        <v>665.30249517918321</v>
      </c>
      <c r="D126" s="60">
        <f t="shared" si="7"/>
        <v>155.42223138981217</v>
      </c>
      <c r="E126" s="59">
        <f t="shared" si="8"/>
        <v>509.88026378937099</v>
      </c>
      <c r="F126" s="59">
        <f t="shared" si="11"/>
        <v>87252.622989645301</v>
      </c>
    </row>
    <row r="127" spans="2:6" x14ac:dyDescent="0.65">
      <c r="B127" s="39">
        <f t="shared" si="9"/>
        <v>112</v>
      </c>
      <c r="C127" s="59">
        <f t="shared" si="10"/>
        <v>665.30249517918321</v>
      </c>
      <c r="D127" s="60">
        <f t="shared" si="7"/>
        <v>156.32886107291938</v>
      </c>
      <c r="E127" s="59">
        <f t="shared" si="8"/>
        <v>508.97363410626377</v>
      </c>
      <c r="F127" s="59">
        <f t="shared" si="11"/>
        <v>87096.294128572379</v>
      </c>
    </row>
    <row r="128" spans="2:6" x14ac:dyDescent="0.65">
      <c r="B128" s="39">
        <f t="shared" si="9"/>
        <v>113</v>
      </c>
      <c r="C128" s="59">
        <f t="shared" si="10"/>
        <v>665.30249517918321</v>
      </c>
      <c r="D128" s="60">
        <f t="shared" si="7"/>
        <v>157.24077942917808</v>
      </c>
      <c r="E128" s="59">
        <f t="shared" si="8"/>
        <v>508.06171575000513</v>
      </c>
      <c r="F128" s="59">
        <f t="shared" si="11"/>
        <v>86939.0533491432</v>
      </c>
    </row>
    <row r="129" spans="2:6" x14ac:dyDescent="0.65">
      <c r="B129" s="39">
        <f t="shared" si="9"/>
        <v>114</v>
      </c>
      <c r="C129" s="59">
        <f t="shared" si="10"/>
        <v>665.30249517918321</v>
      </c>
      <c r="D129" s="60">
        <f t="shared" si="7"/>
        <v>158.15801730918164</v>
      </c>
      <c r="E129" s="59">
        <f t="shared" si="8"/>
        <v>507.14447787000154</v>
      </c>
      <c r="F129" s="59">
        <f t="shared" si="11"/>
        <v>86780.895331834021</v>
      </c>
    </row>
    <row r="130" spans="2:6" x14ac:dyDescent="0.65">
      <c r="B130" s="39">
        <f t="shared" si="9"/>
        <v>115</v>
      </c>
      <c r="C130" s="59">
        <f t="shared" si="10"/>
        <v>665.30249517918321</v>
      </c>
      <c r="D130" s="60">
        <f t="shared" si="7"/>
        <v>159.08060574348519</v>
      </c>
      <c r="E130" s="59">
        <f t="shared" si="8"/>
        <v>506.22188943569796</v>
      </c>
      <c r="F130" s="59">
        <f t="shared" si="11"/>
        <v>86621.814726090539</v>
      </c>
    </row>
    <row r="131" spans="2:6" x14ac:dyDescent="0.65">
      <c r="B131" s="39">
        <f t="shared" si="9"/>
        <v>116</v>
      </c>
      <c r="C131" s="59">
        <f t="shared" si="10"/>
        <v>665.30249517918321</v>
      </c>
      <c r="D131" s="60">
        <f t="shared" si="7"/>
        <v>160.00857594365553</v>
      </c>
      <c r="E131" s="59">
        <f t="shared" si="8"/>
        <v>505.2939192355276</v>
      </c>
      <c r="F131" s="59">
        <f t="shared" si="11"/>
        <v>86461.806150146876</v>
      </c>
    </row>
    <row r="132" spans="2:6" x14ac:dyDescent="0.65">
      <c r="B132" s="39">
        <f t="shared" si="9"/>
        <v>117</v>
      </c>
      <c r="C132" s="59">
        <f t="shared" si="10"/>
        <v>665.30249517918321</v>
      </c>
      <c r="D132" s="60">
        <f t="shared" si="7"/>
        <v>160.94195930332685</v>
      </c>
      <c r="E132" s="59">
        <f t="shared" si="8"/>
        <v>504.36053587585639</v>
      </c>
      <c r="F132" s="59">
        <f t="shared" si="11"/>
        <v>86300.864190843553</v>
      </c>
    </row>
    <row r="133" spans="2:6" x14ac:dyDescent="0.65">
      <c r="B133" s="39">
        <f t="shared" si="9"/>
        <v>118</v>
      </c>
      <c r="C133" s="59">
        <f t="shared" si="10"/>
        <v>665.30249517918321</v>
      </c>
      <c r="D133" s="60">
        <f t="shared" si="7"/>
        <v>161.88078739926291</v>
      </c>
      <c r="E133" s="59">
        <f t="shared" si="8"/>
        <v>503.42170777992021</v>
      </c>
      <c r="F133" s="59">
        <f t="shared" si="11"/>
        <v>86138.98340344429</v>
      </c>
    </row>
    <row r="134" spans="2:6" x14ac:dyDescent="0.65">
      <c r="B134" s="39">
        <f t="shared" si="9"/>
        <v>119</v>
      </c>
      <c r="C134" s="59">
        <f t="shared" si="10"/>
        <v>665.30249517918321</v>
      </c>
      <c r="D134" s="60">
        <f t="shared" si="7"/>
        <v>162.82509199242529</v>
      </c>
      <c r="E134" s="59">
        <f t="shared" si="8"/>
        <v>502.4774031867579</v>
      </c>
      <c r="F134" s="59">
        <f t="shared" si="11"/>
        <v>85976.158311451858</v>
      </c>
    </row>
    <row r="135" spans="2:6" x14ac:dyDescent="0.65">
      <c r="B135" s="39">
        <f t="shared" si="9"/>
        <v>120</v>
      </c>
      <c r="C135" s="59">
        <f t="shared" si="10"/>
        <v>665.30249517918321</v>
      </c>
      <c r="D135" s="60">
        <f t="shared" si="7"/>
        <v>163.77490502904774</v>
      </c>
      <c r="E135" s="59">
        <f t="shared" si="8"/>
        <v>501.52759015013544</v>
      </c>
      <c r="F135" s="59">
        <f t="shared" si="11"/>
        <v>85812.383406422814</v>
      </c>
    </row>
    <row r="136" spans="2:6" x14ac:dyDescent="0.65">
      <c r="B136" s="39">
        <f t="shared" si="9"/>
        <v>121</v>
      </c>
      <c r="C136" s="59">
        <f t="shared" si="10"/>
        <v>665.30249517918321</v>
      </c>
      <c r="D136" s="60">
        <f t="shared" si="7"/>
        <v>164.7302586417172</v>
      </c>
      <c r="E136" s="59">
        <f t="shared" si="8"/>
        <v>500.57223653746593</v>
      </c>
      <c r="F136" s="59">
        <f t="shared" si="11"/>
        <v>85647.653147781093</v>
      </c>
    </row>
    <row r="137" spans="2:6" x14ac:dyDescent="0.65">
      <c r="B137" s="39">
        <f t="shared" si="9"/>
        <v>122</v>
      </c>
      <c r="C137" s="59">
        <f t="shared" si="10"/>
        <v>665.30249517918321</v>
      </c>
      <c r="D137" s="60">
        <f t="shared" si="7"/>
        <v>165.69118515046057</v>
      </c>
      <c r="E137" s="59">
        <f t="shared" si="8"/>
        <v>499.61131002872264</v>
      </c>
      <c r="F137" s="59">
        <f t="shared" si="11"/>
        <v>85481.961962630638</v>
      </c>
    </row>
    <row r="138" spans="2:6" x14ac:dyDescent="0.65">
      <c r="B138" s="39">
        <f t="shared" si="9"/>
        <v>123</v>
      </c>
      <c r="C138" s="59">
        <f t="shared" si="10"/>
        <v>665.30249517918321</v>
      </c>
      <c r="D138" s="60">
        <f t="shared" si="7"/>
        <v>166.65771706383825</v>
      </c>
      <c r="E138" s="59">
        <f t="shared" si="8"/>
        <v>498.64477811534488</v>
      </c>
      <c r="F138" s="59">
        <f t="shared" si="11"/>
        <v>85315.304245566804</v>
      </c>
    </row>
    <row r="139" spans="2:6" x14ac:dyDescent="0.65">
      <c r="B139" s="39">
        <f t="shared" si="9"/>
        <v>124</v>
      </c>
      <c r="C139" s="59">
        <f t="shared" si="10"/>
        <v>665.30249517918321</v>
      </c>
      <c r="D139" s="60">
        <f t="shared" si="7"/>
        <v>167.62988708004397</v>
      </c>
      <c r="E139" s="59">
        <f t="shared" si="8"/>
        <v>497.67260809913921</v>
      </c>
      <c r="F139" s="59">
        <f t="shared" si="11"/>
        <v>85147.674358486765</v>
      </c>
    </row>
    <row r="140" spans="2:6" x14ac:dyDescent="0.65">
      <c r="B140" s="39">
        <f t="shared" si="9"/>
        <v>125</v>
      </c>
      <c r="C140" s="59">
        <f t="shared" si="10"/>
        <v>665.30249517918321</v>
      </c>
      <c r="D140" s="60">
        <f t="shared" si="7"/>
        <v>168.60772808801087</v>
      </c>
      <c r="E140" s="59">
        <f t="shared" si="8"/>
        <v>496.69476709117231</v>
      </c>
      <c r="F140" s="59">
        <f t="shared" si="11"/>
        <v>84979.066630398753</v>
      </c>
    </row>
    <row r="141" spans="2:6" x14ac:dyDescent="0.65">
      <c r="B141" s="39">
        <f t="shared" si="9"/>
        <v>126</v>
      </c>
      <c r="C141" s="59">
        <f t="shared" si="10"/>
        <v>665.30249517918321</v>
      </c>
      <c r="D141" s="60">
        <f t="shared" si="7"/>
        <v>169.59127316852428</v>
      </c>
      <c r="E141" s="59">
        <f t="shared" si="8"/>
        <v>495.71122201065884</v>
      </c>
      <c r="F141" s="59">
        <f t="shared" si="11"/>
        <v>84809.475357230229</v>
      </c>
    </row>
    <row r="142" spans="2:6" x14ac:dyDescent="0.65">
      <c r="B142" s="39">
        <f t="shared" si="9"/>
        <v>127</v>
      </c>
      <c r="C142" s="59">
        <f t="shared" si="10"/>
        <v>665.30249517918321</v>
      </c>
      <c r="D142" s="60">
        <f t="shared" si="7"/>
        <v>170.58055559534066</v>
      </c>
      <c r="E142" s="59">
        <f t="shared" si="8"/>
        <v>494.72193958384253</v>
      </c>
      <c r="F142" s="59">
        <f t="shared" si="11"/>
        <v>84638.894801634888</v>
      </c>
    </row>
    <row r="143" spans="2:6" x14ac:dyDescent="0.65">
      <c r="B143" s="39">
        <f t="shared" si="9"/>
        <v>128</v>
      </c>
      <c r="C143" s="59">
        <f t="shared" si="10"/>
        <v>665.30249517918321</v>
      </c>
      <c r="D143" s="60">
        <f t="shared" si="7"/>
        <v>171.57560883631348</v>
      </c>
      <c r="E143" s="59">
        <f t="shared" si="8"/>
        <v>493.7268863428697</v>
      </c>
      <c r="F143" s="59">
        <f t="shared" si="11"/>
        <v>84467.319192798575</v>
      </c>
    </row>
    <row r="144" spans="2:6" x14ac:dyDescent="0.65">
      <c r="B144" s="39">
        <f t="shared" si="9"/>
        <v>129</v>
      </c>
      <c r="C144" s="59">
        <f t="shared" si="10"/>
        <v>665.30249517918321</v>
      </c>
      <c r="D144" s="60">
        <f t="shared" ref="D144:D207" si="12">IF(B144&lt;=$C$8,PPMT($C$6,B144,$C$8,-$C$4),"")</f>
        <v>172.57646655452533</v>
      </c>
      <c r="E144" s="59">
        <f t="shared" ref="E144:E207" si="13">IF(B144&lt;=$C$8,IPMT($C$6,B144,$C$8,-$C$4),"")</f>
        <v>492.72602862465789</v>
      </c>
      <c r="F144" s="59">
        <f t="shared" si="11"/>
        <v>84294.742726244047</v>
      </c>
    </row>
    <row r="145" spans="2:6" x14ac:dyDescent="0.65">
      <c r="B145" s="39">
        <f t="shared" ref="B145:B208" si="14">B144+1</f>
        <v>130</v>
      </c>
      <c r="C145" s="59">
        <f t="shared" si="10"/>
        <v>665.30249517918321</v>
      </c>
      <c r="D145" s="60">
        <f t="shared" si="12"/>
        <v>173.58316260942672</v>
      </c>
      <c r="E145" s="59">
        <f t="shared" si="13"/>
        <v>491.71933256975643</v>
      </c>
      <c r="F145" s="59">
        <f t="shared" si="11"/>
        <v>84121.159563634617</v>
      </c>
    </row>
    <row r="146" spans="2:6" x14ac:dyDescent="0.65">
      <c r="B146" s="39">
        <f t="shared" si="14"/>
        <v>131</v>
      </c>
      <c r="C146" s="59">
        <f t="shared" si="10"/>
        <v>665.30249517918321</v>
      </c>
      <c r="D146" s="60">
        <f t="shared" si="12"/>
        <v>174.59573105798174</v>
      </c>
      <c r="E146" s="59">
        <f t="shared" si="13"/>
        <v>490.70676412120145</v>
      </c>
      <c r="F146" s="59">
        <f t="shared" si="11"/>
        <v>83946.563832576634</v>
      </c>
    </row>
    <row r="147" spans="2:6" x14ac:dyDescent="0.65">
      <c r="B147" s="39">
        <f t="shared" si="14"/>
        <v>132</v>
      </c>
      <c r="C147" s="59">
        <f t="shared" si="10"/>
        <v>665.30249517918321</v>
      </c>
      <c r="D147" s="60">
        <f t="shared" si="12"/>
        <v>175.61420615581997</v>
      </c>
      <c r="E147" s="59">
        <f t="shared" si="13"/>
        <v>489.68828902336321</v>
      </c>
      <c r="F147" s="59">
        <f t="shared" si="11"/>
        <v>83770.949626420814</v>
      </c>
    </row>
    <row r="148" spans="2:6" x14ac:dyDescent="0.65">
      <c r="B148" s="39">
        <f t="shared" si="14"/>
        <v>133</v>
      </c>
      <c r="C148" s="59">
        <f t="shared" si="10"/>
        <v>665.30249517918321</v>
      </c>
      <c r="D148" s="60">
        <f t="shared" si="12"/>
        <v>176.63862235839554</v>
      </c>
      <c r="E148" s="59">
        <f t="shared" si="13"/>
        <v>488.66387282078762</v>
      </c>
      <c r="F148" s="59">
        <f t="shared" si="11"/>
        <v>83594.311004062416</v>
      </c>
    </row>
    <row r="149" spans="2:6" x14ac:dyDescent="0.65">
      <c r="B149" s="39">
        <f t="shared" si="14"/>
        <v>134</v>
      </c>
      <c r="C149" s="59">
        <f t="shared" si="10"/>
        <v>665.30249517918321</v>
      </c>
      <c r="D149" s="60">
        <f t="shared" si="12"/>
        <v>177.66901432215289</v>
      </c>
      <c r="E149" s="59">
        <f t="shared" si="13"/>
        <v>487.63348085703029</v>
      </c>
      <c r="F149" s="59">
        <f t="shared" si="11"/>
        <v>83416.641989740267</v>
      </c>
    </row>
    <row r="150" spans="2:6" x14ac:dyDescent="0.65">
      <c r="B150" s="39">
        <f t="shared" si="14"/>
        <v>135</v>
      </c>
      <c r="C150" s="59">
        <f t="shared" si="10"/>
        <v>665.30249517918321</v>
      </c>
      <c r="D150" s="60">
        <f t="shared" si="12"/>
        <v>178.70541690569874</v>
      </c>
      <c r="E150" s="59">
        <f t="shared" si="13"/>
        <v>486.59707827348439</v>
      </c>
      <c r="F150" s="59">
        <f t="shared" si="11"/>
        <v>83237.936572834573</v>
      </c>
    </row>
    <row r="151" spans="2:6" x14ac:dyDescent="0.65">
      <c r="B151" s="39">
        <f t="shared" si="14"/>
        <v>136</v>
      </c>
      <c r="C151" s="59">
        <f t="shared" si="10"/>
        <v>665.30249517918321</v>
      </c>
      <c r="D151" s="60">
        <f t="shared" si="12"/>
        <v>179.74786517098201</v>
      </c>
      <c r="E151" s="59">
        <f t="shared" si="13"/>
        <v>485.55463000820117</v>
      </c>
      <c r="F151" s="59">
        <f t="shared" si="11"/>
        <v>83058.18870766359</v>
      </c>
    </row>
    <row r="152" spans="2:6" x14ac:dyDescent="0.65">
      <c r="B152" s="39">
        <f t="shared" si="14"/>
        <v>137</v>
      </c>
      <c r="C152" s="59">
        <f t="shared" si="10"/>
        <v>665.30249517918321</v>
      </c>
      <c r="D152" s="60">
        <f t="shared" si="12"/>
        <v>180.79639438447944</v>
      </c>
      <c r="E152" s="59">
        <f t="shared" si="13"/>
        <v>484.5061007947038</v>
      </c>
      <c r="F152" s="59">
        <f t="shared" si="11"/>
        <v>82877.39231327911</v>
      </c>
    </row>
    <row r="153" spans="2:6" x14ac:dyDescent="0.65">
      <c r="B153" s="39">
        <f t="shared" si="14"/>
        <v>138</v>
      </c>
      <c r="C153" s="59">
        <f t="shared" si="10"/>
        <v>665.30249517918321</v>
      </c>
      <c r="D153" s="60">
        <f t="shared" si="12"/>
        <v>181.85104001838883</v>
      </c>
      <c r="E153" s="59">
        <f t="shared" si="13"/>
        <v>483.4514551607943</v>
      </c>
      <c r="F153" s="59">
        <f t="shared" si="11"/>
        <v>82695.541273260722</v>
      </c>
    </row>
    <row r="154" spans="2:6" x14ac:dyDescent="0.65">
      <c r="B154" s="39">
        <f t="shared" si="14"/>
        <v>139</v>
      </c>
      <c r="C154" s="59">
        <f t="shared" si="10"/>
        <v>665.30249517918321</v>
      </c>
      <c r="D154" s="60">
        <f t="shared" si="12"/>
        <v>182.91183775182947</v>
      </c>
      <c r="E154" s="59">
        <f t="shared" si="13"/>
        <v>482.39065742735374</v>
      </c>
      <c r="F154" s="59">
        <f t="shared" si="11"/>
        <v>82512.62943550889</v>
      </c>
    </row>
    <row r="155" spans="2:6" x14ac:dyDescent="0.65">
      <c r="B155" s="39">
        <f t="shared" si="14"/>
        <v>140</v>
      </c>
      <c r="C155" s="59">
        <f t="shared" si="10"/>
        <v>665.30249517918321</v>
      </c>
      <c r="D155" s="60">
        <f t="shared" si="12"/>
        <v>183.97882347204842</v>
      </c>
      <c r="E155" s="59">
        <f t="shared" si="13"/>
        <v>481.32367170713468</v>
      </c>
      <c r="F155" s="59">
        <f t="shared" si="11"/>
        <v>82328.650612036843</v>
      </c>
    </row>
    <row r="156" spans="2:6" x14ac:dyDescent="0.65">
      <c r="B156" s="39">
        <f t="shared" si="14"/>
        <v>141</v>
      </c>
      <c r="C156" s="59">
        <f t="shared" si="10"/>
        <v>665.30249517918321</v>
      </c>
      <c r="D156" s="60">
        <f t="shared" si="12"/>
        <v>185.05203327563544</v>
      </c>
      <c r="E156" s="59">
        <f t="shared" si="13"/>
        <v>480.25046190354777</v>
      </c>
      <c r="F156" s="59">
        <f t="shared" si="11"/>
        <v>82143.598578761201</v>
      </c>
    </row>
    <row r="157" spans="2:6" x14ac:dyDescent="0.65">
      <c r="B157" s="39">
        <f t="shared" si="14"/>
        <v>142</v>
      </c>
      <c r="C157" s="59">
        <f t="shared" si="10"/>
        <v>665.30249517918321</v>
      </c>
      <c r="D157" s="60">
        <f t="shared" si="12"/>
        <v>186.13150346974331</v>
      </c>
      <c r="E157" s="59">
        <f t="shared" si="13"/>
        <v>479.17099170943987</v>
      </c>
      <c r="F157" s="59">
        <f t="shared" si="11"/>
        <v>81957.467075291454</v>
      </c>
    </row>
    <row r="158" spans="2:6" x14ac:dyDescent="0.65">
      <c r="B158" s="39">
        <f t="shared" si="14"/>
        <v>143</v>
      </c>
      <c r="C158" s="59">
        <f t="shared" si="10"/>
        <v>665.30249517918321</v>
      </c>
      <c r="D158" s="60">
        <f t="shared" si="12"/>
        <v>187.2172705733168</v>
      </c>
      <c r="E158" s="59">
        <f t="shared" si="13"/>
        <v>478.0852246058663</v>
      </c>
      <c r="F158" s="59">
        <f t="shared" si="11"/>
        <v>81770.249804718143</v>
      </c>
    </row>
    <row r="159" spans="2:6" x14ac:dyDescent="0.65">
      <c r="B159" s="39">
        <f t="shared" si="14"/>
        <v>144</v>
      </c>
      <c r="C159" s="59">
        <f t="shared" si="10"/>
        <v>665.30249517918321</v>
      </c>
      <c r="D159" s="60">
        <f t="shared" si="12"/>
        <v>188.30937131832781</v>
      </c>
      <c r="E159" s="59">
        <f t="shared" si="13"/>
        <v>476.99312386085535</v>
      </c>
      <c r="F159" s="59">
        <f t="shared" si="11"/>
        <v>81581.94043339981</v>
      </c>
    </row>
    <row r="160" spans="2:6" x14ac:dyDescent="0.65">
      <c r="B160" s="39">
        <f t="shared" si="14"/>
        <v>145</v>
      </c>
      <c r="C160" s="59">
        <f t="shared" si="10"/>
        <v>665.30249517918321</v>
      </c>
      <c r="D160" s="60">
        <f t="shared" si="12"/>
        <v>189.40784265101809</v>
      </c>
      <c r="E160" s="59">
        <f t="shared" si="13"/>
        <v>475.89465252816518</v>
      </c>
      <c r="F160" s="59">
        <f t="shared" si="11"/>
        <v>81392.532590748786</v>
      </c>
    </row>
    <row r="161" spans="2:6" x14ac:dyDescent="0.65">
      <c r="B161" s="39">
        <f t="shared" si="14"/>
        <v>146</v>
      </c>
      <c r="C161" s="59">
        <f t="shared" si="10"/>
        <v>665.30249517918321</v>
      </c>
      <c r="D161" s="60">
        <f t="shared" si="12"/>
        <v>190.51272173314896</v>
      </c>
      <c r="E161" s="59">
        <f t="shared" si="13"/>
        <v>474.78977344603419</v>
      </c>
      <c r="F161" s="59">
        <f t="shared" si="11"/>
        <v>81202.019869015639</v>
      </c>
    </row>
    <row r="162" spans="2:6" x14ac:dyDescent="0.65">
      <c r="B162" s="39">
        <f t="shared" si="14"/>
        <v>147</v>
      </c>
      <c r="C162" s="59">
        <f t="shared" si="10"/>
        <v>665.30249517918321</v>
      </c>
      <c r="D162" s="60">
        <f t="shared" si="12"/>
        <v>191.62404594325906</v>
      </c>
      <c r="E162" s="59">
        <f t="shared" si="13"/>
        <v>473.67844923592418</v>
      </c>
      <c r="F162" s="59">
        <f t="shared" si="11"/>
        <v>81010.39582307238</v>
      </c>
    </row>
    <row r="163" spans="2:6" x14ac:dyDescent="0.65">
      <c r="B163" s="39">
        <f t="shared" si="14"/>
        <v>148</v>
      </c>
      <c r="C163" s="59">
        <f t="shared" si="10"/>
        <v>665.30249517918321</v>
      </c>
      <c r="D163" s="60">
        <f t="shared" si="12"/>
        <v>192.74185287792804</v>
      </c>
      <c r="E163" s="59">
        <f t="shared" si="13"/>
        <v>472.56064230125514</v>
      </c>
      <c r="F163" s="59">
        <f t="shared" si="11"/>
        <v>80817.653970194457</v>
      </c>
    </row>
    <row r="164" spans="2:6" x14ac:dyDescent="0.65">
      <c r="B164" s="39">
        <f t="shared" si="14"/>
        <v>149</v>
      </c>
      <c r="C164" s="59">
        <f t="shared" si="10"/>
        <v>665.30249517918321</v>
      </c>
      <c r="D164" s="60">
        <f t="shared" si="12"/>
        <v>193.86618035304929</v>
      </c>
      <c r="E164" s="59">
        <f t="shared" si="13"/>
        <v>471.43631482613387</v>
      </c>
      <c r="F164" s="59">
        <f t="shared" si="11"/>
        <v>80623.787789841401</v>
      </c>
    </row>
    <row r="165" spans="2:6" x14ac:dyDescent="0.65">
      <c r="B165" s="39">
        <f t="shared" si="14"/>
        <v>150</v>
      </c>
      <c r="C165" s="59">
        <f t="shared" si="10"/>
        <v>665.30249517918321</v>
      </c>
      <c r="D165" s="60">
        <f t="shared" si="12"/>
        <v>194.9970664051088</v>
      </c>
      <c r="E165" s="59">
        <f t="shared" si="13"/>
        <v>470.30542877407441</v>
      </c>
      <c r="F165" s="59">
        <f t="shared" si="11"/>
        <v>80428.790723436294</v>
      </c>
    </row>
    <row r="166" spans="2:6" x14ac:dyDescent="0.65">
      <c r="B166" s="39">
        <f t="shared" si="14"/>
        <v>151</v>
      </c>
      <c r="C166" s="59">
        <f t="shared" si="10"/>
        <v>665.30249517918321</v>
      </c>
      <c r="D166" s="60">
        <f t="shared" si="12"/>
        <v>196.13454929247186</v>
      </c>
      <c r="E166" s="59">
        <f t="shared" si="13"/>
        <v>469.16794588671138</v>
      </c>
      <c r="F166" s="59">
        <f t="shared" si="11"/>
        <v>80232.65617414382</v>
      </c>
    </row>
    <row r="167" spans="2:6" x14ac:dyDescent="0.65">
      <c r="B167" s="39">
        <f t="shared" si="14"/>
        <v>152</v>
      </c>
      <c r="C167" s="59">
        <f t="shared" si="10"/>
        <v>665.30249517918321</v>
      </c>
      <c r="D167" s="60">
        <f t="shared" si="12"/>
        <v>197.27866749667797</v>
      </c>
      <c r="E167" s="59">
        <f t="shared" si="13"/>
        <v>468.02382768250521</v>
      </c>
      <c r="F167" s="59">
        <f t="shared" si="11"/>
        <v>80035.377506647143</v>
      </c>
    </row>
    <row r="168" spans="2:6" x14ac:dyDescent="0.65">
      <c r="B168" s="39">
        <f t="shared" si="14"/>
        <v>153</v>
      </c>
      <c r="C168" s="59">
        <f t="shared" ref="C168:C231" si="15">IF(B168&lt;=$C$8,$C$9,"")</f>
        <v>665.30249517918321</v>
      </c>
      <c r="D168" s="60">
        <f t="shared" si="12"/>
        <v>198.42945972374193</v>
      </c>
      <c r="E168" s="59">
        <f t="shared" si="13"/>
        <v>466.87303545544125</v>
      </c>
      <c r="F168" s="59">
        <f t="shared" ref="F168:F231" si="16">IF(B168&lt;=$C$8,F167-D168,"")</f>
        <v>79836.948046923397</v>
      </c>
    </row>
    <row r="169" spans="2:6" x14ac:dyDescent="0.65">
      <c r="B169" s="39">
        <f t="shared" si="14"/>
        <v>154</v>
      </c>
      <c r="C169" s="59">
        <f t="shared" si="15"/>
        <v>665.30249517918321</v>
      </c>
      <c r="D169" s="60">
        <f t="shared" si="12"/>
        <v>199.58696490546376</v>
      </c>
      <c r="E169" s="59">
        <f t="shared" si="13"/>
        <v>465.71553027371942</v>
      </c>
      <c r="F169" s="59">
        <f t="shared" si="16"/>
        <v>79637.361082017931</v>
      </c>
    </row>
    <row r="170" spans="2:6" x14ac:dyDescent="0.65">
      <c r="B170" s="39">
        <f t="shared" si="14"/>
        <v>155</v>
      </c>
      <c r="C170" s="59">
        <f t="shared" si="15"/>
        <v>665.30249517918321</v>
      </c>
      <c r="D170" s="60">
        <f t="shared" si="12"/>
        <v>200.75122220074564</v>
      </c>
      <c r="E170" s="59">
        <f t="shared" si="13"/>
        <v>464.55127297843762</v>
      </c>
      <c r="F170" s="59">
        <f t="shared" si="16"/>
        <v>79436.609859817181</v>
      </c>
    </row>
    <row r="171" spans="2:6" x14ac:dyDescent="0.65">
      <c r="B171" s="39">
        <f t="shared" si="14"/>
        <v>156</v>
      </c>
      <c r="C171" s="59">
        <f t="shared" si="15"/>
        <v>665.30249517918321</v>
      </c>
      <c r="D171" s="60">
        <f t="shared" si="12"/>
        <v>201.92227099691664</v>
      </c>
      <c r="E171" s="59">
        <f t="shared" si="13"/>
        <v>463.38022418226655</v>
      </c>
      <c r="F171" s="59">
        <f t="shared" si="16"/>
        <v>79234.687588820263</v>
      </c>
    </row>
    <row r="172" spans="2:6" x14ac:dyDescent="0.65">
      <c r="B172" s="39">
        <f t="shared" si="14"/>
        <v>157</v>
      </c>
      <c r="C172" s="59">
        <f t="shared" si="15"/>
        <v>665.30249517918321</v>
      </c>
      <c r="D172" s="60">
        <f t="shared" si="12"/>
        <v>203.1001509110653</v>
      </c>
      <c r="E172" s="59">
        <f t="shared" si="13"/>
        <v>462.20234426811788</v>
      </c>
      <c r="F172" s="59">
        <f t="shared" si="16"/>
        <v>79031.587437909198</v>
      </c>
    </row>
    <row r="173" spans="2:6" x14ac:dyDescent="0.65">
      <c r="B173" s="39">
        <f t="shared" si="14"/>
        <v>158</v>
      </c>
      <c r="C173" s="59">
        <f t="shared" si="15"/>
        <v>665.30249517918321</v>
      </c>
      <c r="D173" s="60">
        <f t="shared" si="12"/>
        <v>204.28490179137987</v>
      </c>
      <c r="E173" s="59">
        <f t="shared" si="13"/>
        <v>461.01759338780334</v>
      </c>
      <c r="F173" s="59">
        <f t="shared" si="16"/>
        <v>78827.302536117815</v>
      </c>
    </row>
    <row r="174" spans="2:6" x14ac:dyDescent="0.65">
      <c r="B174" s="39">
        <f t="shared" si="14"/>
        <v>159</v>
      </c>
      <c r="C174" s="59">
        <f t="shared" si="15"/>
        <v>665.30249517918321</v>
      </c>
      <c r="D174" s="60">
        <f t="shared" si="12"/>
        <v>205.47656371849624</v>
      </c>
      <c r="E174" s="59">
        <f t="shared" si="13"/>
        <v>459.82593146068695</v>
      </c>
      <c r="F174" s="59">
        <f t="shared" si="16"/>
        <v>78621.825972399325</v>
      </c>
    </row>
    <row r="175" spans="2:6" x14ac:dyDescent="0.65">
      <c r="B175" s="39">
        <f t="shared" si="14"/>
        <v>160</v>
      </c>
      <c r="C175" s="59">
        <f t="shared" si="15"/>
        <v>665.30249517918321</v>
      </c>
      <c r="D175" s="60">
        <f t="shared" si="12"/>
        <v>206.67517700685414</v>
      </c>
      <c r="E175" s="59">
        <f t="shared" si="13"/>
        <v>458.62731817232901</v>
      </c>
      <c r="F175" s="59">
        <f t="shared" si="16"/>
        <v>78415.150795392474</v>
      </c>
    </row>
    <row r="176" spans="2:6" x14ac:dyDescent="0.65">
      <c r="B176" s="39">
        <f t="shared" si="14"/>
        <v>161</v>
      </c>
      <c r="C176" s="59">
        <f t="shared" si="15"/>
        <v>665.30249517918321</v>
      </c>
      <c r="D176" s="60">
        <f t="shared" si="12"/>
        <v>207.88078220606079</v>
      </c>
      <c r="E176" s="59">
        <f t="shared" si="13"/>
        <v>457.42171297312245</v>
      </c>
      <c r="F176" s="59">
        <f t="shared" si="16"/>
        <v>78207.270013186411</v>
      </c>
    </row>
    <row r="177" spans="2:6" x14ac:dyDescent="0.65">
      <c r="B177" s="39">
        <f t="shared" si="14"/>
        <v>162</v>
      </c>
      <c r="C177" s="59">
        <f t="shared" si="15"/>
        <v>665.30249517918321</v>
      </c>
      <c r="D177" s="60">
        <f t="shared" si="12"/>
        <v>209.0934201022628</v>
      </c>
      <c r="E177" s="59">
        <f t="shared" si="13"/>
        <v>456.20907507692039</v>
      </c>
      <c r="F177" s="59">
        <f t="shared" si="16"/>
        <v>77998.17659308415</v>
      </c>
    </row>
    <row r="178" spans="2:6" x14ac:dyDescent="0.65">
      <c r="B178" s="39">
        <f t="shared" si="14"/>
        <v>163</v>
      </c>
      <c r="C178" s="59">
        <f t="shared" si="15"/>
        <v>665.30249517918321</v>
      </c>
      <c r="D178" s="60">
        <f t="shared" si="12"/>
        <v>210.31313171952604</v>
      </c>
      <c r="E178" s="59">
        <f t="shared" si="13"/>
        <v>454.98936345965711</v>
      </c>
      <c r="F178" s="59">
        <f t="shared" si="16"/>
        <v>77787.863461364628</v>
      </c>
    </row>
    <row r="179" spans="2:6" x14ac:dyDescent="0.65">
      <c r="B179" s="39">
        <f t="shared" si="14"/>
        <v>164</v>
      </c>
      <c r="C179" s="59">
        <f t="shared" si="15"/>
        <v>665.30249517918321</v>
      </c>
      <c r="D179" s="60">
        <f t="shared" si="12"/>
        <v>211.53995832122325</v>
      </c>
      <c r="E179" s="59">
        <f t="shared" si="13"/>
        <v>453.76253685796001</v>
      </c>
      <c r="F179" s="59">
        <f t="shared" si="16"/>
        <v>77576.323503043401</v>
      </c>
    </row>
    <row r="180" spans="2:6" x14ac:dyDescent="0.65">
      <c r="B180" s="39">
        <f t="shared" si="14"/>
        <v>165</v>
      </c>
      <c r="C180" s="59">
        <f t="shared" si="15"/>
        <v>665.30249517918321</v>
      </c>
      <c r="D180" s="60">
        <f t="shared" si="12"/>
        <v>212.7739414114304</v>
      </c>
      <c r="E180" s="59">
        <f t="shared" si="13"/>
        <v>452.52855376775278</v>
      </c>
      <c r="F180" s="59">
        <f t="shared" si="16"/>
        <v>77363.549561631968</v>
      </c>
    </row>
    <row r="181" spans="2:6" x14ac:dyDescent="0.65">
      <c r="B181" s="39">
        <f t="shared" si="14"/>
        <v>166</v>
      </c>
      <c r="C181" s="59">
        <f t="shared" si="15"/>
        <v>665.30249517918321</v>
      </c>
      <c r="D181" s="60">
        <f t="shared" si="12"/>
        <v>214.01512273633034</v>
      </c>
      <c r="E181" s="59">
        <f t="shared" si="13"/>
        <v>451.28737244285281</v>
      </c>
      <c r="F181" s="59">
        <f t="shared" si="16"/>
        <v>77149.534438895644</v>
      </c>
    </row>
    <row r="182" spans="2:6" x14ac:dyDescent="0.65">
      <c r="B182" s="39">
        <f t="shared" si="14"/>
        <v>167</v>
      </c>
      <c r="C182" s="59">
        <f t="shared" si="15"/>
        <v>665.30249517918321</v>
      </c>
      <c r="D182" s="60">
        <f t="shared" si="12"/>
        <v>215.26354428562567</v>
      </c>
      <c r="E182" s="59">
        <f t="shared" si="13"/>
        <v>450.03895089355751</v>
      </c>
      <c r="F182" s="59">
        <f t="shared" si="16"/>
        <v>76934.270894610017</v>
      </c>
    </row>
    <row r="183" spans="2:6" x14ac:dyDescent="0.65">
      <c r="B183" s="39">
        <f t="shared" si="14"/>
        <v>168</v>
      </c>
      <c r="C183" s="59">
        <f t="shared" si="15"/>
        <v>665.30249517918321</v>
      </c>
      <c r="D183" s="60">
        <f t="shared" si="12"/>
        <v>216.51924829395847</v>
      </c>
      <c r="E183" s="59">
        <f t="shared" si="13"/>
        <v>448.78324688522468</v>
      </c>
      <c r="F183" s="59">
        <f t="shared" si="16"/>
        <v>76717.751646316057</v>
      </c>
    </row>
    <row r="184" spans="2:6" x14ac:dyDescent="0.65">
      <c r="B184" s="39">
        <f t="shared" si="14"/>
        <v>169</v>
      </c>
      <c r="C184" s="59">
        <f t="shared" si="15"/>
        <v>665.30249517918321</v>
      </c>
      <c r="D184" s="60">
        <f t="shared" si="12"/>
        <v>217.78227724233986</v>
      </c>
      <c r="E184" s="59">
        <f t="shared" si="13"/>
        <v>447.52021793684332</v>
      </c>
      <c r="F184" s="59">
        <f t="shared" si="16"/>
        <v>76499.969369073719</v>
      </c>
    </row>
    <row r="185" spans="2:6" x14ac:dyDescent="0.65">
      <c r="B185" s="39">
        <f t="shared" si="14"/>
        <v>170</v>
      </c>
      <c r="C185" s="59">
        <f t="shared" si="15"/>
        <v>665.30249517918321</v>
      </c>
      <c r="D185" s="60">
        <f t="shared" si="12"/>
        <v>219.05267385958689</v>
      </c>
      <c r="E185" s="59">
        <f t="shared" si="13"/>
        <v>446.24982131959626</v>
      </c>
      <c r="F185" s="59">
        <f t="shared" si="16"/>
        <v>76280.916695214139</v>
      </c>
    </row>
    <row r="186" spans="2:6" x14ac:dyDescent="0.65">
      <c r="B186" s="39">
        <f t="shared" si="14"/>
        <v>171</v>
      </c>
      <c r="C186" s="59">
        <f t="shared" si="15"/>
        <v>665.30249517918321</v>
      </c>
      <c r="D186" s="60">
        <f t="shared" si="12"/>
        <v>220.33048112376778</v>
      </c>
      <c r="E186" s="59">
        <f t="shared" si="13"/>
        <v>444.9720140554154</v>
      </c>
      <c r="F186" s="59">
        <f t="shared" si="16"/>
        <v>76060.586214090377</v>
      </c>
    </row>
    <row r="187" spans="2:6" x14ac:dyDescent="0.65">
      <c r="B187" s="39">
        <f t="shared" si="14"/>
        <v>172</v>
      </c>
      <c r="C187" s="59">
        <f t="shared" si="15"/>
        <v>665.30249517918321</v>
      </c>
      <c r="D187" s="60">
        <f t="shared" si="12"/>
        <v>221.61574226365641</v>
      </c>
      <c r="E187" s="59">
        <f t="shared" si="13"/>
        <v>443.68675291552671</v>
      </c>
      <c r="F187" s="59">
        <f t="shared" si="16"/>
        <v>75838.970471826717</v>
      </c>
    </row>
    <row r="188" spans="2:6" x14ac:dyDescent="0.65">
      <c r="B188" s="39">
        <f t="shared" si="14"/>
        <v>173</v>
      </c>
      <c r="C188" s="59">
        <f t="shared" si="15"/>
        <v>665.30249517918321</v>
      </c>
      <c r="D188" s="60">
        <f t="shared" si="12"/>
        <v>222.90850076019447</v>
      </c>
      <c r="E188" s="59">
        <f t="shared" si="13"/>
        <v>442.39399441898871</v>
      </c>
      <c r="F188" s="59">
        <f t="shared" si="16"/>
        <v>75616.06197106652</v>
      </c>
    </row>
    <row r="189" spans="2:6" x14ac:dyDescent="0.65">
      <c r="B189" s="39">
        <f t="shared" si="14"/>
        <v>174</v>
      </c>
      <c r="C189" s="59">
        <f t="shared" si="15"/>
        <v>665.30249517918321</v>
      </c>
      <c r="D189" s="60">
        <f t="shared" si="12"/>
        <v>224.20880034796221</v>
      </c>
      <c r="E189" s="59">
        <f t="shared" si="13"/>
        <v>441.09369483122094</v>
      </c>
      <c r="F189" s="59">
        <f t="shared" si="16"/>
        <v>75391.853170718561</v>
      </c>
    </row>
    <row r="190" spans="2:6" x14ac:dyDescent="0.65">
      <c r="B190" s="39">
        <f t="shared" si="14"/>
        <v>175</v>
      </c>
      <c r="C190" s="59">
        <f t="shared" si="15"/>
        <v>665.30249517918321</v>
      </c>
      <c r="D190" s="60">
        <f t="shared" si="12"/>
        <v>225.51668501665867</v>
      </c>
      <c r="E190" s="59">
        <f t="shared" si="13"/>
        <v>439.78581016252451</v>
      </c>
      <c r="F190" s="59">
        <f t="shared" si="16"/>
        <v>75166.336485701904</v>
      </c>
    </row>
    <row r="191" spans="2:6" x14ac:dyDescent="0.65">
      <c r="B191" s="39">
        <f t="shared" si="14"/>
        <v>176</v>
      </c>
      <c r="C191" s="59">
        <f t="shared" si="15"/>
        <v>665.30249517918321</v>
      </c>
      <c r="D191" s="60">
        <f t="shared" si="12"/>
        <v>226.83219901258917</v>
      </c>
      <c r="E191" s="59">
        <f t="shared" si="13"/>
        <v>438.47029616659393</v>
      </c>
      <c r="F191" s="59">
        <f t="shared" si="16"/>
        <v>74939.50428668932</v>
      </c>
    </row>
    <row r="192" spans="2:6" x14ac:dyDescent="0.65">
      <c r="B192" s="39">
        <f t="shared" si="14"/>
        <v>177</v>
      </c>
      <c r="C192" s="59">
        <f t="shared" si="15"/>
        <v>665.30249517918321</v>
      </c>
      <c r="D192" s="60">
        <f t="shared" si="12"/>
        <v>228.15538684016258</v>
      </c>
      <c r="E192" s="59">
        <f t="shared" si="13"/>
        <v>437.14710833902052</v>
      </c>
      <c r="F192" s="59">
        <f t="shared" si="16"/>
        <v>74711.348899849152</v>
      </c>
    </row>
    <row r="193" spans="2:6" x14ac:dyDescent="0.65">
      <c r="B193" s="39">
        <f t="shared" si="14"/>
        <v>178</v>
      </c>
      <c r="C193" s="59">
        <f t="shared" si="15"/>
        <v>665.30249517918321</v>
      </c>
      <c r="D193" s="60">
        <f t="shared" si="12"/>
        <v>229.4862932633969</v>
      </c>
      <c r="E193" s="59">
        <f t="shared" si="13"/>
        <v>435.81620191578622</v>
      </c>
      <c r="F193" s="59">
        <f t="shared" si="16"/>
        <v>74481.862606585753</v>
      </c>
    </row>
    <row r="194" spans="2:6" x14ac:dyDescent="0.65">
      <c r="B194" s="39">
        <f t="shared" si="14"/>
        <v>179</v>
      </c>
      <c r="C194" s="59">
        <f t="shared" si="15"/>
        <v>665.30249517918321</v>
      </c>
      <c r="D194" s="60">
        <f t="shared" si="12"/>
        <v>230.82496330743336</v>
      </c>
      <c r="E194" s="59">
        <f t="shared" si="13"/>
        <v>434.47753187174982</v>
      </c>
      <c r="F194" s="59">
        <f t="shared" si="16"/>
        <v>74251.037643278323</v>
      </c>
    </row>
    <row r="195" spans="2:6" x14ac:dyDescent="0.65">
      <c r="B195" s="39">
        <f t="shared" si="14"/>
        <v>180</v>
      </c>
      <c r="C195" s="59">
        <f t="shared" si="15"/>
        <v>665.30249517918321</v>
      </c>
      <c r="D195" s="60">
        <f t="shared" si="12"/>
        <v>232.17144226006008</v>
      </c>
      <c r="E195" s="59">
        <f t="shared" si="13"/>
        <v>433.13105291912308</v>
      </c>
      <c r="F195" s="59">
        <f t="shared" si="16"/>
        <v>74018.86620101826</v>
      </c>
    </row>
    <row r="196" spans="2:6" x14ac:dyDescent="0.65">
      <c r="B196" s="39">
        <f t="shared" si="14"/>
        <v>181</v>
      </c>
      <c r="C196" s="59">
        <f t="shared" si="15"/>
        <v>665.30249517918321</v>
      </c>
      <c r="D196" s="60">
        <f t="shared" si="12"/>
        <v>233.52577567324377</v>
      </c>
      <c r="E196" s="59">
        <f t="shared" si="13"/>
        <v>431.77671950593935</v>
      </c>
      <c r="F196" s="59">
        <f t="shared" si="16"/>
        <v>73785.340425345014</v>
      </c>
    </row>
    <row r="197" spans="2:6" x14ac:dyDescent="0.65">
      <c r="B197" s="39">
        <f t="shared" si="14"/>
        <v>182</v>
      </c>
      <c r="C197" s="59">
        <f t="shared" si="15"/>
        <v>665.30249517918321</v>
      </c>
      <c r="D197" s="60">
        <f t="shared" si="12"/>
        <v>234.88800936467103</v>
      </c>
      <c r="E197" s="59">
        <f t="shared" si="13"/>
        <v>430.41448581451215</v>
      </c>
      <c r="F197" s="59">
        <f t="shared" si="16"/>
        <v>73550.45241598034</v>
      </c>
    </row>
    <row r="198" spans="2:6" x14ac:dyDescent="0.65">
      <c r="B198" s="39">
        <f t="shared" si="14"/>
        <v>183</v>
      </c>
      <c r="C198" s="59">
        <f t="shared" si="15"/>
        <v>665.30249517918321</v>
      </c>
      <c r="D198" s="60">
        <f t="shared" si="12"/>
        <v>236.25818941929825</v>
      </c>
      <c r="E198" s="59">
        <f t="shared" si="13"/>
        <v>429.04430575988494</v>
      </c>
      <c r="F198" s="59">
        <f t="shared" si="16"/>
        <v>73314.194226561041</v>
      </c>
    </row>
    <row r="199" spans="2:6" x14ac:dyDescent="0.65">
      <c r="B199" s="39">
        <f t="shared" si="14"/>
        <v>184</v>
      </c>
      <c r="C199" s="59">
        <f t="shared" si="15"/>
        <v>665.30249517918321</v>
      </c>
      <c r="D199" s="60">
        <f t="shared" si="12"/>
        <v>237.63636219091083</v>
      </c>
      <c r="E199" s="59">
        <f t="shared" si="13"/>
        <v>427.66613298827235</v>
      </c>
      <c r="F199" s="59">
        <f t="shared" si="16"/>
        <v>73076.55786437013</v>
      </c>
    </row>
    <row r="200" spans="2:6" x14ac:dyDescent="0.65">
      <c r="B200" s="39">
        <f t="shared" si="14"/>
        <v>185</v>
      </c>
      <c r="C200" s="59">
        <f t="shared" si="15"/>
        <v>665.30249517918321</v>
      </c>
      <c r="D200" s="60">
        <f t="shared" si="12"/>
        <v>239.02257430369116</v>
      </c>
      <c r="E200" s="59">
        <f t="shared" si="13"/>
        <v>426.27992087549194</v>
      </c>
      <c r="F200" s="59">
        <f t="shared" si="16"/>
        <v>72837.535290066444</v>
      </c>
    </row>
    <row r="201" spans="2:6" x14ac:dyDescent="0.65">
      <c r="B201" s="39">
        <f t="shared" si="14"/>
        <v>186</v>
      </c>
      <c r="C201" s="59">
        <f t="shared" si="15"/>
        <v>665.30249517918321</v>
      </c>
      <c r="D201" s="60">
        <f t="shared" si="12"/>
        <v>240.41687265379605</v>
      </c>
      <c r="E201" s="59">
        <f t="shared" si="13"/>
        <v>424.88562252538719</v>
      </c>
      <c r="F201" s="59">
        <f t="shared" si="16"/>
        <v>72597.118417412654</v>
      </c>
    </row>
    <row r="202" spans="2:6" x14ac:dyDescent="0.65">
      <c r="B202" s="39">
        <f t="shared" si="14"/>
        <v>187</v>
      </c>
      <c r="C202" s="59">
        <f t="shared" si="15"/>
        <v>665.30249517918321</v>
      </c>
      <c r="D202" s="60">
        <f t="shared" si="12"/>
        <v>241.81930441094315</v>
      </c>
      <c r="E202" s="59">
        <f t="shared" si="13"/>
        <v>423.48319076824009</v>
      </c>
      <c r="F202" s="59">
        <f t="shared" si="16"/>
        <v>72355.299113001704</v>
      </c>
    </row>
    <row r="203" spans="2:6" x14ac:dyDescent="0.65">
      <c r="B203" s="39">
        <f t="shared" si="14"/>
        <v>188</v>
      </c>
      <c r="C203" s="59">
        <f t="shared" si="15"/>
        <v>665.30249517918321</v>
      </c>
      <c r="D203" s="60">
        <f t="shared" si="12"/>
        <v>243.22991702000701</v>
      </c>
      <c r="E203" s="59">
        <f t="shared" si="13"/>
        <v>422.0725781591762</v>
      </c>
      <c r="F203" s="59">
        <f t="shared" si="16"/>
        <v>72112.06919598169</v>
      </c>
    </row>
    <row r="204" spans="2:6" x14ac:dyDescent="0.65">
      <c r="B204" s="39">
        <f t="shared" si="14"/>
        <v>189</v>
      </c>
      <c r="C204" s="59">
        <f t="shared" si="15"/>
        <v>665.30249517918321</v>
      </c>
      <c r="D204" s="60">
        <f t="shared" si="12"/>
        <v>244.64875820262372</v>
      </c>
      <c r="E204" s="59">
        <f t="shared" si="13"/>
        <v>420.65373697655946</v>
      </c>
      <c r="F204" s="59">
        <f t="shared" si="16"/>
        <v>71867.420437779074</v>
      </c>
    </row>
    <row r="205" spans="2:6" x14ac:dyDescent="0.65">
      <c r="B205" s="39">
        <f t="shared" si="14"/>
        <v>190</v>
      </c>
      <c r="C205" s="59">
        <f t="shared" si="15"/>
        <v>665.30249517918321</v>
      </c>
      <c r="D205" s="60">
        <f t="shared" si="12"/>
        <v>246.07587595880568</v>
      </c>
      <c r="E205" s="59">
        <f t="shared" si="13"/>
        <v>419.22661922037753</v>
      </c>
      <c r="F205" s="59">
        <f t="shared" si="16"/>
        <v>71621.344561820268</v>
      </c>
    </row>
    <row r="206" spans="2:6" x14ac:dyDescent="0.65">
      <c r="B206" s="39">
        <f t="shared" si="14"/>
        <v>191</v>
      </c>
      <c r="C206" s="59">
        <f t="shared" si="15"/>
        <v>665.30249517918321</v>
      </c>
      <c r="D206" s="60">
        <f t="shared" si="12"/>
        <v>247.5113185685654</v>
      </c>
      <c r="E206" s="59">
        <f t="shared" si="13"/>
        <v>417.79117661061781</v>
      </c>
      <c r="F206" s="59">
        <f t="shared" si="16"/>
        <v>71373.833243251705</v>
      </c>
    </row>
    <row r="207" spans="2:6" x14ac:dyDescent="0.65">
      <c r="B207" s="39">
        <f t="shared" si="14"/>
        <v>192</v>
      </c>
      <c r="C207" s="59">
        <f t="shared" si="15"/>
        <v>665.30249517918321</v>
      </c>
      <c r="D207" s="60">
        <f t="shared" si="12"/>
        <v>248.95513459354868</v>
      </c>
      <c r="E207" s="59">
        <f t="shared" si="13"/>
        <v>416.34736058563448</v>
      </c>
      <c r="F207" s="59">
        <f t="shared" si="16"/>
        <v>71124.878108658158</v>
      </c>
    </row>
    <row r="208" spans="2:6" x14ac:dyDescent="0.65">
      <c r="B208" s="39">
        <f t="shared" si="14"/>
        <v>193</v>
      </c>
      <c r="C208" s="59">
        <f t="shared" si="15"/>
        <v>665.30249517918321</v>
      </c>
      <c r="D208" s="60">
        <f t="shared" ref="D208:D271" si="17">IF(B208&lt;=$C$8,PPMT($C$6,B208,$C$8,-$C$4),"")</f>
        <v>250.40737287867773</v>
      </c>
      <c r="E208" s="59">
        <f t="shared" ref="E208:E271" si="18">IF(B208&lt;=$C$8,IPMT($C$6,B208,$C$8,-$C$4),"")</f>
        <v>414.89512230050542</v>
      </c>
      <c r="F208" s="59">
        <f t="shared" si="16"/>
        <v>70874.470735779483</v>
      </c>
    </row>
    <row r="209" spans="2:6" x14ac:dyDescent="0.65">
      <c r="B209" s="39">
        <f t="shared" ref="B209:B272" si="19">B208+1</f>
        <v>194</v>
      </c>
      <c r="C209" s="59">
        <f t="shared" si="15"/>
        <v>665.30249517918321</v>
      </c>
      <c r="D209" s="60">
        <f t="shared" si="17"/>
        <v>251.8680825538033</v>
      </c>
      <c r="E209" s="59">
        <f t="shared" si="18"/>
        <v>413.43441262537976</v>
      </c>
      <c r="F209" s="59">
        <f t="shared" si="16"/>
        <v>70622.60265322568</v>
      </c>
    </row>
    <row r="210" spans="2:6" x14ac:dyDescent="0.65">
      <c r="B210" s="39">
        <f t="shared" si="19"/>
        <v>195</v>
      </c>
      <c r="C210" s="59">
        <f t="shared" si="15"/>
        <v>665.30249517918321</v>
      </c>
      <c r="D210" s="60">
        <f t="shared" si="17"/>
        <v>253.3373130353672</v>
      </c>
      <c r="E210" s="59">
        <f t="shared" si="18"/>
        <v>411.96518214381598</v>
      </c>
      <c r="F210" s="59">
        <f t="shared" si="16"/>
        <v>70369.265340190308</v>
      </c>
    </row>
    <row r="211" spans="2:6" x14ac:dyDescent="0.65">
      <c r="B211" s="39">
        <f t="shared" si="19"/>
        <v>196</v>
      </c>
      <c r="C211" s="59">
        <f t="shared" si="15"/>
        <v>665.30249517918321</v>
      </c>
      <c r="D211" s="60">
        <f t="shared" si="17"/>
        <v>254.81511402807354</v>
      </c>
      <c r="E211" s="59">
        <f t="shared" si="18"/>
        <v>410.48738115110962</v>
      </c>
      <c r="F211" s="59">
        <f t="shared" si="16"/>
        <v>70114.45022616224</v>
      </c>
    </row>
    <row r="212" spans="2:6" x14ac:dyDescent="0.65">
      <c r="B212" s="39">
        <f t="shared" si="19"/>
        <v>197</v>
      </c>
      <c r="C212" s="59">
        <f t="shared" si="15"/>
        <v>665.30249517918321</v>
      </c>
      <c r="D212" s="60">
        <f t="shared" si="17"/>
        <v>256.3015355265706</v>
      </c>
      <c r="E212" s="59">
        <f t="shared" si="18"/>
        <v>409.00095965261255</v>
      </c>
      <c r="F212" s="59">
        <f t="shared" si="16"/>
        <v>69858.148690635673</v>
      </c>
    </row>
    <row r="213" spans="2:6" x14ac:dyDescent="0.65">
      <c r="B213" s="39">
        <f t="shared" si="19"/>
        <v>198</v>
      </c>
      <c r="C213" s="59">
        <f t="shared" si="15"/>
        <v>665.30249517918321</v>
      </c>
      <c r="D213" s="60">
        <f t="shared" si="17"/>
        <v>257.79662781714222</v>
      </c>
      <c r="E213" s="59">
        <f t="shared" si="18"/>
        <v>407.50586736204093</v>
      </c>
      <c r="F213" s="59">
        <f t="shared" si="16"/>
        <v>69600.352062818536</v>
      </c>
    </row>
    <row r="214" spans="2:6" x14ac:dyDescent="0.65">
      <c r="B214" s="39">
        <f t="shared" si="19"/>
        <v>199</v>
      </c>
      <c r="C214" s="59">
        <f t="shared" si="15"/>
        <v>665.30249517918321</v>
      </c>
      <c r="D214" s="60">
        <f t="shared" si="17"/>
        <v>259.3004414794089</v>
      </c>
      <c r="E214" s="59">
        <f t="shared" si="18"/>
        <v>406.00205369977431</v>
      </c>
      <c r="F214" s="59">
        <f t="shared" si="16"/>
        <v>69341.051621339124</v>
      </c>
    </row>
    <row r="215" spans="2:6" x14ac:dyDescent="0.65">
      <c r="B215" s="39">
        <f t="shared" si="19"/>
        <v>200</v>
      </c>
      <c r="C215" s="59">
        <f t="shared" si="15"/>
        <v>665.30249517918321</v>
      </c>
      <c r="D215" s="60">
        <f t="shared" si="17"/>
        <v>260.81302738803885</v>
      </c>
      <c r="E215" s="59">
        <f t="shared" si="18"/>
        <v>404.48946779114442</v>
      </c>
      <c r="F215" s="59">
        <f t="shared" si="16"/>
        <v>69080.238593951086</v>
      </c>
    </row>
    <row r="216" spans="2:6" x14ac:dyDescent="0.65">
      <c r="B216" s="39">
        <f t="shared" si="19"/>
        <v>201</v>
      </c>
      <c r="C216" s="59">
        <f t="shared" si="15"/>
        <v>665.30249517918321</v>
      </c>
      <c r="D216" s="60">
        <f t="shared" si="17"/>
        <v>262.33443671446906</v>
      </c>
      <c r="E216" s="59">
        <f t="shared" si="18"/>
        <v>402.96805846471409</v>
      </c>
      <c r="F216" s="59">
        <f t="shared" si="16"/>
        <v>68817.904157236611</v>
      </c>
    </row>
    <row r="217" spans="2:6" x14ac:dyDescent="0.65">
      <c r="B217" s="39">
        <f t="shared" si="19"/>
        <v>202</v>
      </c>
      <c r="C217" s="59">
        <f t="shared" si="15"/>
        <v>665.30249517918321</v>
      </c>
      <c r="D217" s="60">
        <f t="shared" si="17"/>
        <v>263.86472092863676</v>
      </c>
      <c r="E217" s="59">
        <f t="shared" si="18"/>
        <v>401.4377742505464</v>
      </c>
      <c r="F217" s="59">
        <f t="shared" si="16"/>
        <v>68554.039436307969</v>
      </c>
    </row>
    <row r="218" spans="2:6" x14ac:dyDescent="0.65">
      <c r="B218" s="39">
        <f t="shared" si="19"/>
        <v>203</v>
      </c>
      <c r="C218" s="59">
        <f t="shared" si="15"/>
        <v>665.30249517918321</v>
      </c>
      <c r="D218" s="60">
        <f t="shared" si="17"/>
        <v>265.4039318007205</v>
      </c>
      <c r="E218" s="59">
        <f t="shared" si="18"/>
        <v>399.89856337846277</v>
      </c>
      <c r="F218" s="59">
        <f t="shared" si="16"/>
        <v>68288.635504507241</v>
      </c>
    </row>
    <row r="219" spans="2:6" x14ac:dyDescent="0.65">
      <c r="B219" s="39">
        <f t="shared" si="19"/>
        <v>204</v>
      </c>
      <c r="C219" s="59">
        <f t="shared" si="15"/>
        <v>665.30249517918321</v>
      </c>
      <c r="D219" s="60">
        <f t="shared" si="17"/>
        <v>266.95212140289135</v>
      </c>
      <c r="E219" s="59">
        <f t="shared" si="18"/>
        <v>398.35037377629175</v>
      </c>
      <c r="F219" s="59">
        <f t="shared" si="16"/>
        <v>68021.683383104348</v>
      </c>
    </row>
    <row r="220" spans="2:6" x14ac:dyDescent="0.65">
      <c r="B220" s="39">
        <f t="shared" si="19"/>
        <v>205</v>
      </c>
      <c r="C220" s="59">
        <f t="shared" si="15"/>
        <v>665.30249517918321</v>
      </c>
      <c r="D220" s="60">
        <f t="shared" si="17"/>
        <v>268.50934211107489</v>
      </c>
      <c r="E220" s="59">
        <f t="shared" si="18"/>
        <v>396.79315306810827</v>
      </c>
      <c r="F220" s="59">
        <f t="shared" si="16"/>
        <v>67753.174040993268</v>
      </c>
    </row>
    <row r="221" spans="2:6" x14ac:dyDescent="0.65">
      <c r="B221" s="39">
        <f t="shared" si="19"/>
        <v>206</v>
      </c>
      <c r="C221" s="59">
        <f t="shared" si="15"/>
        <v>665.30249517918321</v>
      </c>
      <c r="D221" s="60">
        <f t="shared" si="17"/>
        <v>270.07564660672278</v>
      </c>
      <c r="E221" s="59">
        <f t="shared" si="18"/>
        <v>395.22684857246031</v>
      </c>
      <c r="F221" s="59">
        <f t="shared" si="16"/>
        <v>67483.098394386543</v>
      </c>
    </row>
    <row r="222" spans="2:6" x14ac:dyDescent="0.65">
      <c r="B222" s="39">
        <f t="shared" si="19"/>
        <v>207</v>
      </c>
      <c r="C222" s="59">
        <f t="shared" si="15"/>
        <v>665.30249517918321</v>
      </c>
      <c r="D222" s="60">
        <f t="shared" si="17"/>
        <v>271.65108787859538</v>
      </c>
      <c r="E222" s="59">
        <f t="shared" si="18"/>
        <v>393.65140730058778</v>
      </c>
      <c r="F222" s="59">
        <f t="shared" si="16"/>
        <v>67211.447306507951</v>
      </c>
    </row>
    <row r="223" spans="2:6" x14ac:dyDescent="0.65">
      <c r="B223" s="39">
        <f t="shared" si="19"/>
        <v>208</v>
      </c>
      <c r="C223" s="59">
        <f t="shared" si="15"/>
        <v>665.30249517918321</v>
      </c>
      <c r="D223" s="60">
        <f t="shared" si="17"/>
        <v>273.2357192245538</v>
      </c>
      <c r="E223" s="59">
        <f t="shared" si="18"/>
        <v>392.06677595462924</v>
      </c>
      <c r="F223" s="59">
        <f t="shared" si="16"/>
        <v>66938.211587283397</v>
      </c>
    </row>
    <row r="224" spans="2:6" x14ac:dyDescent="0.65">
      <c r="B224" s="39">
        <f t="shared" si="19"/>
        <v>209</v>
      </c>
      <c r="C224" s="59">
        <f t="shared" si="15"/>
        <v>665.30249517918321</v>
      </c>
      <c r="D224" s="60">
        <f t="shared" si="17"/>
        <v>274.82959425336378</v>
      </c>
      <c r="E224" s="59">
        <f t="shared" si="18"/>
        <v>390.47290092581943</v>
      </c>
      <c r="F224" s="59">
        <f t="shared" si="16"/>
        <v>66663.381993030038</v>
      </c>
    </row>
    <row r="225" spans="2:6" x14ac:dyDescent="0.65">
      <c r="B225" s="39">
        <f t="shared" si="19"/>
        <v>210</v>
      </c>
      <c r="C225" s="59">
        <f t="shared" si="15"/>
        <v>665.30249517918321</v>
      </c>
      <c r="D225" s="60">
        <f t="shared" si="17"/>
        <v>276.43276688650838</v>
      </c>
      <c r="E225" s="59">
        <f t="shared" si="18"/>
        <v>388.86972829267484</v>
      </c>
      <c r="F225" s="59">
        <f t="shared" si="16"/>
        <v>66386.949226143523</v>
      </c>
    </row>
    <row r="226" spans="2:6" x14ac:dyDescent="0.65">
      <c r="B226" s="39">
        <f t="shared" si="19"/>
        <v>211</v>
      </c>
      <c r="C226" s="59">
        <f t="shared" si="15"/>
        <v>665.30249517918321</v>
      </c>
      <c r="D226" s="60">
        <f t="shared" si="17"/>
        <v>278.04529136001298</v>
      </c>
      <c r="E226" s="59">
        <f t="shared" si="18"/>
        <v>387.25720381917023</v>
      </c>
      <c r="F226" s="59">
        <f t="shared" si="16"/>
        <v>66108.903934783506</v>
      </c>
    </row>
    <row r="227" spans="2:6" x14ac:dyDescent="0.65">
      <c r="B227" s="39">
        <f t="shared" si="19"/>
        <v>212</v>
      </c>
      <c r="C227" s="59">
        <f t="shared" si="15"/>
        <v>665.30249517918321</v>
      </c>
      <c r="D227" s="60">
        <f t="shared" si="17"/>
        <v>279.66722222627976</v>
      </c>
      <c r="E227" s="59">
        <f t="shared" si="18"/>
        <v>385.63527295290339</v>
      </c>
      <c r="F227" s="59">
        <f t="shared" si="16"/>
        <v>65829.23671255722</v>
      </c>
    </row>
    <row r="228" spans="2:6" x14ac:dyDescent="0.65">
      <c r="B228" s="39">
        <f t="shared" si="19"/>
        <v>213</v>
      </c>
      <c r="C228" s="59">
        <f t="shared" si="15"/>
        <v>665.30249517918321</v>
      </c>
      <c r="D228" s="60">
        <f t="shared" si="17"/>
        <v>281.29861435593307</v>
      </c>
      <c r="E228" s="59">
        <f t="shared" si="18"/>
        <v>384.00388082325014</v>
      </c>
      <c r="F228" s="59">
        <f t="shared" si="16"/>
        <v>65547.938098201281</v>
      </c>
    </row>
    <row r="229" spans="2:6" x14ac:dyDescent="0.65">
      <c r="B229" s="39">
        <f t="shared" si="19"/>
        <v>214</v>
      </c>
      <c r="C229" s="59">
        <f t="shared" si="15"/>
        <v>665.30249517918321</v>
      </c>
      <c r="D229" s="60">
        <f t="shared" si="17"/>
        <v>282.93952293967601</v>
      </c>
      <c r="E229" s="59">
        <f t="shared" si="18"/>
        <v>382.36297223950726</v>
      </c>
      <c r="F229" s="59">
        <f t="shared" si="16"/>
        <v>65264.998575261605</v>
      </c>
    </row>
    <row r="230" spans="2:6" x14ac:dyDescent="0.65">
      <c r="B230" s="39">
        <f t="shared" si="19"/>
        <v>215</v>
      </c>
      <c r="C230" s="59">
        <f t="shared" si="15"/>
        <v>665.30249517918321</v>
      </c>
      <c r="D230" s="60">
        <f t="shared" si="17"/>
        <v>284.59000349015741</v>
      </c>
      <c r="E230" s="59">
        <f t="shared" si="18"/>
        <v>380.71249168902568</v>
      </c>
      <c r="F230" s="59">
        <f t="shared" si="16"/>
        <v>64980.408571771448</v>
      </c>
    </row>
    <row r="231" spans="2:6" x14ac:dyDescent="0.65">
      <c r="B231" s="39">
        <f t="shared" si="19"/>
        <v>216</v>
      </c>
      <c r="C231" s="59">
        <f t="shared" si="15"/>
        <v>665.30249517918321</v>
      </c>
      <c r="D231" s="60">
        <f t="shared" si="17"/>
        <v>286.25011184384999</v>
      </c>
      <c r="E231" s="59">
        <f t="shared" si="18"/>
        <v>379.05238333533316</v>
      </c>
      <c r="F231" s="59">
        <f t="shared" si="16"/>
        <v>64694.158459927596</v>
      </c>
    </row>
    <row r="232" spans="2:6" x14ac:dyDescent="0.65">
      <c r="B232" s="39">
        <f t="shared" si="19"/>
        <v>217</v>
      </c>
      <c r="C232" s="59">
        <f t="shared" ref="C232:C295" si="20">IF(B232&lt;=$C$8,$C$9,"")</f>
        <v>665.30249517918321</v>
      </c>
      <c r="D232" s="60">
        <f t="shared" si="17"/>
        <v>287.91990416293913</v>
      </c>
      <c r="E232" s="59">
        <f t="shared" si="18"/>
        <v>377.38259101624402</v>
      </c>
      <c r="F232" s="59">
        <f t="shared" ref="F232:F295" si="21">IF(B232&lt;=$C$8,F231-D232,"")</f>
        <v>64406.238555764656</v>
      </c>
    </row>
    <row r="233" spans="2:6" x14ac:dyDescent="0.65">
      <c r="B233" s="39">
        <f t="shared" si="19"/>
        <v>218</v>
      </c>
      <c r="C233" s="59">
        <f t="shared" si="20"/>
        <v>665.30249517918321</v>
      </c>
      <c r="D233" s="60">
        <f t="shared" si="17"/>
        <v>289.59943693722295</v>
      </c>
      <c r="E233" s="59">
        <f t="shared" si="18"/>
        <v>375.70305824196015</v>
      </c>
      <c r="F233" s="59">
        <f t="shared" si="21"/>
        <v>64116.639118827436</v>
      </c>
    </row>
    <row r="234" spans="2:6" x14ac:dyDescent="0.65">
      <c r="B234" s="39">
        <f t="shared" si="19"/>
        <v>219</v>
      </c>
      <c r="C234" s="59">
        <f t="shared" si="20"/>
        <v>665.30249517918321</v>
      </c>
      <c r="D234" s="60">
        <f t="shared" si="17"/>
        <v>291.2887669860234</v>
      </c>
      <c r="E234" s="59">
        <f t="shared" si="18"/>
        <v>374.01372819315981</v>
      </c>
      <c r="F234" s="59">
        <f t="shared" si="21"/>
        <v>63825.350351841415</v>
      </c>
    </row>
    <row r="235" spans="2:6" x14ac:dyDescent="0.65">
      <c r="B235" s="39">
        <f t="shared" si="19"/>
        <v>220</v>
      </c>
      <c r="C235" s="59">
        <f t="shared" si="20"/>
        <v>665.30249517918321</v>
      </c>
      <c r="D235" s="60">
        <f t="shared" si="17"/>
        <v>292.9879514601086</v>
      </c>
      <c r="E235" s="59">
        <f t="shared" si="18"/>
        <v>372.31454371907466</v>
      </c>
      <c r="F235" s="59">
        <f t="shared" si="21"/>
        <v>63532.362400381309</v>
      </c>
    </row>
    <row r="236" spans="2:6" x14ac:dyDescent="0.65">
      <c r="B236" s="39">
        <f t="shared" si="19"/>
        <v>221</v>
      </c>
      <c r="C236" s="59">
        <f t="shared" si="20"/>
        <v>665.30249517918321</v>
      </c>
      <c r="D236" s="60">
        <f t="shared" si="17"/>
        <v>294.69704784362585</v>
      </c>
      <c r="E236" s="59">
        <f t="shared" si="18"/>
        <v>370.6054473355573</v>
      </c>
      <c r="F236" s="59">
        <f t="shared" si="21"/>
        <v>63237.665352537682</v>
      </c>
    </row>
    <row r="237" spans="2:6" x14ac:dyDescent="0.65">
      <c r="B237" s="39">
        <f t="shared" si="19"/>
        <v>222</v>
      </c>
      <c r="C237" s="59">
        <f t="shared" si="20"/>
        <v>665.30249517918321</v>
      </c>
      <c r="D237" s="60">
        <f t="shared" si="17"/>
        <v>296.41611395604701</v>
      </c>
      <c r="E237" s="59">
        <f t="shared" si="18"/>
        <v>368.88638122313614</v>
      </c>
      <c r="F237" s="59">
        <f t="shared" si="21"/>
        <v>62941.249238581637</v>
      </c>
    </row>
    <row r="238" spans="2:6" x14ac:dyDescent="0.65">
      <c r="B238" s="39">
        <f t="shared" si="19"/>
        <v>223</v>
      </c>
      <c r="C238" s="59">
        <f t="shared" si="20"/>
        <v>665.30249517918321</v>
      </c>
      <c r="D238" s="60">
        <f t="shared" si="17"/>
        <v>298.14520795412398</v>
      </c>
      <c r="E238" s="59">
        <f t="shared" si="18"/>
        <v>367.15728722505918</v>
      </c>
      <c r="F238" s="59">
        <f t="shared" si="21"/>
        <v>62643.10403062751</v>
      </c>
    </row>
    <row r="239" spans="2:6" x14ac:dyDescent="0.65">
      <c r="B239" s="39">
        <f t="shared" si="19"/>
        <v>224</v>
      </c>
      <c r="C239" s="59">
        <f t="shared" si="20"/>
        <v>665.30249517918321</v>
      </c>
      <c r="D239" s="60">
        <f t="shared" si="17"/>
        <v>299.88438833385629</v>
      </c>
      <c r="E239" s="59">
        <f t="shared" si="18"/>
        <v>365.41810684532686</v>
      </c>
      <c r="F239" s="59">
        <f t="shared" si="21"/>
        <v>62343.219642293654</v>
      </c>
    </row>
    <row r="240" spans="2:6" x14ac:dyDescent="0.65">
      <c r="B240" s="39">
        <f t="shared" si="19"/>
        <v>225</v>
      </c>
      <c r="C240" s="59">
        <f t="shared" si="20"/>
        <v>665.30249517918321</v>
      </c>
      <c r="D240" s="60">
        <f t="shared" si="17"/>
        <v>301.63371393247047</v>
      </c>
      <c r="E240" s="59">
        <f t="shared" si="18"/>
        <v>363.66878124671274</v>
      </c>
      <c r="F240" s="59">
        <f t="shared" si="21"/>
        <v>62041.585928361186</v>
      </c>
    </row>
    <row r="241" spans="2:6" x14ac:dyDescent="0.65">
      <c r="B241" s="39">
        <f t="shared" si="19"/>
        <v>226</v>
      </c>
      <c r="C241" s="59">
        <f t="shared" si="20"/>
        <v>665.30249517918321</v>
      </c>
      <c r="D241" s="60">
        <f t="shared" si="17"/>
        <v>303.39324393040988</v>
      </c>
      <c r="E241" s="59">
        <f t="shared" si="18"/>
        <v>361.90925124877333</v>
      </c>
      <c r="F241" s="59">
        <f t="shared" si="21"/>
        <v>61738.192684430775</v>
      </c>
    </row>
    <row r="242" spans="2:6" x14ac:dyDescent="0.65">
      <c r="B242" s="39">
        <f t="shared" si="19"/>
        <v>227</v>
      </c>
      <c r="C242" s="59">
        <f t="shared" si="20"/>
        <v>665.30249517918321</v>
      </c>
      <c r="D242" s="60">
        <f t="shared" si="17"/>
        <v>305.1630378533373</v>
      </c>
      <c r="E242" s="59">
        <f t="shared" si="18"/>
        <v>360.13945732584585</v>
      </c>
      <c r="F242" s="59">
        <f t="shared" si="21"/>
        <v>61433.029646577437</v>
      </c>
    </row>
    <row r="243" spans="2:6" x14ac:dyDescent="0.65">
      <c r="B243" s="39">
        <f t="shared" si="19"/>
        <v>228</v>
      </c>
      <c r="C243" s="59">
        <f t="shared" si="20"/>
        <v>665.30249517918321</v>
      </c>
      <c r="D243" s="60">
        <f t="shared" si="17"/>
        <v>306.94315557414842</v>
      </c>
      <c r="E243" s="59">
        <f t="shared" si="18"/>
        <v>358.35933960503473</v>
      </c>
      <c r="F243" s="59">
        <f t="shared" si="21"/>
        <v>61126.086491003291</v>
      </c>
    </row>
    <row r="244" spans="2:6" x14ac:dyDescent="0.65">
      <c r="B244" s="39">
        <f t="shared" si="19"/>
        <v>229</v>
      </c>
      <c r="C244" s="59">
        <f t="shared" si="20"/>
        <v>665.30249517918321</v>
      </c>
      <c r="D244" s="60">
        <f t="shared" si="17"/>
        <v>308.73365731499763</v>
      </c>
      <c r="E244" s="59">
        <f t="shared" si="18"/>
        <v>356.56883786418553</v>
      </c>
      <c r="F244" s="59">
        <f t="shared" si="21"/>
        <v>60817.352833688296</v>
      </c>
    </row>
    <row r="245" spans="2:6" x14ac:dyDescent="0.65">
      <c r="B245" s="39">
        <f t="shared" si="19"/>
        <v>230</v>
      </c>
      <c r="C245" s="59">
        <f t="shared" si="20"/>
        <v>665.30249517918321</v>
      </c>
      <c r="D245" s="60">
        <f t="shared" si="17"/>
        <v>310.53460364933511</v>
      </c>
      <c r="E245" s="59">
        <f t="shared" si="18"/>
        <v>354.76789152984804</v>
      </c>
      <c r="F245" s="59">
        <f t="shared" si="21"/>
        <v>60506.81823003896</v>
      </c>
    </row>
    <row r="246" spans="2:6" x14ac:dyDescent="0.65">
      <c r="B246" s="39">
        <f t="shared" si="19"/>
        <v>231</v>
      </c>
      <c r="C246" s="59">
        <f t="shared" si="20"/>
        <v>665.30249517918321</v>
      </c>
      <c r="D246" s="60">
        <f t="shared" si="17"/>
        <v>312.34605550395622</v>
      </c>
      <c r="E246" s="59">
        <f t="shared" si="18"/>
        <v>352.95643967522693</v>
      </c>
      <c r="F246" s="59">
        <f t="shared" si="21"/>
        <v>60194.472174535003</v>
      </c>
    </row>
    <row r="247" spans="2:6" x14ac:dyDescent="0.65">
      <c r="B247" s="39">
        <f t="shared" si="19"/>
        <v>232</v>
      </c>
      <c r="C247" s="59">
        <f t="shared" si="20"/>
        <v>665.30249517918321</v>
      </c>
      <c r="D247" s="60">
        <f t="shared" si="17"/>
        <v>314.16807416106269</v>
      </c>
      <c r="E247" s="59">
        <f t="shared" si="18"/>
        <v>351.13442101812052</v>
      </c>
      <c r="F247" s="59">
        <f t="shared" si="21"/>
        <v>59880.304100373942</v>
      </c>
    </row>
    <row r="248" spans="2:6" x14ac:dyDescent="0.65">
      <c r="B248" s="39">
        <f t="shared" si="19"/>
        <v>233</v>
      </c>
      <c r="C248" s="59">
        <f t="shared" si="20"/>
        <v>665.30249517918321</v>
      </c>
      <c r="D248" s="60">
        <f t="shared" si="17"/>
        <v>316.00072126033552</v>
      </c>
      <c r="E248" s="59">
        <f t="shared" si="18"/>
        <v>349.30177391884769</v>
      </c>
      <c r="F248" s="59">
        <f t="shared" si="21"/>
        <v>59564.303379113604</v>
      </c>
    </row>
    <row r="249" spans="2:6" x14ac:dyDescent="0.65">
      <c r="B249" s="39">
        <f t="shared" si="19"/>
        <v>234</v>
      </c>
      <c r="C249" s="59">
        <f t="shared" si="20"/>
        <v>665.30249517918321</v>
      </c>
      <c r="D249" s="60">
        <f t="shared" si="17"/>
        <v>317.84405880102082</v>
      </c>
      <c r="E249" s="59">
        <f t="shared" si="18"/>
        <v>347.45843637816233</v>
      </c>
      <c r="F249" s="59">
        <f t="shared" si="21"/>
        <v>59246.459320312584</v>
      </c>
    </row>
    <row r="250" spans="2:6" x14ac:dyDescent="0.65">
      <c r="B250" s="39">
        <f t="shared" si="19"/>
        <v>235</v>
      </c>
      <c r="C250" s="59">
        <f t="shared" si="20"/>
        <v>665.30249517918321</v>
      </c>
      <c r="D250" s="60">
        <f t="shared" si="17"/>
        <v>319.69814914402679</v>
      </c>
      <c r="E250" s="59">
        <f t="shared" si="18"/>
        <v>345.60434603515642</v>
      </c>
      <c r="F250" s="59">
        <f t="shared" si="21"/>
        <v>58926.76117116856</v>
      </c>
    </row>
    <row r="251" spans="2:6" x14ac:dyDescent="0.65">
      <c r="B251" s="39">
        <f t="shared" si="19"/>
        <v>236</v>
      </c>
      <c r="C251" s="59">
        <f t="shared" si="20"/>
        <v>665.30249517918321</v>
      </c>
      <c r="D251" s="60">
        <f t="shared" si="17"/>
        <v>321.56305501403358</v>
      </c>
      <c r="E251" s="59">
        <f t="shared" si="18"/>
        <v>343.73944016514963</v>
      </c>
      <c r="F251" s="59">
        <f t="shared" si="21"/>
        <v>58605.198116154526</v>
      </c>
    </row>
    <row r="252" spans="2:6" x14ac:dyDescent="0.65">
      <c r="B252" s="39">
        <f t="shared" si="19"/>
        <v>237</v>
      </c>
      <c r="C252" s="59">
        <f t="shared" si="20"/>
        <v>665.30249517918321</v>
      </c>
      <c r="D252" s="60">
        <f t="shared" si="17"/>
        <v>323.43883950161546</v>
      </c>
      <c r="E252" s="59">
        <f t="shared" si="18"/>
        <v>341.86365567756764</v>
      </c>
      <c r="F252" s="59">
        <f t="shared" si="21"/>
        <v>58281.759276652912</v>
      </c>
    </row>
    <row r="253" spans="2:6" x14ac:dyDescent="0.65">
      <c r="B253" s="39">
        <f t="shared" si="19"/>
        <v>238</v>
      </c>
      <c r="C253" s="59">
        <f t="shared" si="20"/>
        <v>665.30249517918321</v>
      </c>
      <c r="D253" s="60">
        <f t="shared" si="17"/>
        <v>325.32556606537491</v>
      </c>
      <c r="E253" s="59">
        <f t="shared" si="18"/>
        <v>339.97692911380835</v>
      </c>
      <c r="F253" s="59">
        <f t="shared" si="21"/>
        <v>57956.433710587538</v>
      </c>
    </row>
    <row r="254" spans="2:6" x14ac:dyDescent="0.65">
      <c r="B254" s="39">
        <f t="shared" si="19"/>
        <v>239</v>
      </c>
      <c r="C254" s="59">
        <f t="shared" si="20"/>
        <v>665.30249517918321</v>
      </c>
      <c r="D254" s="60">
        <f t="shared" si="17"/>
        <v>327.22329853408957</v>
      </c>
      <c r="E254" s="59">
        <f t="shared" si="18"/>
        <v>338.07919664509359</v>
      </c>
      <c r="F254" s="59">
        <f t="shared" si="21"/>
        <v>57629.21041205345</v>
      </c>
    </row>
    <row r="255" spans="2:6" x14ac:dyDescent="0.65">
      <c r="B255" s="39">
        <f t="shared" si="19"/>
        <v>240</v>
      </c>
      <c r="C255" s="59">
        <f t="shared" si="20"/>
        <v>665.30249517918321</v>
      </c>
      <c r="D255" s="60">
        <f t="shared" si="17"/>
        <v>329.13210110887178</v>
      </c>
      <c r="E255" s="59">
        <f t="shared" si="18"/>
        <v>336.17039407031137</v>
      </c>
      <c r="F255" s="59">
        <f t="shared" si="21"/>
        <v>57300.078310944577</v>
      </c>
    </row>
    <row r="256" spans="2:6" x14ac:dyDescent="0.65">
      <c r="B256" s="39">
        <f t="shared" si="19"/>
        <v>241</v>
      </c>
      <c r="C256" s="59">
        <f t="shared" si="20"/>
        <v>665.30249517918321</v>
      </c>
      <c r="D256" s="60">
        <f t="shared" si="17"/>
        <v>331.0520383653402</v>
      </c>
      <c r="E256" s="59">
        <f t="shared" si="18"/>
        <v>334.25045681384302</v>
      </c>
      <c r="F256" s="59">
        <f t="shared" si="21"/>
        <v>56969.026272579235</v>
      </c>
    </row>
    <row r="257" spans="2:6" x14ac:dyDescent="0.65">
      <c r="B257" s="39">
        <f t="shared" si="19"/>
        <v>242</v>
      </c>
      <c r="C257" s="59">
        <f t="shared" si="20"/>
        <v>665.30249517918321</v>
      </c>
      <c r="D257" s="60">
        <f t="shared" si="17"/>
        <v>332.98317525580467</v>
      </c>
      <c r="E257" s="59">
        <f t="shared" si="18"/>
        <v>332.31931992337849</v>
      </c>
      <c r="F257" s="59">
        <f t="shared" si="21"/>
        <v>56636.043097323432</v>
      </c>
    </row>
    <row r="258" spans="2:6" x14ac:dyDescent="0.65">
      <c r="B258" s="39">
        <f t="shared" si="19"/>
        <v>243</v>
      </c>
      <c r="C258" s="59">
        <f t="shared" si="20"/>
        <v>665.30249517918321</v>
      </c>
      <c r="D258" s="60">
        <f t="shared" si="17"/>
        <v>334.9255771114635</v>
      </c>
      <c r="E258" s="59">
        <f t="shared" si="18"/>
        <v>330.37691806771971</v>
      </c>
      <c r="F258" s="59">
        <f t="shared" si="21"/>
        <v>56301.11752021197</v>
      </c>
    </row>
    <row r="259" spans="2:6" x14ac:dyDescent="0.65">
      <c r="B259" s="39">
        <f t="shared" si="19"/>
        <v>244</v>
      </c>
      <c r="C259" s="59">
        <f t="shared" si="20"/>
        <v>665.30249517918321</v>
      </c>
      <c r="D259" s="60">
        <f t="shared" si="17"/>
        <v>336.87930964461373</v>
      </c>
      <c r="E259" s="59">
        <f t="shared" si="18"/>
        <v>328.42318553456948</v>
      </c>
      <c r="F259" s="59">
        <f t="shared" si="21"/>
        <v>55964.238210567353</v>
      </c>
    </row>
    <row r="260" spans="2:6" x14ac:dyDescent="0.65">
      <c r="B260" s="39">
        <f t="shared" si="19"/>
        <v>245</v>
      </c>
      <c r="C260" s="59">
        <f t="shared" si="20"/>
        <v>665.30249517918321</v>
      </c>
      <c r="D260" s="60">
        <f t="shared" si="17"/>
        <v>338.84443895087401</v>
      </c>
      <c r="E260" s="59">
        <f t="shared" si="18"/>
        <v>326.4580562283092</v>
      </c>
      <c r="F260" s="59">
        <f t="shared" si="21"/>
        <v>55625.39377161648</v>
      </c>
    </row>
    <row r="261" spans="2:6" x14ac:dyDescent="0.65">
      <c r="B261" s="39">
        <f t="shared" si="19"/>
        <v>246</v>
      </c>
      <c r="C261" s="59">
        <f t="shared" si="20"/>
        <v>665.30249517918321</v>
      </c>
      <c r="D261" s="60">
        <f t="shared" si="17"/>
        <v>340.82103151142076</v>
      </c>
      <c r="E261" s="59">
        <f t="shared" si="18"/>
        <v>324.48146366776245</v>
      </c>
      <c r="F261" s="59">
        <f t="shared" si="21"/>
        <v>55284.572740105061</v>
      </c>
    </row>
    <row r="262" spans="2:6" x14ac:dyDescent="0.65">
      <c r="B262" s="39">
        <f t="shared" si="19"/>
        <v>247</v>
      </c>
      <c r="C262" s="59">
        <f t="shared" si="20"/>
        <v>665.30249517918321</v>
      </c>
      <c r="D262" s="60">
        <f t="shared" si="17"/>
        <v>342.80915419523734</v>
      </c>
      <c r="E262" s="59">
        <f t="shared" si="18"/>
        <v>322.49334098394587</v>
      </c>
      <c r="F262" s="59">
        <f t="shared" si="21"/>
        <v>54941.763585909823</v>
      </c>
    </row>
    <row r="263" spans="2:6" x14ac:dyDescent="0.65">
      <c r="B263" s="39">
        <f t="shared" si="19"/>
        <v>248</v>
      </c>
      <c r="C263" s="59">
        <f t="shared" si="20"/>
        <v>665.30249517918321</v>
      </c>
      <c r="D263" s="60">
        <f t="shared" si="17"/>
        <v>344.80887426137622</v>
      </c>
      <c r="E263" s="59">
        <f t="shared" si="18"/>
        <v>320.49362091780699</v>
      </c>
      <c r="F263" s="59">
        <f t="shared" si="21"/>
        <v>54596.954711648446</v>
      </c>
    </row>
    <row r="264" spans="2:6" x14ac:dyDescent="0.65">
      <c r="B264" s="39">
        <f t="shared" si="19"/>
        <v>249</v>
      </c>
      <c r="C264" s="59">
        <f t="shared" si="20"/>
        <v>665.30249517918321</v>
      </c>
      <c r="D264" s="60">
        <f t="shared" si="17"/>
        <v>346.82025936123432</v>
      </c>
      <c r="E264" s="59">
        <f t="shared" si="18"/>
        <v>318.48223581794895</v>
      </c>
      <c r="F264" s="59">
        <f t="shared" si="21"/>
        <v>54250.13445228721</v>
      </c>
    </row>
    <row r="265" spans="2:6" x14ac:dyDescent="0.65">
      <c r="B265" s="39">
        <f t="shared" si="19"/>
        <v>250</v>
      </c>
      <c r="C265" s="59">
        <f t="shared" si="20"/>
        <v>665.30249517918321</v>
      </c>
      <c r="D265" s="60">
        <f t="shared" si="17"/>
        <v>348.84337754084152</v>
      </c>
      <c r="E265" s="59">
        <f t="shared" si="18"/>
        <v>316.4591176383417</v>
      </c>
      <c r="F265" s="59">
        <f t="shared" si="21"/>
        <v>53901.291074746368</v>
      </c>
    </row>
    <row r="266" spans="2:6" x14ac:dyDescent="0.65">
      <c r="B266" s="39">
        <f t="shared" si="19"/>
        <v>251</v>
      </c>
      <c r="C266" s="59">
        <f t="shared" si="20"/>
        <v>665.30249517918321</v>
      </c>
      <c r="D266" s="60">
        <f t="shared" si="17"/>
        <v>350.87829724316305</v>
      </c>
      <c r="E266" s="59">
        <f t="shared" si="18"/>
        <v>314.42419793602016</v>
      </c>
      <c r="F266" s="59">
        <f t="shared" si="21"/>
        <v>53550.412777503203</v>
      </c>
    </row>
    <row r="267" spans="2:6" x14ac:dyDescent="0.65">
      <c r="B267" s="39">
        <f t="shared" si="19"/>
        <v>252</v>
      </c>
      <c r="C267" s="59">
        <f t="shared" si="20"/>
        <v>665.30249517918321</v>
      </c>
      <c r="D267" s="60">
        <f t="shared" si="17"/>
        <v>352.92508731041488</v>
      </c>
      <c r="E267" s="59">
        <f t="shared" si="18"/>
        <v>312.37740786876839</v>
      </c>
      <c r="F267" s="59">
        <f t="shared" si="21"/>
        <v>53197.487690192786</v>
      </c>
    </row>
    <row r="268" spans="2:6" x14ac:dyDescent="0.65">
      <c r="B268" s="39">
        <f t="shared" si="19"/>
        <v>253</v>
      </c>
      <c r="C268" s="59">
        <f t="shared" si="20"/>
        <v>665.30249517918321</v>
      </c>
      <c r="D268" s="60">
        <f t="shared" si="17"/>
        <v>354.9838169863923</v>
      </c>
      <c r="E268" s="59">
        <f t="shared" si="18"/>
        <v>310.31867819279097</v>
      </c>
      <c r="F268" s="59">
        <f t="shared" si="21"/>
        <v>52842.503873206391</v>
      </c>
    </row>
    <row r="269" spans="2:6" x14ac:dyDescent="0.65">
      <c r="B269" s="39">
        <f t="shared" si="19"/>
        <v>254</v>
      </c>
      <c r="C269" s="59">
        <f t="shared" si="20"/>
        <v>665.30249517918321</v>
      </c>
      <c r="D269" s="60">
        <f t="shared" si="17"/>
        <v>357.05455591881287</v>
      </c>
      <c r="E269" s="59">
        <f t="shared" si="18"/>
        <v>308.24793926037029</v>
      </c>
      <c r="F269" s="59">
        <f t="shared" si="21"/>
        <v>52485.449317287581</v>
      </c>
    </row>
    <row r="270" spans="2:6" x14ac:dyDescent="0.65">
      <c r="B270" s="39">
        <f t="shared" si="19"/>
        <v>255</v>
      </c>
      <c r="C270" s="59">
        <f t="shared" si="20"/>
        <v>665.30249517918321</v>
      </c>
      <c r="D270" s="60">
        <f t="shared" si="17"/>
        <v>359.1373741616726</v>
      </c>
      <c r="E270" s="59">
        <f t="shared" si="18"/>
        <v>306.16512101751056</v>
      </c>
      <c r="F270" s="59">
        <f t="shared" si="21"/>
        <v>52126.311943125911</v>
      </c>
    </row>
    <row r="271" spans="2:6" x14ac:dyDescent="0.65">
      <c r="B271" s="39">
        <f t="shared" si="19"/>
        <v>256</v>
      </c>
      <c r="C271" s="59">
        <f t="shared" si="20"/>
        <v>665.30249517918321</v>
      </c>
      <c r="D271" s="60">
        <f t="shared" si="17"/>
        <v>361.23234217761564</v>
      </c>
      <c r="E271" s="59">
        <f t="shared" si="18"/>
        <v>304.07015300156746</v>
      </c>
      <c r="F271" s="59">
        <f t="shared" si="21"/>
        <v>51765.079600948295</v>
      </c>
    </row>
    <row r="272" spans="2:6" x14ac:dyDescent="0.65">
      <c r="B272" s="39">
        <f t="shared" si="19"/>
        <v>257</v>
      </c>
      <c r="C272" s="59">
        <f t="shared" si="20"/>
        <v>665.30249517918321</v>
      </c>
      <c r="D272" s="60">
        <f t="shared" ref="D272:D335" si="22">IF(B272&lt;=$C$8,PPMT($C$6,B272,$C$8,-$C$4),"")</f>
        <v>363.33953084031845</v>
      </c>
      <c r="E272" s="59">
        <f t="shared" ref="E272:E335" si="23">IF(B272&lt;=$C$8,IPMT($C$6,B272,$C$8,-$C$4),"")</f>
        <v>301.96296433886471</v>
      </c>
      <c r="F272" s="59">
        <f t="shared" si="21"/>
        <v>51401.740070107975</v>
      </c>
    </row>
    <row r="273" spans="2:6" x14ac:dyDescent="0.65">
      <c r="B273" s="39">
        <f t="shared" ref="B273:B336" si="24">B272+1</f>
        <v>258</v>
      </c>
      <c r="C273" s="59">
        <f t="shared" si="20"/>
        <v>665.30249517918321</v>
      </c>
      <c r="D273" s="60">
        <f t="shared" si="22"/>
        <v>365.45901143688695</v>
      </c>
      <c r="E273" s="59">
        <f t="shared" si="23"/>
        <v>299.84348374229614</v>
      </c>
      <c r="F273" s="59">
        <f t="shared" si="21"/>
        <v>51036.281058671091</v>
      </c>
    </row>
    <row r="274" spans="2:6" x14ac:dyDescent="0.65">
      <c r="B274" s="39">
        <f t="shared" si="24"/>
        <v>259</v>
      </c>
      <c r="C274" s="59">
        <f t="shared" si="20"/>
        <v>665.30249517918321</v>
      </c>
      <c r="D274" s="60">
        <f t="shared" si="22"/>
        <v>367.59085567026887</v>
      </c>
      <c r="E274" s="59">
        <f t="shared" si="23"/>
        <v>297.71163950891435</v>
      </c>
      <c r="F274" s="59">
        <f t="shared" si="21"/>
        <v>50668.69020300082</v>
      </c>
    </row>
    <row r="275" spans="2:6" x14ac:dyDescent="0.65">
      <c r="B275" s="39">
        <f t="shared" si="24"/>
        <v>260</v>
      </c>
      <c r="C275" s="59">
        <f t="shared" si="20"/>
        <v>665.30249517918321</v>
      </c>
      <c r="D275" s="60">
        <f t="shared" si="22"/>
        <v>369.73513566167873</v>
      </c>
      <c r="E275" s="59">
        <f t="shared" si="23"/>
        <v>295.56735951750449</v>
      </c>
      <c r="F275" s="59">
        <f t="shared" si="21"/>
        <v>50298.955067339142</v>
      </c>
    </row>
    <row r="276" spans="2:6" x14ac:dyDescent="0.65">
      <c r="B276" s="39">
        <f t="shared" si="24"/>
        <v>261</v>
      </c>
      <c r="C276" s="59">
        <f t="shared" si="20"/>
        <v>665.30249517918321</v>
      </c>
      <c r="D276" s="60">
        <f t="shared" si="22"/>
        <v>371.89192395303849</v>
      </c>
      <c r="E276" s="59">
        <f t="shared" si="23"/>
        <v>293.41057122614467</v>
      </c>
      <c r="F276" s="59">
        <f t="shared" si="21"/>
        <v>49927.063143386105</v>
      </c>
    </row>
    <row r="277" spans="2:6" x14ac:dyDescent="0.65">
      <c r="B277" s="39">
        <f t="shared" si="24"/>
        <v>262</v>
      </c>
      <c r="C277" s="59">
        <f t="shared" si="20"/>
        <v>665.30249517918321</v>
      </c>
      <c r="D277" s="60">
        <f t="shared" si="22"/>
        <v>374.06129350943132</v>
      </c>
      <c r="E277" s="59">
        <f t="shared" si="23"/>
        <v>291.24120166975194</v>
      </c>
      <c r="F277" s="59">
        <f t="shared" si="21"/>
        <v>49553.001849876673</v>
      </c>
    </row>
    <row r="278" spans="2:6" x14ac:dyDescent="0.65">
      <c r="B278" s="39">
        <f t="shared" si="24"/>
        <v>263</v>
      </c>
      <c r="C278" s="59">
        <f t="shared" si="20"/>
        <v>665.30249517918321</v>
      </c>
      <c r="D278" s="60">
        <f t="shared" si="22"/>
        <v>376.24331772156961</v>
      </c>
      <c r="E278" s="59">
        <f t="shared" si="23"/>
        <v>289.05917745761354</v>
      </c>
      <c r="F278" s="59">
        <f t="shared" si="21"/>
        <v>49176.758532155101</v>
      </c>
    </row>
    <row r="279" spans="2:6" x14ac:dyDescent="0.65">
      <c r="B279" s="39">
        <f t="shared" si="24"/>
        <v>264</v>
      </c>
      <c r="C279" s="59">
        <f t="shared" si="20"/>
        <v>665.30249517918321</v>
      </c>
      <c r="D279" s="60">
        <f t="shared" si="22"/>
        <v>378.43807040827869</v>
      </c>
      <c r="E279" s="59">
        <f t="shared" si="23"/>
        <v>286.86442477090441</v>
      </c>
      <c r="F279" s="59">
        <f t="shared" si="21"/>
        <v>48798.320461746822</v>
      </c>
    </row>
    <row r="280" spans="2:6" x14ac:dyDescent="0.65">
      <c r="B280" s="39">
        <f t="shared" si="24"/>
        <v>265</v>
      </c>
      <c r="C280" s="59">
        <f t="shared" si="20"/>
        <v>665.30249517918321</v>
      </c>
      <c r="D280" s="60">
        <f t="shared" si="22"/>
        <v>380.64562581899366</v>
      </c>
      <c r="E280" s="59">
        <f t="shared" si="23"/>
        <v>284.65686936018949</v>
      </c>
      <c r="F280" s="59">
        <f t="shared" si="21"/>
        <v>48417.674835927828</v>
      </c>
    </row>
    <row r="281" spans="2:6" x14ac:dyDescent="0.65">
      <c r="B281" s="39">
        <f t="shared" si="24"/>
        <v>266</v>
      </c>
      <c r="C281" s="59">
        <f t="shared" si="20"/>
        <v>665.30249517918321</v>
      </c>
      <c r="D281" s="60">
        <f t="shared" si="22"/>
        <v>382.86605863627119</v>
      </c>
      <c r="E281" s="59">
        <f t="shared" si="23"/>
        <v>282.43643654291202</v>
      </c>
      <c r="F281" s="59">
        <f t="shared" si="21"/>
        <v>48034.808777291561</v>
      </c>
    </row>
    <row r="282" spans="2:6" x14ac:dyDescent="0.65">
      <c r="B282" s="39">
        <f t="shared" si="24"/>
        <v>267</v>
      </c>
      <c r="C282" s="59">
        <f t="shared" si="20"/>
        <v>665.30249517918321</v>
      </c>
      <c r="D282" s="60">
        <f t="shared" si="22"/>
        <v>385.09944397831617</v>
      </c>
      <c r="E282" s="59">
        <f t="shared" si="23"/>
        <v>280.20305120086709</v>
      </c>
      <c r="F282" s="59">
        <f t="shared" si="21"/>
        <v>47649.709333313243</v>
      </c>
    </row>
    <row r="283" spans="2:6" x14ac:dyDescent="0.65">
      <c r="B283" s="39">
        <f t="shared" si="24"/>
        <v>268</v>
      </c>
      <c r="C283" s="59">
        <f t="shared" si="20"/>
        <v>665.30249517918321</v>
      </c>
      <c r="D283" s="60">
        <f t="shared" si="22"/>
        <v>387.34585740152295</v>
      </c>
      <c r="E283" s="59">
        <f t="shared" si="23"/>
        <v>277.95663777766026</v>
      </c>
      <c r="F283" s="59">
        <f t="shared" si="21"/>
        <v>47262.363475911719</v>
      </c>
    </row>
    <row r="284" spans="2:6" x14ac:dyDescent="0.65">
      <c r="B284" s="39">
        <f t="shared" si="24"/>
        <v>269</v>
      </c>
      <c r="C284" s="59">
        <f t="shared" si="20"/>
        <v>665.30249517918321</v>
      </c>
      <c r="D284" s="60">
        <f t="shared" si="22"/>
        <v>389.60537490303187</v>
      </c>
      <c r="E284" s="59">
        <f t="shared" si="23"/>
        <v>275.6971202761514</v>
      </c>
      <c r="F284" s="59">
        <f t="shared" si="21"/>
        <v>46872.758101008687</v>
      </c>
    </row>
    <row r="285" spans="2:6" x14ac:dyDescent="0.65">
      <c r="B285" s="39">
        <f t="shared" si="24"/>
        <v>270</v>
      </c>
      <c r="C285" s="59">
        <f t="shared" si="20"/>
        <v>665.30249517918321</v>
      </c>
      <c r="D285" s="60">
        <f t="shared" si="22"/>
        <v>391.8780729232995</v>
      </c>
      <c r="E285" s="59">
        <f t="shared" si="23"/>
        <v>273.42442225588366</v>
      </c>
      <c r="F285" s="59">
        <f t="shared" si="21"/>
        <v>46480.88002808539</v>
      </c>
    </row>
    <row r="286" spans="2:6" x14ac:dyDescent="0.65">
      <c r="B286" s="39">
        <f t="shared" si="24"/>
        <v>271</v>
      </c>
      <c r="C286" s="59">
        <f t="shared" si="20"/>
        <v>665.30249517918321</v>
      </c>
      <c r="D286" s="60">
        <f t="shared" si="22"/>
        <v>394.16402834868541</v>
      </c>
      <c r="E286" s="59">
        <f t="shared" si="23"/>
        <v>271.13846683049769</v>
      </c>
      <c r="F286" s="59">
        <f t="shared" si="21"/>
        <v>46086.715999736705</v>
      </c>
    </row>
    <row r="287" spans="2:6" x14ac:dyDescent="0.65">
      <c r="B287" s="39">
        <f t="shared" si="24"/>
        <v>272</v>
      </c>
      <c r="C287" s="59">
        <f t="shared" si="20"/>
        <v>665.30249517918321</v>
      </c>
      <c r="D287" s="60">
        <f t="shared" si="22"/>
        <v>396.46331851405279</v>
      </c>
      <c r="E287" s="59">
        <f t="shared" si="23"/>
        <v>268.83917666513042</v>
      </c>
      <c r="F287" s="59">
        <f t="shared" si="21"/>
        <v>45690.25268122265</v>
      </c>
    </row>
    <row r="288" spans="2:6" x14ac:dyDescent="0.65">
      <c r="B288" s="39">
        <f t="shared" si="24"/>
        <v>273</v>
      </c>
      <c r="C288" s="59">
        <f t="shared" si="20"/>
        <v>665.30249517918321</v>
      </c>
      <c r="D288" s="60">
        <f t="shared" si="22"/>
        <v>398.77602120538478</v>
      </c>
      <c r="E288" s="59">
        <f t="shared" si="23"/>
        <v>266.52647397379849</v>
      </c>
      <c r="F288" s="59">
        <f t="shared" si="21"/>
        <v>45291.476660017266</v>
      </c>
    </row>
    <row r="289" spans="2:6" x14ac:dyDescent="0.65">
      <c r="B289" s="39">
        <f t="shared" si="24"/>
        <v>274</v>
      </c>
      <c r="C289" s="59">
        <f t="shared" si="20"/>
        <v>665.30249517918321</v>
      </c>
      <c r="D289" s="60">
        <f t="shared" si="22"/>
        <v>401.10221466241609</v>
      </c>
      <c r="E289" s="59">
        <f t="shared" si="23"/>
        <v>264.20028051676707</v>
      </c>
      <c r="F289" s="59">
        <f t="shared" si="21"/>
        <v>44890.37444535485</v>
      </c>
    </row>
    <row r="290" spans="2:6" x14ac:dyDescent="0.65">
      <c r="B290" s="39">
        <f t="shared" si="24"/>
        <v>275</v>
      </c>
      <c r="C290" s="59">
        <f t="shared" si="20"/>
        <v>665.30249517918321</v>
      </c>
      <c r="D290" s="60">
        <f t="shared" si="22"/>
        <v>403.44197758128024</v>
      </c>
      <c r="E290" s="59">
        <f t="shared" si="23"/>
        <v>261.86051759790291</v>
      </c>
      <c r="F290" s="59">
        <f t="shared" si="21"/>
        <v>44486.932467773571</v>
      </c>
    </row>
    <row r="291" spans="2:6" x14ac:dyDescent="0.65">
      <c r="B291" s="39">
        <f t="shared" si="24"/>
        <v>276</v>
      </c>
      <c r="C291" s="59">
        <f t="shared" si="20"/>
        <v>665.30249517918321</v>
      </c>
      <c r="D291" s="60">
        <f t="shared" si="22"/>
        <v>405.795389117171</v>
      </c>
      <c r="E291" s="59">
        <f t="shared" si="23"/>
        <v>259.50710606201216</v>
      </c>
      <c r="F291" s="59">
        <f t="shared" si="21"/>
        <v>44081.1370786564</v>
      </c>
    </row>
    <row r="292" spans="2:6" x14ac:dyDescent="0.65">
      <c r="B292" s="39">
        <f t="shared" si="24"/>
        <v>277</v>
      </c>
      <c r="C292" s="59">
        <f t="shared" si="20"/>
        <v>665.30249517918321</v>
      </c>
      <c r="D292" s="60">
        <f t="shared" si="22"/>
        <v>408.16252888702121</v>
      </c>
      <c r="E292" s="59">
        <f t="shared" si="23"/>
        <v>257.139966292162</v>
      </c>
      <c r="F292" s="59">
        <f t="shared" si="21"/>
        <v>43672.97454976938</v>
      </c>
    </row>
    <row r="293" spans="2:6" x14ac:dyDescent="0.65">
      <c r="B293" s="39">
        <f t="shared" si="24"/>
        <v>278</v>
      </c>
      <c r="C293" s="59">
        <f t="shared" si="20"/>
        <v>665.30249517918321</v>
      </c>
      <c r="D293" s="60">
        <f t="shared" si="22"/>
        <v>410.54347697219544</v>
      </c>
      <c r="E293" s="59">
        <f t="shared" si="23"/>
        <v>254.75901820698772</v>
      </c>
      <c r="F293" s="59">
        <f t="shared" si="21"/>
        <v>43262.431072797182</v>
      </c>
    </row>
    <row r="294" spans="2:6" x14ac:dyDescent="0.65">
      <c r="B294" s="39">
        <f t="shared" si="24"/>
        <v>279</v>
      </c>
      <c r="C294" s="59">
        <f t="shared" si="20"/>
        <v>665.30249517918321</v>
      </c>
      <c r="D294" s="60">
        <f t="shared" si="22"/>
        <v>412.93831392120001</v>
      </c>
      <c r="E294" s="59">
        <f t="shared" si="23"/>
        <v>252.36418125798323</v>
      </c>
      <c r="F294" s="59">
        <f t="shared" si="21"/>
        <v>42849.492758875982</v>
      </c>
    </row>
    <row r="295" spans="2:6" x14ac:dyDescent="0.65">
      <c r="B295" s="39">
        <f t="shared" si="24"/>
        <v>280</v>
      </c>
      <c r="C295" s="59">
        <f t="shared" si="20"/>
        <v>665.30249517918321</v>
      </c>
      <c r="D295" s="60">
        <f t="shared" si="22"/>
        <v>415.34712075240691</v>
      </c>
      <c r="E295" s="59">
        <f t="shared" si="23"/>
        <v>249.95537442677619</v>
      </c>
      <c r="F295" s="59">
        <f t="shared" si="21"/>
        <v>42434.145638123577</v>
      </c>
    </row>
    <row r="296" spans="2:6" x14ac:dyDescent="0.65">
      <c r="B296" s="39">
        <f t="shared" si="24"/>
        <v>281</v>
      </c>
      <c r="C296" s="59">
        <f t="shared" ref="C296:C359" si="25">IF(B296&lt;=$C$8,$C$9,"")</f>
        <v>665.30249517918321</v>
      </c>
      <c r="D296" s="60">
        <f t="shared" si="22"/>
        <v>417.76997895679597</v>
      </c>
      <c r="E296" s="59">
        <f t="shared" si="23"/>
        <v>247.53251622238716</v>
      </c>
      <c r="F296" s="59">
        <f t="shared" ref="F296:F359" si="26">IF(B296&lt;=$C$8,F295-D296,"")</f>
        <v>42016.375659166777</v>
      </c>
    </row>
    <row r="297" spans="2:6" x14ac:dyDescent="0.65">
      <c r="B297" s="39">
        <f t="shared" si="24"/>
        <v>282</v>
      </c>
      <c r="C297" s="59">
        <f t="shared" si="25"/>
        <v>665.30249517918321</v>
      </c>
      <c r="D297" s="60">
        <f t="shared" si="22"/>
        <v>420.20697050071061</v>
      </c>
      <c r="E297" s="59">
        <f t="shared" si="23"/>
        <v>245.09552467847254</v>
      </c>
      <c r="F297" s="59">
        <f t="shared" si="26"/>
        <v>41596.168688666068</v>
      </c>
    </row>
    <row r="298" spans="2:6" x14ac:dyDescent="0.65">
      <c r="B298" s="39">
        <f t="shared" si="24"/>
        <v>283</v>
      </c>
      <c r="C298" s="59">
        <f t="shared" si="25"/>
        <v>665.30249517918321</v>
      </c>
      <c r="D298" s="60">
        <f t="shared" si="22"/>
        <v>422.65817782863149</v>
      </c>
      <c r="E298" s="59">
        <f t="shared" si="23"/>
        <v>242.64431735055169</v>
      </c>
      <c r="F298" s="59">
        <f t="shared" si="26"/>
        <v>41173.510510837434</v>
      </c>
    </row>
    <row r="299" spans="2:6" x14ac:dyDescent="0.65">
      <c r="B299" s="39">
        <f t="shared" si="24"/>
        <v>284</v>
      </c>
      <c r="C299" s="59">
        <f t="shared" si="25"/>
        <v>665.30249517918321</v>
      </c>
      <c r="D299" s="60">
        <f t="shared" si="22"/>
        <v>425.12368386596518</v>
      </c>
      <c r="E299" s="59">
        <f t="shared" si="23"/>
        <v>240.17881131321803</v>
      </c>
      <c r="F299" s="59">
        <f t="shared" si="26"/>
        <v>40748.386826971466</v>
      </c>
    </row>
    <row r="300" spans="2:6" x14ac:dyDescent="0.65">
      <c r="B300" s="39">
        <f t="shared" si="24"/>
        <v>285</v>
      </c>
      <c r="C300" s="59">
        <f t="shared" si="25"/>
        <v>665.30249517918321</v>
      </c>
      <c r="D300" s="60">
        <f t="shared" si="22"/>
        <v>427.60357202184991</v>
      </c>
      <c r="E300" s="59">
        <f t="shared" si="23"/>
        <v>237.69892315733321</v>
      </c>
      <c r="F300" s="59">
        <f t="shared" si="26"/>
        <v>40320.783254949616</v>
      </c>
    </row>
    <row r="301" spans="2:6" x14ac:dyDescent="0.65">
      <c r="B301" s="39">
        <f t="shared" si="24"/>
        <v>286</v>
      </c>
      <c r="C301" s="59">
        <f t="shared" si="25"/>
        <v>665.30249517918321</v>
      </c>
      <c r="D301" s="60">
        <f t="shared" si="22"/>
        <v>430.09792619197736</v>
      </c>
      <c r="E301" s="59">
        <f t="shared" si="23"/>
        <v>235.20456898720576</v>
      </c>
      <c r="F301" s="59">
        <f t="shared" si="26"/>
        <v>39890.685328757638</v>
      </c>
    </row>
    <row r="302" spans="2:6" x14ac:dyDescent="0.65">
      <c r="B302" s="39">
        <f t="shared" si="24"/>
        <v>287</v>
      </c>
      <c r="C302" s="59">
        <f t="shared" si="25"/>
        <v>665.30249517918321</v>
      </c>
      <c r="D302" s="60">
        <f t="shared" si="22"/>
        <v>432.60683076143061</v>
      </c>
      <c r="E302" s="59">
        <f t="shared" si="23"/>
        <v>232.6956644177526</v>
      </c>
      <c r="F302" s="59">
        <f t="shared" si="26"/>
        <v>39458.078497996205</v>
      </c>
    </row>
    <row r="303" spans="2:6" x14ac:dyDescent="0.65">
      <c r="B303" s="39">
        <f t="shared" si="24"/>
        <v>288</v>
      </c>
      <c r="C303" s="59">
        <f t="shared" si="25"/>
        <v>665.30249517918321</v>
      </c>
      <c r="D303" s="60">
        <f t="shared" si="22"/>
        <v>435.13037060753891</v>
      </c>
      <c r="E303" s="59">
        <f t="shared" si="23"/>
        <v>230.17212457164425</v>
      </c>
      <c r="F303" s="59">
        <f t="shared" si="26"/>
        <v>39022.948127388663</v>
      </c>
    </row>
    <row r="304" spans="2:6" x14ac:dyDescent="0.65">
      <c r="B304" s="39">
        <f t="shared" si="24"/>
        <v>289</v>
      </c>
      <c r="C304" s="59">
        <f t="shared" si="25"/>
        <v>665.30249517918321</v>
      </c>
      <c r="D304" s="60">
        <f t="shared" si="22"/>
        <v>437.66863110274954</v>
      </c>
      <c r="E304" s="59">
        <f t="shared" si="23"/>
        <v>227.63386407643358</v>
      </c>
      <c r="F304" s="59">
        <f t="shared" si="26"/>
        <v>38585.279496285912</v>
      </c>
    </row>
    <row r="305" spans="2:6" x14ac:dyDescent="0.65">
      <c r="B305" s="39">
        <f t="shared" si="24"/>
        <v>290</v>
      </c>
      <c r="C305" s="59">
        <f t="shared" si="25"/>
        <v>665.30249517918321</v>
      </c>
      <c r="D305" s="60">
        <f t="shared" si="22"/>
        <v>440.22169811751564</v>
      </c>
      <c r="E305" s="59">
        <f t="shared" si="23"/>
        <v>225.08079706166754</v>
      </c>
      <c r="F305" s="59">
        <f t="shared" si="26"/>
        <v>38145.057798168396</v>
      </c>
    </row>
    <row r="306" spans="2:6" x14ac:dyDescent="0.65">
      <c r="B306" s="39">
        <f t="shared" si="24"/>
        <v>291</v>
      </c>
      <c r="C306" s="59">
        <f t="shared" si="25"/>
        <v>665.30249517918321</v>
      </c>
      <c r="D306" s="60">
        <f t="shared" si="22"/>
        <v>442.78965802320113</v>
      </c>
      <c r="E306" s="59">
        <f t="shared" si="23"/>
        <v>222.51283715598206</v>
      </c>
      <c r="F306" s="59">
        <f t="shared" si="26"/>
        <v>37702.268140145192</v>
      </c>
    </row>
    <row r="307" spans="2:6" x14ac:dyDescent="0.65">
      <c r="B307" s="39">
        <f t="shared" si="24"/>
        <v>292</v>
      </c>
      <c r="C307" s="59">
        <f t="shared" si="25"/>
        <v>665.30249517918321</v>
      </c>
      <c r="D307" s="60">
        <f t="shared" si="22"/>
        <v>445.37259769500309</v>
      </c>
      <c r="E307" s="59">
        <f t="shared" si="23"/>
        <v>219.92989748418009</v>
      </c>
      <c r="F307" s="59">
        <f t="shared" si="26"/>
        <v>37256.895542450191</v>
      </c>
    </row>
    <row r="308" spans="2:6" x14ac:dyDescent="0.65">
      <c r="B308" s="39">
        <f t="shared" si="24"/>
        <v>293</v>
      </c>
      <c r="C308" s="59">
        <f t="shared" si="25"/>
        <v>665.30249517918321</v>
      </c>
      <c r="D308" s="60">
        <f t="shared" si="22"/>
        <v>447.97060451489062</v>
      </c>
      <c r="E308" s="59">
        <f t="shared" si="23"/>
        <v>217.3318906642925</v>
      </c>
      <c r="F308" s="59">
        <f t="shared" si="26"/>
        <v>36808.924937935299</v>
      </c>
    </row>
    <row r="309" spans="2:6" x14ac:dyDescent="0.65">
      <c r="B309" s="39">
        <f t="shared" si="24"/>
        <v>294</v>
      </c>
      <c r="C309" s="59">
        <f t="shared" si="25"/>
        <v>665.30249517918321</v>
      </c>
      <c r="D309" s="60">
        <f t="shared" si="22"/>
        <v>450.58376637456087</v>
      </c>
      <c r="E309" s="59">
        <f t="shared" si="23"/>
        <v>214.71872880462229</v>
      </c>
      <c r="F309" s="59">
        <f t="shared" si="26"/>
        <v>36358.341171560736</v>
      </c>
    </row>
    <row r="310" spans="2:6" x14ac:dyDescent="0.65">
      <c r="B310" s="39">
        <f t="shared" si="24"/>
        <v>295</v>
      </c>
      <c r="C310" s="59">
        <f t="shared" si="25"/>
        <v>665.30249517918321</v>
      </c>
      <c r="D310" s="60">
        <f t="shared" si="22"/>
        <v>453.21217167841246</v>
      </c>
      <c r="E310" s="59">
        <f t="shared" si="23"/>
        <v>212.09032350077072</v>
      </c>
      <c r="F310" s="59">
        <f t="shared" si="26"/>
        <v>35905.128999882327</v>
      </c>
    </row>
    <row r="311" spans="2:6" x14ac:dyDescent="0.65">
      <c r="B311" s="39">
        <f t="shared" si="24"/>
        <v>296</v>
      </c>
      <c r="C311" s="59">
        <f t="shared" si="25"/>
        <v>665.30249517918321</v>
      </c>
      <c r="D311" s="60">
        <f t="shared" si="22"/>
        <v>455.85590934653658</v>
      </c>
      <c r="E311" s="59">
        <f t="shared" si="23"/>
        <v>209.4465858326466</v>
      </c>
      <c r="F311" s="59">
        <f t="shared" si="26"/>
        <v>35449.273090535789</v>
      </c>
    </row>
    <row r="312" spans="2:6" x14ac:dyDescent="0.65">
      <c r="B312" s="39">
        <f t="shared" si="24"/>
        <v>297</v>
      </c>
      <c r="C312" s="59">
        <f t="shared" si="25"/>
        <v>665.30249517918321</v>
      </c>
      <c r="D312" s="60">
        <f t="shared" si="22"/>
        <v>458.51506881772463</v>
      </c>
      <c r="E312" s="59">
        <f t="shared" si="23"/>
        <v>206.78742636145853</v>
      </c>
      <c r="F312" s="59">
        <f t="shared" si="26"/>
        <v>34990.758021718066</v>
      </c>
    </row>
    <row r="313" spans="2:6" x14ac:dyDescent="0.65">
      <c r="B313" s="39">
        <f t="shared" si="24"/>
        <v>298</v>
      </c>
      <c r="C313" s="59">
        <f t="shared" si="25"/>
        <v>665.30249517918321</v>
      </c>
      <c r="D313" s="60">
        <f t="shared" si="22"/>
        <v>461.1897400524947</v>
      </c>
      <c r="E313" s="59">
        <f t="shared" si="23"/>
        <v>204.11275512668848</v>
      </c>
      <c r="F313" s="59">
        <f t="shared" si="26"/>
        <v>34529.568281665568</v>
      </c>
    </row>
    <row r="314" spans="2:6" x14ac:dyDescent="0.65">
      <c r="B314" s="39">
        <f t="shared" si="24"/>
        <v>299</v>
      </c>
      <c r="C314" s="59">
        <f t="shared" si="25"/>
        <v>665.30249517918321</v>
      </c>
      <c r="D314" s="60">
        <f t="shared" si="22"/>
        <v>463.88001353613424</v>
      </c>
      <c r="E314" s="59">
        <f t="shared" si="23"/>
        <v>201.42248164304891</v>
      </c>
      <c r="F314" s="59">
        <f t="shared" si="26"/>
        <v>34065.688268129437</v>
      </c>
    </row>
    <row r="315" spans="2:6" x14ac:dyDescent="0.65">
      <c r="B315" s="39">
        <f t="shared" si="24"/>
        <v>300</v>
      </c>
      <c r="C315" s="59">
        <f t="shared" si="25"/>
        <v>665.30249517918321</v>
      </c>
      <c r="D315" s="60">
        <f t="shared" si="22"/>
        <v>466.58598028176169</v>
      </c>
      <c r="E315" s="59">
        <f t="shared" si="23"/>
        <v>198.71651489742146</v>
      </c>
      <c r="F315" s="59">
        <f t="shared" si="26"/>
        <v>33599.102287847672</v>
      </c>
    </row>
    <row r="316" spans="2:6" x14ac:dyDescent="0.65">
      <c r="B316" s="39">
        <f t="shared" si="24"/>
        <v>301</v>
      </c>
      <c r="C316" s="59">
        <f t="shared" si="25"/>
        <v>665.30249517918321</v>
      </c>
      <c r="D316" s="60">
        <f t="shared" si="22"/>
        <v>469.30773183340528</v>
      </c>
      <c r="E316" s="59">
        <f t="shared" si="23"/>
        <v>195.99476334577784</v>
      </c>
      <c r="F316" s="59">
        <f t="shared" si="26"/>
        <v>33129.794556014269</v>
      </c>
    </row>
    <row r="317" spans="2:6" x14ac:dyDescent="0.65">
      <c r="B317" s="39">
        <f t="shared" si="24"/>
        <v>302</v>
      </c>
      <c r="C317" s="59">
        <f t="shared" si="25"/>
        <v>665.30249517918321</v>
      </c>
      <c r="D317" s="60">
        <f t="shared" si="22"/>
        <v>472.04536026910017</v>
      </c>
      <c r="E317" s="59">
        <f t="shared" si="23"/>
        <v>193.25713491008298</v>
      </c>
      <c r="F317" s="59">
        <f t="shared" si="26"/>
        <v>32657.749195745168</v>
      </c>
    </row>
    <row r="318" spans="2:6" x14ac:dyDescent="0.65">
      <c r="B318" s="39">
        <f t="shared" si="24"/>
        <v>303</v>
      </c>
      <c r="C318" s="59">
        <f t="shared" si="25"/>
        <v>665.30249517918321</v>
      </c>
      <c r="D318" s="60">
        <f t="shared" si="22"/>
        <v>474.79895820400327</v>
      </c>
      <c r="E318" s="59">
        <f t="shared" si="23"/>
        <v>190.50353697517988</v>
      </c>
      <c r="F318" s="59">
        <f t="shared" si="26"/>
        <v>32182.950237541165</v>
      </c>
    </row>
    <row r="319" spans="2:6" x14ac:dyDescent="0.65">
      <c r="B319" s="39">
        <f t="shared" si="24"/>
        <v>304</v>
      </c>
      <c r="C319" s="59">
        <f t="shared" si="25"/>
        <v>665.30249517918321</v>
      </c>
      <c r="D319" s="60">
        <f t="shared" si="22"/>
        <v>477.56861879352658</v>
      </c>
      <c r="E319" s="59">
        <f t="shared" si="23"/>
        <v>187.73387638565652</v>
      </c>
      <c r="F319" s="59">
        <f t="shared" si="26"/>
        <v>31705.381618747637</v>
      </c>
    </row>
    <row r="320" spans="2:6" x14ac:dyDescent="0.65">
      <c r="B320" s="39">
        <f t="shared" si="24"/>
        <v>305</v>
      </c>
      <c r="C320" s="59">
        <f t="shared" si="25"/>
        <v>665.30249517918321</v>
      </c>
      <c r="D320" s="60">
        <f t="shared" si="22"/>
        <v>480.35443573648888</v>
      </c>
      <c r="E320" s="59">
        <f t="shared" si="23"/>
        <v>184.9480594426943</v>
      </c>
      <c r="F320" s="59">
        <f t="shared" si="26"/>
        <v>31225.027183011149</v>
      </c>
    </row>
    <row r="321" spans="2:6" x14ac:dyDescent="0.65">
      <c r="B321" s="39">
        <f t="shared" si="24"/>
        <v>306</v>
      </c>
      <c r="C321" s="59">
        <f t="shared" si="25"/>
        <v>665.30249517918321</v>
      </c>
      <c r="D321" s="60">
        <f t="shared" si="22"/>
        <v>483.15650327828502</v>
      </c>
      <c r="E321" s="59">
        <f t="shared" si="23"/>
        <v>182.14599190089811</v>
      </c>
      <c r="F321" s="59">
        <f t="shared" si="26"/>
        <v>30741.870679732863</v>
      </c>
    </row>
    <row r="322" spans="2:6" x14ac:dyDescent="0.65">
      <c r="B322" s="39">
        <f t="shared" si="24"/>
        <v>307</v>
      </c>
      <c r="C322" s="59">
        <f t="shared" si="25"/>
        <v>665.30249517918321</v>
      </c>
      <c r="D322" s="60">
        <f t="shared" si="22"/>
        <v>485.97491621407505</v>
      </c>
      <c r="E322" s="59">
        <f t="shared" si="23"/>
        <v>179.32757896510807</v>
      </c>
      <c r="F322" s="59">
        <f t="shared" si="26"/>
        <v>30255.895763518787</v>
      </c>
    </row>
    <row r="323" spans="2:6" x14ac:dyDescent="0.65">
      <c r="B323" s="39">
        <f t="shared" si="24"/>
        <v>308</v>
      </c>
      <c r="C323" s="59">
        <f t="shared" si="25"/>
        <v>665.30249517918321</v>
      </c>
      <c r="D323" s="60">
        <f t="shared" si="22"/>
        <v>488.80976989199041</v>
      </c>
      <c r="E323" s="59">
        <f t="shared" si="23"/>
        <v>176.49272528719268</v>
      </c>
      <c r="F323" s="59">
        <f t="shared" si="26"/>
        <v>29767.085993626795</v>
      </c>
    </row>
    <row r="324" spans="2:6" x14ac:dyDescent="0.65">
      <c r="B324" s="39">
        <f t="shared" si="24"/>
        <v>309</v>
      </c>
      <c r="C324" s="59">
        <f t="shared" si="25"/>
        <v>665.30249517918321</v>
      </c>
      <c r="D324" s="60">
        <f t="shared" si="22"/>
        <v>491.66116021636043</v>
      </c>
      <c r="E324" s="59">
        <f t="shared" si="23"/>
        <v>173.64133496282278</v>
      </c>
      <c r="F324" s="59">
        <f t="shared" si="26"/>
        <v>29275.424833410434</v>
      </c>
    </row>
    <row r="325" spans="2:6" x14ac:dyDescent="0.65">
      <c r="B325" s="39">
        <f t="shared" si="24"/>
        <v>310</v>
      </c>
      <c r="C325" s="59">
        <f t="shared" si="25"/>
        <v>665.30249517918321</v>
      </c>
      <c r="D325" s="60">
        <f t="shared" si="22"/>
        <v>494.52918365095587</v>
      </c>
      <c r="E325" s="59">
        <f t="shared" si="23"/>
        <v>170.77331152822731</v>
      </c>
      <c r="F325" s="59">
        <f t="shared" si="26"/>
        <v>28780.895649759477</v>
      </c>
    </row>
    <row r="326" spans="2:6" x14ac:dyDescent="0.65">
      <c r="B326" s="39">
        <f t="shared" si="24"/>
        <v>311</v>
      </c>
      <c r="C326" s="59">
        <f t="shared" si="25"/>
        <v>665.30249517918321</v>
      </c>
      <c r="D326" s="60">
        <f t="shared" si="22"/>
        <v>497.41393722225314</v>
      </c>
      <c r="E326" s="59">
        <f t="shared" si="23"/>
        <v>167.88855795693007</v>
      </c>
      <c r="F326" s="59">
        <f t="shared" si="26"/>
        <v>28283.481712537225</v>
      </c>
    </row>
    <row r="327" spans="2:6" x14ac:dyDescent="0.65">
      <c r="B327" s="39">
        <f t="shared" si="24"/>
        <v>312</v>
      </c>
      <c r="C327" s="59">
        <f t="shared" si="25"/>
        <v>665.30249517918321</v>
      </c>
      <c r="D327" s="60">
        <f t="shared" si="22"/>
        <v>500.31551852271622</v>
      </c>
      <c r="E327" s="59">
        <f t="shared" si="23"/>
        <v>164.98697665646691</v>
      </c>
      <c r="F327" s="59">
        <f t="shared" si="26"/>
        <v>27783.16619401451</v>
      </c>
    </row>
    <row r="328" spans="2:6" x14ac:dyDescent="0.65">
      <c r="B328" s="39">
        <f t="shared" si="24"/>
        <v>313</v>
      </c>
      <c r="C328" s="59">
        <f t="shared" si="25"/>
        <v>665.30249517918321</v>
      </c>
      <c r="D328" s="60">
        <f t="shared" si="22"/>
        <v>503.23402571409878</v>
      </c>
      <c r="E328" s="59">
        <f t="shared" si="23"/>
        <v>162.06846946508441</v>
      </c>
      <c r="F328" s="59">
        <f t="shared" si="26"/>
        <v>27279.932168300409</v>
      </c>
    </row>
    <row r="329" spans="2:6" x14ac:dyDescent="0.65">
      <c r="B329" s="39">
        <f t="shared" si="24"/>
        <v>314</v>
      </c>
      <c r="C329" s="59">
        <f t="shared" si="25"/>
        <v>665.30249517918321</v>
      </c>
      <c r="D329" s="60">
        <f t="shared" si="22"/>
        <v>506.16955753076439</v>
      </c>
      <c r="E329" s="59">
        <f t="shared" si="23"/>
        <v>159.13293764841882</v>
      </c>
      <c r="F329" s="59">
        <f t="shared" si="26"/>
        <v>26773.762610769645</v>
      </c>
    </row>
    <row r="330" spans="2:6" x14ac:dyDescent="0.65">
      <c r="B330" s="39">
        <f t="shared" si="24"/>
        <v>315</v>
      </c>
      <c r="C330" s="59">
        <f t="shared" si="25"/>
        <v>665.30249517918321</v>
      </c>
      <c r="D330" s="60">
        <f t="shared" si="22"/>
        <v>509.12221328302718</v>
      </c>
      <c r="E330" s="59">
        <f t="shared" si="23"/>
        <v>156.18028189615606</v>
      </c>
      <c r="F330" s="59">
        <f t="shared" si="26"/>
        <v>26264.640397486619</v>
      </c>
    </row>
    <row r="331" spans="2:6" x14ac:dyDescent="0.65">
      <c r="B331" s="39">
        <f t="shared" si="24"/>
        <v>316</v>
      </c>
      <c r="C331" s="59">
        <f t="shared" si="25"/>
        <v>665.30249517918321</v>
      </c>
      <c r="D331" s="60">
        <f t="shared" si="22"/>
        <v>512.09209286051157</v>
      </c>
      <c r="E331" s="59">
        <f t="shared" si="23"/>
        <v>153.21040231867173</v>
      </c>
      <c r="F331" s="59">
        <f t="shared" si="26"/>
        <v>25752.548304626107</v>
      </c>
    </row>
    <row r="332" spans="2:6" x14ac:dyDescent="0.65">
      <c r="B332" s="39">
        <f t="shared" si="24"/>
        <v>317</v>
      </c>
      <c r="C332" s="59">
        <f t="shared" si="25"/>
        <v>665.30249517918321</v>
      </c>
      <c r="D332" s="60">
        <f t="shared" si="22"/>
        <v>515.0792967355311</v>
      </c>
      <c r="E332" s="59">
        <f t="shared" si="23"/>
        <v>150.22319844365205</v>
      </c>
      <c r="F332" s="59">
        <f t="shared" si="26"/>
        <v>25237.469007890577</v>
      </c>
    </row>
    <row r="333" spans="2:6" x14ac:dyDescent="0.65">
      <c r="B333" s="39">
        <f t="shared" si="24"/>
        <v>318</v>
      </c>
      <c r="C333" s="59">
        <f t="shared" si="25"/>
        <v>665.30249517918321</v>
      </c>
      <c r="D333" s="60">
        <f t="shared" si="22"/>
        <v>518.08392596648844</v>
      </c>
      <c r="E333" s="59">
        <f t="shared" si="23"/>
        <v>147.21856921269477</v>
      </c>
      <c r="F333" s="59">
        <f t="shared" si="26"/>
        <v>24719.385081924087</v>
      </c>
    </row>
    <row r="334" spans="2:6" x14ac:dyDescent="0.65">
      <c r="B334" s="39">
        <f t="shared" si="24"/>
        <v>319</v>
      </c>
      <c r="C334" s="59">
        <f t="shared" si="25"/>
        <v>665.30249517918321</v>
      </c>
      <c r="D334" s="60">
        <f t="shared" si="22"/>
        <v>521.10608220129291</v>
      </c>
      <c r="E334" s="59">
        <f t="shared" si="23"/>
        <v>144.19641297789028</v>
      </c>
      <c r="F334" s="59">
        <f t="shared" si="26"/>
        <v>24198.278999722796</v>
      </c>
    </row>
    <row r="335" spans="2:6" x14ac:dyDescent="0.65">
      <c r="B335" s="39">
        <f t="shared" si="24"/>
        <v>320</v>
      </c>
      <c r="C335" s="59">
        <f t="shared" si="25"/>
        <v>665.30249517918321</v>
      </c>
      <c r="D335" s="60">
        <f t="shared" si="22"/>
        <v>524.14586768080051</v>
      </c>
      <c r="E335" s="59">
        <f t="shared" si="23"/>
        <v>141.15662749838273</v>
      </c>
      <c r="F335" s="59">
        <f t="shared" si="26"/>
        <v>23674.133132041996</v>
      </c>
    </row>
    <row r="336" spans="2:6" x14ac:dyDescent="0.65">
      <c r="B336" s="39">
        <f t="shared" si="24"/>
        <v>321</v>
      </c>
      <c r="C336" s="59">
        <f t="shared" si="25"/>
        <v>665.30249517918321</v>
      </c>
      <c r="D336" s="60">
        <f t="shared" ref="D336:D375" si="27">IF(B336&lt;=$C$8,PPMT($C$6,B336,$C$8,-$C$4),"")</f>
        <v>527.20338524227179</v>
      </c>
      <c r="E336" s="59">
        <f t="shared" ref="E336:E375" si="28">IF(B336&lt;=$C$8,IPMT($C$6,B336,$C$8,-$C$4),"")</f>
        <v>138.09910993691139</v>
      </c>
      <c r="F336" s="59">
        <f t="shared" si="26"/>
        <v>23146.929746799724</v>
      </c>
    </row>
    <row r="337" spans="2:6" x14ac:dyDescent="0.65">
      <c r="B337" s="39">
        <f t="shared" ref="B337:B375" si="29">B336+1</f>
        <v>322</v>
      </c>
      <c r="C337" s="59">
        <f t="shared" si="25"/>
        <v>665.30249517918321</v>
      </c>
      <c r="D337" s="60">
        <f t="shared" si="27"/>
        <v>530.27873832285172</v>
      </c>
      <c r="E337" s="59">
        <f t="shared" si="28"/>
        <v>135.02375685633149</v>
      </c>
      <c r="F337" s="59">
        <f t="shared" si="26"/>
        <v>22616.651008476871</v>
      </c>
    </row>
    <row r="338" spans="2:6" x14ac:dyDescent="0.65">
      <c r="B338" s="39">
        <f t="shared" si="29"/>
        <v>323</v>
      </c>
      <c r="C338" s="59">
        <f t="shared" si="25"/>
        <v>665.30249517918321</v>
      </c>
      <c r="D338" s="60">
        <f t="shared" si="27"/>
        <v>533.37203096306837</v>
      </c>
      <c r="E338" s="59">
        <f t="shared" si="28"/>
        <v>131.93046421611484</v>
      </c>
      <c r="F338" s="59">
        <f t="shared" si="26"/>
        <v>22083.278977513801</v>
      </c>
    </row>
    <row r="339" spans="2:6" x14ac:dyDescent="0.65">
      <c r="B339" s="39">
        <f t="shared" si="29"/>
        <v>324</v>
      </c>
      <c r="C339" s="59">
        <f t="shared" si="25"/>
        <v>665.30249517918321</v>
      </c>
      <c r="D339" s="60">
        <f t="shared" si="27"/>
        <v>536.48336781035289</v>
      </c>
      <c r="E339" s="59">
        <f t="shared" si="28"/>
        <v>128.81912736883027</v>
      </c>
      <c r="F339" s="59">
        <f t="shared" si="26"/>
        <v>21546.795609703448</v>
      </c>
    </row>
    <row r="340" spans="2:6" x14ac:dyDescent="0.65">
      <c r="B340" s="39">
        <f t="shared" si="29"/>
        <v>325</v>
      </c>
      <c r="C340" s="59">
        <f t="shared" si="25"/>
        <v>665.30249517918321</v>
      </c>
      <c r="D340" s="60">
        <f t="shared" si="27"/>
        <v>539.61285412257996</v>
      </c>
      <c r="E340" s="59">
        <f t="shared" si="28"/>
        <v>125.68964105660326</v>
      </c>
      <c r="F340" s="59">
        <f t="shared" si="26"/>
        <v>21007.182755580867</v>
      </c>
    </row>
    <row r="341" spans="2:6" x14ac:dyDescent="0.65">
      <c r="B341" s="39">
        <f t="shared" si="29"/>
        <v>326</v>
      </c>
      <c r="C341" s="59">
        <f t="shared" si="25"/>
        <v>665.30249517918321</v>
      </c>
      <c r="D341" s="60">
        <f t="shared" si="27"/>
        <v>542.76059577162823</v>
      </c>
      <c r="E341" s="59">
        <f t="shared" si="28"/>
        <v>122.54189940755482</v>
      </c>
      <c r="F341" s="59">
        <f t="shared" si="26"/>
        <v>20464.422159809237</v>
      </c>
    </row>
    <row r="342" spans="2:6" x14ac:dyDescent="0.65">
      <c r="B342" s="39">
        <f t="shared" si="29"/>
        <v>327</v>
      </c>
      <c r="C342" s="59">
        <f t="shared" si="25"/>
        <v>665.30249517918321</v>
      </c>
      <c r="D342" s="60">
        <f t="shared" si="27"/>
        <v>545.92669924696281</v>
      </c>
      <c r="E342" s="59">
        <f t="shared" si="28"/>
        <v>119.37579593222034</v>
      </c>
      <c r="F342" s="59">
        <f t="shared" si="26"/>
        <v>19918.495460562273</v>
      </c>
    </row>
    <row r="343" spans="2:6" x14ac:dyDescent="0.65">
      <c r="B343" s="39">
        <f t="shared" si="29"/>
        <v>328</v>
      </c>
      <c r="C343" s="59">
        <f t="shared" si="25"/>
        <v>665.30249517918321</v>
      </c>
      <c r="D343" s="60">
        <f t="shared" si="27"/>
        <v>549.11127165923676</v>
      </c>
      <c r="E343" s="59">
        <f t="shared" si="28"/>
        <v>116.19122351994639</v>
      </c>
      <c r="F343" s="59">
        <f t="shared" si="26"/>
        <v>19369.384188903037</v>
      </c>
    </row>
    <row r="344" spans="2:6" x14ac:dyDescent="0.65">
      <c r="B344" s="39">
        <f t="shared" si="29"/>
        <v>329</v>
      </c>
      <c r="C344" s="59">
        <f t="shared" si="25"/>
        <v>665.30249517918321</v>
      </c>
      <c r="D344" s="60">
        <f t="shared" si="27"/>
        <v>552.31442074391566</v>
      </c>
      <c r="E344" s="59">
        <f t="shared" si="28"/>
        <v>112.98807443526751</v>
      </c>
      <c r="F344" s="59">
        <f t="shared" si="26"/>
        <v>18817.069768159123</v>
      </c>
    </row>
    <row r="345" spans="2:6" x14ac:dyDescent="0.65">
      <c r="B345" s="39">
        <f t="shared" si="29"/>
        <v>330</v>
      </c>
      <c r="C345" s="59">
        <f t="shared" si="25"/>
        <v>665.30249517918321</v>
      </c>
      <c r="D345" s="60">
        <f t="shared" si="27"/>
        <v>555.53625486492172</v>
      </c>
      <c r="E345" s="59">
        <f t="shared" si="28"/>
        <v>109.76624031426132</v>
      </c>
      <c r="F345" s="59">
        <f t="shared" si="26"/>
        <v>18261.533513294202</v>
      </c>
    </row>
    <row r="346" spans="2:6" x14ac:dyDescent="0.65">
      <c r="B346" s="39">
        <f t="shared" si="29"/>
        <v>331</v>
      </c>
      <c r="C346" s="59">
        <f t="shared" si="25"/>
        <v>665.30249517918321</v>
      </c>
      <c r="D346" s="60">
        <f t="shared" si="27"/>
        <v>558.77688301830051</v>
      </c>
      <c r="E346" s="59">
        <f t="shared" si="28"/>
        <v>106.52561216088262</v>
      </c>
      <c r="F346" s="59">
        <f t="shared" si="26"/>
        <v>17702.756630275901</v>
      </c>
    </row>
    <row r="347" spans="2:6" x14ac:dyDescent="0.65">
      <c r="B347" s="39">
        <f t="shared" si="29"/>
        <v>332</v>
      </c>
      <c r="C347" s="59">
        <f t="shared" si="25"/>
        <v>665.30249517918321</v>
      </c>
      <c r="D347" s="60">
        <f t="shared" si="27"/>
        <v>562.03641483590729</v>
      </c>
      <c r="E347" s="59">
        <f t="shared" si="28"/>
        <v>103.26608034327586</v>
      </c>
      <c r="F347" s="59">
        <f t="shared" si="26"/>
        <v>17140.720215439993</v>
      </c>
    </row>
    <row r="348" spans="2:6" x14ac:dyDescent="0.65">
      <c r="B348" s="39">
        <f t="shared" si="29"/>
        <v>333</v>
      </c>
      <c r="C348" s="59">
        <f t="shared" si="25"/>
        <v>665.30249517918321</v>
      </c>
      <c r="D348" s="60">
        <f t="shared" si="27"/>
        <v>565.31496058911671</v>
      </c>
      <c r="E348" s="59">
        <f t="shared" si="28"/>
        <v>99.987534590066417</v>
      </c>
      <c r="F348" s="59">
        <f t="shared" si="26"/>
        <v>16575.405254850877</v>
      </c>
    </row>
    <row r="349" spans="2:6" x14ac:dyDescent="0.65">
      <c r="B349" s="39">
        <f t="shared" si="29"/>
        <v>334</v>
      </c>
      <c r="C349" s="59">
        <f t="shared" si="25"/>
        <v>665.30249517918321</v>
      </c>
      <c r="D349" s="60">
        <f t="shared" si="27"/>
        <v>568.61263119255329</v>
      </c>
      <c r="E349" s="59">
        <f t="shared" si="28"/>
        <v>96.689863986629888</v>
      </c>
      <c r="F349" s="59">
        <f t="shared" si="26"/>
        <v>16006.792623658324</v>
      </c>
    </row>
    <row r="350" spans="2:6" x14ac:dyDescent="0.65">
      <c r="B350" s="39">
        <f t="shared" si="29"/>
        <v>335</v>
      </c>
      <c r="C350" s="59">
        <f t="shared" si="25"/>
        <v>665.30249517918321</v>
      </c>
      <c r="D350" s="60">
        <f t="shared" si="27"/>
        <v>571.92953820784317</v>
      </c>
      <c r="E350" s="59">
        <f t="shared" si="28"/>
        <v>93.372956971340002</v>
      </c>
      <c r="F350" s="59">
        <f t="shared" si="26"/>
        <v>15434.863085450481</v>
      </c>
    </row>
    <row r="351" spans="2:6" x14ac:dyDescent="0.65">
      <c r="B351" s="39">
        <f t="shared" si="29"/>
        <v>336</v>
      </c>
      <c r="C351" s="59">
        <f t="shared" si="25"/>
        <v>665.30249517918321</v>
      </c>
      <c r="D351" s="60">
        <f t="shared" si="27"/>
        <v>575.26579384738886</v>
      </c>
      <c r="E351" s="59">
        <f t="shared" si="28"/>
        <v>90.036701331794262</v>
      </c>
      <c r="F351" s="59">
        <f t="shared" si="26"/>
        <v>14859.597291603091</v>
      </c>
    </row>
    <row r="352" spans="2:6" x14ac:dyDescent="0.65">
      <c r="B352" s="39">
        <f t="shared" si="29"/>
        <v>337</v>
      </c>
      <c r="C352" s="59">
        <f t="shared" si="25"/>
        <v>665.30249517918321</v>
      </c>
      <c r="D352" s="60">
        <f t="shared" si="27"/>
        <v>578.62151097816536</v>
      </c>
      <c r="E352" s="59">
        <f t="shared" si="28"/>
        <v>86.680984201017822</v>
      </c>
      <c r="F352" s="59">
        <f t="shared" si="26"/>
        <v>14280.975780624925</v>
      </c>
    </row>
    <row r="353" spans="2:6" x14ac:dyDescent="0.65">
      <c r="B353" s="39">
        <f t="shared" si="29"/>
        <v>338</v>
      </c>
      <c r="C353" s="59">
        <f t="shared" si="25"/>
        <v>665.30249517918321</v>
      </c>
      <c r="D353" s="60">
        <f t="shared" si="27"/>
        <v>581.99680312553789</v>
      </c>
      <c r="E353" s="59">
        <f t="shared" si="28"/>
        <v>83.305692053645174</v>
      </c>
      <c r="F353" s="59">
        <f t="shared" si="26"/>
        <v>13698.978977499388</v>
      </c>
    </row>
    <row r="354" spans="2:6" x14ac:dyDescent="0.65">
      <c r="B354" s="39">
        <f t="shared" si="29"/>
        <v>339</v>
      </c>
      <c r="C354" s="59">
        <f t="shared" si="25"/>
        <v>665.30249517918321</v>
      </c>
      <c r="D354" s="60">
        <f t="shared" si="27"/>
        <v>585.39178447710356</v>
      </c>
      <c r="E354" s="59">
        <f t="shared" si="28"/>
        <v>79.910710702079527</v>
      </c>
      <c r="F354" s="59">
        <f t="shared" si="26"/>
        <v>13113.587193022284</v>
      </c>
    </row>
    <row r="355" spans="2:6" x14ac:dyDescent="0.65">
      <c r="B355" s="39">
        <f t="shared" si="29"/>
        <v>340</v>
      </c>
      <c r="C355" s="59">
        <f t="shared" si="25"/>
        <v>665.30249517918321</v>
      </c>
      <c r="D355" s="60">
        <f t="shared" si="27"/>
        <v>588.80656988655346</v>
      </c>
      <c r="E355" s="59">
        <f t="shared" si="28"/>
        <v>76.495925292629764</v>
      </c>
      <c r="F355" s="59">
        <f t="shared" si="26"/>
        <v>12524.78062313573</v>
      </c>
    </row>
    <row r="356" spans="2:6" x14ac:dyDescent="0.65">
      <c r="B356" s="39">
        <f t="shared" si="29"/>
        <v>341</v>
      </c>
      <c r="C356" s="59">
        <f t="shared" si="25"/>
        <v>665.30249517918321</v>
      </c>
      <c r="D356" s="60">
        <f t="shared" si="27"/>
        <v>592.24127487755834</v>
      </c>
      <c r="E356" s="59">
        <f t="shared" si="28"/>
        <v>73.061220301624871</v>
      </c>
      <c r="F356" s="59">
        <f t="shared" si="26"/>
        <v>11932.539348258171</v>
      </c>
    </row>
    <row r="357" spans="2:6" x14ac:dyDescent="0.65">
      <c r="B357" s="39">
        <f t="shared" si="29"/>
        <v>342</v>
      </c>
      <c r="C357" s="59">
        <f t="shared" si="25"/>
        <v>665.30249517918321</v>
      </c>
      <c r="D357" s="60">
        <f t="shared" si="27"/>
        <v>595.69601564767731</v>
      </c>
      <c r="E357" s="59">
        <f t="shared" si="28"/>
        <v>69.606479531505784</v>
      </c>
      <c r="F357" s="59">
        <f t="shared" si="26"/>
        <v>11336.843332610493</v>
      </c>
    </row>
    <row r="358" spans="2:6" x14ac:dyDescent="0.65">
      <c r="B358" s="39">
        <f t="shared" si="29"/>
        <v>343</v>
      </c>
      <c r="C358" s="59">
        <f t="shared" si="25"/>
        <v>665.30249517918321</v>
      </c>
      <c r="D358" s="60">
        <f t="shared" si="27"/>
        <v>599.17090907228885</v>
      </c>
      <c r="E358" s="59">
        <f t="shared" si="28"/>
        <v>66.131586106894346</v>
      </c>
      <c r="F358" s="59">
        <f t="shared" si="26"/>
        <v>10737.672423538204</v>
      </c>
    </row>
    <row r="359" spans="2:6" x14ac:dyDescent="0.65">
      <c r="B359" s="39">
        <f t="shared" si="29"/>
        <v>344</v>
      </c>
      <c r="C359" s="59">
        <f t="shared" si="25"/>
        <v>665.30249517918321</v>
      </c>
      <c r="D359" s="60">
        <f t="shared" si="27"/>
        <v>602.66607270854388</v>
      </c>
      <c r="E359" s="59">
        <f t="shared" si="28"/>
        <v>62.636422470639324</v>
      </c>
      <c r="F359" s="59">
        <f t="shared" si="26"/>
        <v>10135.006350829661</v>
      </c>
    </row>
    <row r="360" spans="2:6" x14ac:dyDescent="0.65">
      <c r="B360" s="39">
        <f t="shared" si="29"/>
        <v>345</v>
      </c>
      <c r="C360" s="59">
        <f t="shared" ref="C360:C373" si="30">IF(B360&lt;=$C$8,$C$9,"")</f>
        <v>665.30249517918321</v>
      </c>
      <c r="D360" s="60">
        <f t="shared" si="27"/>
        <v>606.18162479934369</v>
      </c>
      <c r="E360" s="59">
        <f t="shared" si="28"/>
        <v>59.120870379839481</v>
      </c>
      <c r="F360" s="59">
        <f t="shared" ref="F360:F373" si="31">IF(B360&lt;=$C$8,F359-D360,"")</f>
        <v>9528.8247260303178</v>
      </c>
    </row>
    <row r="361" spans="2:6" x14ac:dyDescent="0.65">
      <c r="B361" s="39">
        <f t="shared" si="29"/>
        <v>346</v>
      </c>
      <c r="C361" s="59">
        <f t="shared" si="30"/>
        <v>665.30249517918321</v>
      </c>
      <c r="D361" s="60">
        <f t="shared" si="27"/>
        <v>609.7176842773398</v>
      </c>
      <c r="E361" s="59">
        <f t="shared" si="28"/>
        <v>55.584810901843312</v>
      </c>
      <c r="F361" s="59">
        <f t="shared" si="31"/>
        <v>8919.1070417529772</v>
      </c>
    </row>
    <row r="362" spans="2:6" x14ac:dyDescent="0.65">
      <c r="B362" s="39">
        <f t="shared" si="29"/>
        <v>347</v>
      </c>
      <c r="C362" s="59">
        <f t="shared" si="30"/>
        <v>665.30249517918321</v>
      </c>
      <c r="D362" s="60">
        <f t="shared" si="27"/>
        <v>613.27437076895774</v>
      </c>
      <c r="E362" s="59">
        <f t="shared" si="28"/>
        <v>52.028124410225487</v>
      </c>
      <c r="F362" s="59">
        <f t="shared" si="31"/>
        <v>8305.8326709840203</v>
      </c>
    </row>
    <row r="363" spans="2:6" x14ac:dyDescent="0.65">
      <c r="B363" s="39">
        <f t="shared" si="29"/>
        <v>348</v>
      </c>
      <c r="C363" s="59">
        <f t="shared" si="30"/>
        <v>665.30249517918321</v>
      </c>
      <c r="D363" s="60">
        <f t="shared" si="27"/>
        <v>616.85180459844321</v>
      </c>
      <c r="E363" s="59">
        <f t="shared" si="28"/>
        <v>48.450690580739909</v>
      </c>
      <c r="F363" s="59">
        <f t="shared" si="31"/>
        <v>7688.9808663855774</v>
      </c>
    </row>
    <row r="364" spans="2:6" x14ac:dyDescent="0.65">
      <c r="B364" s="39">
        <f t="shared" si="29"/>
        <v>349</v>
      </c>
      <c r="C364" s="59">
        <f t="shared" si="30"/>
        <v>665.30249517918321</v>
      </c>
      <c r="D364" s="60">
        <f t="shared" si="27"/>
        <v>620.4501067919341</v>
      </c>
      <c r="E364" s="59">
        <f t="shared" si="28"/>
        <v>44.852388387248986</v>
      </c>
      <c r="F364" s="59">
        <f t="shared" si="31"/>
        <v>7068.5307595936429</v>
      </c>
    </row>
    <row r="365" spans="2:6" x14ac:dyDescent="0.65">
      <c r="B365" s="39">
        <f t="shared" si="29"/>
        <v>350</v>
      </c>
      <c r="C365" s="59">
        <f t="shared" si="30"/>
        <v>665.30249517918321</v>
      </c>
      <c r="D365" s="60">
        <f t="shared" si="27"/>
        <v>624.0693990815538</v>
      </c>
      <c r="E365" s="59">
        <f t="shared" si="28"/>
        <v>41.233096097629371</v>
      </c>
      <c r="F365" s="59">
        <f t="shared" si="31"/>
        <v>6444.4613605120894</v>
      </c>
    </row>
    <row r="366" spans="2:6" x14ac:dyDescent="0.65">
      <c r="B366" s="39">
        <f t="shared" si="29"/>
        <v>351</v>
      </c>
      <c r="C366" s="59">
        <f t="shared" si="30"/>
        <v>665.30249517918321</v>
      </c>
      <c r="D366" s="60">
        <f t="shared" si="27"/>
        <v>627.70980390952957</v>
      </c>
      <c r="E366" s="59">
        <f t="shared" si="28"/>
        <v>37.592691269653635</v>
      </c>
      <c r="F366" s="59">
        <f t="shared" si="31"/>
        <v>5816.7515566025595</v>
      </c>
    </row>
    <row r="367" spans="2:6" x14ac:dyDescent="0.65">
      <c r="B367" s="39">
        <f t="shared" si="29"/>
        <v>352</v>
      </c>
      <c r="C367" s="59">
        <f t="shared" si="30"/>
        <v>665.30249517918321</v>
      </c>
      <c r="D367" s="60">
        <f t="shared" si="27"/>
        <v>631.37144443233512</v>
      </c>
      <c r="E367" s="59">
        <f t="shared" si="28"/>
        <v>33.931050746848051</v>
      </c>
      <c r="F367" s="59">
        <f t="shared" si="31"/>
        <v>5185.3801121702245</v>
      </c>
    </row>
    <row r="368" spans="2:6" x14ac:dyDescent="0.65">
      <c r="B368" s="39">
        <f t="shared" si="29"/>
        <v>353</v>
      </c>
      <c r="C368" s="59">
        <f t="shared" si="30"/>
        <v>665.30249517918321</v>
      </c>
      <c r="D368" s="60">
        <f t="shared" si="27"/>
        <v>635.05444452485699</v>
      </c>
      <c r="E368" s="59">
        <f t="shared" si="28"/>
        <v>30.248050654326089</v>
      </c>
      <c r="F368" s="59">
        <f t="shared" si="31"/>
        <v>4550.3256676453675</v>
      </c>
    </row>
    <row r="369" spans="2:6" x14ac:dyDescent="0.65">
      <c r="B369" s="39">
        <f t="shared" si="29"/>
        <v>354</v>
      </c>
      <c r="C369" s="59">
        <f t="shared" si="30"/>
        <v>665.30249517918321</v>
      </c>
      <c r="D369" s="60">
        <f t="shared" si="27"/>
        <v>638.75892878458546</v>
      </c>
      <c r="E369" s="59">
        <f t="shared" si="28"/>
        <v>26.54356639459775</v>
      </c>
      <c r="F369" s="59">
        <f t="shared" si="31"/>
        <v>3911.5667388607822</v>
      </c>
    </row>
    <row r="370" spans="2:6" x14ac:dyDescent="0.65">
      <c r="B370" s="39">
        <f t="shared" si="29"/>
        <v>355</v>
      </c>
      <c r="C370" s="59">
        <f t="shared" si="30"/>
        <v>665.30249517918321</v>
      </c>
      <c r="D370" s="60">
        <f t="shared" si="27"/>
        <v>642.48502253582888</v>
      </c>
      <c r="E370" s="59">
        <f t="shared" si="28"/>
        <v>22.817472643354339</v>
      </c>
      <c r="F370" s="59">
        <f t="shared" si="31"/>
        <v>3269.081716324953</v>
      </c>
    </row>
    <row r="371" spans="2:6" x14ac:dyDescent="0.65">
      <c r="B371" s="39">
        <f t="shared" si="29"/>
        <v>356</v>
      </c>
      <c r="C371" s="59">
        <f t="shared" si="30"/>
        <v>665.30249517918321</v>
      </c>
      <c r="D371" s="60">
        <f t="shared" si="27"/>
        <v>646.23285183395456</v>
      </c>
      <c r="E371" s="59">
        <f t="shared" si="28"/>
        <v>19.06964334522867</v>
      </c>
      <c r="F371" s="59">
        <f t="shared" si="31"/>
        <v>2622.8488644909985</v>
      </c>
    </row>
    <row r="372" spans="2:6" x14ac:dyDescent="0.65">
      <c r="B372" s="39">
        <f t="shared" si="29"/>
        <v>357</v>
      </c>
      <c r="C372" s="59">
        <f t="shared" si="30"/>
        <v>665.30249517918321</v>
      </c>
      <c r="D372" s="60">
        <f t="shared" si="27"/>
        <v>650.00254346965266</v>
      </c>
      <c r="E372" s="59">
        <f t="shared" si="28"/>
        <v>15.299951709530605</v>
      </c>
      <c r="F372" s="59">
        <f t="shared" si="31"/>
        <v>1972.8463210213458</v>
      </c>
    </row>
    <row r="373" spans="2:6" x14ac:dyDescent="0.65">
      <c r="B373" s="39">
        <f t="shared" si="29"/>
        <v>358</v>
      </c>
      <c r="C373" s="59">
        <f t="shared" si="30"/>
        <v>665.30249517918321</v>
      </c>
      <c r="D373" s="60">
        <f t="shared" si="27"/>
        <v>653.7942249732256</v>
      </c>
      <c r="E373" s="59">
        <f t="shared" si="28"/>
        <v>11.508270205957631</v>
      </c>
      <c r="F373" s="59">
        <f t="shared" si="31"/>
        <v>1319.0520960481203</v>
      </c>
    </row>
    <row r="374" spans="2:6" x14ac:dyDescent="0.65">
      <c r="B374" s="39">
        <f t="shared" si="29"/>
        <v>359</v>
      </c>
      <c r="C374" s="59">
        <f t="shared" ref="C374:C375" si="32">IF(B374&lt;=$C$8,$C$9,"")</f>
        <v>665.30249517918321</v>
      </c>
      <c r="D374" s="60">
        <f t="shared" si="27"/>
        <v>657.60802461890273</v>
      </c>
      <c r="E374" s="59">
        <f t="shared" si="28"/>
        <v>7.6944705602804806</v>
      </c>
      <c r="F374" s="59">
        <f t="shared" ref="F374:F375" si="33">IF(B374&lt;=$C$8,F373-D374,"")</f>
        <v>661.44407142921762</v>
      </c>
    </row>
    <row r="375" spans="2:6" x14ac:dyDescent="0.65">
      <c r="B375" s="39">
        <f t="shared" si="29"/>
        <v>360</v>
      </c>
      <c r="C375" s="59">
        <f t="shared" si="32"/>
        <v>665.30249517918321</v>
      </c>
      <c r="D375" s="60">
        <f t="shared" si="27"/>
        <v>661.44407142917964</v>
      </c>
      <c r="E375" s="59">
        <f t="shared" si="28"/>
        <v>3.8584237500035488</v>
      </c>
      <c r="F375" s="59">
        <f t="shared" si="33"/>
        <v>3.7971403799019754E-11</v>
      </c>
    </row>
    <row r="376" spans="2:6" x14ac:dyDescent="0.65">
      <c r="B376" s="39"/>
      <c r="C376" s="42"/>
      <c r="D376" s="52"/>
      <c r="E376" s="42"/>
      <c r="F376" s="42"/>
    </row>
  </sheetData>
  <conditionalFormatting sqref="B15:F376">
    <cfRule type="expression" dxfId="2" priority="1">
      <formula>$B15&gt;=$C$8+1</formula>
    </cfRule>
  </conditionalFormatting>
  <printOptions horizontalCentered="1"/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EEF-2B3B-4451-ABE9-C47766AF4CA9}">
  <dimension ref="B1:O378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0.83984375" defaultRowHeight="14.4" x14ac:dyDescent="0.65"/>
  <cols>
    <col min="1" max="1" width="10.83984375" style="36"/>
    <col min="2" max="2" width="24.26171875" style="36" bestFit="1" customWidth="1"/>
    <col min="3" max="8" width="15.578125" style="36" customWidth="1"/>
    <col min="9" max="16384" width="10.83984375" style="36"/>
  </cols>
  <sheetData>
    <row r="1" spans="2:9" s="34" customFormat="1" ht="55" customHeight="1" x14ac:dyDescent="0.75">
      <c r="B1" s="32"/>
      <c r="C1" s="32"/>
      <c r="D1" s="32"/>
      <c r="E1" s="32"/>
      <c r="F1" s="32"/>
      <c r="G1" s="32"/>
      <c r="H1" s="32"/>
      <c r="I1" s="33"/>
    </row>
    <row r="3" spans="2:9" x14ac:dyDescent="0.65">
      <c r="B3" s="43" t="s">
        <v>16</v>
      </c>
    </row>
    <row r="4" spans="2:9" x14ac:dyDescent="0.65">
      <c r="B4" s="44" t="s">
        <v>11</v>
      </c>
      <c r="C4" s="47">
        <v>100000</v>
      </c>
      <c r="D4" s="41"/>
      <c r="E4" s="41"/>
      <c r="F4" s="36" t="s">
        <v>36</v>
      </c>
      <c r="G4" s="59">
        <f>SUM(G16:G376)</f>
        <v>39106.279111156662</v>
      </c>
    </row>
    <row r="5" spans="2:9" x14ac:dyDescent="0.65">
      <c r="B5" s="45" t="s">
        <v>12</v>
      </c>
      <c r="C5" s="48">
        <v>7.0000000000000007E-2</v>
      </c>
      <c r="D5" s="54"/>
      <c r="E5" s="54"/>
      <c r="F5" s="36" t="s">
        <v>37</v>
      </c>
      <c r="G5" s="59">
        <f>SUM(F16:F376)+SUM(D16:D376)</f>
        <v>100000</v>
      </c>
    </row>
    <row r="6" spans="2:9" x14ac:dyDescent="0.65">
      <c r="B6" s="45" t="s">
        <v>13</v>
      </c>
      <c r="C6" s="49">
        <f>+C5/12</f>
        <v>5.8333333333333336E-3</v>
      </c>
      <c r="D6" s="55"/>
      <c r="E6" s="55"/>
      <c r="F6" s="36" t="s">
        <v>35</v>
      </c>
      <c r="G6" s="78">
        <f>SUM(E16:E376)</f>
        <v>139106.27911115682</v>
      </c>
    </row>
    <row r="7" spans="2:9" x14ac:dyDescent="0.65">
      <c r="B7" s="65" t="s">
        <v>28</v>
      </c>
      <c r="C7" s="50">
        <v>30</v>
      </c>
      <c r="D7" s="55"/>
      <c r="E7" s="55"/>
      <c r="F7" s="76" t="s">
        <v>38</v>
      </c>
      <c r="G7" s="77">
        <f>SUM(G4:G5)-G6</f>
        <v>0</v>
      </c>
    </row>
    <row r="8" spans="2:9" ht="15.9" x14ac:dyDescent="0.65">
      <c r="B8" s="65" t="s">
        <v>29</v>
      </c>
      <c r="C8" s="62">
        <f>C7*12</f>
        <v>360</v>
      </c>
      <c r="D8" s="40"/>
      <c r="E8" s="40"/>
    </row>
    <row r="9" spans="2:9" x14ac:dyDescent="0.65">
      <c r="B9" s="45" t="s">
        <v>15</v>
      </c>
      <c r="C9" s="66">
        <f>PMT(C6,C8,-C4)</f>
        <v>665.30249517918321</v>
      </c>
      <c r="D9" s="42"/>
      <c r="E9" s="42"/>
    </row>
    <row r="10" spans="2:9" x14ac:dyDescent="0.65">
      <c r="B10" s="63" t="s">
        <v>25</v>
      </c>
      <c r="C10" s="64">
        <v>500</v>
      </c>
      <c r="D10" s="42"/>
      <c r="E10" s="42"/>
    </row>
    <row r="12" spans="2:9" x14ac:dyDescent="0.65">
      <c r="H12" s="67" t="s">
        <v>31</v>
      </c>
    </row>
    <row r="14" spans="2:9" ht="20.399999999999999" x14ac:dyDescent="0.65">
      <c r="B14" s="37" t="str">
        <f>C8&amp;" Month Amortization Schedule w/ Additional Paydown"</f>
        <v>360 Month Amortization Schedule w/ Additional Paydown</v>
      </c>
      <c r="C14" s="38"/>
      <c r="D14" s="38"/>
      <c r="E14" s="38"/>
      <c r="F14" s="38"/>
      <c r="G14" s="38"/>
      <c r="H14" s="38"/>
    </row>
    <row r="15" spans="2:9" ht="43.2" x14ac:dyDescent="0.65">
      <c r="B15" s="51" t="s">
        <v>17</v>
      </c>
      <c r="C15" s="53" t="s">
        <v>23</v>
      </c>
      <c r="D15" s="53" t="s">
        <v>24</v>
      </c>
      <c r="E15" s="53" t="s">
        <v>26</v>
      </c>
      <c r="F15" s="51" t="s">
        <v>18</v>
      </c>
      <c r="G15" s="51" t="s">
        <v>19</v>
      </c>
      <c r="H15" s="51" t="s">
        <v>20</v>
      </c>
    </row>
    <row r="16" spans="2:9" x14ac:dyDescent="0.65">
      <c r="B16" s="40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59">
        <f>C4</f>
        <v>100000</v>
      </c>
    </row>
    <row r="17" spans="2:15" x14ac:dyDescent="0.65">
      <c r="B17" s="39">
        <f>+B16+1</f>
        <v>1</v>
      </c>
      <c r="C17" s="59">
        <f t="shared" ref="C17:C29" si="0">MIN($C$9,H16+H16*$C$6)</f>
        <v>665.30249517918321</v>
      </c>
      <c r="D17" s="59">
        <f>IF($C$10&lt;H16-F17,$C$10,H16-F17)</f>
        <v>500</v>
      </c>
      <c r="E17" s="59">
        <f>C17+D17</f>
        <v>1165.3024951791831</v>
      </c>
      <c r="F17" s="59">
        <f>IF(C17&gt;0,MIN(C17-G17,H16),0)</f>
        <v>81.96916184584984</v>
      </c>
      <c r="G17" s="59">
        <f>H16*$C$6</f>
        <v>583.33333333333337</v>
      </c>
      <c r="H17" s="59">
        <f>IF(H16&gt;0,H16-D17-F17,0)</f>
        <v>99418.030838154154</v>
      </c>
      <c r="J17" s="52"/>
      <c r="K17" s="57"/>
      <c r="L17" s="58"/>
      <c r="M17" s="58"/>
      <c r="N17" s="58"/>
    </row>
    <row r="18" spans="2:15" x14ac:dyDescent="0.65">
      <c r="B18" s="39">
        <f t="shared" ref="B18:B81" si="1">+B17+1</f>
        <v>2</v>
      </c>
      <c r="C18" s="59">
        <f t="shared" si="0"/>
        <v>665.30249517918321</v>
      </c>
      <c r="D18" s="59">
        <f t="shared" ref="D18:D28" si="2">IF($C$10&lt;H17-F18,$C$10,H17-F18)</f>
        <v>500</v>
      </c>
      <c r="E18" s="59">
        <f t="shared" ref="E18:E28" si="3">C18+D18</f>
        <v>1165.3024951791831</v>
      </c>
      <c r="F18" s="59">
        <f t="shared" ref="F18:F28" si="4">IF(C18&gt;0,MIN(C18-G18,H17),0)</f>
        <v>85.363981956617295</v>
      </c>
      <c r="G18" s="59">
        <f t="shared" ref="G18:G81" si="5">H17*$C$6</f>
        <v>579.93851322256592</v>
      </c>
      <c r="H18" s="59">
        <f t="shared" ref="H18:H28" si="6">IF(H17&gt;0,H17-D18-F18,0)</f>
        <v>98832.666856197538</v>
      </c>
      <c r="J18" s="60"/>
      <c r="K18" s="57"/>
      <c r="L18" s="58"/>
      <c r="M18" s="58"/>
      <c r="N18" s="57"/>
      <c r="O18" s="56"/>
    </row>
    <row r="19" spans="2:15" x14ac:dyDescent="0.65">
      <c r="B19" s="39">
        <f t="shared" si="1"/>
        <v>3</v>
      </c>
      <c r="C19" s="59">
        <f t="shared" si="0"/>
        <v>665.30249517918321</v>
      </c>
      <c r="D19" s="59">
        <f t="shared" si="2"/>
        <v>500</v>
      </c>
      <c r="E19" s="59">
        <f t="shared" si="3"/>
        <v>1165.3024951791831</v>
      </c>
      <c r="F19" s="59">
        <f t="shared" si="4"/>
        <v>88.77860518469754</v>
      </c>
      <c r="G19" s="59">
        <f t="shared" si="5"/>
        <v>576.52388999448567</v>
      </c>
      <c r="H19" s="59">
        <f t="shared" si="6"/>
        <v>98243.888251012846</v>
      </c>
      <c r="J19" s="52"/>
    </row>
    <row r="20" spans="2:15" x14ac:dyDescent="0.65">
      <c r="B20" s="39">
        <f t="shared" si="1"/>
        <v>4</v>
      </c>
      <c r="C20" s="59">
        <f t="shared" si="0"/>
        <v>665.30249517918321</v>
      </c>
      <c r="D20" s="59">
        <f t="shared" si="2"/>
        <v>500</v>
      </c>
      <c r="E20" s="59">
        <f t="shared" si="3"/>
        <v>1165.3024951791831</v>
      </c>
      <c r="F20" s="59">
        <f t="shared" si="4"/>
        <v>92.213147048274891</v>
      </c>
      <c r="G20" s="59">
        <f t="shared" si="5"/>
        <v>573.08934813090832</v>
      </c>
      <c r="H20" s="59">
        <f t="shared" si="6"/>
        <v>97651.675103964575</v>
      </c>
      <c r="J20" s="52"/>
    </row>
    <row r="21" spans="2:15" x14ac:dyDescent="0.65">
      <c r="B21" s="39">
        <f t="shared" si="1"/>
        <v>5</v>
      </c>
      <c r="C21" s="59">
        <f t="shared" si="0"/>
        <v>665.30249517918321</v>
      </c>
      <c r="D21" s="59">
        <f t="shared" si="2"/>
        <v>500</v>
      </c>
      <c r="E21" s="59">
        <f t="shared" si="3"/>
        <v>1165.3024951791831</v>
      </c>
      <c r="F21" s="59">
        <f t="shared" si="4"/>
        <v>95.667723739389885</v>
      </c>
      <c r="G21" s="59">
        <f t="shared" si="5"/>
        <v>569.63477143979333</v>
      </c>
      <c r="H21" s="59">
        <f t="shared" si="6"/>
        <v>97056.007380225186</v>
      </c>
      <c r="J21" s="52"/>
    </row>
    <row r="22" spans="2:15" x14ac:dyDescent="0.65">
      <c r="B22" s="39">
        <f t="shared" si="1"/>
        <v>6</v>
      </c>
      <c r="C22" s="59">
        <f t="shared" si="0"/>
        <v>665.30249517918321</v>
      </c>
      <c r="D22" s="59">
        <f t="shared" si="2"/>
        <v>500</v>
      </c>
      <c r="E22" s="59">
        <f t="shared" si="3"/>
        <v>1165.3024951791831</v>
      </c>
      <c r="F22" s="59">
        <f t="shared" si="4"/>
        <v>99.142452127869547</v>
      </c>
      <c r="G22" s="59">
        <f t="shared" si="5"/>
        <v>566.16004305131366</v>
      </c>
      <c r="H22" s="59">
        <f t="shared" si="6"/>
        <v>96456.864928097319</v>
      </c>
      <c r="J22" s="52"/>
    </row>
    <row r="23" spans="2:15" x14ac:dyDescent="0.65">
      <c r="B23" s="39">
        <f t="shared" si="1"/>
        <v>7</v>
      </c>
      <c r="C23" s="59">
        <f t="shared" si="0"/>
        <v>665.30249517918321</v>
      </c>
      <c r="D23" s="59">
        <f t="shared" si="2"/>
        <v>500</v>
      </c>
      <c r="E23" s="59">
        <f t="shared" si="3"/>
        <v>1165.3024951791831</v>
      </c>
      <c r="F23" s="59">
        <f t="shared" si="4"/>
        <v>102.63744976528221</v>
      </c>
      <c r="G23" s="59">
        <f t="shared" si="5"/>
        <v>562.665045413901</v>
      </c>
      <c r="H23" s="59">
        <f t="shared" si="6"/>
        <v>95854.227478332032</v>
      </c>
      <c r="J23" s="52"/>
    </row>
    <row r="24" spans="2:15" x14ac:dyDescent="0.65">
      <c r="B24" s="39">
        <f t="shared" si="1"/>
        <v>8</v>
      </c>
      <c r="C24" s="59">
        <f t="shared" si="0"/>
        <v>665.30249517918321</v>
      </c>
      <c r="D24" s="59">
        <f t="shared" si="2"/>
        <v>500</v>
      </c>
      <c r="E24" s="59">
        <f t="shared" si="3"/>
        <v>1165.3024951791831</v>
      </c>
      <c r="F24" s="59">
        <f t="shared" si="4"/>
        <v>106.15283488891305</v>
      </c>
      <c r="G24" s="59">
        <f t="shared" si="5"/>
        <v>559.14966029027016</v>
      </c>
      <c r="H24" s="59">
        <f t="shared" si="6"/>
        <v>95248.07464344312</v>
      </c>
      <c r="J24" s="52"/>
    </row>
    <row r="25" spans="2:15" x14ac:dyDescent="0.65">
      <c r="B25" s="39">
        <f t="shared" si="1"/>
        <v>9</v>
      </c>
      <c r="C25" s="59">
        <f t="shared" si="0"/>
        <v>665.30249517918321</v>
      </c>
      <c r="D25" s="59">
        <f t="shared" si="2"/>
        <v>500</v>
      </c>
      <c r="E25" s="59">
        <f t="shared" si="3"/>
        <v>1165.3024951791831</v>
      </c>
      <c r="F25" s="59">
        <f t="shared" si="4"/>
        <v>109.68872642576503</v>
      </c>
      <c r="G25" s="59">
        <f t="shared" si="5"/>
        <v>555.61376875341819</v>
      </c>
      <c r="H25" s="59">
        <f t="shared" si="6"/>
        <v>94638.385917017353</v>
      </c>
      <c r="J25" s="52"/>
    </row>
    <row r="26" spans="2:15" x14ac:dyDescent="0.65">
      <c r="B26" s="39">
        <f t="shared" si="1"/>
        <v>10</v>
      </c>
      <c r="C26" s="59">
        <f t="shared" si="0"/>
        <v>665.30249517918321</v>
      </c>
      <c r="D26" s="59">
        <f t="shared" si="2"/>
        <v>500</v>
      </c>
      <c r="E26" s="59">
        <f t="shared" si="3"/>
        <v>1165.3024951791831</v>
      </c>
      <c r="F26" s="59">
        <f t="shared" si="4"/>
        <v>113.24524399658196</v>
      </c>
      <c r="G26" s="59">
        <f t="shared" si="5"/>
        <v>552.05725118260125</v>
      </c>
      <c r="H26" s="59">
        <f t="shared" si="6"/>
        <v>94025.140673020767</v>
      </c>
      <c r="J26" s="52"/>
    </row>
    <row r="27" spans="2:15" x14ac:dyDescent="0.65">
      <c r="B27" s="39">
        <f t="shared" si="1"/>
        <v>11</v>
      </c>
      <c r="C27" s="59">
        <f t="shared" si="0"/>
        <v>665.30249517918321</v>
      </c>
      <c r="D27" s="59">
        <f t="shared" si="2"/>
        <v>500</v>
      </c>
      <c r="E27" s="59">
        <f t="shared" si="3"/>
        <v>1165.3024951791831</v>
      </c>
      <c r="F27" s="59">
        <f t="shared" si="4"/>
        <v>116.82250791989543</v>
      </c>
      <c r="G27" s="59">
        <f t="shared" si="5"/>
        <v>548.47998725928778</v>
      </c>
      <c r="H27" s="59">
        <f t="shared" si="6"/>
        <v>93408.318165100878</v>
      </c>
      <c r="J27" s="52"/>
    </row>
    <row r="28" spans="2:15" x14ac:dyDescent="0.65">
      <c r="B28" s="39">
        <f t="shared" si="1"/>
        <v>12</v>
      </c>
      <c r="C28" s="59">
        <f t="shared" si="0"/>
        <v>665.30249517918321</v>
      </c>
      <c r="D28" s="59">
        <f t="shared" si="2"/>
        <v>500</v>
      </c>
      <c r="E28" s="59">
        <f t="shared" si="3"/>
        <v>1165.3024951791831</v>
      </c>
      <c r="F28" s="59">
        <f t="shared" si="4"/>
        <v>120.42063921609474</v>
      </c>
      <c r="G28" s="59">
        <f t="shared" si="5"/>
        <v>544.88185596308847</v>
      </c>
      <c r="H28" s="59">
        <f t="shared" si="6"/>
        <v>92787.897525884779</v>
      </c>
      <c r="J28" s="52"/>
    </row>
    <row r="29" spans="2:15" x14ac:dyDescent="0.65">
      <c r="B29" s="39">
        <f t="shared" si="1"/>
        <v>13</v>
      </c>
      <c r="C29" s="59">
        <f t="shared" si="0"/>
        <v>665.30249517918321</v>
      </c>
      <c r="D29" s="59">
        <f t="shared" ref="D29" si="7">IF($C$10&lt;H28-F29,$C$10,H28-F29)</f>
        <v>500</v>
      </c>
      <c r="E29" s="59">
        <f t="shared" ref="E29" si="8">C29+D29</f>
        <v>1165.3024951791831</v>
      </c>
      <c r="F29" s="59">
        <f t="shared" ref="F29" si="9">IF(C29&gt;0,MIN(C29-G29,H28),0)</f>
        <v>124.03975961152196</v>
      </c>
      <c r="G29" s="59">
        <f t="shared" si="5"/>
        <v>541.26273556766125</v>
      </c>
      <c r="H29" s="59">
        <f t="shared" ref="H29" si="10">IF(H28&gt;0,H28-D29-F29,0)</f>
        <v>92163.857766273257</v>
      </c>
    </row>
    <row r="30" spans="2:15" x14ac:dyDescent="0.65">
      <c r="B30" s="39">
        <f t="shared" si="1"/>
        <v>14</v>
      </c>
      <c r="C30" s="59">
        <f t="shared" ref="C30:C93" si="11">MIN($C$9,H29+H29*$C$6)</f>
        <v>665.30249517918321</v>
      </c>
      <c r="D30" s="59">
        <f t="shared" ref="D30:D93" si="12">IF($C$10&lt;H29-F30,$C$10,H29-F30)</f>
        <v>500</v>
      </c>
      <c r="E30" s="59">
        <f t="shared" ref="E30:E93" si="13">C30+D30</f>
        <v>1165.3024951791831</v>
      </c>
      <c r="F30" s="59">
        <f t="shared" ref="F30:F93" si="14">IF(C30&gt;0,MIN(C30-G30,H29),0)</f>
        <v>127.67999154258916</v>
      </c>
      <c r="G30" s="59">
        <f t="shared" si="5"/>
        <v>537.62250363659405</v>
      </c>
      <c r="H30" s="59">
        <f t="shared" ref="H30:H93" si="15">IF(H29&gt;0,H29-D30-F30,0)</f>
        <v>91536.177774730662</v>
      </c>
    </row>
    <row r="31" spans="2:15" x14ac:dyDescent="0.65">
      <c r="B31" s="39">
        <f t="shared" si="1"/>
        <v>15</v>
      </c>
      <c r="C31" s="59">
        <f t="shared" si="11"/>
        <v>665.30249517918321</v>
      </c>
      <c r="D31" s="59">
        <f t="shared" si="12"/>
        <v>500</v>
      </c>
      <c r="E31" s="59">
        <f t="shared" si="13"/>
        <v>1165.3024951791831</v>
      </c>
      <c r="F31" s="59">
        <f t="shared" si="14"/>
        <v>131.34145815992099</v>
      </c>
      <c r="G31" s="59">
        <f t="shared" si="5"/>
        <v>533.96103701926222</v>
      </c>
      <c r="H31" s="59">
        <f t="shared" si="15"/>
        <v>90904.836316570741</v>
      </c>
    </row>
    <row r="32" spans="2:15" x14ac:dyDescent="0.65">
      <c r="B32" s="39">
        <f t="shared" si="1"/>
        <v>16</v>
      </c>
      <c r="C32" s="59">
        <f t="shared" si="11"/>
        <v>665.30249517918321</v>
      </c>
      <c r="D32" s="59">
        <f t="shared" si="12"/>
        <v>500</v>
      </c>
      <c r="E32" s="59">
        <f t="shared" si="13"/>
        <v>1165.3024951791831</v>
      </c>
      <c r="F32" s="59">
        <f t="shared" si="14"/>
        <v>135.02428333252055</v>
      </c>
      <c r="G32" s="59">
        <f t="shared" si="5"/>
        <v>530.27821184666266</v>
      </c>
      <c r="H32" s="59">
        <f t="shared" si="15"/>
        <v>90269.812033238224</v>
      </c>
    </row>
    <row r="33" spans="2:8" x14ac:dyDescent="0.65">
      <c r="B33" s="39">
        <f t="shared" si="1"/>
        <v>17</v>
      </c>
      <c r="C33" s="59">
        <f t="shared" si="11"/>
        <v>665.30249517918321</v>
      </c>
      <c r="D33" s="59">
        <f t="shared" si="12"/>
        <v>500</v>
      </c>
      <c r="E33" s="59">
        <f t="shared" si="13"/>
        <v>1165.3024951791831</v>
      </c>
      <c r="F33" s="59">
        <f t="shared" si="14"/>
        <v>138.72859165196019</v>
      </c>
      <c r="G33" s="59">
        <f t="shared" si="5"/>
        <v>526.57390352722302</v>
      </c>
      <c r="H33" s="59">
        <f t="shared" si="15"/>
        <v>89631.083441586263</v>
      </c>
    </row>
    <row r="34" spans="2:8" x14ac:dyDescent="0.65">
      <c r="B34" s="39">
        <f t="shared" si="1"/>
        <v>18</v>
      </c>
      <c r="C34" s="59">
        <f t="shared" si="11"/>
        <v>665.30249517918321</v>
      </c>
      <c r="D34" s="59">
        <f t="shared" si="12"/>
        <v>500</v>
      </c>
      <c r="E34" s="59">
        <f t="shared" si="13"/>
        <v>1165.3024951791831</v>
      </c>
      <c r="F34" s="59">
        <f t="shared" si="14"/>
        <v>142.4545084365966</v>
      </c>
      <c r="G34" s="59">
        <f t="shared" si="5"/>
        <v>522.84798674258661</v>
      </c>
      <c r="H34" s="59">
        <f t="shared" si="15"/>
        <v>88988.628933149666</v>
      </c>
    </row>
    <row r="35" spans="2:8" x14ac:dyDescent="0.65">
      <c r="B35" s="39">
        <f t="shared" si="1"/>
        <v>19</v>
      </c>
      <c r="C35" s="59">
        <f t="shared" si="11"/>
        <v>665.30249517918321</v>
      </c>
      <c r="D35" s="59">
        <f t="shared" si="12"/>
        <v>500</v>
      </c>
      <c r="E35" s="59">
        <f t="shared" si="13"/>
        <v>1165.3024951791831</v>
      </c>
      <c r="F35" s="59">
        <f t="shared" si="14"/>
        <v>146.20215973581014</v>
      </c>
      <c r="G35" s="59">
        <f t="shared" si="5"/>
        <v>519.10033544337307</v>
      </c>
      <c r="H35" s="59">
        <f t="shared" si="15"/>
        <v>88342.426773413856</v>
      </c>
    </row>
    <row r="36" spans="2:8" x14ac:dyDescent="0.65">
      <c r="B36" s="39">
        <f t="shared" si="1"/>
        <v>20</v>
      </c>
      <c r="C36" s="59">
        <f t="shared" si="11"/>
        <v>665.30249517918321</v>
      </c>
      <c r="D36" s="59">
        <f t="shared" si="12"/>
        <v>500</v>
      </c>
      <c r="E36" s="59">
        <f t="shared" si="13"/>
        <v>1165.3024951791831</v>
      </c>
      <c r="F36" s="59">
        <f t="shared" si="14"/>
        <v>149.97167233426899</v>
      </c>
      <c r="G36" s="59">
        <f t="shared" si="5"/>
        <v>515.33082284491422</v>
      </c>
      <c r="H36" s="59">
        <f t="shared" si="15"/>
        <v>87692.455101079584</v>
      </c>
    </row>
    <row r="37" spans="2:8" x14ac:dyDescent="0.65">
      <c r="B37" s="39">
        <f t="shared" si="1"/>
        <v>21</v>
      </c>
      <c r="C37" s="59">
        <f t="shared" si="11"/>
        <v>665.30249517918321</v>
      </c>
      <c r="D37" s="59">
        <f t="shared" si="12"/>
        <v>500</v>
      </c>
      <c r="E37" s="59">
        <f t="shared" si="13"/>
        <v>1165.3024951791831</v>
      </c>
      <c r="F37" s="59">
        <f t="shared" si="14"/>
        <v>153.76317375621898</v>
      </c>
      <c r="G37" s="59">
        <f t="shared" si="5"/>
        <v>511.53932142296424</v>
      </c>
      <c r="H37" s="59">
        <f t="shared" si="15"/>
        <v>87038.691927323365</v>
      </c>
    </row>
    <row r="38" spans="2:8" x14ac:dyDescent="0.65">
      <c r="B38" s="39">
        <f t="shared" si="1"/>
        <v>22</v>
      </c>
      <c r="C38" s="59">
        <f t="shared" si="11"/>
        <v>665.30249517918321</v>
      </c>
      <c r="D38" s="59">
        <f t="shared" si="12"/>
        <v>500</v>
      </c>
      <c r="E38" s="59">
        <f t="shared" si="13"/>
        <v>1165.3024951791831</v>
      </c>
      <c r="F38" s="59">
        <f t="shared" si="14"/>
        <v>157.5767922697969</v>
      </c>
      <c r="G38" s="59">
        <f t="shared" si="5"/>
        <v>507.72570290938631</v>
      </c>
      <c r="H38" s="59">
        <f t="shared" si="15"/>
        <v>86381.115135053566</v>
      </c>
    </row>
    <row r="39" spans="2:8" x14ac:dyDescent="0.65">
      <c r="B39" s="39">
        <f t="shared" si="1"/>
        <v>23</v>
      </c>
      <c r="C39" s="59">
        <f t="shared" si="11"/>
        <v>665.30249517918321</v>
      </c>
      <c r="D39" s="59">
        <f t="shared" si="12"/>
        <v>500</v>
      </c>
      <c r="E39" s="59">
        <f t="shared" si="13"/>
        <v>1165.3024951791831</v>
      </c>
      <c r="F39" s="59">
        <f t="shared" si="14"/>
        <v>161.41265689137072</v>
      </c>
      <c r="G39" s="59">
        <f t="shared" si="5"/>
        <v>503.88983828781249</v>
      </c>
      <c r="H39" s="59">
        <f t="shared" si="15"/>
        <v>85719.702478162188</v>
      </c>
    </row>
    <row r="40" spans="2:8" x14ac:dyDescent="0.65">
      <c r="B40" s="39">
        <f t="shared" si="1"/>
        <v>24</v>
      </c>
      <c r="C40" s="59">
        <f t="shared" si="11"/>
        <v>665.30249517918321</v>
      </c>
      <c r="D40" s="59">
        <f t="shared" si="12"/>
        <v>500</v>
      </c>
      <c r="E40" s="59">
        <f t="shared" si="13"/>
        <v>1165.3024951791831</v>
      </c>
      <c r="F40" s="59">
        <f t="shared" si="14"/>
        <v>165.27089738990378</v>
      </c>
      <c r="G40" s="59">
        <f t="shared" si="5"/>
        <v>500.03159778927943</v>
      </c>
      <c r="H40" s="59">
        <f t="shared" si="15"/>
        <v>85054.431580772289</v>
      </c>
    </row>
    <row r="41" spans="2:8" x14ac:dyDescent="0.65">
      <c r="B41" s="39">
        <f t="shared" si="1"/>
        <v>25</v>
      </c>
      <c r="C41" s="59">
        <f t="shared" si="11"/>
        <v>665.30249517918321</v>
      </c>
      <c r="D41" s="59">
        <f t="shared" si="12"/>
        <v>500</v>
      </c>
      <c r="E41" s="59">
        <f t="shared" si="13"/>
        <v>1165.3024951791831</v>
      </c>
      <c r="F41" s="59">
        <f t="shared" si="14"/>
        <v>169.15164429134484</v>
      </c>
      <c r="G41" s="59">
        <f t="shared" si="5"/>
        <v>496.15085088783837</v>
      </c>
      <c r="H41" s="59">
        <f t="shared" si="15"/>
        <v>84385.279936480947</v>
      </c>
    </row>
    <row r="42" spans="2:8" x14ac:dyDescent="0.65">
      <c r="B42" s="39">
        <f t="shared" si="1"/>
        <v>26</v>
      </c>
      <c r="C42" s="59">
        <f t="shared" si="11"/>
        <v>665.30249517918321</v>
      </c>
      <c r="D42" s="59">
        <f t="shared" si="12"/>
        <v>500</v>
      </c>
      <c r="E42" s="59">
        <f t="shared" si="13"/>
        <v>1165.3024951791831</v>
      </c>
      <c r="F42" s="59">
        <f t="shared" si="14"/>
        <v>173.05502888304432</v>
      </c>
      <c r="G42" s="59">
        <f t="shared" si="5"/>
        <v>492.2474662961389</v>
      </c>
      <c r="H42" s="59">
        <f t="shared" si="15"/>
        <v>83712.224907597905</v>
      </c>
    </row>
    <row r="43" spans="2:8" x14ac:dyDescent="0.65">
      <c r="B43" s="39">
        <f t="shared" si="1"/>
        <v>27</v>
      </c>
      <c r="C43" s="59">
        <f t="shared" si="11"/>
        <v>665.30249517918321</v>
      </c>
      <c r="D43" s="59">
        <f t="shared" si="12"/>
        <v>500</v>
      </c>
      <c r="E43" s="59">
        <f t="shared" si="13"/>
        <v>1165.3024951791831</v>
      </c>
      <c r="F43" s="59">
        <f t="shared" si="14"/>
        <v>176.98118321819538</v>
      </c>
      <c r="G43" s="59">
        <f t="shared" si="5"/>
        <v>488.32131196098783</v>
      </c>
      <c r="H43" s="59">
        <f t="shared" si="15"/>
        <v>83035.243724379703</v>
      </c>
    </row>
    <row r="44" spans="2:8" x14ac:dyDescent="0.65">
      <c r="B44" s="39">
        <f t="shared" si="1"/>
        <v>28</v>
      </c>
      <c r="C44" s="59">
        <f t="shared" si="11"/>
        <v>665.30249517918321</v>
      </c>
      <c r="D44" s="59">
        <f t="shared" si="12"/>
        <v>500</v>
      </c>
      <c r="E44" s="59">
        <f t="shared" si="13"/>
        <v>1165.3024951791831</v>
      </c>
      <c r="F44" s="59">
        <f t="shared" si="14"/>
        <v>180.93024012030156</v>
      </c>
      <c r="G44" s="59">
        <f t="shared" si="5"/>
        <v>484.37225505888165</v>
      </c>
      <c r="H44" s="59">
        <f t="shared" si="15"/>
        <v>82354.313484259401</v>
      </c>
    </row>
    <row r="45" spans="2:8" x14ac:dyDescent="0.65">
      <c r="B45" s="39">
        <f t="shared" si="1"/>
        <v>29</v>
      </c>
      <c r="C45" s="59">
        <f t="shared" si="11"/>
        <v>665.30249517918321</v>
      </c>
      <c r="D45" s="59">
        <f t="shared" si="12"/>
        <v>500</v>
      </c>
      <c r="E45" s="59">
        <f t="shared" si="13"/>
        <v>1165.3024951791831</v>
      </c>
      <c r="F45" s="59">
        <f t="shared" si="14"/>
        <v>184.90233318767002</v>
      </c>
      <c r="G45" s="59">
        <f t="shared" si="5"/>
        <v>480.40016199151319</v>
      </c>
      <c r="H45" s="59">
        <f t="shared" si="15"/>
        <v>81669.411151071734</v>
      </c>
    </row>
    <row r="46" spans="2:8" x14ac:dyDescent="0.65">
      <c r="B46" s="39">
        <f t="shared" si="1"/>
        <v>30</v>
      </c>
      <c r="C46" s="59">
        <f t="shared" si="11"/>
        <v>665.30249517918321</v>
      </c>
      <c r="D46" s="59">
        <f t="shared" si="12"/>
        <v>500</v>
      </c>
      <c r="E46" s="59">
        <f t="shared" si="13"/>
        <v>1165.3024951791831</v>
      </c>
      <c r="F46" s="59">
        <f t="shared" si="14"/>
        <v>188.89759679793139</v>
      </c>
      <c r="G46" s="59">
        <f t="shared" si="5"/>
        <v>476.40489838125183</v>
      </c>
      <c r="H46" s="59">
        <f t="shared" si="15"/>
        <v>80980.513554273799</v>
      </c>
    </row>
    <row r="47" spans="2:8" x14ac:dyDescent="0.65">
      <c r="B47" s="39">
        <f t="shared" si="1"/>
        <v>31</v>
      </c>
      <c r="C47" s="59">
        <f t="shared" si="11"/>
        <v>665.30249517918321</v>
      </c>
      <c r="D47" s="59">
        <f t="shared" si="12"/>
        <v>500</v>
      </c>
      <c r="E47" s="59">
        <f t="shared" si="13"/>
        <v>1165.3024951791831</v>
      </c>
      <c r="F47" s="59">
        <f t="shared" si="14"/>
        <v>192.91616611258604</v>
      </c>
      <c r="G47" s="59">
        <f t="shared" si="5"/>
        <v>472.38632906659717</v>
      </c>
      <c r="H47" s="59">
        <f t="shared" si="15"/>
        <v>80287.597388161215</v>
      </c>
    </row>
    <row r="48" spans="2:8" x14ac:dyDescent="0.65">
      <c r="B48" s="39">
        <f t="shared" si="1"/>
        <v>32</v>
      </c>
      <c r="C48" s="59">
        <f t="shared" si="11"/>
        <v>665.30249517918321</v>
      </c>
      <c r="D48" s="59">
        <f t="shared" si="12"/>
        <v>500</v>
      </c>
      <c r="E48" s="59">
        <f t="shared" si="13"/>
        <v>1165.3024951791831</v>
      </c>
      <c r="F48" s="59">
        <f t="shared" si="14"/>
        <v>196.95817708157608</v>
      </c>
      <c r="G48" s="59">
        <f t="shared" si="5"/>
        <v>468.34431809760713</v>
      </c>
      <c r="H48" s="59">
        <f t="shared" si="15"/>
        <v>79590.639211079644</v>
      </c>
    </row>
    <row r="49" spans="2:8" x14ac:dyDescent="0.65">
      <c r="B49" s="39">
        <f t="shared" si="1"/>
        <v>33</v>
      </c>
      <c r="C49" s="59">
        <f t="shared" si="11"/>
        <v>665.30249517918321</v>
      </c>
      <c r="D49" s="59">
        <f t="shared" si="12"/>
        <v>500</v>
      </c>
      <c r="E49" s="59">
        <f t="shared" si="13"/>
        <v>1165.3024951791831</v>
      </c>
      <c r="F49" s="59">
        <f t="shared" si="14"/>
        <v>201.02376644788529</v>
      </c>
      <c r="G49" s="59">
        <f t="shared" si="5"/>
        <v>464.27872873129792</v>
      </c>
      <c r="H49" s="59">
        <f t="shared" si="15"/>
        <v>78889.615444631752</v>
      </c>
    </row>
    <row r="50" spans="2:8" x14ac:dyDescent="0.65">
      <c r="B50" s="39">
        <f t="shared" si="1"/>
        <v>34</v>
      </c>
      <c r="C50" s="59">
        <f t="shared" si="11"/>
        <v>665.30249517918321</v>
      </c>
      <c r="D50" s="59">
        <f t="shared" si="12"/>
        <v>500</v>
      </c>
      <c r="E50" s="59">
        <f t="shared" si="13"/>
        <v>1165.3024951791831</v>
      </c>
      <c r="F50" s="59">
        <f t="shared" si="14"/>
        <v>205.11307175216461</v>
      </c>
      <c r="G50" s="59">
        <f t="shared" si="5"/>
        <v>460.1894234270186</v>
      </c>
      <c r="H50" s="59">
        <f t="shared" si="15"/>
        <v>78184.502372879593</v>
      </c>
    </row>
    <row r="51" spans="2:8" x14ac:dyDescent="0.65">
      <c r="B51" s="39">
        <f t="shared" si="1"/>
        <v>35</v>
      </c>
      <c r="C51" s="59">
        <f t="shared" si="11"/>
        <v>665.30249517918321</v>
      </c>
      <c r="D51" s="59">
        <f t="shared" si="12"/>
        <v>500</v>
      </c>
      <c r="E51" s="59">
        <f t="shared" si="13"/>
        <v>1165.3024951791831</v>
      </c>
      <c r="F51" s="59">
        <f t="shared" si="14"/>
        <v>209.22623133738557</v>
      </c>
      <c r="G51" s="59">
        <f t="shared" si="5"/>
        <v>456.07626384179764</v>
      </c>
      <c r="H51" s="59">
        <f t="shared" si="15"/>
        <v>77475.276141542214</v>
      </c>
    </row>
    <row r="52" spans="2:8" x14ac:dyDescent="0.65">
      <c r="B52" s="39">
        <f t="shared" si="1"/>
        <v>36</v>
      </c>
      <c r="C52" s="59">
        <f t="shared" si="11"/>
        <v>665.30249517918321</v>
      </c>
      <c r="D52" s="59">
        <f t="shared" si="12"/>
        <v>500</v>
      </c>
      <c r="E52" s="59">
        <f t="shared" si="13"/>
        <v>1165.3024951791831</v>
      </c>
      <c r="F52" s="59">
        <f t="shared" si="14"/>
        <v>213.3633843535203</v>
      </c>
      <c r="G52" s="59">
        <f t="shared" si="5"/>
        <v>451.93911082566291</v>
      </c>
      <c r="H52" s="59">
        <f t="shared" si="15"/>
        <v>76761.912757188693</v>
      </c>
    </row>
    <row r="53" spans="2:8" x14ac:dyDescent="0.65">
      <c r="B53" s="39">
        <f t="shared" si="1"/>
        <v>37</v>
      </c>
      <c r="C53" s="59">
        <f t="shared" si="11"/>
        <v>665.30249517918321</v>
      </c>
      <c r="D53" s="59">
        <f t="shared" si="12"/>
        <v>500</v>
      </c>
      <c r="E53" s="59">
        <f t="shared" si="13"/>
        <v>1165.3024951791831</v>
      </c>
      <c r="F53" s="59">
        <f t="shared" si="14"/>
        <v>217.52467076224917</v>
      </c>
      <c r="G53" s="59">
        <f t="shared" si="5"/>
        <v>447.77782441693404</v>
      </c>
      <c r="H53" s="59">
        <f t="shared" si="15"/>
        <v>76044.38808642645</v>
      </c>
    </row>
    <row r="54" spans="2:8" x14ac:dyDescent="0.65">
      <c r="B54" s="39">
        <f t="shared" si="1"/>
        <v>38</v>
      </c>
      <c r="C54" s="59">
        <f t="shared" si="11"/>
        <v>665.30249517918321</v>
      </c>
      <c r="D54" s="59">
        <f t="shared" si="12"/>
        <v>500</v>
      </c>
      <c r="E54" s="59">
        <f t="shared" si="13"/>
        <v>1165.3024951791831</v>
      </c>
      <c r="F54" s="59">
        <f t="shared" si="14"/>
        <v>221.71023134169559</v>
      </c>
      <c r="G54" s="59">
        <f t="shared" si="5"/>
        <v>443.59226383748762</v>
      </c>
      <c r="H54" s="59">
        <f t="shared" si="15"/>
        <v>75322.677855084752</v>
      </c>
    </row>
    <row r="55" spans="2:8" x14ac:dyDescent="0.65">
      <c r="B55" s="39">
        <f t="shared" si="1"/>
        <v>39</v>
      </c>
      <c r="C55" s="59">
        <f t="shared" si="11"/>
        <v>665.30249517918321</v>
      </c>
      <c r="D55" s="59">
        <f t="shared" si="12"/>
        <v>500</v>
      </c>
      <c r="E55" s="59">
        <f t="shared" si="13"/>
        <v>1165.3024951791831</v>
      </c>
      <c r="F55" s="59">
        <f t="shared" si="14"/>
        <v>225.92020769118881</v>
      </c>
      <c r="G55" s="59">
        <f t="shared" si="5"/>
        <v>439.3822874879944</v>
      </c>
      <c r="H55" s="59">
        <f t="shared" si="15"/>
        <v>74596.757647393562</v>
      </c>
    </row>
    <row r="56" spans="2:8" x14ac:dyDescent="0.65">
      <c r="B56" s="39">
        <f t="shared" si="1"/>
        <v>40</v>
      </c>
      <c r="C56" s="59">
        <f t="shared" si="11"/>
        <v>665.30249517918321</v>
      </c>
      <c r="D56" s="59">
        <f t="shared" si="12"/>
        <v>500</v>
      </c>
      <c r="E56" s="59">
        <f t="shared" si="13"/>
        <v>1165.3024951791831</v>
      </c>
      <c r="F56" s="59">
        <f t="shared" si="14"/>
        <v>230.15474223605406</v>
      </c>
      <c r="G56" s="59">
        <f t="shared" si="5"/>
        <v>435.14775294312915</v>
      </c>
      <c r="H56" s="59">
        <f t="shared" si="15"/>
        <v>73866.602905157502</v>
      </c>
    </row>
    <row r="57" spans="2:8" x14ac:dyDescent="0.65">
      <c r="B57" s="39">
        <f t="shared" si="1"/>
        <v>41</v>
      </c>
      <c r="C57" s="59">
        <f t="shared" si="11"/>
        <v>665.30249517918321</v>
      </c>
      <c r="D57" s="59">
        <f t="shared" si="12"/>
        <v>500</v>
      </c>
      <c r="E57" s="59">
        <f t="shared" si="13"/>
        <v>1165.3024951791831</v>
      </c>
      <c r="F57" s="59">
        <f t="shared" si="14"/>
        <v>234.41397823243108</v>
      </c>
      <c r="G57" s="59">
        <f t="shared" si="5"/>
        <v>430.88851694675213</v>
      </c>
      <c r="H57" s="59">
        <f t="shared" si="15"/>
        <v>73132.188926925068</v>
      </c>
    </row>
    <row r="58" spans="2:8" x14ac:dyDescent="0.65">
      <c r="B58" s="39">
        <f t="shared" si="1"/>
        <v>42</v>
      </c>
      <c r="C58" s="59">
        <f t="shared" si="11"/>
        <v>665.30249517918321</v>
      </c>
      <c r="D58" s="59">
        <f t="shared" si="12"/>
        <v>500</v>
      </c>
      <c r="E58" s="59">
        <f t="shared" si="13"/>
        <v>1165.3024951791831</v>
      </c>
      <c r="F58" s="59">
        <f t="shared" si="14"/>
        <v>238.6980597721203</v>
      </c>
      <c r="G58" s="59">
        <f t="shared" si="5"/>
        <v>426.60443540706291</v>
      </c>
      <c r="H58" s="59">
        <f t="shared" si="15"/>
        <v>72393.490867152941</v>
      </c>
    </row>
    <row r="59" spans="2:8" x14ac:dyDescent="0.65">
      <c r="B59" s="39">
        <f t="shared" si="1"/>
        <v>43</v>
      </c>
      <c r="C59" s="59">
        <f t="shared" si="11"/>
        <v>665.30249517918321</v>
      </c>
      <c r="D59" s="59">
        <f t="shared" si="12"/>
        <v>500</v>
      </c>
      <c r="E59" s="59">
        <f t="shared" si="13"/>
        <v>1165.3024951791831</v>
      </c>
      <c r="F59" s="59">
        <f t="shared" si="14"/>
        <v>243.00713178745769</v>
      </c>
      <c r="G59" s="59">
        <f t="shared" si="5"/>
        <v>422.29536339172552</v>
      </c>
      <c r="H59" s="59">
        <f t="shared" si="15"/>
        <v>71650.483735365488</v>
      </c>
    </row>
    <row r="60" spans="2:8" x14ac:dyDescent="0.65">
      <c r="B60" s="39">
        <f t="shared" si="1"/>
        <v>44</v>
      </c>
      <c r="C60" s="59">
        <f t="shared" si="11"/>
        <v>665.30249517918321</v>
      </c>
      <c r="D60" s="59">
        <f t="shared" si="12"/>
        <v>500</v>
      </c>
      <c r="E60" s="59">
        <f t="shared" si="13"/>
        <v>1165.3024951791831</v>
      </c>
      <c r="F60" s="59">
        <f t="shared" si="14"/>
        <v>247.34134005621786</v>
      </c>
      <c r="G60" s="59">
        <f t="shared" si="5"/>
        <v>417.96115512296535</v>
      </c>
      <c r="H60" s="59">
        <f t="shared" si="15"/>
        <v>70903.142395309274</v>
      </c>
    </row>
    <row r="61" spans="2:8" x14ac:dyDescent="0.65">
      <c r="B61" s="39">
        <f t="shared" si="1"/>
        <v>45</v>
      </c>
      <c r="C61" s="59">
        <f t="shared" si="11"/>
        <v>665.30249517918321</v>
      </c>
      <c r="D61" s="59">
        <f t="shared" si="12"/>
        <v>500</v>
      </c>
      <c r="E61" s="59">
        <f t="shared" si="13"/>
        <v>1165.3024951791831</v>
      </c>
      <c r="F61" s="59">
        <f t="shared" si="14"/>
        <v>251.70083120654579</v>
      </c>
      <c r="G61" s="59">
        <f t="shared" si="5"/>
        <v>413.60166397263743</v>
      </c>
      <c r="H61" s="59">
        <f t="shared" si="15"/>
        <v>70151.44156410273</v>
      </c>
    </row>
    <row r="62" spans="2:8" x14ac:dyDescent="0.65">
      <c r="B62" s="39">
        <f t="shared" si="1"/>
        <v>46</v>
      </c>
      <c r="C62" s="59">
        <f t="shared" si="11"/>
        <v>665.30249517918321</v>
      </c>
      <c r="D62" s="59">
        <f t="shared" si="12"/>
        <v>500</v>
      </c>
      <c r="E62" s="59">
        <f t="shared" si="13"/>
        <v>1165.3024951791831</v>
      </c>
      <c r="F62" s="59">
        <f t="shared" si="14"/>
        <v>256.08575272191729</v>
      </c>
      <c r="G62" s="59">
        <f t="shared" si="5"/>
        <v>409.21674245726592</v>
      </c>
      <c r="H62" s="59">
        <f t="shared" si="15"/>
        <v>69395.35581138081</v>
      </c>
    </row>
    <row r="63" spans="2:8" x14ac:dyDescent="0.65">
      <c r="B63" s="39">
        <f t="shared" si="1"/>
        <v>47</v>
      </c>
      <c r="C63" s="59">
        <f t="shared" si="11"/>
        <v>665.30249517918321</v>
      </c>
      <c r="D63" s="59">
        <f t="shared" si="12"/>
        <v>500</v>
      </c>
      <c r="E63" s="59">
        <f t="shared" si="13"/>
        <v>1165.3024951791831</v>
      </c>
      <c r="F63" s="59">
        <f t="shared" si="14"/>
        <v>260.49625294612849</v>
      </c>
      <c r="G63" s="59">
        <f t="shared" si="5"/>
        <v>404.80624223305472</v>
      </c>
      <c r="H63" s="59">
        <f t="shared" si="15"/>
        <v>68634.859558434677</v>
      </c>
    </row>
    <row r="64" spans="2:8" x14ac:dyDescent="0.65">
      <c r="B64" s="39">
        <f t="shared" si="1"/>
        <v>48</v>
      </c>
      <c r="C64" s="59">
        <f t="shared" si="11"/>
        <v>665.30249517918321</v>
      </c>
      <c r="D64" s="59">
        <f t="shared" si="12"/>
        <v>500</v>
      </c>
      <c r="E64" s="59">
        <f t="shared" si="13"/>
        <v>1165.3024951791831</v>
      </c>
      <c r="F64" s="59">
        <f t="shared" si="14"/>
        <v>264.93248108831426</v>
      </c>
      <c r="G64" s="59">
        <f t="shared" si="5"/>
        <v>400.37001409086895</v>
      </c>
      <c r="H64" s="59">
        <f t="shared" si="15"/>
        <v>67869.927077346365</v>
      </c>
    </row>
    <row r="65" spans="2:8" x14ac:dyDescent="0.65">
      <c r="B65" s="39">
        <f t="shared" si="1"/>
        <v>49</v>
      </c>
      <c r="C65" s="59">
        <f t="shared" si="11"/>
        <v>665.30249517918321</v>
      </c>
      <c r="D65" s="59">
        <f t="shared" si="12"/>
        <v>500</v>
      </c>
      <c r="E65" s="59">
        <f t="shared" si="13"/>
        <v>1165.3024951791831</v>
      </c>
      <c r="F65" s="59">
        <f t="shared" si="14"/>
        <v>269.39458722799606</v>
      </c>
      <c r="G65" s="59">
        <f t="shared" si="5"/>
        <v>395.90790795118716</v>
      </c>
      <c r="H65" s="59">
        <f t="shared" si="15"/>
        <v>67100.532490118363</v>
      </c>
    </row>
    <row r="66" spans="2:8" x14ac:dyDescent="0.65">
      <c r="B66" s="39">
        <f t="shared" si="1"/>
        <v>50</v>
      </c>
      <c r="C66" s="59">
        <f t="shared" si="11"/>
        <v>665.30249517918321</v>
      </c>
      <c r="D66" s="59">
        <f t="shared" si="12"/>
        <v>500</v>
      </c>
      <c r="E66" s="59">
        <f t="shared" si="13"/>
        <v>1165.3024951791831</v>
      </c>
      <c r="F66" s="59">
        <f t="shared" si="14"/>
        <v>273.88272232015942</v>
      </c>
      <c r="G66" s="59">
        <f t="shared" si="5"/>
        <v>391.41977285902379</v>
      </c>
      <c r="H66" s="59">
        <f t="shared" si="15"/>
        <v>66326.649767798197</v>
      </c>
    </row>
    <row r="67" spans="2:8" x14ac:dyDescent="0.65">
      <c r="B67" s="39">
        <f t="shared" si="1"/>
        <v>51</v>
      </c>
      <c r="C67" s="59">
        <f t="shared" si="11"/>
        <v>665.30249517918321</v>
      </c>
      <c r="D67" s="59">
        <f t="shared" si="12"/>
        <v>500</v>
      </c>
      <c r="E67" s="59">
        <f t="shared" si="13"/>
        <v>1165.3024951791831</v>
      </c>
      <c r="F67" s="59">
        <f t="shared" si="14"/>
        <v>278.39703820036038</v>
      </c>
      <c r="G67" s="59">
        <f t="shared" si="5"/>
        <v>386.90545697882283</v>
      </c>
      <c r="H67" s="59">
        <f t="shared" si="15"/>
        <v>65548.252729597836</v>
      </c>
    </row>
    <row r="68" spans="2:8" x14ac:dyDescent="0.65">
      <c r="B68" s="39">
        <f t="shared" si="1"/>
        <v>52</v>
      </c>
      <c r="C68" s="59">
        <f t="shared" si="11"/>
        <v>665.30249517918321</v>
      </c>
      <c r="D68" s="59">
        <f t="shared" si="12"/>
        <v>500</v>
      </c>
      <c r="E68" s="59">
        <f t="shared" si="13"/>
        <v>1165.3024951791831</v>
      </c>
      <c r="F68" s="59">
        <f t="shared" si="14"/>
        <v>282.93768758986249</v>
      </c>
      <c r="G68" s="59">
        <f t="shared" si="5"/>
        <v>382.36480758932072</v>
      </c>
      <c r="H68" s="59">
        <f t="shared" si="15"/>
        <v>64765.315042007976</v>
      </c>
    </row>
    <row r="69" spans="2:8" x14ac:dyDescent="0.65">
      <c r="B69" s="39">
        <f t="shared" si="1"/>
        <v>53</v>
      </c>
      <c r="C69" s="59">
        <f t="shared" si="11"/>
        <v>665.30249517918321</v>
      </c>
      <c r="D69" s="59">
        <f t="shared" si="12"/>
        <v>500</v>
      </c>
      <c r="E69" s="59">
        <f t="shared" si="13"/>
        <v>1165.3024951791831</v>
      </c>
      <c r="F69" s="59">
        <f t="shared" si="14"/>
        <v>287.50482410080332</v>
      </c>
      <c r="G69" s="59">
        <f t="shared" si="5"/>
        <v>377.79767107837989</v>
      </c>
      <c r="H69" s="59">
        <f t="shared" si="15"/>
        <v>63977.810217907172</v>
      </c>
    </row>
    <row r="70" spans="2:8" x14ac:dyDescent="0.65">
      <c r="B70" s="39">
        <f t="shared" si="1"/>
        <v>54</v>
      </c>
      <c r="C70" s="59">
        <f t="shared" si="11"/>
        <v>665.30249517918321</v>
      </c>
      <c r="D70" s="59">
        <f t="shared" si="12"/>
        <v>500</v>
      </c>
      <c r="E70" s="59">
        <f t="shared" si="13"/>
        <v>1165.3024951791831</v>
      </c>
      <c r="F70" s="59">
        <f t="shared" si="14"/>
        <v>292.09860224139135</v>
      </c>
      <c r="G70" s="59">
        <f t="shared" si="5"/>
        <v>373.20389293779186</v>
      </c>
      <c r="H70" s="59">
        <f t="shared" si="15"/>
        <v>63185.711615665779</v>
      </c>
    </row>
    <row r="71" spans="2:8" x14ac:dyDescent="0.65">
      <c r="B71" s="39">
        <f t="shared" si="1"/>
        <v>55</v>
      </c>
      <c r="C71" s="59">
        <f t="shared" si="11"/>
        <v>665.30249517918321</v>
      </c>
      <c r="D71" s="59">
        <f t="shared" si="12"/>
        <v>500</v>
      </c>
      <c r="E71" s="59">
        <f t="shared" si="13"/>
        <v>1165.3024951791831</v>
      </c>
      <c r="F71" s="59">
        <f t="shared" si="14"/>
        <v>296.71917742113283</v>
      </c>
      <c r="G71" s="59">
        <f t="shared" si="5"/>
        <v>368.58331775805038</v>
      </c>
      <c r="H71" s="59">
        <f t="shared" si="15"/>
        <v>62388.992438244648</v>
      </c>
    </row>
    <row r="72" spans="2:8" x14ac:dyDescent="0.65">
      <c r="B72" s="39">
        <f t="shared" si="1"/>
        <v>56</v>
      </c>
      <c r="C72" s="59">
        <f t="shared" si="11"/>
        <v>665.30249517918321</v>
      </c>
      <c r="D72" s="59">
        <f t="shared" si="12"/>
        <v>500</v>
      </c>
      <c r="E72" s="59">
        <f t="shared" si="13"/>
        <v>1165.3024951791831</v>
      </c>
      <c r="F72" s="59">
        <f t="shared" si="14"/>
        <v>301.36670595608939</v>
      </c>
      <c r="G72" s="59">
        <f t="shared" si="5"/>
        <v>363.93578922309382</v>
      </c>
      <c r="H72" s="59">
        <f t="shared" si="15"/>
        <v>61587.625732288558</v>
      </c>
    </row>
    <row r="73" spans="2:8" x14ac:dyDescent="0.65">
      <c r="B73" s="39">
        <f t="shared" si="1"/>
        <v>57</v>
      </c>
      <c r="C73" s="59">
        <f t="shared" si="11"/>
        <v>665.30249517918321</v>
      </c>
      <c r="D73" s="59">
        <f t="shared" si="12"/>
        <v>500</v>
      </c>
      <c r="E73" s="59">
        <f t="shared" si="13"/>
        <v>1165.3024951791831</v>
      </c>
      <c r="F73" s="59">
        <f t="shared" si="14"/>
        <v>306.0413450741666</v>
      </c>
      <c r="G73" s="59">
        <f t="shared" si="5"/>
        <v>359.26115010501661</v>
      </c>
      <c r="H73" s="59">
        <f t="shared" si="15"/>
        <v>60781.584387214389</v>
      </c>
    </row>
    <row r="74" spans="2:8" x14ac:dyDescent="0.65">
      <c r="B74" s="39">
        <f t="shared" si="1"/>
        <v>58</v>
      </c>
      <c r="C74" s="59">
        <f t="shared" si="11"/>
        <v>665.30249517918321</v>
      </c>
      <c r="D74" s="59">
        <f t="shared" si="12"/>
        <v>500</v>
      </c>
      <c r="E74" s="59">
        <f t="shared" si="13"/>
        <v>1165.3024951791831</v>
      </c>
      <c r="F74" s="59">
        <f t="shared" si="14"/>
        <v>310.74325292043261</v>
      </c>
      <c r="G74" s="59">
        <f t="shared" si="5"/>
        <v>354.5592422587506</v>
      </c>
      <c r="H74" s="59">
        <f t="shared" si="15"/>
        <v>59970.841134293958</v>
      </c>
    </row>
    <row r="75" spans="2:8" x14ac:dyDescent="0.65">
      <c r="B75" s="39">
        <f t="shared" si="1"/>
        <v>59</v>
      </c>
      <c r="C75" s="59">
        <f t="shared" si="11"/>
        <v>665.30249517918321</v>
      </c>
      <c r="D75" s="59">
        <f t="shared" si="12"/>
        <v>500</v>
      </c>
      <c r="E75" s="59">
        <f t="shared" si="13"/>
        <v>1165.3024951791831</v>
      </c>
      <c r="F75" s="59">
        <f t="shared" si="14"/>
        <v>315.47258856246845</v>
      </c>
      <c r="G75" s="59">
        <f t="shared" si="5"/>
        <v>349.82990661671477</v>
      </c>
      <c r="H75" s="59">
        <f t="shared" si="15"/>
        <v>59155.368545731486</v>
      </c>
    </row>
    <row r="76" spans="2:8" x14ac:dyDescent="0.65">
      <c r="B76" s="39">
        <f t="shared" si="1"/>
        <v>60</v>
      </c>
      <c r="C76" s="59">
        <f t="shared" si="11"/>
        <v>665.30249517918321</v>
      </c>
      <c r="D76" s="59">
        <f t="shared" si="12"/>
        <v>500</v>
      </c>
      <c r="E76" s="59">
        <f t="shared" si="13"/>
        <v>1165.3024951791831</v>
      </c>
      <c r="F76" s="59">
        <f t="shared" si="14"/>
        <v>320.22951199574953</v>
      </c>
      <c r="G76" s="59">
        <f t="shared" si="5"/>
        <v>345.07298318343368</v>
      </c>
      <c r="H76" s="59">
        <f t="shared" si="15"/>
        <v>58335.139033735737</v>
      </c>
    </row>
    <row r="77" spans="2:8" x14ac:dyDescent="0.65">
      <c r="B77" s="39">
        <f t="shared" si="1"/>
        <v>61</v>
      </c>
      <c r="C77" s="59">
        <f t="shared" si="11"/>
        <v>665.30249517918321</v>
      </c>
      <c r="D77" s="59">
        <f t="shared" si="12"/>
        <v>500</v>
      </c>
      <c r="E77" s="59">
        <f t="shared" si="13"/>
        <v>1165.3024951791831</v>
      </c>
      <c r="F77" s="59">
        <f t="shared" si="14"/>
        <v>325.01418414905805</v>
      </c>
      <c r="G77" s="59">
        <f t="shared" si="5"/>
        <v>340.28831103012516</v>
      </c>
      <c r="H77" s="59">
        <f t="shared" si="15"/>
        <v>57510.124849586682</v>
      </c>
    </row>
    <row r="78" spans="2:8" x14ac:dyDescent="0.65">
      <c r="B78" s="39">
        <f t="shared" si="1"/>
        <v>62</v>
      </c>
      <c r="C78" s="59">
        <f t="shared" si="11"/>
        <v>665.30249517918321</v>
      </c>
      <c r="D78" s="59">
        <f t="shared" si="12"/>
        <v>500</v>
      </c>
      <c r="E78" s="59">
        <f t="shared" si="13"/>
        <v>1165.3024951791831</v>
      </c>
      <c r="F78" s="59">
        <f t="shared" si="14"/>
        <v>329.82676688992757</v>
      </c>
      <c r="G78" s="59">
        <f t="shared" si="5"/>
        <v>335.47572828925564</v>
      </c>
      <c r="H78" s="59">
        <f t="shared" si="15"/>
        <v>56680.298082696754</v>
      </c>
    </row>
    <row r="79" spans="2:8" x14ac:dyDescent="0.65">
      <c r="B79" s="39">
        <f t="shared" si="1"/>
        <v>63</v>
      </c>
      <c r="C79" s="59">
        <f t="shared" si="11"/>
        <v>665.30249517918321</v>
      </c>
      <c r="D79" s="59">
        <f t="shared" si="12"/>
        <v>500</v>
      </c>
      <c r="E79" s="59">
        <f t="shared" si="13"/>
        <v>1165.3024951791831</v>
      </c>
      <c r="F79" s="59">
        <f t="shared" si="14"/>
        <v>334.66742303011881</v>
      </c>
      <c r="G79" s="59">
        <f t="shared" si="5"/>
        <v>330.6350721490644</v>
      </c>
      <c r="H79" s="59">
        <f t="shared" si="15"/>
        <v>55845.630659666633</v>
      </c>
    </row>
    <row r="80" spans="2:8" x14ac:dyDescent="0.65">
      <c r="B80" s="39">
        <f t="shared" si="1"/>
        <v>64</v>
      </c>
      <c r="C80" s="59">
        <f t="shared" si="11"/>
        <v>665.30249517918321</v>
      </c>
      <c r="D80" s="59">
        <f t="shared" si="12"/>
        <v>500</v>
      </c>
      <c r="E80" s="59">
        <f t="shared" si="13"/>
        <v>1165.3024951791831</v>
      </c>
      <c r="F80" s="59">
        <f t="shared" si="14"/>
        <v>339.53631633112786</v>
      </c>
      <c r="G80" s="59">
        <f t="shared" si="5"/>
        <v>325.76617884805535</v>
      </c>
      <c r="H80" s="59">
        <f t="shared" si="15"/>
        <v>55006.094343335506</v>
      </c>
    </row>
    <row r="81" spans="2:8" x14ac:dyDescent="0.65">
      <c r="B81" s="39">
        <f t="shared" si="1"/>
        <v>65</v>
      </c>
      <c r="C81" s="59">
        <f t="shared" si="11"/>
        <v>665.30249517918321</v>
      </c>
      <c r="D81" s="59">
        <f t="shared" si="12"/>
        <v>500</v>
      </c>
      <c r="E81" s="59">
        <f t="shared" si="13"/>
        <v>1165.3024951791831</v>
      </c>
      <c r="F81" s="59">
        <f t="shared" si="14"/>
        <v>344.43361150972606</v>
      </c>
      <c r="G81" s="59">
        <f t="shared" si="5"/>
        <v>320.86888366945715</v>
      </c>
      <c r="H81" s="59">
        <f t="shared" si="15"/>
        <v>54161.660731825781</v>
      </c>
    </row>
    <row r="82" spans="2:8" x14ac:dyDescent="0.65">
      <c r="B82" s="39">
        <f t="shared" ref="B82:B145" si="16">+B81+1</f>
        <v>66</v>
      </c>
      <c r="C82" s="59">
        <f t="shared" si="11"/>
        <v>665.30249517918321</v>
      </c>
      <c r="D82" s="59">
        <f t="shared" si="12"/>
        <v>500</v>
      </c>
      <c r="E82" s="59">
        <f t="shared" si="13"/>
        <v>1165.3024951791831</v>
      </c>
      <c r="F82" s="59">
        <f t="shared" si="14"/>
        <v>349.35947424353282</v>
      </c>
      <c r="G82" s="59">
        <f t="shared" ref="G82:G145" si="17">H81*$C$6</f>
        <v>315.9430209356504</v>
      </c>
      <c r="H82" s="59">
        <f t="shared" si="15"/>
        <v>53312.30125758225</v>
      </c>
    </row>
    <row r="83" spans="2:8" x14ac:dyDescent="0.65">
      <c r="B83" s="39">
        <f t="shared" si="16"/>
        <v>67</v>
      </c>
      <c r="C83" s="59">
        <f t="shared" si="11"/>
        <v>665.30249517918321</v>
      </c>
      <c r="D83" s="59">
        <f t="shared" si="12"/>
        <v>500</v>
      </c>
      <c r="E83" s="59">
        <f t="shared" si="13"/>
        <v>1165.3024951791831</v>
      </c>
      <c r="F83" s="59">
        <f t="shared" si="14"/>
        <v>354.31407117662008</v>
      </c>
      <c r="G83" s="59">
        <f t="shared" si="17"/>
        <v>310.98842400256314</v>
      </c>
      <c r="H83" s="59">
        <f t="shared" si="15"/>
        <v>52457.987186405633</v>
      </c>
    </row>
    <row r="84" spans="2:8" x14ac:dyDescent="0.65">
      <c r="B84" s="39">
        <f t="shared" si="16"/>
        <v>68</v>
      </c>
      <c r="C84" s="59">
        <f t="shared" si="11"/>
        <v>665.30249517918321</v>
      </c>
      <c r="D84" s="59">
        <f t="shared" si="12"/>
        <v>500</v>
      </c>
      <c r="E84" s="59">
        <f t="shared" si="13"/>
        <v>1165.3024951791831</v>
      </c>
      <c r="F84" s="59">
        <f t="shared" si="14"/>
        <v>359.29756992515036</v>
      </c>
      <c r="G84" s="59">
        <f t="shared" si="17"/>
        <v>306.00492525403286</v>
      </c>
      <c r="H84" s="59">
        <f t="shared" si="15"/>
        <v>51598.689616480486</v>
      </c>
    </row>
    <row r="85" spans="2:8" x14ac:dyDescent="0.65">
      <c r="B85" s="39">
        <f t="shared" si="16"/>
        <v>69</v>
      </c>
      <c r="C85" s="59">
        <f t="shared" si="11"/>
        <v>665.30249517918321</v>
      </c>
      <c r="D85" s="59">
        <f t="shared" si="12"/>
        <v>500</v>
      </c>
      <c r="E85" s="59">
        <f t="shared" si="13"/>
        <v>1165.3024951791831</v>
      </c>
      <c r="F85" s="59">
        <f t="shared" si="14"/>
        <v>364.31013908304703</v>
      </c>
      <c r="G85" s="59">
        <f t="shared" si="17"/>
        <v>300.99235609613618</v>
      </c>
      <c r="H85" s="59">
        <f t="shared" si="15"/>
        <v>50734.379477397437</v>
      </c>
    </row>
    <row r="86" spans="2:8" x14ac:dyDescent="0.65">
      <c r="B86" s="39">
        <f t="shared" si="16"/>
        <v>70</v>
      </c>
      <c r="C86" s="59">
        <f t="shared" si="11"/>
        <v>665.30249517918321</v>
      </c>
      <c r="D86" s="59">
        <f t="shared" si="12"/>
        <v>500</v>
      </c>
      <c r="E86" s="59">
        <f t="shared" si="13"/>
        <v>1165.3024951791831</v>
      </c>
      <c r="F86" s="59">
        <f t="shared" si="14"/>
        <v>369.35194822769813</v>
      </c>
      <c r="G86" s="59">
        <f t="shared" si="17"/>
        <v>295.95054695148508</v>
      </c>
      <c r="H86" s="59">
        <f t="shared" si="15"/>
        <v>49865.02752916974</v>
      </c>
    </row>
    <row r="87" spans="2:8" x14ac:dyDescent="0.65">
      <c r="B87" s="39">
        <f t="shared" si="16"/>
        <v>71</v>
      </c>
      <c r="C87" s="59">
        <f t="shared" si="11"/>
        <v>665.30249517918321</v>
      </c>
      <c r="D87" s="59">
        <f t="shared" si="12"/>
        <v>500</v>
      </c>
      <c r="E87" s="59">
        <f t="shared" si="13"/>
        <v>1165.3024951791831</v>
      </c>
      <c r="F87" s="59">
        <f t="shared" si="14"/>
        <v>374.42316792569306</v>
      </c>
      <c r="G87" s="59">
        <f t="shared" si="17"/>
        <v>290.87932725349015</v>
      </c>
      <c r="H87" s="59">
        <f t="shared" si="15"/>
        <v>48990.604361244048</v>
      </c>
    </row>
    <row r="88" spans="2:8" x14ac:dyDescent="0.65">
      <c r="B88" s="39">
        <f t="shared" si="16"/>
        <v>72</v>
      </c>
      <c r="C88" s="59">
        <f t="shared" si="11"/>
        <v>665.30249517918321</v>
      </c>
      <c r="D88" s="59">
        <f t="shared" si="12"/>
        <v>500</v>
      </c>
      <c r="E88" s="59">
        <f t="shared" si="13"/>
        <v>1165.3024951791831</v>
      </c>
      <c r="F88" s="59">
        <f t="shared" si="14"/>
        <v>379.52396973859294</v>
      </c>
      <c r="G88" s="59">
        <f t="shared" si="17"/>
        <v>285.77852544059027</v>
      </c>
      <c r="H88" s="59">
        <f t="shared" si="15"/>
        <v>48111.080391505457</v>
      </c>
    </row>
    <row r="89" spans="2:8" x14ac:dyDescent="0.65">
      <c r="B89" s="39">
        <f t="shared" si="16"/>
        <v>73</v>
      </c>
      <c r="C89" s="59">
        <f t="shared" si="11"/>
        <v>665.30249517918321</v>
      </c>
      <c r="D89" s="59">
        <f t="shared" si="12"/>
        <v>500</v>
      </c>
      <c r="E89" s="59">
        <f t="shared" si="13"/>
        <v>1165.3024951791831</v>
      </c>
      <c r="F89" s="59">
        <f t="shared" si="14"/>
        <v>384.65452622873471</v>
      </c>
      <c r="G89" s="59">
        <f t="shared" si="17"/>
        <v>280.6479689504485</v>
      </c>
      <c r="H89" s="59">
        <f t="shared" si="15"/>
        <v>47226.425865276724</v>
      </c>
    </row>
    <row r="90" spans="2:8" x14ac:dyDescent="0.65">
      <c r="B90" s="39">
        <f t="shared" si="16"/>
        <v>74</v>
      </c>
      <c r="C90" s="59">
        <f t="shared" si="11"/>
        <v>665.30249517918321</v>
      </c>
      <c r="D90" s="59">
        <f t="shared" si="12"/>
        <v>500</v>
      </c>
      <c r="E90" s="59">
        <f t="shared" si="13"/>
        <v>1165.3024951791831</v>
      </c>
      <c r="F90" s="59">
        <f t="shared" si="14"/>
        <v>389.81501096506895</v>
      </c>
      <c r="G90" s="59">
        <f t="shared" si="17"/>
        <v>275.48748421411426</v>
      </c>
      <c r="H90" s="59">
        <f t="shared" si="15"/>
        <v>46336.610854311657</v>
      </c>
    </row>
    <row r="91" spans="2:8" x14ac:dyDescent="0.65">
      <c r="B91" s="39">
        <f t="shared" si="16"/>
        <v>75</v>
      </c>
      <c r="C91" s="59">
        <f t="shared" si="11"/>
        <v>665.30249517918321</v>
      </c>
      <c r="D91" s="59">
        <f t="shared" si="12"/>
        <v>500</v>
      </c>
      <c r="E91" s="59">
        <f t="shared" si="13"/>
        <v>1165.3024951791831</v>
      </c>
      <c r="F91" s="59">
        <f t="shared" si="14"/>
        <v>395.00559852903189</v>
      </c>
      <c r="G91" s="59">
        <f t="shared" si="17"/>
        <v>270.29689665015133</v>
      </c>
      <c r="H91" s="59">
        <f t="shared" si="15"/>
        <v>45441.605255782626</v>
      </c>
    </row>
    <row r="92" spans="2:8" x14ac:dyDescent="0.65">
      <c r="B92" s="39">
        <f t="shared" si="16"/>
        <v>76</v>
      </c>
      <c r="C92" s="59">
        <f t="shared" si="11"/>
        <v>665.30249517918321</v>
      </c>
      <c r="D92" s="59">
        <f t="shared" si="12"/>
        <v>500</v>
      </c>
      <c r="E92" s="59">
        <f t="shared" si="13"/>
        <v>1165.3024951791831</v>
      </c>
      <c r="F92" s="59">
        <f t="shared" si="14"/>
        <v>400.2264645204512</v>
      </c>
      <c r="G92" s="59">
        <f t="shared" si="17"/>
        <v>265.07603065873201</v>
      </c>
      <c r="H92" s="59">
        <f t="shared" si="15"/>
        <v>44541.378791262177</v>
      </c>
    </row>
    <row r="93" spans="2:8" x14ac:dyDescent="0.65">
      <c r="B93" s="39">
        <f t="shared" si="16"/>
        <v>77</v>
      </c>
      <c r="C93" s="59">
        <f t="shared" si="11"/>
        <v>665.30249517918321</v>
      </c>
      <c r="D93" s="59">
        <f t="shared" si="12"/>
        <v>500</v>
      </c>
      <c r="E93" s="59">
        <f t="shared" si="13"/>
        <v>1165.3024951791831</v>
      </c>
      <c r="F93" s="59">
        <f t="shared" si="14"/>
        <v>405.47778556348715</v>
      </c>
      <c r="G93" s="59">
        <f t="shared" si="17"/>
        <v>259.82470961569607</v>
      </c>
      <c r="H93" s="59">
        <f t="shared" si="15"/>
        <v>43635.901005698688</v>
      </c>
    </row>
    <row r="94" spans="2:8" x14ac:dyDescent="0.65">
      <c r="B94" s="39">
        <f t="shared" si="16"/>
        <v>78</v>
      </c>
      <c r="C94" s="59">
        <f t="shared" ref="C94:C157" si="18">MIN($C$9,H93+H93*$C$6)</f>
        <v>665.30249517918321</v>
      </c>
      <c r="D94" s="59">
        <f t="shared" ref="D94:D157" si="19">IF($C$10&lt;H93-F94,$C$10,H93-F94)</f>
        <v>500</v>
      </c>
      <c r="E94" s="59">
        <f t="shared" ref="E94:E157" si="20">C94+D94</f>
        <v>1165.3024951791831</v>
      </c>
      <c r="F94" s="59">
        <f t="shared" ref="F94:F157" si="21">IF(C94&gt;0,MIN(C94-G94,H93),0)</f>
        <v>410.75973931260751</v>
      </c>
      <c r="G94" s="59">
        <f t="shared" si="17"/>
        <v>254.5427558665757</v>
      </c>
      <c r="H94" s="59">
        <f t="shared" ref="H94:H157" si="22">IF(H93&gt;0,H93-D94-F94,0)</f>
        <v>42725.141266386083</v>
      </c>
    </row>
    <row r="95" spans="2:8" x14ac:dyDescent="0.65">
      <c r="B95" s="39">
        <f t="shared" si="16"/>
        <v>79</v>
      </c>
      <c r="C95" s="59">
        <f t="shared" si="18"/>
        <v>665.30249517918321</v>
      </c>
      <c r="D95" s="59">
        <f t="shared" si="19"/>
        <v>500</v>
      </c>
      <c r="E95" s="59">
        <f t="shared" si="20"/>
        <v>1165.3024951791831</v>
      </c>
      <c r="F95" s="59">
        <f t="shared" si="21"/>
        <v>416.07250445859768</v>
      </c>
      <c r="G95" s="59">
        <f t="shared" si="17"/>
        <v>249.2299907205855</v>
      </c>
      <c r="H95" s="59">
        <f t="shared" si="22"/>
        <v>41809.068761927483</v>
      </c>
    </row>
    <row r="96" spans="2:8" x14ac:dyDescent="0.65">
      <c r="B96" s="39">
        <f t="shared" si="16"/>
        <v>80</v>
      </c>
      <c r="C96" s="59">
        <f t="shared" si="18"/>
        <v>665.30249517918321</v>
      </c>
      <c r="D96" s="59">
        <f t="shared" si="19"/>
        <v>500</v>
      </c>
      <c r="E96" s="59">
        <f t="shared" si="20"/>
        <v>1165.3024951791831</v>
      </c>
      <c r="F96" s="59">
        <f t="shared" si="21"/>
        <v>421.41626073460623</v>
      </c>
      <c r="G96" s="59">
        <f t="shared" si="17"/>
        <v>243.88623444457698</v>
      </c>
      <c r="H96" s="59">
        <f t="shared" si="22"/>
        <v>40887.652501192875</v>
      </c>
    </row>
    <row r="97" spans="2:8" x14ac:dyDescent="0.65">
      <c r="B97" s="39">
        <f t="shared" si="16"/>
        <v>81</v>
      </c>
      <c r="C97" s="59">
        <f t="shared" si="18"/>
        <v>665.30249517918321</v>
      </c>
      <c r="D97" s="59">
        <f t="shared" si="19"/>
        <v>500</v>
      </c>
      <c r="E97" s="59">
        <f t="shared" si="20"/>
        <v>1165.3024951791831</v>
      </c>
      <c r="F97" s="59">
        <f t="shared" si="21"/>
        <v>426.79118892222476</v>
      </c>
      <c r="G97" s="59">
        <f t="shared" si="17"/>
        <v>238.51130625695845</v>
      </c>
      <c r="H97" s="59">
        <f t="shared" si="22"/>
        <v>39960.861312270652</v>
      </c>
    </row>
    <row r="98" spans="2:8" x14ac:dyDescent="0.65">
      <c r="B98" s="39">
        <f t="shared" si="16"/>
        <v>82</v>
      </c>
      <c r="C98" s="59">
        <f t="shared" si="18"/>
        <v>665.30249517918321</v>
      </c>
      <c r="D98" s="59">
        <f t="shared" si="19"/>
        <v>500</v>
      </c>
      <c r="E98" s="59">
        <f t="shared" si="20"/>
        <v>1165.3024951791831</v>
      </c>
      <c r="F98" s="59">
        <f t="shared" si="21"/>
        <v>432.1974708576044</v>
      </c>
      <c r="G98" s="59">
        <f t="shared" si="17"/>
        <v>233.10502432157881</v>
      </c>
      <c r="H98" s="59">
        <f t="shared" si="22"/>
        <v>39028.66384141305</v>
      </c>
    </row>
    <row r="99" spans="2:8" x14ac:dyDescent="0.65">
      <c r="B99" s="39">
        <f t="shared" si="16"/>
        <v>83</v>
      </c>
      <c r="C99" s="59">
        <f t="shared" si="18"/>
        <v>665.30249517918321</v>
      </c>
      <c r="D99" s="59">
        <f t="shared" si="19"/>
        <v>500</v>
      </c>
      <c r="E99" s="59">
        <f t="shared" si="20"/>
        <v>1165.3024951791831</v>
      </c>
      <c r="F99" s="59">
        <f t="shared" si="21"/>
        <v>437.63528943760707</v>
      </c>
      <c r="G99" s="59">
        <f t="shared" si="17"/>
        <v>227.66720574157614</v>
      </c>
      <c r="H99" s="59">
        <f t="shared" si="22"/>
        <v>38091.02855197544</v>
      </c>
    </row>
    <row r="100" spans="2:8" x14ac:dyDescent="0.65">
      <c r="B100" s="39">
        <f t="shared" si="16"/>
        <v>84</v>
      </c>
      <c r="C100" s="59">
        <f t="shared" si="18"/>
        <v>665.30249517918321</v>
      </c>
      <c r="D100" s="59">
        <f t="shared" si="19"/>
        <v>500</v>
      </c>
      <c r="E100" s="59">
        <f t="shared" si="20"/>
        <v>1165.3024951791831</v>
      </c>
      <c r="F100" s="59">
        <f t="shared" si="21"/>
        <v>443.10482862599315</v>
      </c>
      <c r="G100" s="59">
        <f t="shared" si="17"/>
        <v>222.19766655319009</v>
      </c>
      <c r="H100" s="59">
        <f t="shared" si="22"/>
        <v>37147.92372334945</v>
      </c>
    </row>
    <row r="101" spans="2:8" x14ac:dyDescent="0.65">
      <c r="B101" s="39">
        <f t="shared" si="16"/>
        <v>85</v>
      </c>
      <c r="C101" s="59">
        <f t="shared" si="18"/>
        <v>665.30249517918321</v>
      </c>
      <c r="D101" s="59">
        <f t="shared" si="19"/>
        <v>500</v>
      </c>
      <c r="E101" s="59">
        <f t="shared" si="20"/>
        <v>1165.3024951791831</v>
      </c>
      <c r="F101" s="59">
        <f t="shared" si="21"/>
        <v>448.60627345964474</v>
      </c>
      <c r="G101" s="59">
        <f t="shared" si="17"/>
        <v>216.69622171953847</v>
      </c>
      <c r="H101" s="59">
        <f t="shared" si="22"/>
        <v>36199.317449889808</v>
      </c>
    </row>
    <row r="102" spans="2:8" x14ac:dyDescent="0.65">
      <c r="B102" s="39">
        <f t="shared" si="16"/>
        <v>86</v>
      </c>
      <c r="C102" s="59">
        <f t="shared" si="18"/>
        <v>665.30249517918321</v>
      </c>
      <c r="D102" s="59">
        <f t="shared" si="19"/>
        <v>500</v>
      </c>
      <c r="E102" s="59">
        <f t="shared" si="20"/>
        <v>1165.3024951791831</v>
      </c>
      <c r="F102" s="59">
        <f t="shared" si="21"/>
        <v>454.139810054826</v>
      </c>
      <c r="G102" s="59">
        <f t="shared" si="17"/>
        <v>211.16268512435721</v>
      </c>
      <c r="H102" s="59">
        <f t="shared" si="22"/>
        <v>35245.177639834983</v>
      </c>
    </row>
    <row r="103" spans="2:8" x14ac:dyDescent="0.65">
      <c r="B103" s="39">
        <f t="shared" si="16"/>
        <v>87</v>
      </c>
      <c r="C103" s="59">
        <f t="shared" si="18"/>
        <v>665.30249517918321</v>
      </c>
      <c r="D103" s="59">
        <f t="shared" si="19"/>
        <v>500</v>
      </c>
      <c r="E103" s="59">
        <f t="shared" si="20"/>
        <v>1165.3024951791831</v>
      </c>
      <c r="F103" s="59">
        <f t="shared" si="21"/>
        <v>459.70562561347913</v>
      </c>
      <c r="G103" s="59">
        <f t="shared" si="17"/>
        <v>205.59686956570408</v>
      </c>
      <c r="H103" s="59">
        <f t="shared" si="22"/>
        <v>34285.472014221501</v>
      </c>
    </row>
    <row r="104" spans="2:8" x14ac:dyDescent="0.65">
      <c r="B104" s="39">
        <f t="shared" si="16"/>
        <v>88</v>
      </c>
      <c r="C104" s="59">
        <f t="shared" si="18"/>
        <v>665.30249517918321</v>
      </c>
      <c r="D104" s="59">
        <f t="shared" si="19"/>
        <v>500</v>
      </c>
      <c r="E104" s="59">
        <f t="shared" si="20"/>
        <v>1165.3024951791831</v>
      </c>
      <c r="F104" s="59">
        <f t="shared" si="21"/>
        <v>465.30390842955774</v>
      </c>
      <c r="G104" s="59">
        <f t="shared" si="17"/>
        <v>199.99858674962545</v>
      </c>
      <c r="H104" s="59">
        <f t="shared" si="22"/>
        <v>33320.168105791941</v>
      </c>
    </row>
    <row r="105" spans="2:8" x14ac:dyDescent="0.65">
      <c r="B105" s="39">
        <f t="shared" si="16"/>
        <v>89</v>
      </c>
      <c r="C105" s="59">
        <f t="shared" si="18"/>
        <v>665.30249517918321</v>
      </c>
      <c r="D105" s="59">
        <f t="shared" si="19"/>
        <v>500</v>
      </c>
      <c r="E105" s="59">
        <f t="shared" si="20"/>
        <v>1165.3024951791831</v>
      </c>
      <c r="F105" s="59">
        <f t="shared" si="21"/>
        <v>470.93484789539684</v>
      </c>
      <c r="G105" s="59">
        <f t="shared" si="17"/>
        <v>194.36764728378634</v>
      </c>
      <c r="H105" s="59">
        <f t="shared" si="22"/>
        <v>32349.233257896543</v>
      </c>
    </row>
    <row r="106" spans="2:8" x14ac:dyDescent="0.65">
      <c r="B106" s="39">
        <f t="shared" si="16"/>
        <v>90</v>
      </c>
      <c r="C106" s="59">
        <f t="shared" si="18"/>
        <v>665.30249517918321</v>
      </c>
      <c r="D106" s="59">
        <f t="shared" si="19"/>
        <v>500</v>
      </c>
      <c r="E106" s="59">
        <f t="shared" si="20"/>
        <v>1165.3024951791831</v>
      </c>
      <c r="F106" s="59">
        <f t="shared" si="21"/>
        <v>476.59863450812003</v>
      </c>
      <c r="G106" s="59">
        <f t="shared" si="17"/>
        <v>188.70386067106318</v>
      </c>
      <c r="H106" s="59">
        <f t="shared" si="22"/>
        <v>31372.634623388425</v>
      </c>
    </row>
    <row r="107" spans="2:8" x14ac:dyDescent="0.65">
      <c r="B107" s="39">
        <f t="shared" si="16"/>
        <v>91</v>
      </c>
      <c r="C107" s="59">
        <f t="shared" si="18"/>
        <v>665.30249517918321</v>
      </c>
      <c r="D107" s="59">
        <f t="shared" si="19"/>
        <v>500</v>
      </c>
      <c r="E107" s="59">
        <f t="shared" si="20"/>
        <v>1165.3024951791831</v>
      </c>
      <c r="F107" s="59">
        <f t="shared" si="21"/>
        <v>482.29545987608407</v>
      </c>
      <c r="G107" s="59">
        <f t="shared" si="17"/>
        <v>183.00703530309914</v>
      </c>
      <c r="H107" s="59">
        <f t="shared" si="22"/>
        <v>30390.339163512341</v>
      </c>
    </row>
    <row r="108" spans="2:8" x14ac:dyDescent="0.65">
      <c r="B108" s="39">
        <f t="shared" si="16"/>
        <v>92</v>
      </c>
      <c r="C108" s="59">
        <f t="shared" si="18"/>
        <v>665.30249517918321</v>
      </c>
      <c r="D108" s="59">
        <f t="shared" si="19"/>
        <v>500</v>
      </c>
      <c r="E108" s="59">
        <f t="shared" si="20"/>
        <v>1165.3024951791831</v>
      </c>
      <c r="F108" s="59">
        <f t="shared" si="21"/>
        <v>488.02551672536123</v>
      </c>
      <c r="G108" s="59">
        <f t="shared" si="17"/>
        <v>177.27697845382198</v>
      </c>
      <c r="H108" s="59">
        <f t="shared" si="22"/>
        <v>29402.313646786981</v>
      </c>
    </row>
    <row r="109" spans="2:8" x14ac:dyDescent="0.65">
      <c r="B109" s="39">
        <f t="shared" si="16"/>
        <v>93</v>
      </c>
      <c r="C109" s="59">
        <f t="shared" si="18"/>
        <v>665.30249517918321</v>
      </c>
      <c r="D109" s="59">
        <f t="shared" si="19"/>
        <v>500</v>
      </c>
      <c r="E109" s="59">
        <f t="shared" si="20"/>
        <v>1165.3024951791831</v>
      </c>
      <c r="F109" s="59">
        <f t="shared" si="21"/>
        <v>493.78899890625917</v>
      </c>
      <c r="G109" s="59">
        <f t="shared" si="17"/>
        <v>171.51349627292407</v>
      </c>
      <c r="H109" s="59">
        <f t="shared" si="22"/>
        <v>28408.52464788072</v>
      </c>
    </row>
    <row r="110" spans="2:8" x14ac:dyDescent="0.65">
      <c r="B110" s="39">
        <f t="shared" si="16"/>
        <v>94</v>
      </c>
      <c r="C110" s="59">
        <f t="shared" si="18"/>
        <v>665.30249517918321</v>
      </c>
      <c r="D110" s="59">
        <f t="shared" si="19"/>
        <v>500</v>
      </c>
      <c r="E110" s="59">
        <f t="shared" si="20"/>
        <v>1165.3024951791831</v>
      </c>
      <c r="F110" s="59">
        <f t="shared" si="21"/>
        <v>499.586101399879</v>
      </c>
      <c r="G110" s="59">
        <f t="shared" si="17"/>
        <v>165.71639377930421</v>
      </c>
      <c r="H110" s="59">
        <f t="shared" si="22"/>
        <v>27408.93854648084</v>
      </c>
    </row>
    <row r="111" spans="2:8" x14ac:dyDescent="0.65">
      <c r="B111" s="39">
        <f t="shared" si="16"/>
        <v>95</v>
      </c>
      <c r="C111" s="59">
        <f t="shared" si="18"/>
        <v>665.30249517918321</v>
      </c>
      <c r="D111" s="59">
        <f t="shared" si="19"/>
        <v>500</v>
      </c>
      <c r="E111" s="59">
        <f t="shared" si="20"/>
        <v>1165.3024951791831</v>
      </c>
      <c r="F111" s="59">
        <f t="shared" si="21"/>
        <v>505.41702032471164</v>
      </c>
      <c r="G111" s="59">
        <f t="shared" si="17"/>
        <v>159.88547485447157</v>
      </c>
      <c r="H111" s="59">
        <f t="shared" si="22"/>
        <v>26403.521526156128</v>
      </c>
    </row>
    <row r="112" spans="2:8" x14ac:dyDescent="0.65">
      <c r="B112" s="39">
        <f t="shared" si="16"/>
        <v>96</v>
      </c>
      <c r="C112" s="59">
        <f t="shared" si="18"/>
        <v>665.30249517918321</v>
      </c>
      <c r="D112" s="59">
        <f t="shared" si="19"/>
        <v>500</v>
      </c>
      <c r="E112" s="59">
        <f t="shared" si="20"/>
        <v>1165.3024951791831</v>
      </c>
      <c r="F112" s="59">
        <f t="shared" si="21"/>
        <v>511.28195294327247</v>
      </c>
      <c r="G112" s="59">
        <f t="shared" si="17"/>
        <v>154.02054223591077</v>
      </c>
      <c r="H112" s="59">
        <f t="shared" si="22"/>
        <v>25392.239573212857</v>
      </c>
    </row>
    <row r="113" spans="2:8" x14ac:dyDescent="0.65">
      <c r="B113" s="39">
        <f t="shared" si="16"/>
        <v>97</v>
      </c>
      <c r="C113" s="59">
        <f t="shared" si="18"/>
        <v>665.30249517918321</v>
      </c>
      <c r="D113" s="59">
        <f t="shared" si="19"/>
        <v>500</v>
      </c>
      <c r="E113" s="59">
        <f t="shared" si="20"/>
        <v>1165.3024951791831</v>
      </c>
      <c r="F113" s="59">
        <f t="shared" si="21"/>
        <v>517.1810976687749</v>
      </c>
      <c r="G113" s="59">
        <f t="shared" si="17"/>
        <v>148.12139751040834</v>
      </c>
      <c r="H113" s="59">
        <f t="shared" si="22"/>
        <v>24375.058475544083</v>
      </c>
    </row>
    <row r="114" spans="2:8" x14ac:dyDescent="0.65">
      <c r="B114" s="39">
        <f t="shared" si="16"/>
        <v>98</v>
      </c>
      <c r="C114" s="59">
        <f t="shared" si="18"/>
        <v>665.30249517918321</v>
      </c>
      <c r="D114" s="59">
        <f t="shared" si="19"/>
        <v>500</v>
      </c>
      <c r="E114" s="59">
        <f t="shared" si="20"/>
        <v>1165.3024951791831</v>
      </c>
      <c r="F114" s="59">
        <f t="shared" si="21"/>
        <v>523.11465407184278</v>
      </c>
      <c r="G114" s="59">
        <f t="shared" si="17"/>
        <v>142.18784110734049</v>
      </c>
      <c r="H114" s="59">
        <f t="shared" si="22"/>
        <v>23351.94382147224</v>
      </c>
    </row>
    <row r="115" spans="2:8" x14ac:dyDescent="0.65">
      <c r="B115" s="39">
        <f t="shared" si="16"/>
        <v>99</v>
      </c>
      <c r="C115" s="59">
        <f t="shared" si="18"/>
        <v>665.30249517918321</v>
      </c>
      <c r="D115" s="59">
        <f t="shared" si="19"/>
        <v>500</v>
      </c>
      <c r="E115" s="59">
        <f t="shared" si="20"/>
        <v>1165.3024951791831</v>
      </c>
      <c r="F115" s="59">
        <f t="shared" si="21"/>
        <v>529.08282288726184</v>
      </c>
      <c r="G115" s="59">
        <f t="shared" si="17"/>
        <v>136.2196722919214</v>
      </c>
      <c r="H115" s="59">
        <f t="shared" si="22"/>
        <v>22322.860998584976</v>
      </c>
    </row>
    <row r="116" spans="2:8" x14ac:dyDescent="0.65">
      <c r="B116" s="39">
        <f t="shared" si="16"/>
        <v>100</v>
      </c>
      <c r="C116" s="59">
        <f t="shared" si="18"/>
        <v>665.30249517918321</v>
      </c>
      <c r="D116" s="59">
        <f t="shared" si="19"/>
        <v>500</v>
      </c>
      <c r="E116" s="59">
        <f t="shared" si="20"/>
        <v>1165.3024951791831</v>
      </c>
      <c r="F116" s="59">
        <f t="shared" si="21"/>
        <v>535.08580602077086</v>
      </c>
      <c r="G116" s="59">
        <f t="shared" si="17"/>
        <v>130.21668915841238</v>
      </c>
      <c r="H116" s="59">
        <f t="shared" si="22"/>
        <v>21287.775192564204</v>
      </c>
    </row>
    <row r="117" spans="2:8" x14ac:dyDescent="0.65">
      <c r="B117" s="39">
        <f t="shared" si="16"/>
        <v>101</v>
      </c>
      <c r="C117" s="59">
        <f t="shared" si="18"/>
        <v>665.30249517918321</v>
      </c>
      <c r="D117" s="59">
        <f t="shared" si="19"/>
        <v>500</v>
      </c>
      <c r="E117" s="59">
        <f t="shared" si="20"/>
        <v>1165.3024951791831</v>
      </c>
      <c r="F117" s="59">
        <f t="shared" si="21"/>
        <v>541.12380655589197</v>
      </c>
      <c r="G117" s="59">
        <f t="shared" si="17"/>
        <v>124.17868862329119</v>
      </c>
      <c r="H117" s="59">
        <f t="shared" si="22"/>
        <v>20246.651386008311</v>
      </c>
    </row>
    <row r="118" spans="2:8" x14ac:dyDescent="0.65">
      <c r="B118" s="39">
        <f t="shared" si="16"/>
        <v>102</v>
      </c>
      <c r="C118" s="59">
        <f t="shared" si="18"/>
        <v>665.30249517918321</v>
      </c>
      <c r="D118" s="59">
        <f t="shared" si="19"/>
        <v>500</v>
      </c>
      <c r="E118" s="59">
        <f t="shared" si="20"/>
        <v>1165.3024951791831</v>
      </c>
      <c r="F118" s="59">
        <f t="shared" si="21"/>
        <v>547.19702876080135</v>
      </c>
      <c r="G118" s="59">
        <f t="shared" si="17"/>
        <v>118.10546641838182</v>
      </c>
      <c r="H118" s="59">
        <f t="shared" si="22"/>
        <v>19199.454357247509</v>
      </c>
    </row>
    <row r="119" spans="2:8" x14ac:dyDescent="0.65">
      <c r="B119" s="39">
        <f t="shared" si="16"/>
        <v>103</v>
      </c>
      <c r="C119" s="59">
        <f t="shared" si="18"/>
        <v>665.30249517918321</v>
      </c>
      <c r="D119" s="59">
        <f t="shared" si="19"/>
        <v>500</v>
      </c>
      <c r="E119" s="59">
        <f t="shared" si="20"/>
        <v>1165.3024951791831</v>
      </c>
      <c r="F119" s="59">
        <f t="shared" si="21"/>
        <v>553.30567809523939</v>
      </c>
      <c r="G119" s="59">
        <f t="shared" si="17"/>
        <v>111.99681708394381</v>
      </c>
      <c r="H119" s="59">
        <f t="shared" si="22"/>
        <v>18146.148679152269</v>
      </c>
    </row>
    <row r="120" spans="2:8" x14ac:dyDescent="0.65">
      <c r="B120" s="39">
        <f t="shared" si="16"/>
        <v>104</v>
      </c>
      <c r="C120" s="59">
        <f t="shared" si="18"/>
        <v>665.30249517918321</v>
      </c>
      <c r="D120" s="59">
        <f t="shared" si="19"/>
        <v>500</v>
      </c>
      <c r="E120" s="59">
        <f t="shared" si="20"/>
        <v>1165.3024951791831</v>
      </c>
      <c r="F120" s="59">
        <f t="shared" si="21"/>
        <v>559.44996121746158</v>
      </c>
      <c r="G120" s="59">
        <f t="shared" si="17"/>
        <v>105.85253396172158</v>
      </c>
      <c r="H120" s="59">
        <f t="shared" si="22"/>
        <v>17086.698717934807</v>
      </c>
    </row>
    <row r="121" spans="2:8" x14ac:dyDescent="0.65">
      <c r="B121" s="39">
        <f t="shared" si="16"/>
        <v>105</v>
      </c>
      <c r="C121" s="59">
        <f t="shared" si="18"/>
        <v>665.30249517918321</v>
      </c>
      <c r="D121" s="59">
        <f t="shared" si="19"/>
        <v>500</v>
      </c>
      <c r="E121" s="59">
        <f t="shared" si="20"/>
        <v>1165.3024951791831</v>
      </c>
      <c r="F121" s="59">
        <f t="shared" si="21"/>
        <v>565.6300859912302</v>
      </c>
      <c r="G121" s="59">
        <f t="shared" si="17"/>
        <v>99.67240918795305</v>
      </c>
      <c r="H121" s="59">
        <f t="shared" si="22"/>
        <v>16021.068631943577</v>
      </c>
    </row>
    <row r="122" spans="2:8" x14ac:dyDescent="0.65">
      <c r="B122" s="39">
        <f t="shared" si="16"/>
        <v>106</v>
      </c>
      <c r="C122" s="59">
        <f t="shared" si="18"/>
        <v>665.30249517918321</v>
      </c>
      <c r="D122" s="59">
        <f t="shared" si="19"/>
        <v>500</v>
      </c>
      <c r="E122" s="59">
        <f t="shared" si="20"/>
        <v>1165.3024951791831</v>
      </c>
      <c r="F122" s="59">
        <f t="shared" si="21"/>
        <v>571.84626149284566</v>
      </c>
      <c r="G122" s="59">
        <f t="shared" si="17"/>
        <v>93.456233686337541</v>
      </c>
      <c r="H122" s="59">
        <f t="shared" si="22"/>
        <v>14949.222370450732</v>
      </c>
    </row>
    <row r="123" spans="2:8" x14ac:dyDescent="0.65">
      <c r="B123" s="39">
        <f t="shared" si="16"/>
        <v>107</v>
      </c>
      <c r="C123" s="59">
        <f t="shared" si="18"/>
        <v>665.30249517918321</v>
      </c>
      <c r="D123" s="59">
        <f t="shared" si="19"/>
        <v>500</v>
      </c>
      <c r="E123" s="59">
        <f t="shared" si="20"/>
        <v>1165.3024951791831</v>
      </c>
      <c r="F123" s="59">
        <f t="shared" si="21"/>
        <v>578.0986980182206</v>
      </c>
      <c r="G123" s="59">
        <f t="shared" si="17"/>
        <v>87.203797160962608</v>
      </c>
      <c r="H123" s="59">
        <f t="shared" si="22"/>
        <v>13871.123672432512</v>
      </c>
    </row>
    <row r="124" spans="2:8" x14ac:dyDescent="0.65">
      <c r="B124" s="39">
        <f t="shared" si="16"/>
        <v>108</v>
      </c>
      <c r="C124" s="59">
        <f t="shared" si="18"/>
        <v>665.30249517918321</v>
      </c>
      <c r="D124" s="59">
        <f t="shared" si="19"/>
        <v>500</v>
      </c>
      <c r="E124" s="59">
        <f t="shared" si="20"/>
        <v>1165.3024951791831</v>
      </c>
      <c r="F124" s="59">
        <f t="shared" si="21"/>
        <v>584.38760708999359</v>
      </c>
      <c r="G124" s="59">
        <f t="shared" si="17"/>
        <v>80.91488808918966</v>
      </c>
      <c r="H124" s="59">
        <f t="shared" si="22"/>
        <v>12786.736065342518</v>
      </c>
    </row>
    <row r="125" spans="2:8" x14ac:dyDescent="0.65">
      <c r="B125" s="39">
        <f t="shared" si="16"/>
        <v>109</v>
      </c>
      <c r="C125" s="59">
        <f t="shared" si="18"/>
        <v>665.30249517918321</v>
      </c>
      <c r="D125" s="59">
        <f t="shared" si="19"/>
        <v>500</v>
      </c>
      <c r="E125" s="59">
        <f t="shared" si="20"/>
        <v>1165.3024951791831</v>
      </c>
      <c r="F125" s="59">
        <f t="shared" si="21"/>
        <v>590.7132014646852</v>
      </c>
      <c r="G125" s="59">
        <f t="shared" si="17"/>
        <v>74.589293714498027</v>
      </c>
      <c r="H125" s="59">
        <f t="shared" si="22"/>
        <v>11696.022863877834</v>
      </c>
    </row>
    <row r="126" spans="2:8" x14ac:dyDescent="0.65">
      <c r="B126" s="39">
        <f t="shared" si="16"/>
        <v>110</v>
      </c>
      <c r="C126" s="59">
        <f t="shared" si="18"/>
        <v>665.30249517918321</v>
      </c>
      <c r="D126" s="59">
        <f t="shared" si="19"/>
        <v>500</v>
      </c>
      <c r="E126" s="59">
        <f t="shared" si="20"/>
        <v>1165.3024951791831</v>
      </c>
      <c r="F126" s="59">
        <f t="shared" si="21"/>
        <v>597.07569513989586</v>
      </c>
      <c r="G126" s="59">
        <f t="shared" si="17"/>
        <v>68.226800039287369</v>
      </c>
      <c r="H126" s="59">
        <f t="shared" si="22"/>
        <v>10598.947168737937</v>
      </c>
    </row>
    <row r="127" spans="2:8" x14ac:dyDescent="0.65">
      <c r="B127" s="39">
        <f t="shared" si="16"/>
        <v>111</v>
      </c>
      <c r="C127" s="59">
        <f t="shared" si="18"/>
        <v>665.30249517918321</v>
      </c>
      <c r="D127" s="59">
        <f t="shared" si="19"/>
        <v>500</v>
      </c>
      <c r="E127" s="59">
        <f t="shared" si="20"/>
        <v>1165.3024951791831</v>
      </c>
      <c r="F127" s="59">
        <f t="shared" si="21"/>
        <v>603.47530336154523</v>
      </c>
      <c r="G127" s="59">
        <f t="shared" si="17"/>
        <v>61.827191817637967</v>
      </c>
      <c r="H127" s="59">
        <f t="shared" si="22"/>
        <v>9495.4718653763921</v>
      </c>
    </row>
    <row r="128" spans="2:8" x14ac:dyDescent="0.65">
      <c r="B128" s="39">
        <f t="shared" si="16"/>
        <v>112</v>
      </c>
      <c r="C128" s="59">
        <f t="shared" si="18"/>
        <v>665.30249517918321</v>
      </c>
      <c r="D128" s="59">
        <f t="shared" si="19"/>
        <v>500</v>
      </c>
      <c r="E128" s="59">
        <f t="shared" si="20"/>
        <v>1165.3024951791831</v>
      </c>
      <c r="F128" s="59">
        <f t="shared" si="21"/>
        <v>609.9122426311543</v>
      </c>
      <c r="G128" s="59">
        <f t="shared" si="17"/>
        <v>55.390252548028954</v>
      </c>
      <c r="H128" s="59">
        <f t="shared" si="22"/>
        <v>8385.559622745237</v>
      </c>
    </row>
    <row r="129" spans="2:8" x14ac:dyDescent="0.65">
      <c r="B129" s="39">
        <f t="shared" si="16"/>
        <v>113</v>
      </c>
      <c r="C129" s="59">
        <f t="shared" si="18"/>
        <v>665.30249517918321</v>
      </c>
      <c r="D129" s="59">
        <f t="shared" si="19"/>
        <v>500</v>
      </c>
      <c r="E129" s="59">
        <f t="shared" si="20"/>
        <v>1165.3024951791831</v>
      </c>
      <c r="F129" s="59">
        <f t="shared" si="21"/>
        <v>616.3867307131693</v>
      </c>
      <c r="G129" s="59">
        <f t="shared" si="17"/>
        <v>48.915764466013883</v>
      </c>
      <c r="H129" s="59">
        <f t="shared" si="22"/>
        <v>7269.1728920320675</v>
      </c>
    </row>
    <row r="130" spans="2:8" x14ac:dyDescent="0.65">
      <c r="B130" s="39">
        <f t="shared" si="16"/>
        <v>114</v>
      </c>
      <c r="C130" s="59">
        <f t="shared" si="18"/>
        <v>665.30249517918321</v>
      </c>
      <c r="D130" s="59">
        <f t="shared" si="19"/>
        <v>500</v>
      </c>
      <c r="E130" s="59">
        <f t="shared" si="20"/>
        <v>1165.3024951791831</v>
      </c>
      <c r="F130" s="59">
        <f t="shared" si="21"/>
        <v>622.89898664232953</v>
      </c>
      <c r="G130" s="59">
        <f t="shared" si="17"/>
        <v>42.403508536853728</v>
      </c>
      <c r="H130" s="59">
        <f t="shared" si="22"/>
        <v>6146.2739053897376</v>
      </c>
    </row>
    <row r="131" spans="2:8" x14ac:dyDescent="0.65">
      <c r="B131" s="39">
        <f t="shared" si="16"/>
        <v>115</v>
      </c>
      <c r="C131" s="59">
        <f t="shared" si="18"/>
        <v>665.30249517918321</v>
      </c>
      <c r="D131" s="59">
        <f t="shared" si="19"/>
        <v>500</v>
      </c>
      <c r="E131" s="59">
        <f t="shared" si="20"/>
        <v>1165.3024951791831</v>
      </c>
      <c r="F131" s="59">
        <f t="shared" si="21"/>
        <v>629.44923073107645</v>
      </c>
      <c r="G131" s="59">
        <f t="shared" si="17"/>
        <v>35.853264448106806</v>
      </c>
      <c r="H131" s="59">
        <f t="shared" si="22"/>
        <v>5016.824674658661</v>
      </c>
    </row>
    <row r="132" spans="2:8" x14ac:dyDescent="0.65">
      <c r="B132" s="39">
        <f t="shared" si="16"/>
        <v>116</v>
      </c>
      <c r="C132" s="59">
        <f t="shared" si="18"/>
        <v>665.30249517918321</v>
      </c>
      <c r="D132" s="59">
        <f t="shared" si="19"/>
        <v>500</v>
      </c>
      <c r="E132" s="59">
        <f t="shared" si="20"/>
        <v>1165.3024951791831</v>
      </c>
      <c r="F132" s="59">
        <f t="shared" si="21"/>
        <v>636.03768457700767</v>
      </c>
      <c r="G132" s="59">
        <f t="shared" si="17"/>
        <v>29.264810602175523</v>
      </c>
      <c r="H132" s="59">
        <f t="shared" si="22"/>
        <v>3880.7869900816531</v>
      </c>
    </row>
    <row r="133" spans="2:8" x14ac:dyDescent="0.65">
      <c r="B133" s="39">
        <f t="shared" si="16"/>
        <v>117</v>
      </c>
      <c r="C133" s="59">
        <f t="shared" si="18"/>
        <v>665.30249517918321</v>
      </c>
      <c r="D133" s="59">
        <f t="shared" si="19"/>
        <v>500</v>
      </c>
      <c r="E133" s="59">
        <f t="shared" si="20"/>
        <v>1165.3024951791831</v>
      </c>
      <c r="F133" s="59">
        <f t="shared" si="21"/>
        <v>642.66457107037354</v>
      </c>
      <c r="G133" s="59">
        <f t="shared" si="17"/>
        <v>22.637924108809646</v>
      </c>
      <c r="H133" s="59">
        <f t="shared" si="22"/>
        <v>2738.1224190112798</v>
      </c>
    </row>
    <row r="134" spans="2:8" x14ac:dyDescent="0.65">
      <c r="B134" s="39">
        <f t="shared" si="16"/>
        <v>118</v>
      </c>
      <c r="C134" s="59">
        <f t="shared" si="18"/>
        <v>665.30249517918321</v>
      </c>
      <c r="D134" s="59">
        <f t="shared" si="19"/>
        <v>500</v>
      </c>
      <c r="E134" s="59">
        <f t="shared" si="20"/>
        <v>1165.3024951791831</v>
      </c>
      <c r="F134" s="59">
        <f t="shared" si="21"/>
        <v>649.33011440161738</v>
      </c>
      <c r="G134" s="59">
        <f t="shared" si="17"/>
        <v>15.9723807775658</v>
      </c>
      <c r="H134" s="59">
        <f t="shared" si="22"/>
        <v>1588.7923046096626</v>
      </c>
    </row>
    <row r="135" spans="2:8" x14ac:dyDescent="0.65">
      <c r="B135" s="39">
        <f t="shared" si="16"/>
        <v>119</v>
      </c>
      <c r="C135" s="59">
        <f t="shared" si="18"/>
        <v>665.30249517918321</v>
      </c>
      <c r="D135" s="59">
        <f t="shared" si="19"/>
        <v>500</v>
      </c>
      <c r="E135" s="59">
        <f t="shared" si="20"/>
        <v>1165.3024951791831</v>
      </c>
      <c r="F135" s="59">
        <f t="shared" si="21"/>
        <v>656.03454006896015</v>
      </c>
      <c r="G135" s="59">
        <f t="shared" si="17"/>
        <v>9.2679551102230313</v>
      </c>
      <c r="H135" s="59">
        <f t="shared" si="22"/>
        <v>432.7577645407024</v>
      </c>
    </row>
    <row r="136" spans="2:8" x14ac:dyDescent="0.65">
      <c r="B136" s="39">
        <f t="shared" si="16"/>
        <v>120</v>
      </c>
      <c r="C136" s="59">
        <f t="shared" si="18"/>
        <v>435.28218483385649</v>
      </c>
      <c r="D136" s="59">
        <f t="shared" si="19"/>
        <v>0</v>
      </c>
      <c r="E136" s="59">
        <f t="shared" si="20"/>
        <v>435.28218483385649</v>
      </c>
      <c r="F136" s="59">
        <f t="shared" si="21"/>
        <v>432.7577645407024</v>
      </c>
      <c r="G136" s="59">
        <f t="shared" si="17"/>
        <v>2.5244202931540975</v>
      </c>
      <c r="H136" s="59">
        <f t="shared" si="22"/>
        <v>0</v>
      </c>
    </row>
    <row r="137" spans="2:8" x14ac:dyDescent="0.65">
      <c r="B137" s="39">
        <f t="shared" si="16"/>
        <v>121</v>
      </c>
      <c r="C137" s="59">
        <f t="shared" si="18"/>
        <v>0</v>
      </c>
      <c r="D137" s="59">
        <f t="shared" si="19"/>
        <v>0</v>
      </c>
      <c r="E137" s="59">
        <f t="shared" si="20"/>
        <v>0</v>
      </c>
      <c r="F137" s="59">
        <f t="shared" si="21"/>
        <v>0</v>
      </c>
      <c r="G137" s="59">
        <f t="shared" si="17"/>
        <v>0</v>
      </c>
      <c r="H137" s="59">
        <f t="shared" si="22"/>
        <v>0</v>
      </c>
    </row>
    <row r="138" spans="2:8" x14ac:dyDescent="0.65">
      <c r="B138" s="39">
        <f t="shared" si="16"/>
        <v>122</v>
      </c>
      <c r="C138" s="59">
        <f t="shared" si="18"/>
        <v>0</v>
      </c>
      <c r="D138" s="59">
        <f t="shared" si="19"/>
        <v>0</v>
      </c>
      <c r="E138" s="59">
        <f t="shared" si="20"/>
        <v>0</v>
      </c>
      <c r="F138" s="59">
        <f t="shared" si="21"/>
        <v>0</v>
      </c>
      <c r="G138" s="59">
        <f t="shared" si="17"/>
        <v>0</v>
      </c>
      <c r="H138" s="59">
        <f t="shared" si="22"/>
        <v>0</v>
      </c>
    </row>
    <row r="139" spans="2:8" x14ac:dyDescent="0.65">
      <c r="B139" s="39">
        <f t="shared" si="16"/>
        <v>123</v>
      </c>
      <c r="C139" s="59">
        <f t="shared" si="18"/>
        <v>0</v>
      </c>
      <c r="D139" s="59">
        <f t="shared" si="19"/>
        <v>0</v>
      </c>
      <c r="E139" s="59">
        <f t="shared" si="20"/>
        <v>0</v>
      </c>
      <c r="F139" s="59">
        <f t="shared" si="21"/>
        <v>0</v>
      </c>
      <c r="G139" s="59">
        <f t="shared" si="17"/>
        <v>0</v>
      </c>
      <c r="H139" s="59">
        <f t="shared" si="22"/>
        <v>0</v>
      </c>
    </row>
    <row r="140" spans="2:8" x14ac:dyDescent="0.65">
      <c r="B140" s="39">
        <f t="shared" si="16"/>
        <v>124</v>
      </c>
      <c r="C140" s="59">
        <f t="shared" si="18"/>
        <v>0</v>
      </c>
      <c r="D140" s="59">
        <f t="shared" si="19"/>
        <v>0</v>
      </c>
      <c r="E140" s="59">
        <f t="shared" si="20"/>
        <v>0</v>
      </c>
      <c r="F140" s="59">
        <f t="shared" si="21"/>
        <v>0</v>
      </c>
      <c r="G140" s="59">
        <f t="shared" si="17"/>
        <v>0</v>
      </c>
      <c r="H140" s="59">
        <f t="shared" si="22"/>
        <v>0</v>
      </c>
    </row>
    <row r="141" spans="2:8" x14ac:dyDescent="0.65">
      <c r="B141" s="39">
        <f t="shared" si="16"/>
        <v>125</v>
      </c>
      <c r="C141" s="59">
        <f t="shared" si="18"/>
        <v>0</v>
      </c>
      <c r="D141" s="59">
        <f t="shared" si="19"/>
        <v>0</v>
      </c>
      <c r="E141" s="59">
        <f t="shared" si="20"/>
        <v>0</v>
      </c>
      <c r="F141" s="59">
        <f t="shared" si="21"/>
        <v>0</v>
      </c>
      <c r="G141" s="59">
        <f t="shared" si="17"/>
        <v>0</v>
      </c>
      <c r="H141" s="59">
        <f t="shared" si="22"/>
        <v>0</v>
      </c>
    </row>
    <row r="142" spans="2:8" x14ac:dyDescent="0.65">
      <c r="B142" s="39">
        <f t="shared" si="16"/>
        <v>126</v>
      </c>
      <c r="C142" s="59">
        <f t="shared" si="18"/>
        <v>0</v>
      </c>
      <c r="D142" s="59">
        <f t="shared" si="19"/>
        <v>0</v>
      </c>
      <c r="E142" s="59">
        <f t="shared" si="20"/>
        <v>0</v>
      </c>
      <c r="F142" s="59">
        <f t="shared" si="21"/>
        <v>0</v>
      </c>
      <c r="G142" s="59">
        <f t="shared" si="17"/>
        <v>0</v>
      </c>
      <c r="H142" s="59">
        <f t="shared" si="22"/>
        <v>0</v>
      </c>
    </row>
    <row r="143" spans="2:8" x14ac:dyDescent="0.65">
      <c r="B143" s="39">
        <f t="shared" si="16"/>
        <v>127</v>
      </c>
      <c r="C143" s="59">
        <f t="shared" si="18"/>
        <v>0</v>
      </c>
      <c r="D143" s="59">
        <f t="shared" si="19"/>
        <v>0</v>
      </c>
      <c r="E143" s="59">
        <f t="shared" si="20"/>
        <v>0</v>
      </c>
      <c r="F143" s="59">
        <f t="shared" si="21"/>
        <v>0</v>
      </c>
      <c r="G143" s="59">
        <f t="shared" si="17"/>
        <v>0</v>
      </c>
      <c r="H143" s="59">
        <f t="shared" si="22"/>
        <v>0</v>
      </c>
    </row>
    <row r="144" spans="2:8" x14ac:dyDescent="0.65">
      <c r="B144" s="39">
        <f t="shared" si="16"/>
        <v>128</v>
      </c>
      <c r="C144" s="59">
        <f t="shared" si="18"/>
        <v>0</v>
      </c>
      <c r="D144" s="59">
        <f t="shared" si="19"/>
        <v>0</v>
      </c>
      <c r="E144" s="59">
        <f t="shared" si="20"/>
        <v>0</v>
      </c>
      <c r="F144" s="59">
        <f t="shared" si="21"/>
        <v>0</v>
      </c>
      <c r="G144" s="59">
        <f t="shared" si="17"/>
        <v>0</v>
      </c>
      <c r="H144" s="59">
        <f t="shared" si="22"/>
        <v>0</v>
      </c>
    </row>
    <row r="145" spans="2:8" x14ac:dyDescent="0.65">
      <c r="B145" s="39">
        <f t="shared" si="16"/>
        <v>129</v>
      </c>
      <c r="C145" s="59">
        <f t="shared" si="18"/>
        <v>0</v>
      </c>
      <c r="D145" s="59">
        <f t="shared" si="19"/>
        <v>0</v>
      </c>
      <c r="E145" s="59">
        <f t="shared" si="20"/>
        <v>0</v>
      </c>
      <c r="F145" s="59">
        <f t="shared" si="21"/>
        <v>0</v>
      </c>
      <c r="G145" s="59">
        <f t="shared" si="17"/>
        <v>0</v>
      </c>
      <c r="H145" s="59">
        <f t="shared" si="22"/>
        <v>0</v>
      </c>
    </row>
    <row r="146" spans="2:8" x14ac:dyDescent="0.65">
      <c r="B146" s="39">
        <f t="shared" ref="B146:B209" si="23">+B145+1</f>
        <v>130</v>
      </c>
      <c r="C146" s="59">
        <f t="shared" si="18"/>
        <v>0</v>
      </c>
      <c r="D146" s="59">
        <f t="shared" si="19"/>
        <v>0</v>
      </c>
      <c r="E146" s="59">
        <f t="shared" si="20"/>
        <v>0</v>
      </c>
      <c r="F146" s="59">
        <f t="shared" si="21"/>
        <v>0</v>
      </c>
      <c r="G146" s="59">
        <f t="shared" ref="G146:G209" si="24">H145*$C$6</f>
        <v>0</v>
      </c>
      <c r="H146" s="59">
        <f t="shared" si="22"/>
        <v>0</v>
      </c>
    </row>
    <row r="147" spans="2:8" x14ac:dyDescent="0.65">
      <c r="B147" s="39">
        <f t="shared" si="23"/>
        <v>131</v>
      </c>
      <c r="C147" s="59">
        <f t="shared" si="18"/>
        <v>0</v>
      </c>
      <c r="D147" s="59">
        <f t="shared" si="19"/>
        <v>0</v>
      </c>
      <c r="E147" s="59">
        <f t="shared" si="20"/>
        <v>0</v>
      </c>
      <c r="F147" s="59">
        <f t="shared" si="21"/>
        <v>0</v>
      </c>
      <c r="G147" s="59">
        <f t="shared" si="24"/>
        <v>0</v>
      </c>
      <c r="H147" s="59">
        <f t="shared" si="22"/>
        <v>0</v>
      </c>
    </row>
    <row r="148" spans="2:8" x14ac:dyDescent="0.65">
      <c r="B148" s="39">
        <f t="shared" si="23"/>
        <v>132</v>
      </c>
      <c r="C148" s="59">
        <f t="shared" si="18"/>
        <v>0</v>
      </c>
      <c r="D148" s="59">
        <f t="shared" si="19"/>
        <v>0</v>
      </c>
      <c r="E148" s="59">
        <f t="shared" si="20"/>
        <v>0</v>
      </c>
      <c r="F148" s="59">
        <f t="shared" si="21"/>
        <v>0</v>
      </c>
      <c r="G148" s="59">
        <f t="shared" si="24"/>
        <v>0</v>
      </c>
      <c r="H148" s="59">
        <f t="shared" si="22"/>
        <v>0</v>
      </c>
    </row>
    <row r="149" spans="2:8" x14ac:dyDescent="0.65">
      <c r="B149" s="39">
        <f t="shared" si="23"/>
        <v>133</v>
      </c>
      <c r="C149" s="59">
        <f t="shared" si="18"/>
        <v>0</v>
      </c>
      <c r="D149" s="59">
        <f t="shared" si="19"/>
        <v>0</v>
      </c>
      <c r="E149" s="59">
        <f t="shared" si="20"/>
        <v>0</v>
      </c>
      <c r="F149" s="59">
        <f t="shared" si="21"/>
        <v>0</v>
      </c>
      <c r="G149" s="59">
        <f t="shared" si="24"/>
        <v>0</v>
      </c>
      <c r="H149" s="59">
        <f t="shared" si="22"/>
        <v>0</v>
      </c>
    </row>
    <row r="150" spans="2:8" x14ac:dyDescent="0.65">
      <c r="B150" s="39">
        <f t="shared" si="23"/>
        <v>134</v>
      </c>
      <c r="C150" s="59">
        <f t="shared" si="18"/>
        <v>0</v>
      </c>
      <c r="D150" s="59">
        <f t="shared" si="19"/>
        <v>0</v>
      </c>
      <c r="E150" s="59">
        <f t="shared" si="20"/>
        <v>0</v>
      </c>
      <c r="F150" s="59">
        <f t="shared" si="21"/>
        <v>0</v>
      </c>
      <c r="G150" s="59">
        <f t="shared" si="24"/>
        <v>0</v>
      </c>
      <c r="H150" s="59">
        <f t="shared" si="22"/>
        <v>0</v>
      </c>
    </row>
    <row r="151" spans="2:8" x14ac:dyDescent="0.65">
      <c r="B151" s="39">
        <f t="shared" si="23"/>
        <v>135</v>
      </c>
      <c r="C151" s="59">
        <f t="shared" si="18"/>
        <v>0</v>
      </c>
      <c r="D151" s="59">
        <f t="shared" si="19"/>
        <v>0</v>
      </c>
      <c r="E151" s="59">
        <f t="shared" si="20"/>
        <v>0</v>
      </c>
      <c r="F151" s="59">
        <f t="shared" si="21"/>
        <v>0</v>
      </c>
      <c r="G151" s="59">
        <f t="shared" si="24"/>
        <v>0</v>
      </c>
      <c r="H151" s="59">
        <f t="shared" si="22"/>
        <v>0</v>
      </c>
    </row>
    <row r="152" spans="2:8" x14ac:dyDescent="0.65">
      <c r="B152" s="39">
        <f t="shared" si="23"/>
        <v>136</v>
      </c>
      <c r="C152" s="59">
        <f t="shared" si="18"/>
        <v>0</v>
      </c>
      <c r="D152" s="59">
        <f t="shared" si="19"/>
        <v>0</v>
      </c>
      <c r="E152" s="59">
        <f t="shared" si="20"/>
        <v>0</v>
      </c>
      <c r="F152" s="59">
        <f t="shared" si="21"/>
        <v>0</v>
      </c>
      <c r="G152" s="59">
        <f t="shared" si="24"/>
        <v>0</v>
      </c>
      <c r="H152" s="59">
        <f t="shared" si="22"/>
        <v>0</v>
      </c>
    </row>
    <row r="153" spans="2:8" x14ac:dyDescent="0.65">
      <c r="B153" s="39">
        <f t="shared" si="23"/>
        <v>137</v>
      </c>
      <c r="C153" s="59">
        <f t="shared" si="18"/>
        <v>0</v>
      </c>
      <c r="D153" s="59">
        <f t="shared" si="19"/>
        <v>0</v>
      </c>
      <c r="E153" s="59">
        <f t="shared" si="20"/>
        <v>0</v>
      </c>
      <c r="F153" s="59">
        <f t="shared" si="21"/>
        <v>0</v>
      </c>
      <c r="G153" s="59">
        <f t="shared" si="24"/>
        <v>0</v>
      </c>
      <c r="H153" s="59">
        <f t="shared" si="22"/>
        <v>0</v>
      </c>
    </row>
    <row r="154" spans="2:8" x14ac:dyDescent="0.65">
      <c r="B154" s="39">
        <f t="shared" si="23"/>
        <v>138</v>
      </c>
      <c r="C154" s="59">
        <f t="shared" si="18"/>
        <v>0</v>
      </c>
      <c r="D154" s="59">
        <f t="shared" si="19"/>
        <v>0</v>
      </c>
      <c r="E154" s="59">
        <f t="shared" si="20"/>
        <v>0</v>
      </c>
      <c r="F154" s="59">
        <f t="shared" si="21"/>
        <v>0</v>
      </c>
      <c r="G154" s="59">
        <f t="shared" si="24"/>
        <v>0</v>
      </c>
      <c r="H154" s="59">
        <f t="shared" si="22"/>
        <v>0</v>
      </c>
    </row>
    <row r="155" spans="2:8" x14ac:dyDescent="0.65">
      <c r="B155" s="39">
        <f t="shared" si="23"/>
        <v>139</v>
      </c>
      <c r="C155" s="59">
        <f t="shared" si="18"/>
        <v>0</v>
      </c>
      <c r="D155" s="59">
        <f t="shared" si="19"/>
        <v>0</v>
      </c>
      <c r="E155" s="59">
        <f t="shared" si="20"/>
        <v>0</v>
      </c>
      <c r="F155" s="59">
        <f t="shared" si="21"/>
        <v>0</v>
      </c>
      <c r="G155" s="59">
        <f t="shared" si="24"/>
        <v>0</v>
      </c>
      <c r="H155" s="59">
        <f t="shared" si="22"/>
        <v>0</v>
      </c>
    </row>
    <row r="156" spans="2:8" x14ac:dyDescent="0.65">
      <c r="B156" s="39">
        <f t="shared" si="23"/>
        <v>140</v>
      </c>
      <c r="C156" s="59">
        <f t="shared" si="18"/>
        <v>0</v>
      </c>
      <c r="D156" s="59">
        <f t="shared" si="19"/>
        <v>0</v>
      </c>
      <c r="E156" s="59">
        <f t="shared" si="20"/>
        <v>0</v>
      </c>
      <c r="F156" s="59">
        <f t="shared" si="21"/>
        <v>0</v>
      </c>
      <c r="G156" s="59">
        <f t="shared" si="24"/>
        <v>0</v>
      </c>
      <c r="H156" s="59">
        <f t="shared" si="22"/>
        <v>0</v>
      </c>
    </row>
    <row r="157" spans="2:8" x14ac:dyDescent="0.65">
      <c r="B157" s="39">
        <f t="shared" si="23"/>
        <v>141</v>
      </c>
      <c r="C157" s="59">
        <f t="shared" si="18"/>
        <v>0</v>
      </c>
      <c r="D157" s="59">
        <f t="shared" si="19"/>
        <v>0</v>
      </c>
      <c r="E157" s="59">
        <f t="shared" si="20"/>
        <v>0</v>
      </c>
      <c r="F157" s="59">
        <f t="shared" si="21"/>
        <v>0</v>
      </c>
      <c r="G157" s="59">
        <f t="shared" si="24"/>
        <v>0</v>
      </c>
      <c r="H157" s="59">
        <f t="shared" si="22"/>
        <v>0</v>
      </c>
    </row>
    <row r="158" spans="2:8" x14ac:dyDescent="0.65">
      <c r="B158" s="39">
        <f t="shared" si="23"/>
        <v>142</v>
      </c>
      <c r="C158" s="59">
        <f t="shared" ref="C158:C221" si="25">MIN($C$9,H157+H157*$C$6)</f>
        <v>0</v>
      </c>
      <c r="D158" s="59">
        <f t="shared" ref="D158:D221" si="26">IF($C$10&lt;H157-F158,$C$10,H157-F158)</f>
        <v>0</v>
      </c>
      <c r="E158" s="59">
        <f t="shared" ref="E158:E221" si="27">C158+D158</f>
        <v>0</v>
      </c>
      <c r="F158" s="59">
        <f t="shared" ref="F158:F221" si="28">IF(C158&gt;0,MIN(C158-G158,H157),0)</f>
        <v>0</v>
      </c>
      <c r="G158" s="59">
        <f t="shared" si="24"/>
        <v>0</v>
      </c>
      <c r="H158" s="59">
        <f t="shared" ref="H158:H221" si="29">IF(H157&gt;0,H157-D158-F158,0)</f>
        <v>0</v>
      </c>
    </row>
    <row r="159" spans="2:8" x14ac:dyDescent="0.65">
      <c r="B159" s="39">
        <f t="shared" si="23"/>
        <v>143</v>
      </c>
      <c r="C159" s="59">
        <f t="shared" si="25"/>
        <v>0</v>
      </c>
      <c r="D159" s="59">
        <f t="shared" si="26"/>
        <v>0</v>
      </c>
      <c r="E159" s="59">
        <f t="shared" si="27"/>
        <v>0</v>
      </c>
      <c r="F159" s="59">
        <f t="shared" si="28"/>
        <v>0</v>
      </c>
      <c r="G159" s="59">
        <f t="shared" si="24"/>
        <v>0</v>
      </c>
      <c r="H159" s="59">
        <f t="shared" si="29"/>
        <v>0</v>
      </c>
    </row>
    <row r="160" spans="2:8" x14ac:dyDescent="0.65">
      <c r="B160" s="39">
        <f t="shared" si="23"/>
        <v>144</v>
      </c>
      <c r="C160" s="59">
        <f t="shared" si="25"/>
        <v>0</v>
      </c>
      <c r="D160" s="59">
        <f t="shared" si="26"/>
        <v>0</v>
      </c>
      <c r="E160" s="59">
        <f t="shared" si="27"/>
        <v>0</v>
      </c>
      <c r="F160" s="59">
        <f t="shared" si="28"/>
        <v>0</v>
      </c>
      <c r="G160" s="59">
        <f t="shared" si="24"/>
        <v>0</v>
      </c>
      <c r="H160" s="59">
        <f t="shared" si="29"/>
        <v>0</v>
      </c>
    </row>
    <row r="161" spans="2:8" x14ac:dyDescent="0.65">
      <c r="B161" s="39">
        <f t="shared" si="23"/>
        <v>145</v>
      </c>
      <c r="C161" s="59">
        <f t="shared" si="25"/>
        <v>0</v>
      </c>
      <c r="D161" s="59">
        <f t="shared" si="26"/>
        <v>0</v>
      </c>
      <c r="E161" s="59">
        <f t="shared" si="27"/>
        <v>0</v>
      </c>
      <c r="F161" s="59">
        <f t="shared" si="28"/>
        <v>0</v>
      </c>
      <c r="G161" s="59">
        <f t="shared" si="24"/>
        <v>0</v>
      </c>
      <c r="H161" s="59">
        <f t="shared" si="29"/>
        <v>0</v>
      </c>
    </row>
    <row r="162" spans="2:8" x14ac:dyDescent="0.65">
      <c r="B162" s="39">
        <f t="shared" si="23"/>
        <v>146</v>
      </c>
      <c r="C162" s="59">
        <f t="shared" si="25"/>
        <v>0</v>
      </c>
      <c r="D162" s="59">
        <f t="shared" si="26"/>
        <v>0</v>
      </c>
      <c r="E162" s="59">
        <f t="shared" si="27"/>
        <v>0</v>
      </c>
      <c r="F162" s="59">
        <f t="shared" si="28"/>
        <v>0</v>
      </c>
      <c r="G162" s="59">
        <f t="shared" si="24"/>
        <v>0</v>
      </c>
      <c r="H162" s="59">
        <f t="shared" si="29"/>
        <v>0</v>
      </c>
    </row>
    <row r="163" spans="2:8" x14ac:dyDescent="0.65">
      <c r="B163" s="39">
        <f t="shared" si="23"/>
        <v>147</v>
      </c>
      <c r="C163" s="59">
        <f t="shared" si="25"/>
        <v>0</v>
      </c>
      <c r="D163" s="59">
        <f t="shared" si="26"/>
        <v>0</v>
      </c>
      <c r="E163" s="59">
        <f t="shared" si="27"/>
        <v>0</v>
      </c>
      <c r="F163" s="59">
        <f t="shared" si="28"/>
        <v>0</v>
      </c>
      <c r="G163" s="59">
        <f t="shared" si="24"/>
        <v>0</v>
      </c>
      <c r="H163" s="59">
        <f t="shared" si="29"/>
        <v>0</v>
      </c>
    </row>
    <row r="164" spans="2:8" x14ac:dyDescent="0.65">
      <c r="B164" s="39">
        <f t="shared" si="23"/>
        <v>148</v>
      </c>
      <c r="C164" s="59">
        <f t="shared" si="25"/>
        <v>0</v>
      </c>
      <c r="D164" s="59">
        <f t="shared" si="26"/>
        <v>0</v>
      </c>
      <c r="E164" s="59">
        <f t="shared" si="27"/>
        <v>0</v>
      </c>
      <c r="F164" s="59">
        <f t="shared" si="28"/>
        <v>0</v>
      </c>
      <c r="G164" s="59">
        <f t="shared" si="24"/>
        <v>0</v>
      </c>
      <c r="H164" s="59">
        <f t="shared" si="29"/>
        <v>0</v>
      </c>
    </row>
    <row r="165" spans="2:8" x14ac:dyDescent="0.65">
      <c r="B165" s="39">
        <f t="shared" si="23"/>
        <v>149</v>
      </c>
      <c r="C165" s="59">
        <f t="shared" si="25"/>
        <v>0</v>
      </c>
      <c r="D165" s="59">
        <f t="shared" si="26"/>
        <v>0</v>
      </c>
      <c r="E165" s="59">
        <f t="shared" si="27"/>
        <v>0</v>
      </c>
      <c r="F165" s="59">
        <f t="shared" si="28"/>
        <v>0</v>
      </c>
      <c r="G165" s="59">
        <f t="shared" si="24"/>
        <v>0</v>
      </c>
      <c r="H165" s="59">
        <f t="shared" si="29"/>
        <v>0</v>
      </c>
    </row>
    <row r="166" spans="2:8" x14ac:dyDescent="0.65">
      <c r="B166" s="39">
        <f t="shared" si="23"/>
        <v>150</v>
      </c>
      <c r="C166" s="59">
        <f t="shared" si="25"/>
        <v>0</v>
      </c>
      <c r="D166" s="59">
        <f t="shared" si="26"/>
        <v>0</v>
      </c>
      <c r="E166" s="59">
        <f t="shared" si="27"/>
        <v>0</v>
      </c>
      <c r="F166" s="59">
        <f t="shared" si="28"/>
        <v>0</v>
      </c>
      <c r="G166" s="59">
        <f t="shared" si="24"/>
        <v>0</v>
      </c>
      <c r="H166" s="59">
        <f t="shared" si="29"/>
        <v>0</v>
      </c>
    </row>
    <row r="167" spans="2:8" x14ac:dyDescent="0.65">
      <c r="B167" s="39">
        <f t="shared" si="23"/>
        <v>151</v>
      </c>
      <c r="C167" s="59">
        <f t="shared" si="25"/>
        <v>0</v>
      </c>
      <c r="D167" s="59">
        <f t="shared" si="26"/>
        <v>0</v>
      </c>
      <c r="E167" s="59">
        <f t="shared" si="27"/>
        <v>0</v>
      </c>
      <c r="F167" s="59">
        <f t="shared" si="28"/>
        <v>0</v>
      </c>
      <c r="G167" s="59">
        <f t="shared" si="24"/>
        <v>0</v>
      </c>
      <c r="H167" s="59">
        <f t="shared" si="29"/>
        <v>0</v>
      </c>
    </row>
    <row r="168" spans="2:8" x14ac:dyDescent="0.65">
      <c r="B168" s="39">
        <f t="shared" si="23"/>
        <v>152</v>
      </c>
      <c r="C168" s="59">
        <f t="shared" si="25"/>
        <v>0</v>
      </c>
      <c r="D168" s="59">
        <f t="shared" si="26"/>
        <v>0</v>
      </c>
      <c r="E168" s="59">
        <f t="shared" si="27"/>
        <v>0</v>
      </c>
      <c r="F168" s="59">
        <f t="shared" si="28"/>
        <v>0</v>
      </c>
      <c r="G168" s="59">
        <f t="shared" si="24"/>
        <v>0</v>
      </c>
      <c r="H168" s="59">
        <f t="shared" si="29"/>
        <v>0</v>
      </c>
    </row>
    <row r="169" spans="2:8" x14ac:dyDescent="0.65">
      <c r="B169" s="39">
        <f t="shared" si="23"/>
        <v>153</v>
      </c>
      <c r="C169" s="59">
        <f t="shared" si="25"/>
        <v>0</v>
      </c>
      <c r="D169" s="59">
        <f t="shared" si="26"/>
        <v>0</v>
      </c>
      <c r="E169" s="59">
        <f t="shared" si="27"/>
        <v>0</v>
      </c>
      <c r="F169" s="59">
        <f t="shared" si="28"/>
        <v>0</v>
      </c>
      <c r="G169" s="59">
        <f t="shared" si="24"/>
        <v>0</v>
      </c>
      <c r="H169" s="59">
        <f t="shared" si="29"/>
        <v>0</v>
      </c>
    </row>
    <row r="170" spans="2:8" x14ac:dyDescent="0.65">
      <c r="B170" s="39">
        <f t="shared" si="23"/>
        <v>154</v>
      </c>
      <c r="C170" s="59">
        <f t="shared" si="25"/>
        <v>0</v>
      </c>
      <c r="D170" s="59">
        <f t="shared" si="26"/>
        <v>0</v>
      </c>
      <c r="E170" s="59">
        <f t="shared" si="27"/>
        <v>0</v>
      </c>
      <c r="F170" s="59">
        <f t="shared" si="28"/>
        <v>0</v>
      </c>
      <c r="G170" s="59">
        <f t="shared" si="24"/>
        <v>0</v>
      </c>
      <c r="H170" s="59">
        <f t="shared" si="29"/>
        <v>0</v>
      </c>
    </row>
    <row r="171" spans="2:8" x14ac:dyDescent="0.65">
      <c r="B171" s="39">
        <f t="shared" si="23"/>
        <v>155</v>
      </c>
      <c r="C171" s="59">
        <f t="shared" si="25"/>
        <v>0</v>
      </c>
      <c r="D171" s="59">
        <f t="shared" si="26"/>
        <v>0</v>
      </c>
      <c r="E171" s="59">
        <f t="shared" si="27"/>
        <v>0</v>
      </c>
      <c r="F171" s="59">
        <f t="shared" si="28"/>
        <v>0</v>
      </c>
      <c r="G171" s="59">
        <f t="shared" si="24"/>
        <v>0</v>
      </c>
      <c r="H171" s="59">
        <f t="shared" si="29"/>
        <v>0</v>
      </c>
    </row>
    <row r="172" spans="2:8" x14ac:dyDescent="0.65">
      <c r="B172" s="39">
        <f t="shared" si="23"/>
        <v>156</v>
      </c>
      <c r="C172" s="59">
        <f t="shared" si="25"/>
        <v>0</v>
      </c>
      <c r="D172" s="59">
        <f t="shared" si="26"/>
        <v>0</v>
      </c>
      <c r="E172" s="59">
        <f t="shared" si="27"/>
        <v>0</v>
      </c>
      <c r="F172" s="59">
        <f t="shared" si="28"/>
        <v>0</v>
      </c>
      <c r="G172" s="59">
        <f t="shared" si="24"/>
        <v>0</v>
      </c>
      <c r="H172" s="59">
        <f t="shared" si="29"/>
        <v>0</v>
      </c>
    </row>
    <row r="173" spans="2:8" x14ac:dyDescent="0.65">
      <c r="B173" s="39">
        <f t="shared" si="23"/>
        <v>157</v>
      </c>
      <c r="C173" s="59">
        <f t="shared" si="25"/>
        <v>0</v>
      </c>
      <c r="D173" s="59">
        <f t="shared" si="26"/>
        <v>0</v>
      </c>
      <c r="E173" s="59">
        <f t="shared" si="27"/>
        <v>0</v>
      </c>
      <c r="F173" s="59">
        <f t="shared" si="28"/>
        <v>0</v>
      </c>
      <c r="G173" s="59">
        <f t="shared" si="24"/>
        <v>0</v>
      </c>
      <c r="H173" s="59">
        <f t="shared" si="29"/>
        <v>0</v>
      </c>
    </row>
    <row r="174" spans="2:8" x14ac:dyDescent="0.65">
      <c r="B174" s="39">
        <f t="shared" si="23"/>
        <v>158</v>
      </c>
      <c r="C174" s="59">
        <f t="shared" si="25"/>
        <v>0</v>
      </c>
      <c r="D174" s="59">
        <f t="shared" si="26"/>
        <v>0</v>
      </c>
      <c r="E174" s="59">
        <f t="shared" si="27"/>
        <v>0</v>
      </c>
      <c r="F174" s="59">
        <f t="shared" si="28"/>
        <v>0</v>
      </c>
      <c r="G174" s="59">
        <f t="shared" si="24"/>
        <v>0</v>
      </c>
      <c r="H174" s="59">
        <f t="shared" si="29"/>
        <v>0</v>
      </c>
    </row>
    <row r="175" spans="2:8" x14ac:dyDescent="0.65">
      <c r="B175" s="39">
        <f t="shared" si="23"/>
        <v>159</v>
      </c>
      <c r="C175" s="59">
        <f t="shared" si="25"/>
        <v>0</v>
      </c>
      <c r="D175" s="59">
        <f t="shared" si="26"/>
        <v>0</v>
      </c>
      <c r="E175" s="59">
        <f t="shared" si="27"/>
        <v>0</v>
      </c>
      <c r="F175" s="59">
        <f t="shared" si="28"/>
        <v>0</v>
      </c>
      <c r="G175" s="59">
        <f t="shared" si="24"/>
        <v>0</v>
      </c>
      <c r="H175" s="59">
        <f t="shared" si="29"/>
        <v>0</v>
      </c>
    </row>
    <row r="176" spans="2:8" x14ac:dyDescent="0.65">
      <c r="B176" s="39">
        <f t="shared" si="23"/>
        <v>160</v>
      </c>
      <c r="C176" s="59">
        <f t="shared" si="25"/>
        <v>0</v>
      </c>
      <c r="D176" s="59">
        <f t="shared" si="26"/>
        <v>0</v>
      </c>
      <c r="E176" s="59">
        <f t="shared" si="27"/>
        <v>0</v>
      </c>
      <c r="F176" s="59">
        <f t="shared" si="28"/>
        <v>0</v>
      </c>
      <c r="G176" s="59">
        <f t="shared" si="24"/>
        <v>0</v>
      </c>
      <c r="H176" s="59">
        <f t="shared" si="29"/>
        <v>0</v>
      </c>
    </row>
    <row r="177" spans="2:8" x14ac:dyDescent="0.65">
      <c r="B177" s="39">
        <f t="shared" si="23"/>
        <v>161</v>
      </c>
      <c r="C177" s="59">
        <f t="shared" si="25"/>
        <v>0</v>
      </c>
      <c r="D177" s="59">
        <f t="shared" si="26"/>
        <v>0</v>
      </c>
      <c r="E177" s="59">
        <f t="shared" si="27"/>
        <v>0</v>
      </c>
      <c r="F177" s="59">
        <f t="shared" si="28"/>
        <v>0</v>
      </c>
      <c r="G177" s="59">
        <f t="shared" si="24"/>
        <v>0</v>
      </c>
      <c r="H177" s="59">
        <f t="shared" si="29"/>
        <v>0</v>
      </c>
    </row>
    <row r="178" spans="2:8" x14ac:dyDescent="0.65">
      <c r="B178" s="39">
        <f t="shared" si="23"/>
        <v>162</v>
      </c>
      <c r="C178" s="59">
        <f t="shared" si="25"/>
        <v>0</v>
      </c>
      <c r="D178" s="59">
        <f t="shared" si="26"/>
        <v>0</v>
      </c>
      <c r="E178" s="59">
        <f t="shared" si="27"/>
        <v>0</v>
      </c>
      <c r="F178" s="59">
        <f t="shared" si="28"/>
        <v>0</v>
      </c>
      <c r="G178" s="59">
        <f t="shared" si="24"/>
        <v>0</v>
      </c>
      <c r="H178" s="59">
        <f t="shared" si="29"/>
        <v>0</v>
      </c>
    </row>
    <row r="179" spans="2:8" x14ac:dyDescent="0.65">
      <c r="B179" s="39">
        <f t="shared" si="23"/>
        <v>163</v>
      </c>
      <c r="C179" s="59">
        <f t="shared" si="25"/>
        <v>0</v>
      </c>
      <c r="D179" s="59">
        <f t="shared" si="26"/>
        <v>0</v>
      </c>
      <c r="E179" s="59">
        <f t="shared" si="27"/>
        <v>0</v>
      </c>
      <c r="F179" s="59">
        <f t="shared" si="28"/>
        <v>0</v>
      </c>
      <c r="G179" s="59">
        <f t="shared" si="24"/>
        <v>0</v>
      </c>
      <c r="H179" s="59">
        <f t="shared" si="29"/>
        <v>0</v>
      </c>
    </row>
    <row r="180" spans="2:8" x14ac:dyDescent="0.65">
      <c r="B180" s="39">
        <f t="shared" si="23"/>
        <v>164</v>
      </c>
      <c r="C180" s="59">
        <f t="shared" si="25"/>
        <v>0</v>
      </c>
      <c r="D180" s="59">
        <f t="shared" si="26"/>
        <v>0</v>
      </c>
      <c r="E180" s="59">
        <f t="shared" si="27"/>
        <v>0</v>
      </c>
      <c r="F180" s="59">
        <f t="shared" si="28"/>
        <v>0</v>
      </c>
      <c r="G180" s="59">
        <f t="shared" si="24"/>
        <v>0</v>
      </c>
      <c r="H180" s="59">
        <f t="shared" si="29"/>
        <v>0</v>
      </c>
    </row>
    <row r="181" spans="2:8" x14ac:dyDescent="0.65">
      <c r="B181" s="39">
        <f t="shared" si="23"/>
        <v>165</v>
      </c>
      <c r="C181" s="59">
        <f t="shared" si="25"/>
        <v>0</v>
      </c>
      <c r="D181" s="59">
        <f t="shared" si="26"/>
        <v>0</v>
      </c>
      <c r="E181" s="59">
        <f t="shared" si="27"/>
        <v>0</v>
      </c>
      <c r="F181" s="59">
        <f t="shared" si="28"/>
        <v>0</v>
      </c>
      <c r="G181" s="59">
        <f t="shared" si="24"/>
        <v>0</v>
      </c>
      <c r="H181" s="59">
        <f t="shared" si="29"/>
        <v>0</v>
      </c>
    </row>
    <row r="182" spans="2:8" x14ac:dyDescent="0.65">
      <c r="B182" s="39">
        <f t="shared" si="23"/>
        <v>166</v>
      </c>
      <c r="C182" s="59">
        <f t="shared" si="25"/>
        <v>0</v>
      </c>
      <c r="D182" s="59">
        <f t="shared" si="26"/>
        <v>0</v>
      </c>
      <c r="E182" s="59">
        <f t="shared" si="27"/>
        <v>0</v>
      </c>
      <c r="F182" s="59">
        <f t="shared" si="28"/>
        <v>0</v>
      </c>
      <c r="G182" s="59">
        <f t="shared" si="24"/>
        <v>0</v>
      </c>
      <c r="H182" s="59">
        <f t="shared" si="29"/>
        <v>0</v>
      </c>
    </row>
    <row r="183" spans="2:8" x14ac:dyDescent="0.65">
      <c r="B183" s="39">
        <f t="shared" si="23"/>
        <v>167</v>
      </c>
      <c r="C183" s="59">
        <f t="shared" si="25"/>
        <v>0</v>
      </c>
      <c r="D183" s="59">
        <f t="shared" si="26"/>
        <v>0</v>
      </c>
      <c r="E183" s="59">
        <f t="shared" si="27"/>
        <v>0</v>
      </c>
      <c r="F183" s="59">
        <f t="shared" si="28"/>
        <v>0</v>
      </c>
      <c r="G183" s="59">
        <f t="shared" si="24"/>
        <v>0</v>
      </c>
      <c r="H183" s="59">
        <f t="shared" si="29"/>
        <v>0</v>
      </c>
    </row>
    <row r="184" spans="2:8" x14ac:dyDescent="0.65">
      <c r="B184" s="39">
        <f t="shared" si="23"/>
        <v>168</v>
      </c>
      <c r="C184" s="59">
        <f t="shared" si="25"/>
        <v>0</v>
      </c>
      <c r="D184" s="59">
        <f t="shared" si="26"/>
        <v>0</v>
      </c>
      <c r="E184" s="59">
        <f t="shared" si="27"/>
        <v>0</v>
      </c>
      <c r="F184" s="59">
        <f t="shared" si="28"/>
        <v>0</v>
      </c>
      <c r="G184" s="59">
        <f t="shared" si="24"/>
        <v>0</v>
      </c>
      <c r="H184" s="59">
        <f t="shared" si="29"/>
        <v>0</v>
      </c>
    </row>
    <row r="185" spans="2:8" x14ac:dyDescent="0.65">
      <c r="B185" s="39">
        <f t="shared" si="23"/>
        <v>169</v>
      </c>
      <c r="C185" s="59">
        <f t="shared" si="25"/>
        <v>0</v>
      </c>
      <c r="D185" s="59">
        <f t="shared" si="26"/>
        <v>0</v>
      </c>
      <c r="E185" s="59">
        <f t="shared" si="27"/>
        <v>0</v>
      </c>
      <c r="F185" s="59">
        <f t="shared" si="28"/>
        <v>0</v>
      </c>
      <c r="G185" s="59">
        <f t="shared" si="24"/>
        <v>0</v>
      </c>
      <c r="H185" s="59">
        <f t="shared" si="29"/>
        <v>0</v>
      </c>
    </row>
    <row r="186" spans="2:8" x14ac:dyDescent="0.65">
      <c r="B186" s="39">
        <f t="shared" si="23"/>
        <v>170</v>
      </c>
      <c r="C186" s="59">
        <f t="shared" si="25"/>
        <v>0</v>
      </c>
      <c r="D186" s="59">
        <f t="shared" si="26"/>
        <v>0</v>
      </c>
      <c r="E186" s="59">
        <f t="shared" si="27"/>
        <v>0</v>
      </c>
      <c r="F186" s="59">
        <f t="shared" si="28"/>
        <v>0</v>
      </c>
      <c r="G186" s="59">
        <f t="shared" si="24"/>
        <v>0</v>
      </c>
      <c r="H186" s="59">
        <f t="shared" si="29"/>
        <v>0</v>
      </c>
    </row>
    <row r="187" spans="2:8" x14ac:dyDescent="0.65">
      <c r="B187" s="39">
        <f t="shared" si="23"/>
        <v>171</v>
      </c>
      <c r="C187" s="59">
        <f t="shared" si="25"/>
        <v>0</v>
      </c>
      <c r="D187" s="59">
        <f t="shared" si="26"/>
        <v>0</v>
      </c>
      <c r="E187" s="59">
        <f t="shared" si="27"/>
        <v>0</v>
      </c>
      <c r="F187" s="59">
        <f t="shared" si="28"/>
        <v>0</v>
      </c>
      <c r="G187" s="59">
        <f t="shared" si="24"/>
        <v>0</v>
      </c>
      <c r="H187" s="59">
        <f t="shared" si="29"/>
        <v>0</v>
      </c>
    </row>
    <row r="188" spans="2:8" x14ac:dyDescent="0.65">
      <c r="B188" s="39">
        <f t="shared" si="23"/>
        <v>172</v>
      </c>
      <c r="C188" s="59">
        <f t="shared" si="25"/>
        <v>0</v>
      </c>
      <c r="D188" s="59">
        <f t="shared" si="26"/>
        <v>0</v>
      </c>
      <c r="E188" s="59">
        <f t="shared" si="27"/>
        <v>0</v>
      </c>
      <c r="F188" s="59">
        <f t="shared" si="28"/>
        <v>0</v>
      </c>
      <c r="G188" s="59">
        <f t="shared" si="24"/>
        <v>0</v>
      </c>
      <c r="H188" s="59">
        <f t="shared" si="29"/>
        <v>0</v>
      </c>
    </row>
    <row r="189" spans="2:8" x14ac:dyDescent="0.65">
      <c r="B189" s="39">
        <f t="shared" si="23"/>
        <v>173</v>
      </c>
      <c r="C189" s="59">
        <f t="shared" si="25"/>
        <v>0</v>
      </c>
      <c r="D189" s="59">
        <f t="shared" si="26"/>
        <v>0</v>
      </c>
      <c r="E189" s="59">
        <f t="shared" si="27"/>
        <v>0</v>
      </c>
      <c r="F189" s="59">
        <f t="shared" si="28"/>
        <v>0</v>
      </c>
      <c r="G189" s="59">
        <f t="shared" si="24"/>
        <v>0</v>
      </c>
      <c r="H189" s="59">
        <f t="shared" si="29"/>
        <v>0</v>
      </c>
    </row>
    <row r="190" spans="2:8" x14ac:dyDescent="0.65">
      <c r="B190" s="39">
        <f t="shared" si="23"/>
        <v>174</v>
      </c>
      <c r="C190" s="59">
        <f t="shared" si="25"/>
        <v>0</v>
      </c>
      <c r="D190" s="59">
        <f t="shared" si="26"/>
        <v>0</v>
      </c>
      <c r="E190" s="59">
        <f t="shared" si="27"/>
        <v>0</v>
      </c>
      <c r="F190" s="59">
        <f t="shared" si="28"/>
        <v>0</v>
      </c>
      <c r="G190" s="59">
        <f t="shared" si="24"/>
        <v>0</v>
      </c>
      <c r="H190" s="59">
        <f t="shared" si="29"/>
        <v>0</v>
      </c>
    </row>
    <row r="191" spans="2:8" x14ac:dyDescent="0.65">
      <c r="B191" s="39">
        <f t="shared" si="23"/>
        <v>175</v>
      </c>
      <c r="C191" s="59">
        <f t="shared" si="25"/>
        <v>0</v>
      </c>
      <c r="D191" s="59">
        <f t="shared" si="26"/>
        <v>0</v>
      </c>
      <c r="E191" s="59">
        <f t="shared" si="27"/>
        <v>0</v>
      </c>
      <c r="F191" s="59">
        <f t="shared" si="28"/>
        <v>0</v>
      </c>
      <c r="G191" s="59">
        <f t="shared" si="24"/>
        <v>0</v>
      </c>
      <c r="H191" s="59">
        <f t="shared" si="29"/>
        <v>0</v>
      </c>
    </row>
    <row r="192" spans="2:8" x14ac:dyDescent="0.65">
      <c r="B192" s="39">
        <f t="shared" si="23"/>
        <v>176</v>
      </c>
      <c r="C192" s="59">
        <f t="shared" si="25"/>
        <v>0</v>
      </c>
      <c r="D192" s="59">
        <f t="shared" si="26"/>
        <v>0</v>
      </c>
      <c r="E192" s="59">
        <f t="shared" si="27"/>
        <v>0</v>
      </c>
      <c r="F192" s="59">
        <f t="shared" si="28"/>
        <v>0</v>
      </c>
      <c r="G192" s="59">
        <f t="shared" si="24"/>
        <v>0</v>
      </c>
      <c r="H192" s="59">
        <f t="shared" si="29"/>
        <v>0</v>
      </c>
    </row>
    <row r="193" spans="2:8" x14ac:dyDescent="0.65">
      <c r="B193" s="39">
        <f t="shared" si="23"/>
        <v>177</v>
      </c>
      <c r="C193" s="59">
        <f t="shared" si="25"/>
        <v>0</v>
      </c>
      <c r="D193" s="59">
        <f t="shared" si="26"/>
        <v>0</v>
      </c>
      <c r="E193" s="59">
        <f t="shared" si="27"/>
        <v>0</v>
      </c>
      <c r="F193" s="59">
        <f t="shared" si="28"/>
        <v>0</v>
      </c>
      <c r="G193" s="59">
        <f t="shared" si="24"/>
        <v>0</v>
      </c>
      <c r="H193" s="59">
        <f t="shared" si="29"/>
        <v>0</v>
      </c>
    </row>
    <row r="194" spans="2:8" x14ac:dyDescent="0.65">
      <c r="B194" s="39">
        <f t="shared" si="23"/>
        <v>178</v>
      </c>
      <c r="C194" s="59">
        <f t="shared" si="25"/>
        <v>0</v>
      </c>
      <c r="D194" s="59">
        <f t="shared" si="26"/>
        <v>0</v>
      </c>
      <c r="E194" s="59">
        <f t="shared" si="27"/>
        <v>0</v>
      </c>
      <c r="F194" s="59">
        <f t="shared" si="28"/>
        <v>0</v>
      </c>
      <c r="G194" s="59">
        <f t="shared" si="24"/>
        <v>0</v>
      </c>
      <c r="H194" s="59">
        <f t="shared" si="29"/>
        <v>0</v>
      </c>
    </row>
    <row r="195" spans="2:8" x14ac:dyDescent="0.65">
      <c r="B195" s="39">
        <f t="shared" si="23"/>
        <v>179</v>
      </c>
      <c r="C195" s="59">
        <f t="shared" si="25"/>
        <v>0</v>
      </c>
      <c r="D195" s="59">
        <f t="shared" si="26"/>
        <v>0</v>
      </c>
      <c r="E195" s="59">
        <f t="shared" si="27"/>
        <v>0</v>
      </c>
      <c r="F195" s="59">
        <f t="shared" si="28"/>
        <v>0</v>
      </c>
      <c r="G195" s="59">
        <f t="shared" si="24"/>
        <v>0</v>
      </c>
      <c r="H195" s="59">
        <f t="shared" si="29"/>
        <v>0</v>
      </c>
    </row>
    <row r="196" spans="2:8" x14ac:dyDescent="0.65">
      <c r="B196" s="39">
        <f t="shared" si="23"/>
        <v>180</v>
      </c>
      <c r="C196" s="59">
        <f t="shared" si="25"/>
        <v>0</v>
      </c>
      <c r="D196" s="59">
        <f t="shared" si="26"/>
        <v>0</v>
      </c>
      <c r="E196" s="59">
        <f t="shared" si="27"/>
        <v>0</v>
      </c>
      <c r="F196" s="59">
        <f t="shared" si="28"/>
        <v>0</v>
      </c>
      <c r="G196" s="59">
        <f t="shared" si="24"/>
        <v>0</v>
      </c>
      <c r="H196" s="59">
        <f t="shared" si="29"/>
        <v>0</v>
      </c>
    </row>
    <row r="197" spans="2:8" x14ac:dyDescent="0.65">
      <c r="B197" s="39">
        <f t="shared" si="23"/>
        <v>181</v>
      </c>
      <c r="C197" s="59">
        <f t="shared" si="25"/>
        <v>0</v>
      </c>
      <c r="D197" s="59">
        <f t="shared" si="26"/>
        <v>0</v>
      </c>
      <c r="E197" s="59">
        <f t="shared" si="27"/>
        <v>0</v>
      </c>
      <c r="F197" s="59">
        <f t="shared" si="28"/>
        <v>0</v>
      </c>
      <c r="G197" s="59">
        <f t="shared" si="24"/>
        <v>0</v>
      </c>
      <c r="H197" s="59">
        <f t="shared" si="29"/>
        <v>0</v>
      </c>
    </row>
    <row r="198" spans="2:8" x14ac:dyDescent="0.65">
      <c r="B198" s="39">
        <f t="shared" si="23"/>
        <v>182</v>
      </c>
      <c r="C198" s="59">
        <f t="shared" si="25"/>
        <v>0</v>
      </c>
      <c r="D198" s="59">
        <f t="shared" si="26"/>
        <v>0</v>
      </c>
      <c r="E198" s="59">
        <f t="shared" si="27"/>
        <v>0</v>
      </c>
      <c r="F198" s="59">
        <f t="shared" si="28"/>
        <v>0</v>
      </c>
      <c r="G198" s="59">
        <f t="shared" si="24"/>
        <v>0</v>
      </c>
      <c r="H198" s="59">
        <f t="shared" si="29"/>
        <v>0</v>
      </c>
    </row>
    <row r="199" spans="2:8" x14ac:dyDescent="0.65">
      <c r="B199" s="39">
        <f t="shared" si="23"/>
        <v>183</v>
      </c>
      <c r="C199" s="59">
        <f t="shared" si="25"/>
        <v>0</v>
      </c>
      <c r="D199" s="59">
        <f t="shared" si="26"/>
        <v>0</v>
      </c>
      <c r="E199" s="59">
        <f t="shared" si="27"/>
        <v>0</v>
      </c>
      <c r="F199" s="59">
        <f t="shared" si="28"/>
        <v>0</v>
      </c>
      <c r="G199" s="59">
        <f t="shared" si="24"/>
        <v>0</v>
      </c>
      <c r="H199" s="59">
        <f t="shared" si="29"/>
        <v>0</v>
      </c>
    </row>
    <row r="200" spans="2:8" x14ac:dyDescent="0.65">
      <c r="B200" s="39">
        <f t="shared" si="23"/>
        <v>184</v>
      </c>
      <c r="C200" s="59">
        <f t="shared" si="25"/>
        <v>0</v>
      </c>
      <c r="D200" s="59">
        <f t="shared" si="26"/>
        <v>0</v>
      </c>
      <c r="E200" s="59">
        <f t="shared" si="27"/>
        <v>0</v>
      </c>
      <c r="F200" s="59">
        <f t="shared" si="28"/>
        <v>0</v>
      </c>
      <c r="G200" s="59">
        <f t="shared" si="24"/>
        <v>0</v>
      </c>
      <c r="H200" s="59">
        <f t="shared" si="29"/>
        <v>0</v>
      </c>
    </row>
    <row r="201" spans="2:8" x14ac:dyDescent="0.65">
      <c r="B201" s="39">
        <f t="shared" si="23"/>
        <v>185</v>
      </c>
      <c r="C201" s="59">
        <f t="shared" si="25"/>
        <v>0</v>
      </c>
      <c r="D201" s="59">
        <f t="shared" si="26"/>
        <v>0</v>
      </c>
      <c r="E201" s="59">
        <f t="shared" si="27"/>
        <v>0</v>
      </c>
      <c r="F201" s="59">
        <f t="shared" si="28"/>
        <v>0</v>
      </c>
      <c r="G201" s="59">
        <f t="shared" si="24"/>
        <v>0</v>
      </c>
      <c r="H201" s="59">
        <f t="shared" si="29"/>
        <v>0</v>
      </c>
    </row>
    <row r="202" spans="2:8" x14ac:dyDescent="0.65">
      <c r="B202" s="39">
        <f t="shared" si="23"/>
        <v>186</v>
      </c>
      <c r="C202" s="59">
        <f t="shared" si="25"/>
        <v>0</v>
      </c>
      <c r="D202" s="59">
        <f t="shared" si="26"/>
        <v>0</v>
      </c>
      <c r="E202" s="59">
        <f t="shared" si="27"/>
        <v>0</v>
      </c>
      <c r="F202" s="59">
        <f t="shared" si="28"/>
        <v>0</v>
      </c>
      <c r="G202" s="59">
        <f t="shared" si="24"/>
        <v>0</v>
      </c>
      <c r="H202" s="59">
        <f t="shared" si="29"/>
        <v>0</v>
      </c>
    </row>
    <row r="203" spans="2:8" x14ac:dyDescent="0.65">
      <c r="B203" s="39">
        <f t="shared" si="23"/>
        <v>187</v>
      </c>
      <c r="C203" s="59">
        <f t="shared" si="25"/>
        <v>0</v>
      </c>
      <c r="D203" s="59">
        <f t="shared" si="26"/>
        <v>0</v>
      </c>
      <c r="E203" s="59">
        <f t="shared" si="27"/>
        <v>0</v>
      </c>
      <c r="F203" s="59">
        <f t="shared" si="28"/>
        <v>0</v>
      </c>
      <c r="G203" s="59">
        <f t="shared" si="24"/>
        <v>0</v>
      </c>
      <c r="H203" s="59">
        <f t="shared" si="29"/>
        <v>0</v>
      </c>
    </row>
    <row r="204" spans="2:8" x14ac:dyDescent="0.65">
      <c r="B204" s="39">
        <f t="shared" si="23"/>
        <v>188</v>
      </c>
      <c r="C204" s="59">
        <f t="shared" si="25"/>
        <v>0</v>
      </c>
      <c r="D204" s="59">
        <f t="shared" si="26"/>
        <v>0</v>
      </c>
      <c r="E204" s="59">
        <f t="shared" si="27"/>
        <v>0</v>
      </c>
      <c r="F204" s="59">
        <f t="shared" si="28"/>
        <v>0</v>
      </c>
      <c r="G204" s="59">
        <f t="shared" si="24"/>
        <v>0</v>
      </c>
      <c r="H204" s="59">
        <f t="shared" si="29"/>
        <v>0</v>
      </c>
    </row>
    <row r="205" spans="2:8" x14ac:dyDescent="0.65">
      <c r="B205" s="39">
        <f t="shared" si="23"/>
        <v>189</v>
      </c>
      <c r="C205" s="59">
        <f t="shared" si="25"/>
        <v>0</v>
      </c>
      <c r="D205" s="59">
        <f t="shared" si="26"/>
        <v>0</v>
      </c>
      <c r="E205" s="59">
        <f t="shared" si="27"/>
        <v>0</v>
      </c>
      <c r="F205" s="59">
        <f t="shared" si="28"/>
        <v>0</v>
      </c>
      <c r="G205" s="59">
        <f t="shared" si="24"/>
        <v>0</v>
      </c>
      <c r="H205" s="59">
        <f t="shared" si="29"/>
        <v>0</v>
      </c>
    </row>
    <row r="206" spans="2:8" x14ac:dyDescent="0.65">
      <c r="B206" s="39">
        <f t="shared" si="23"/>
        <v>190</v>
      </c>
      <c r="C206" s="59">
        <f t="shared" si="25"/>
        <v>0</v>
      </c>
      <c r="D206" s="59">
        <f t="shared" si="26"/>
        <v>0</v>
      </c>
      <c r="E206" s="59">
        <f t="shared" si="27"/>
        <v>0</v>
      </c>
      <c r="F206" s="59">
        <f t="shared" si="28"/>
        <v>0</v>
      </c>
      <c r="G206" s="59">
        <f t="shared" si="24"/>
        <v>0</v>
      </c>
      <c r="H206" s="59">
        <f t="shared" si="29"/>
        <v>0</v>
      </c>
    </row>
    <row r="207" spans="2:8" x14ac:dyDescent="0.65">
      <c r="B207" s="39">
        <f t="shared" si="23"/>
        <v>191</v>
      </c>
      <c r="C207" s="59">
        <f t="shared" si="25"/>
        <v>0</v>
      </c>
      <c r="D207" s="59">
        <f t="shared" si="26"/>
        <v>0</v>
      </c>
      <c r="E207" s="59">
        <f t="shared" si="27"/>
        <v>0</v>
      </c>
      <c r="F207" s="59">
        <f t="shared" si="28"/>
        <v>0</v>
      </c>
      <c r="G207" s="59">
        <f t="shared" si="24"/>
        <v>0</v>
      </c>
      <c r="H207" s="59">
        <f t="shared" si="29"/>
        <v>0</v>
      </c>
    </row>
    <row r="208" spans="2:8" x14ac:dyDescent="0.65">
      <c r="B208" s="39">
        <f t="shared" si="23"/>
        <v>192</v>
      </c>
      <c r="C208" s="59">
        <f t="shared" si="25"/>
        <v>0</v>
      </c>
      <c r="D208" s="59">
        <f t="shared" si="26"/>
        <v>0</v>
      </c>
      <c r="E208" s="59">
        <f t="shared" si="27"/>
        <v>0</v>
      </c>
      <c r="F208" s="59">
        <f t="shared" si="28"/>
        <v>0</v>
      </c>
      <c r="G208" s="59">
        <f t="shared" si="24"/>
        <v>0</v>
      </c>
      <c r="H208" s="59">
        <f t="shared" si="29"/>
        <v>0</v>
      </c>
    </row>
    <row r="209" spans="2:8" x14ac:dyDescent="0.65">
      <c r="B209" s="39">
        <f t="shared" si="23"/>
        <v>193</v>
      </c>
      <c r="C209" s="59">
        <f t="shared" si="25"/>
        <v>0</v>
      </c>
      <c r="D209" s="59">
        <f t="shared" si="26"/>
        <v>0</v>
      </c>
      <c r="E209" s="59">
        <f t="shared" si="27"/>
        <v>0</v>
      </c>
      <c r="F209" s="59">
        <f t="shared" si="28"/>
        <v>0</v>
      </c>
      <c r="G209" s="59">
        <f t="shared" si="24"/>
        <v>0</v>
      </c>
      <c r="H209" s="59">
        <f t="shared" si="29"/>
        <v>0</v>
      </c>
    </row>
    <row r="210" spans="2:8" x14ac:dyDescent="0.65">
      <c r="B210" s="39">
        <f t="shared" ref="B210:B273" si="30">+B209+1</f>
        <v>194</v>
      </c>
      <c r="C210" s="59">
        <f t="shared" si="25"/>
        <v>0</v>
      </c>
      <c r="D210" s="59">
        <f t="shared" si="26"/>
        <v>0</v>
      </c>
      <c r="E210" s="59">
        <f t="shared" si="27"/>
        <v>0</v>
      </c>
      <c r="F210" s="59">
        <f t="shared" si="28"/>
        <v>0</v>
      </c>
      <c r="G210" s="59">
        <f t="shared" ref="G210:G273" si="31">H209*$C$6</f>
        <v>0</v>
      </c>
      <c r="H210" s="59">
        <f t="shared" si="29"/>
        <v>0</v>
      </c>
    </row>
    <row r="211" spans="2:8" x14ac:dyDescent="0.65">
      <c r="B211" s="39">
        <f t="shared" si="30"/>
        <v>195</v>
      </c>
      <c r="C211" s="59">
        <f t="shared" si="25"/>
        <v>0</v>
      </c>
      <c r="D211" s="59">
        <f t="shared" si="26"/>
        <v>0</v>
      </c>
      <c r="E211" s="59">
        <f t="shared" si="27"/>
        <v>0</v>
      </c>
      <c r="F211" s="59">
        <f t="shared" si="28"/>
        <v>0</v>
      </c>
      <c r="G211" s="59">
        <f t="shared" si="31"/>
        <v>0</v>
      </c>
      <c r="H211" s="59">
        <f t="shared" si="29"/>
        <v>0</v>
      </c>
    </row>
    <row r="212" spans="2:8" x14ac:dyDescent="0.65">
      <c r="B212" s="39">
        <f t="shared" si="30"/>
        <v>196</v>
      </c>
      <c r="C212" s="59">
        <f t="shared" si="25"/>
        <v>0</v>
      </c>
      <c r="D212" s="59">
        <f t="shared" si="26"/>
        <v>0</v>
      </c>
      <c r="E212" s="59">
        <f t="shared" si="27"/>
        <v>0</v>
      </c>
      <c r="F212" s="59">
        <f t="shared" si="28"/>
        <v>0</v>
      </c>
      <c r="G212" s="59">
        <f t="shared" si="31"/>
        <v>0</v>
      </c>
      <c r="H212" s="59">
        <f t="shared" si="29"/>
        <v>0</v>
      </c>
    </row>
    <row r="213" spans="2:8" x14ac:dyDescent="0.65">
      <c r="B213" s="39">
        <f t="shared" si="30"/>
        <v>197</v>
      </c>
      <c r="C213" s="59">
        <f t="shared" si="25"/>
        <v>0</v>
      </c>
      <c r="D213" s="59">
        <f t="shared" si="26"/>
        <v>0</v>
      </c>
      <c r="E213" s="59">
        <f t="shared" si="27"/>
        <v>0</v>
      </c>
      <c r="F213" s="59">
        <f t="shared" si="28"/>
        <v>0</v>
      </c>
      <c r="G213" s="59">
        <f t="shared" si="31"/>
        <v>0</v>
      </c>
      <c r="H213" s="59">
        <f t="shared" si="29"/>
        <v>0</v>
      </c>
    </row>
    <row r="214" spans="2:8" x14ac:dyDescent="0.65">
      <c r="B214" s="39">
        <f t="shared" si="30"/>
        <v>198</v>
      </c>
      <c r="C214" s="59">
        <f t="shared" si="25"/>
        <v>0</v>
      </c>
      <c r="D214" s="59">
        <f t="shared" si="26"/>
        <v>0</v>
      </c>
      <c r="E214" s="59">
        <f t="shared" si="27"/>
        <v>0</v>
      </c>
      <c r="F214" s="59">
        <f t="shared" si="28"/>
        <v>0</v>
      </c>
      <c r="G214" s="59">
        <f t="shared" si="31"/>
        <v>0</v>
      </c>
      <c r="H214" s="59">
        <f t="shared" si="29"/>
        <v>0</v>
      </c>
    </row>
    <row r="215" spans="2:8" x14ac:dyDescent="0.65">
      <c r="B215" s="39">
        <f t="shared" si="30"/>
        <v>199</v>
      </c>
      <c r="C215" s="59">
        <f t="shared" si="25"/>
        <v>0</v>
      </c>
      <c r="D215" s="59">
        <f t="shared" si="26"/>
        <v>0</v>
      </c>
      <c r="E215" s="59">
        <f t="shared" si="27"/>
        <v>0</v>
      </c>
      <c r="F215" s="59">
        <f t="shared" si="28"/>
        <v>0</v>
      </c>
      <c r="G215" s="59">
        <f t="shared" si="31"/>
        <v>0</v>
      </c>
      <c r="H215" s="59">
        <f t="shared" si="29"/>
        <v>0</v>
      </c>
    </row>
    <row r="216" spans="2:8" x14ac:dyDescent="0.65">
      <c r="B216" s="39">
        <f t="shared" si="30"/>
        <v>200</v>
      </c>
      <c r="C216" s="59">
        <f t="shared" si="25"/>
        <v>0</v>
      </c>
      <c r="D216" s="59">
        <f t="shared" si="26"/>
        <v>0</v>
      </c>
      <c r="E216" s="59">
        <f t="shared" si="27"/>
        <v>0</v>
      </c>
      <c r="F216" s="59">
        <f t="shared" si="28"/>
        <v>0</v>
      </c>
      <c r="G216" s="59">
        <f t="shared" si="31"/>
        <v>0</v>
      </c>
      <c r="H216" s="59">
        <f t="shared" si="29"/>
        <v>0</v>
      </c>
    </row>
    <row r="217" spans="2:8" x14ac:dyDescent="0.65">
      <c r="B217" s="39">
        <f t="shared" si="30"/>
        <v>201</v>
      </c>
      <c r="C217" s="59">
        <f t="shared" si="25"/>
        <v>0</v>
      </c>
      <c r="D217" s="59">
        <f t="shared" si="26"/>
        <v>0</v>
      </c>
      <c r="E217" s="59">
        <f t="shared" si="27"/>
        <v>0</v>
      </c>
      <c r="F217" s="59">
        <f t="shared" si="28"/>
        <v>0</v>
      </c>
      <c r="G217" s="59">
        <f t="shared" si="31"/>
        <v>0</v>
      </c>
      <c r="H217" s="59">
        <f t="shared" si="29"/>
        <v>0</v>
      </c>
    </row>
    <row r="218" spans="2:8" x14ac:dyDescent="0.65">
      <c r="B218" s="39">
        <f t="shared" si="30"/>
        <v>202</v>
      </c>
      <c r="C218" s="59">
        <f t="shared" si="25"/>
        <v>0</v>
      </c>
      <c r="D218" s="59">
        <f t="shared" si="26"/>
        <v>0</v>
      </c>
      <c r="E218" s="59">
        <f t="shared" si="27"/>
        <v>0</v>
      </c>
      <c r="F218" s="59">
        <f t="shared" si="28"/>
        <v>0</v>
      </c>
      <c r="G218" s="59">
        <f t="shared" si="31"/>
        <v>0</v>
      </c>
      <c r="H218" s="59">
        <f t="shared" si="29"/>
        <v>0</v>
      </c>
    </row>
    <row r="219" spans="2:8" x14ac:dyDescent="0.65">
      <c r="B219" s="39">
        <f t="shared" si="30"/>
        <v>203</v>
      </c>
      <c r="C219" s="59">
        <f t="shared" si="25"/>
        <v>0</v>
      </c>
      <c r="D219" s="59">
        <f t="shared" si="26"/>
        <v>0</v>
      </c>
      <c r="E219" s="59">
        <f t="shared" si="27"/>
        <v>0</v>
      </c>
      <c r="F219" s="59">
        <f t="shared" si="28"/>
        <v>0</v>
      </c>
      <c r="G219" s="59">
        <f t="shared" si="31"/>
        <v>0</v>
      </c>
      <c r="H219" s="59">
        <f t="shared" si="29"/>
        <v>0</v>
      </c>
    </row>
    <row r="220" spans="2:8" x14ac:dyDescent="0.65">
      <c r="B220" s="39">
        <f t="shared" si="30"/>
        <v>204</v>
      </c>
      <c r="C220" s="59">
        <f t="shared" si="25"/>
        <v>0</v>
      </c>
      <c r="D220" s="59">
        <f t="shared" si="26"/>
        <v>0</v>
      </c>
      <c r="E220" s="59">
        <f t="shared" si="27"/>
        <v>0</v>
      </c>
      <c r="F220" s="59">
        <f t="shared" si="28"/>
        <v>0</v>
      </c>
      <c r="G220" s="59">
        <f t="shared" si="31"/>
        <v>0</v>
      </c>
      <c r="H220" s="59">
        <f t="shared" si="29"/>
        <v>0</v>
      </c>
    </row>
    <row r="221" spans="2:8" x14ac:dyDescent="0.65">
      <c r="B221" s="39">
        <f t="shared" si="30"/>
        <v>205</v>
      </c>
      <c r="C221" s="59">
        <f t="shared" si="25"/>
        <v>0</v>
      </c>
      <c r="D221" s="59">
        <f t="shared" si="26"/>
        <v>0</v>
      </c>
      <c r="E221" s="59">
        <f t="shared" si="27"/>
        <v>0</v>
      </c>
      <c r="F221" s="59">
        <f t="shared" si="28"/>
        <v>0</v>
      </c>
      <c r="G221" s="59">
        <f t="shared" si="31"/>
        <v>0</v>
      </c>
      <c r="H221" s="59">
        <f t="shared" si="29"/>
        <v>0</v>
      </c>
    </row>
    <row r="222" spans="2:8" x14ac:dyDescent="0.65">
      <c r="B222" s="39">
        <f t="shared" si="30"/>
        <v>206</v>
      </c>
      <c r="C222" s="59">
        <f t="shared" ref="C222:C285" si="32">MIN($C$9,H221+H221*$C$6)</f>
        <v>0</v>
      </c>
      <c r="D222" s="59">
        <f t="shared" ref="D222:D285" si="33">IF($C$10&lt;H221-F222,$C$10,H221-F222)</f>
        <v>0</v>
      </c>
      <c r="E222" s="59">
        <f t="shared" ref="E222:E285" si="34">C222+D222</f>
        <v>0</v>
      </c>
      <c r="F222" s="59">
        <f t="shared" ref="F222:F285" si="35">IF(C222&gt;0,MIN(C222-G222,H221),0)</f>
        <v>0</v>
      </c>
      <c r="G222" s="59">
        <f t="shared" si="31"/>
        <v>0</v>
      </c>
      <c r="H222" s="59">
        <f t="shared" ref="H222:H285" si="36">IF(H221&gt;0,H221-D222-F222,0)</f>
        <v>0</v>
      </c>
    </row>
    <row r="223" spans="2:8" x14ac:dyDescent="0.65">
      <c r="B223" s="39">
        <f t="shared" si="30"/>
        <v>207</v>
      </c>
      <c r="C223" s="59">
        <f t="shared" si="32"/>
        <v>0</v>
      </c>
      <c r="D223" s="59">
        <f t="shared" si="33"/>
        <v>0</v>
      </c>
      <c r="E223" s="59">
        <f t="shared" si="34"/>
        <v>0</v>
      </c>
      <c r="F223" s="59">
        <f t="shared" si="35"/>
        <v>0</v>
      </c>
      <c r="G223" s="59">
        <f t="shared" si="31"/>
        <v>0</v>
      </c>
      <c r="H223" s="59">
        <f t="shared" si="36"/>
        <v>0</v>
      </c>
    </row>
    <row r="224" spans="2:8" x14ac:dyDescent="0.65">
      <c r="B224" s="39">
        <f t="shared" si="30"/>
        <v>208</v>
      </c>
      <c r="C224" s="59">
        <f t="shared" si="32"/>
        <v>0</v>
      </c>
      <c r="D224" s="59">
        <f t="shared" si="33"/>
        <v>0</v>
      </c>
      <c r="E224" s="59">
        <f t="shared" si="34"/>
        <v>0</v>
      </c>
      <c r="F224" s="59">
        <f t="shared" si="35"/>
        <v>0</v>
      </c>
      <c r="G224" s="59">
        <f t="shared" si="31"/>
        <v>0</v>
      </c>
      <c r="H224" s="59">
        <f t="shared" si="36"/>
        <v>0</v>
      </c>
    </row>
    <row r="225" spans="2:8" x14ac:dyDescent="0.65">
      <c r="B225" s="39">
        <f t="shared" si="30"/>
        <v>209</v>
      </c>
      <c r="C225" s="59">
        <f t="shared" si="32"/>
        <v>0</v>
      </c>
      <c r="D225" s="59">
        <f t="shared" si="33"/>
        <v>0</v>
      </c>
      <c r="E225" s="59">
        <f t="shared" si="34"/>
        <v>0</v>
      </c>
      <c r="F225" s="59">
        <f t="shared" si="35"/>
        <v>0</v>
      </c>
      <c r="G225" s="59">
        <f t="shared" si="31"/>
        <v>0</v>
      </c>
      <c r="H225" s="59">
        <f t="shared" si="36"/>
        <v>0</v>
      </c>
    </row>
    <row r="226" spans="2:8" x14ac:dyDescent="0.65">
      <c r="B226" s="39">
        <f t="shared" si="30"/>
        <v>210</v>
      </c>
      <c r="C226" s="59">
        <f t="shared" si="32"/>
        <v>0</v>
      </c>
      <c r="D226" s="59">
        <f t="shared" si="33"/>
        <v>0</v>
      </c>
      <c r="E226" s="59">
        <f t="shared" si="34"/>
        <v>0</v>
      </c>
      <c r="F226" s="59">
        <f t="shared" si="35"/>
        <v>0</v>
      </c>
      <c r="G226" s="59">
        <f t="shared" si="31"/>
        <v>0</v>
      </c>
      <c r="H226" s="59">
        <f t="shared" si="36"/>
        <v>0</v>
      </c>
    </row>
    <row r="227" spans="2:8" x14ac:dyDescent="0.65">
      <c r="B227" s="39">
        <f t="shared" si="30"/>
        <v>211</v>
      </c>
      <c r="C227" s="59">
        <f t="shared" si="32"/>
        <v>0</v>
      </c>
      <c r="D227" s="59">
        <f t="shared" si="33"/>
        <v>0</v>
      </c>
      <c r="E227" s="59">
        <f t="shared" si="34"/>
        <v>0</v>
      </c>
      <c r="F227" s="59">
        <f t="shared" si="35"/>
        <v>0</v>
      </c>
      <c r="G227" s="59">
        <f t="shared" si="31"/>
        <v>0</v>
      </c>
      <c r="H227" s="59">
        <f t="shared" si="36"/>
        <v>0</v>
      </c>
    </row>
    <row r="228" spans="2:8" x14ac:dyDescent="0.65">
      <c r="B228" s="39">
        <f t="shared" si="30"/>
        <v>212</v>
      </c>
      <c r="C228" s="59">
        <f t="shared" si="32"/>
        <v>0</v>
      </c>
      <c r="D228" s="59">
        <f t="shared" si="33"/>
        <v>0</v>
      </c>
      <c r="E228" s="59">
        <f t="shared" si="34"/>
        <v>0</v>
      </c>
      <c r="F228" s="59">
        <f t="shared" si="35"/>
        <v>0</v>
      </c>
      <c r="G228" s="59">
        <f t="shared" si="31"/>
        <v>0</v>
      </c>
      <c r="H228" s="59">
        <f t="shared" si="36"/>
        <v>0</v>
      </c>
    </row>
    <row r="229" spans="2:8" x14ac:dyDescent="0.65">
      <c r="B229" s="39">
        <f t="shared" si="30"/>
        <v>213</v>
      </c>
      <c r="C229" s="59">
        <f t="shared" si="32"/>
        <v>0</v>
      </c>
      <c r="D229" s="59">
        <f t="shared" si="33"/>
        <v>0</v>
      </c>
      <c r="E229" s="59">
        <f t="shared" si="34"/>
        <v>0</v>
      </c>
      <c r="F229" s="59">
        <f t="shared" si="35"/>
        <v>0</v>
      </c>
      <c r="G229" s="59">
        <f t="shared" si="31"/>
        <v>0</v>
      </c>
      <c r="H229" s="59">
        <f t="shared" si="36"/>
        <v>0</v>
      </c>
    </row>
    <row r="230" spans="2:8" x14ac:dyDescent="0.65">
      <c r="B230" s="39">
        <f t="shared" si="30"/>
        <v>214</v>
      </c>
      <c r="C230" s="59">
        <f t="shared" si="32"/>
        <v>0</v>
      </c>
      <c r="D230" s="59">
        <f t="shared" si="33"/>
        <v>0</v>
      </c>
      <c r="E230" s="59">
        <f t="shared" si="34"/>
        <v>0</v>
      </c>
      <c r="F230" s="59">
        <f t="shared" si="35"/>
        <v>0</v>
      </c>
      <c r="G230" s="59">
        <f t="shared" si="31"/>
        <v>0</v>
      </c>
      <c r="H230" s="59">
        <f t="shared" si="36"/>
        <v>0</v>
      </c>
    </row>
    <row r="231" spans="2:8" x14ac:dyDescent="0.65">
      <c r="B231" s="39">
        <f t="shared" si="30"/>
        <v>215</v>
      </c>
      <c r="C231" s="59">
        <f t="shared" si="32"/>
        <v>0</v>
      </c>
      <c r="D231" s="59">
        <f t="shared" si="33"/>
        <v>0</v>
      </c>
      <c r="E231" s="59">
        <f t="shared" si="34"/>
        <v>0</v>
      </c>
      <c r="F231" s="59">
        <f t="shared" si="35"/>
        <v>0</v>
      </c>
      <c r="G231" s="59">
        <f t="shared" si="31"/>
        <v>0</v>
      </c>
      <c r="H231" s="59">
        <f t="shared" si="36"/>
        <v>0</v>
      </c>
    </row>
    <row r="232" spans="2:8" x14ac:dyDescent="0.65">
      <c r="B232" s="39">
        <f t="shared" si="30"/>
        <v>216</v>
      </c>
      <c r="C232" s="59">
        <f t="shared" si="32"/>
        <v>0</v>
      </c>
      <c r="D232" s="59">
        <f t="shared" si="33"/>
        <v>0</v>
      </c>
      <c r="E232" s="59">
        <f t="shared" si="34"/>
        <v>0</v>
      </c>
      <c r="F232" s="59">
        <f t="shared" si="35"/>
        <v>0</v>
      </c>
      <c r="G232" s="59">
        <f t="shared" si="31"/>
        <v>0</v>
      </c>
      <c r="H232" s="59">
        <f t="shared" si="36"/>
        <v>0</v>
      </c>
    </row>
    <row r="233" spans="2:8" x14ac:dyDescent="0.65">
      <c r="B233" s="39">
        <f t="shared" si="30"/>
        <v>217</v>
      </c>
      <c r="C233" s="59">
        <f t="shared" si="32"/>
        <v>0</v>
      </c>
      <c r="D233" s="59">
        <f t="shared" si="33"/>
        <v>0</v>
      </c>
      <c r="E233" s="59">
        <f t="shared" si="34"/>
        <v>0</v>
      </c>
      <c r="F233" s="59">
        <f t="shared" si="35"/>
        <v>0</v>
      </c>
      <c r="G233" s="59">
        <f t="shared" si="31"/>
        <v>0</v>
      </c>
      <c r="H233" s="59">
        <f t="shared" si="36"/>
        <v>0</v>
      </c>
    </row>
    <row r="234" spans="2:8" x14ac:dyDescent="0.65">
      <c r="B234" s="39">
        <f t="shared" si="30"/>
        <v>218</v>
      </c>
      <c r="C234" s="59">
        <f t="shared" si="32"/>
        <v>0</v>
      </c>
      <c r="D234" s="59">
        <f t="shared" si="33"/>
        <v>0</v>
      </c>
      <c r="E234" s="59">
        <f t="shared" si="34"/>
        <v>0</v>
      </c>
      <c r="F234" s="59">
        <f t="shared" si="35"/>
        <v>0</v>
      </c>
      <c r="G234" s="59">
        <f t="shared" si="31"/>
        <v>0</v>
      </c>
      <c r="H234" s="59">
        <f t="shared" si="36"/>
        <v>0</v>
      </c>
    </row>
    <row r="235" spans="2:8" x14ac:dyDescent="0.65">
      <c r="B235" s="39">
        <f t="shared" si="30"/>
        <v>219</v>
      </c>
      <c r="C235" s="59">
        <f t="shared" si="32"/>
        <v>0</v>
      </c>
      <c r="D235" s="59">
        <f t="shared" si="33"/>
        <v>0</v>
      </c>
      <c r="E235" s="59">
        <f t="shared" si="34"/>
        <v>0</v>
      </c>
      <c r="F235" s="59">
        <f t="shared" si="35"/>
        <v>0</v>
      </c>
      <c r="G235" s="59">
        <f t="shared" si="31"/>
        <v>0</v>
      </c>
      <c r="H235" s="59">
        <f t="shared" si="36"/>
        <v>0</v>
      </c>
    </row>
    <row r="236" spans="2:8" x14ac:dyDescent="0.65">
      <c r="B236" s="39">
        <f t="shared" si="30"/>
        <v>220</v>
      </c>
      <c r="C236" s="59">
        <f t="shared" si="32"/>
        <v>0</v>
      </c>
      <c r="D236" s="59">
        <f t="shared" si="33"/>
        <v>0</v>
      </c>
      <c r="E236" s="59">
        <f t="shared" si="34"/>
        <v>0</v>
      </c>
      <c r="F236" s="59">
        <f t="shared" si="35"/>
        <v>0</v>
      </c>
      <c r="G236" s="59">
        <f t="shared" si="31"/>
        <v>0</v>
      </c>
      <c r="H236" s="59">
        <f t="shared" si="36"/>
        <v>0</v>
      </c>
    </row>
    <row r="237" spans="2:8" x14ac:dyDescent="0.65">
      <c r="B237" s="39">
        <f t="shared" si="30"/>
        <v>221</v>
      </c>
      <c r="C237" s="59">
        <f t="shared" si="32"/>
        <v>0</v>
      </c>
      <c r="D237" s="59">
        <f t="shared" si="33"/>
        <v>0</v>
      </c>
      <c r="E237" s="59">
        <f t="shared" si="34"/>
        <v>0</v>
      </c>
      <c r="F237" s="59">
        <f t="shared" si="35"/>
        <v>0</v>
      </c>
      <c r="G237" s="59">
        <f t="shared" si="31"/>
        <v>0</v>
      </c>
      <c r="H237" s="59">
        <f t="shared" si="36"/>
        <v>0</v>
      </c>
    </row>
    <row r="238" spans="2:8" x14ac:dyDescent="0.65">
      <c r="B238" s="39">
        <f t="shared" si="30"/>
        <v>222</v>
      </c>
      <c r="C238" s="59">
        <f t="shared" si="32"/>
        <v>0</v>
      </c>
      <c r="D238" s="59">
        <f t="shared" si="33"/>
        <v>0</v>
      </c>
      <c r="E238" s="59">
        <f t="shared" si="34"/>
        <v>0</v>
      </c>
      <c r="F238" s="59">
        <f t="shared" si="35"/>
        <v>0</v>
      </c>
      <c r="G238" s="59">
        <f t="shared" si="31"/>
        <v>0</v>
      </c>
      <c r="H238" s="59">
        <f t="shared" si="36"/>
        <v>0</v>
      </c>
    </row>
    <row r="239" spans="2:8" x14ac:dyDescent="0.65">
      <c r="B239" s="39">
        <f t="shared" si="30"/>
        <v>223</v>
      </c>
      <c r="C239" s="59">
        <f t="shared" si="32"/>
        <v>0</v>
      </c>
      <c r="D239" s="59">
        <f t="shared" si="33"/>
        <v>0</v>
      </c>
      <c r="E239" s="59">
        <f t="shared" si="34"/>
        <v>0</v>
      </c>
      <c r="F239" s="59">
        <f t="shared" si="35"/>
        <v>0</v>
      </c>
      <c r="G239" s="59">
        <f t="shared" si="31"/>
        <v>0</v>
      </c>
      <c r="H239" s="59">
        <f t="shared" si="36"/>
        <v>0</v>
      </c>
    </row>
    <row r="240" spans="2:8" x14ac:dyDescent="0.65">
      <c r="B240" s="39">
        <f t="shared" si="30"/>
        <v>224</v>
      </c>
      <c r="C240" s="59">
        <f t="shared" si="32"/>
        <v>0</v>
      </c>
      <c r="D240" s="59">
        <f t="shared" si="33"/>
        <v>0</v>
      </c>
      <c r="E240" s="59">
        <f t="shared" si="34"/>
        <v>0</v>
      </c>
      <c r="F240" s="59">
        <f t="shared" si="35"/>
        <v>0</v>
      </c>
      <c r="G240" s="59">
        <f t="shared" si="31"/>
        <v>0</v>
      </c>
      <c r="H240" s="59">
        <f t="shared" si="36"/>
        <v>0</v>
      </c>
    </row>
    <row r="241" spans="2:8" x14ac:dyDescent="0.65">
      <c r="B241" s="39">
        <f t="shared" si="30"/>
        <v>225</v>
      </c>
      <c r="C241" s="59">
        <f t="shared" si="32"/>
        <v>0</v>
      </c>
      <c r="D241" s="59">
        <f t="shared" si="33"/>
        <v>0</v>
      </c>
      <c r="E241" s="59">
        <f t="shared" si="34"/>
        <v>0</v>
      </c>
      <c r="F241" s="59">
        <f t="shared" si="35"/>
        <v>0</v>
      </c>
      <c r="G241" s="59">
        <f t="shared" si="31"/>
        <v>0</v>
      </c>
      <c r="H241" s="59">
        <f t="shared" si="36"/>
        <v>0</v>
      </c>
    </row>
    <row r="242" spans="2:8" x14ac:dyDescent="0.65">
      <c r="B242" s="39">
        <f t="shared" si="30"/>
        <v>226</v>
      </c>
      <c r="C242" s="59">
        <f t="shared" si="32"/>
        <v>0</v>
      </c>
      <c r="D242" s="59">
        <f t="shared" si="33"/>
        <v>0</v>
      </c>
      <c r="E242" s="59">
        <f t="shared" si="34"/>
        <v>0</v>
      </c>
      <c r="F242" s="59">
        <f t="shared" si="35"/>
        <v>0</v>
      </c>
      <c r="G242" s="59">
        <f t="shared" si="31"/>
        <v>0</v>
      </c>
      <c r="H242" s="59">
        <f t="shared" si="36"/>
        <v>0</v>
      </c>
    </row>
    <row r="243" spans="2:8" x14ac:dyDescent="0.65">
      <c r="B243" s="39">
        <f t="shared" si="30"/>
        <v>227</v>
      </c>
      <c r="C243" s="59">
        <f t="shared" si="32"/>
        <v>0</v>
      </c>
      <c r="D243" s="59">
        <f t="shared" si="33"/>
        <v>0</v>
      </c>
      <c r="E243" s="59">
        <f t="shared" si="34"/>
        <v>0</v>
      </c>
      <c r="F243" s="59">
        <f t="shared" si="35"/>
        <v>0</v>
      </c>
      <c r="G243" s="59">
        <f t="shared" si="31"/>
        <v>0</v>
      </c>
      <c r="H243" s="59">
        <f t="shared" si="36"/>
        <v>0</v>
      </c>
    </row>
    <row r="244" spans="2:8" x14ac:dyDescent="0.65">
      <c r="B244" s="39">
        <f t="shared" si="30"/>
        <v>228</v>
      </c>
      <c r="C244" s="59">
        <f t="shared" si="32"/>
        <v>0</v>
      </c>
      <c r="D244" s="59">
        <f t="shared" si="33"/>
        <v>0</v>
      </c>
      <c r="E244" s="59">
        <f t="shared" si="34"/>
        <v>0</v>
      </c>
      <c r="F244" s="59">
        <f t="shared" si="35"/>
        <v>0</v>
      </c>
      <c r="G244" s="59">
        <f t="shared" si="31"/>
        <v>0</v>
      </c>
      <c r="H244" s="59">
        <f t="shared" si="36"/>
        <v>0</v>
      </c>
    </row>
    <row r="245" spans="2:8" x14ac:dyDescent="0.65">
      <c r="B245" s="39">
        <f t="shared" si="30"/>
        <v>229</v>
      </c>
      <c r="C245" s="59">
        <f t="shared" si="32"/>
        <v>0</v>
      </c>
      <c r="D245" s="59">
        <f t="shared" si="33"/>
        <v>0</v>
      </c>
      <c r="E245" s="59">
        <f t="shared" si="34"/>
        <v>0</v>
      </c>
      <c r="F245" s="59">
        <f t="shared" si="35"/>
        <v>0</v>
      </c>
      <c r="G245" s="59">
        <f t="shared" si="31"/>
        <v>0</v>
      </c>
      <c r="H245" s="59">
        <f t="shared" si="36"/>
        <v>0</v>
      </c>
    </row>
    <row r="246" spans="2:8" x14ac:dyDescent="0.65">
      <c r="B246" s="39">
        <f t="shared" si="30"/>
        <v>230</v>
      </c>
      <c r="C246" s="59">
        <f t="shared" si="32"/>
        <v>0</v>
      </c>
      <c r="D246" s="59">
        <f t="shared" si="33"/>
        <v>0</v>
      </c>
      <c r="E246" s="59">
        <f t="shared" si="34"/>
        <v>0</v>
      </c>
      <c r="F246" s="59">
        <f t="shared" si="35"/>
        <v>0</v>
      </c>
      <c r="G246" s="59">
        <f t="shared" si="31"/>
        <v>0</v>
      </c>
      <c r="H246" s="59">
        <f t="shared" si="36"/>
        <v>0</v>
      </c>
    </row>
    <row r="247" spans="2:8" x14ac:dyDescent="0.65">
      <c r="B247" s="39">
        <f t="shared" si="30"/>
        <v>231</v>
      </c>
      <c r="C247" s="59">
        <f t="shared" si="32"/>
        <v>0</v>
      </c>
      <c r="D247" s="59">
        <f t="shared" si="33"/>
        <v>0</v>
      </c>
      <c r="E247" s="59">
        <f t="shared" si="34"/>
        <v>0</v>
      </c>
      <c r="F247" s="59">
        <f t="shared" si="35"/>
        <v>0</v>
      </c>
      <c r="G247" s="59">
        <f t="shared" si="31"/>
        <v>0</v>
      </c>
      <c r="H247" s="59">
        <f t="shared" si="36"/>
        <v>0</v>
      </c>
    </row>
    <row r="248" spans="2:8" x14ac:dyDescent="0.65">
      <c r="B248" s="39">
        <f t="shared" si="30"/>
        <v>232</v>
      </c>
      <c r="C248" s="59">
        <f t="shared" si="32"/>
        <v>0</v>
      </c>
      <c r="D248" s="59">
        <f t="shared" si="33"/>
        <v>0</v>
      </c>
      <c r="E248" s="59">
        <f t="shared" si="34"/>
        <v>0</v>
      </c>
      <c r="F248" s="59">
        <f t="shared" si="35"/>
        <v>0</v>
      </c>
      <c r="G248" s="59">
        <f t="shared" si="31"/>
        <v>0</v>
      </c>
      <c r="H248" s="59">
        <f t="shared" si="36"/>
        <v>0</v>
      </c>
    </row>
    <row r="249" spans="2:8" x14ac:dyDescent="0.65">
      <c r="B249" s="39">
        <f t="shared" si="30"/>
        <v>233</v>
      </c>
      <c r="C249" s="59">
        <f t="shared" si="32"/>
        <v>0</v>
      </c>
      <c r="D249" s="59">
        <f t="shared" si="33"/>
        <v>0</v>
      </c>
      <c r="E249" s="59">
        <f t="shared" si="34"/>
        <v>0</v>
      </c>
      <c r="F249" s="59">
        <f t="shared" si="35"/>
        <v>0</v>
      </c>
      <c r="G249" s="59">
        <f t="shared" si="31"/>
        <v>0</v>
      </c>
      <c r="H249" s="59">
        <f t="shared" si="36"/>
        <v>0</v>
      </c>
    </row>
    <row r="250" spans="2:8" x14ac:dyDescent="0.65">
      <c r="B250" s="39">
        <f t="shared" si="30"/>
        <v>234</v>
      </c>
      <c r="C250" s="59">
        <f t="shared" si="32"/>
        <v>0</v>
      </c>
      <c r="D250" s="59">
        <f t="shared" si="33"/>
        <v>0</v>
      </c>
      <c r="E250" s="59">
        <f t="shared" si="34"/>
        <v>0</v>
      </c>
      <c r="F250" s="59">
        <f t="shared" si="35"/>
        <v>0</v>
      </c>
      <c r="G250" s="59">
        <f t="shared" si="31"/>
        <v>0</v>
      </c>
      <c r="H250" s="59">
        <f t="shared" si="36"/>
        <v>0</v>
      </c>
    </row>
    <row r="251" spans="2:8" x14ac:dyDescent="0.65">
      <c r="B251" s="39">
        <f t="shared" si="30"/>
        <v>235</v>
      </c>
      <c r="C251" s="59">
        <f t="shared" si="32"/>
        <v>0</v>
      </c>
      <c r="D251" s="59">
        <f t="shared" si="33"/>
        <v>0</v>
      </c>
      <c r="E251" s="59">
        <f t="shared" si="34"/>
        <v>0</v>
      </c>
      <c r="F251" s="59">
        <f t="shared" si="35"/>
        <v>0</v>
      </c>
      <c r="G251" s="59">
        <f t="shared" si="31"/>
        <v>0</v>
      </c>
      <c r="H251" s="59">
        <f t="shared" si="36"/>
        <v>0</v>
      </c>
    </row>
    <row r="252" spans="2:8" x14ac:dyDescent="0.65">
      <c r="B252" s="39">
        <f t="shared" si="30"/>
        <v>236</v>
      </c>
      <c r="C252" s="59">
        <f t="shared" si="32"/>
        <v>0</v>
      </c>
      <c r="D252" s="59">
        <f t="shared" si="33"/>
        <v>0</v>
      </c>
      <c r="E252" s="59">
        <f t="shared" si="34"/>
        <v>0</v>
      </c>
      <c r="F252" s="59">
        <f t="shared" si="35"/>
        <v>0</v>
      </c>
      <c r="G252" s="59">
        <f t="shared" si="31"/>
        <v>0</v>
      </c>
      <c r="H252" s="59">
        <f t="shared" si="36"/>
        <v>0</v>
      </c>
    </row>
    <row r="253" spans="2:8" x14ac:dyDescent="0.65">
      <c r="B253" s="39">
        <f t="shared" si="30"/>
        <v>237</v>
      </c>
      <c r="C253" s="59">
        <f t="shared" si="32"/>
        <v>0</v>
      </c>
      <c r="D253" s="59">
        <f t="shared" si="33"/>
        <v>0</v>
      </c>
      <c r="E253" s="59">
        <f t="shared" si="34"/>
        <v>0</v>
      </c>
      <c r="F253" s="59">
        <f t="shared" si="35"/>
        <v>0</v>
      </c>
      <c r="G253" s="59">
        <f t="shared" si="31"/>
        <v>0</v>
      </c>
      <c r="H253" s="59">
        <f t="shared" si="36"/>
        <v>0</v>
      </c>
    </row>
    <row r="254" spans="2:8" x14ac:dyDescent="0.65">
      <c r="B254" s="39">
        <f t="shared" si="30"/>
        <v>238</v>
      </c>
      <c r="C254" s="59">
        <f t="shared" si="32"/>
        <v>0</v>
      </c>
      <c r="D254" s="59">
        <f t="shared" si="33"/>
        <v>0</v>
      </c>
      <c r="E254" s="59">
        <f t="shared" si="34"/>
        <v>0</v>
      </c>
      <c r="F254" s="59">
        <f t="shared" si="35"/>
        <v>0</v>
      </c>
      <c r="G254" s="59">
        <f t="shared" si="31"/>
        <v>0</v>
      </c>
      <c r="H254" s="59">
        <f t="shared" si="36"/>
        <v>0</v>
      </c>
    </row>
    <row r="255" spans="2:8" x14ac:dyDescent="0.65">
      <c r="B255" s="39">
        <f t="shared" si="30"/>
        <v>239</v>
      </c>
      <c r="C255" s="59">
        <f t="shared" si="32"/>
        <v>0</v>
      </c>
      <c r="D255" s="59">
        <f t="shared" si="33"/>
        <v>0</v>
      </c>
      <c r="E255" s="59">
        <f t="shared" si="34"/>
        <v>0</v>
      </c>
      <c r="F255" s="59">
        <f t="shared" si="35"/>
        <v>0</v>
      </c>
      <c r="G255" s="59">
        <f t="shared" si="31"/>
        <v>0</v>
      </c>
      <c r="H255" s="59">
        <f t="shared" si="36"/>
        <v>0</v>
      </c>
    </row>
    <row r="256" spans="2:8" x14ac:dyDescent="0.65">
      <c r="B256" s="39">
        <f t="shared" si="30"/>
        <v>240</v>
      </c>
      <c r="C256" s="59">
        <f t="shared" si="32"/>
        <v>0</v>
      </c>
      <c r="D256" s="59">
        <f t="shared" si="33"/>
        <v>0</v>
      </c>
      <c r="E256" s="59">
        <f t="shared" si="34"/>
        <v>0</v>
      </c>
      <c r="F256" s="59">
        <f t="shared" si="35"/>
        <v>0</v>
      </c>
      <c r="G256" s="59">
        <f t="shared" si="31"/>
        <v>0</v>
      </c>
      <c r="H256" s="59">
        <f t="shared" si="36"/>
        <v>0</v>
      </c>
    </row>
    <row r="257" spans="2:8" x14ac:dyDescent="0.65">
      <c r="B257" s="39">
        <f t="shared" si="30"/>
        <v>241</v>
      </c>
      <c r="C257" s="59">
        <f t="shared" si="32"/>
        <v>0</v>
      </c>
      <c r="D257" s="59">
        <f t="shared" si="33"/>
        <v>0</v>
      </c>
      <c r="E257" s="59">
        <f t="shared" si="34"/>
        <v>0</v>
      </c>
      <c r="F257" s="59">
        <f t="shared" si="35"/>
        <v>0</v>
      </c>
      <c r="G257" s="59">
        <f t="shared" si="31"/>
        <v>0</v>
      </c>
      <c r="H257" s="59">
        <f t="shared" si="36"/>
        <v>0</v>
      </c>
    </row>
    <row r="258" spans="2:8" x14ac:dyDescent="0.65">
      <c r="B258" s="39">
        <f t="shared" si="30"/>
        <v>242</v>
      </c>
      <c r="C258" s="59">
        <f t="shared" si="32"/>
        <v>0</v>
      </c>
      <c r="D258" s="59">
        <f t="shared" si="33"/>
        <v>0</v>
      </c>
      <c r="E258" s="59">
        <f t="shared" si="34"/>
        <v>0</v>
      </c>
      <c r="F258" s="59">
        <f t="shared" si="35"/>
        <v>0</v>
      </c>
      <c r="G258" s="59">
        <f t="shared" si="31"/>
        <v>0</v>
      </c>
      <c r="H258" s="59">
        <f t="shared" si="36"/>
        <v>0</v>
      </c>
    </row>
    <row r="259" spans="2:8" x14ac:dyDescent="0.65">
      <c r="B259" s="39">
        <f t="shared" si="30"/>
        <v>243</v>
      </c>
      <c r="C259" s="59">
        <f t="shared" si="32"/>
        <v>0</v>
      </c>
      <c r="D259" s="59">
        <f t="shared" si="33"/>
        <v>0</v>
      </c>
      <c r="E259" s="59">
        <f t="shared" si="34"/>
        <v>0</v>
      </c>
      <c r="F259" s="59">
        <f t="shared" si="35"/>
        <v>0</v>
      </c>
      <c r="G259" s="59">
        <f t="shared" si="31"/>
        <v>0</v>
      </c>
      <c r="H259" s="59">
        <f t="shared" si="36"/>
        <v>0</v>
      </c>
    </row>
    <row r="260" spans="2:8" x14ac:dyDescent="0.65">
      <c r="B260" s="39">
        <f t="shared" si="30"/>
        <v>244</v>
      </c>
      <c r="C260" s="59">
        <f t="shared" si="32"/>
        <v>0</v>
      </c>
      <c r="D260" s="59">
        <f t="shared" si="33"/>
        <v>0</v>
      </c>
      <c r="E260" s="59">
        <f t="shared" si="34"/>
        <v>0</v>
      </c>
      <c r="F260" s="59">
        <f t="shared" si="35"/>
        <v>0</v>
      </c>
      <c r="G260" s="59">
        <f t="shared" si="31"/>
        <v>0</v>
      </c>
      <c r="H260" s="59">
        <f t="shared" si="36"/>
        <v>0</v>
      </c>
    </row>
    <row r="261" spans="2:8" x14ac:dyDescent="0.65">
      <c r="B261" s="39">
        <f t="shared" si="30"/>
        <v>245</v>
      </c>
      <c r="C261" s="59">
        <f t="shared" si="32"/>
        <v>0</v>
      </c>
      <c r="D261" s="59">
        <f t="shared" si="33"/>
        <v>0</v>
      </c>
      <c r="E261" s="59">
        <f t="shared" si="34"/>
        <v>0</v>
      </c>
      <c r="F261" s="59">
        <f t="shared" si="35"/>
        <v>0</v>
      </c>
      <c r="G261" s="59">
        <f t="shared" si="31"/>
        <v>0</v>
      </c>
      <c r="H261" s="59">
        <f t="shared" si="36"/>
        <v>0</v>
      </c>
    </row>
    <row r="262" spans="2:8" x14ac:dyDescent="0.65">
      <c r="B262" s="39">
        <f t="shared" si="30"/>
        <v>246</v>
      </c>
      <c r="C262" s="59">
        <f t="shared" si="32"/>
        <v>0</v>
      </c>
      <c r="D262" s="59">
        <f t="shared" si="33"/>
        <v>0</v>
      </c>
      <c r="E262" s="59">
        <f t="shared" si="34"/>
        <v>0</v>
      </c>
      <c r="F262" s="59">
        <f t="shared" si="35"/>
        <v>0</v>
      </c>
      <c r="G262" s="59">
        <f t="shared" si="31"/>
        <v>0</v>
      </c>
      <c r="H262" s="59">
        <f t="shared" si="36"/>
        <v>0</v>
      </c>
    </row>
    <row r="263" spans="2:8" x14ac:dyDescent="0.65">
      <c r="B263" s="39">
        <f t="shared" si="30"/>
        <v>247</v>
      </c>
      <c r="C263" s="59">
        <f t="shared" si="32"/>
        <v>0</v>
      </c>
      <c r="D263" s="59">
        <f t="shared" si="33"/>
        <v>0</v>
      </c>
      <c r="E263" s="59">
        <f t="shared" si="34"/>
        <v>0</v>
      </c>
      <c r="F263" s="59">
        <f t="shared" si="35"/>
        <v>0</v>
      </c>
      <c r="G263" s="59">
        <f t="shared" si="31"/>
        <v>0</v>
      </c>
      <c r="H263" s="59">
        <f t="shared" si="36"/>
        <v>0</v>
      </c>
    </row>
    <row r="264" spans="2:8" x14ac:dyDescent="0.65">
      <c r="B264" s="39">
        <f t="shared" si="30"/>
        <v>248</v>
      </c>
      <c r="C264" s="59">
        <f t="shared" si="32"/>
        <v>0</v>
      </c>
      <c r="D264" s="59">
        <f t="shared" si="33"/>
        <v>0</v>
      </c>
      <c r="E264" s="59">
        <f t="shared" si="34"/>
        <v>0</v>
      </c>
      <c r="F264" s="59">
        <f t="shared" si="35"/>
        <v>0</v>
      </c>
      <c r="G264" s="59">
        <f t="shared" si="31"/>
        <v>0</v>
      </c>
      <c r="H264" s="59">
        <f t="shared" si="36"/>
        <v>0</v>
      </c>
    </row>
    <row r="265" spans="2:8" x14ac:dyDescent="0.65">
      <c r="B265" s="39">
        <f t="shared" si="30"/>
        <v>249</v>
      </c>
      <c r="C265" s="59">
        <f t="shared" si="32"/>
        <v>0</v>
      </c>
      <c r="D265" s="59">
        <f t="shared" si="33"/>
        <v>0</v>
      </c>
      <c r="E265" s="59">
        <f t="shared" si="34"/>
        <v>0</v>
      </c>
      <c r="F265" s="59">
        <f t="shared" si="35"/>
        <v>0</v>
      </c>
      <c r="G265" s="59">
        <f t="shared" si="31"/>
        <v>0</v>
      </c>
      <c r="H265" s="59">
        <f t="shared" si="36"/>
        <v>0</v>
      </c>
    </row>
    <row r="266" spans="2:8" x14ac:dyDescent="0.65">
      <c r="B266" s="39">
        <f t="shared" si="30"/>
        <v>250</v>
      </c>
      <c r="C266" s="59">
        <f t="shared" si="32"/>
        <v>0</v>
      </c>
      <c r="D266" s="59">
        <f t="shared" si="33"/>
        <v>0</v>
      </c>
      <c r="E266" s="59">
        <f t="shared" si="34"/>
        <v>0</v>
      </c>
      <c r="F266" s="59">
        <f t="shared" si="35"/>
        <v>0</v>
      </c>
      <c r="G266" s="59">
        <f t="shared" si="31"/>
        <v>0</v>
      </c>
      <c r="H266" s="59">
        <f t="shared" si="36"/>
        <v>0</v>
      </c>
    </row>
    <row r="267" spans="2:8" x14ac:dyDescent="0.65">
      <c r="B267" s="39">
        <f t="shared" si="30"/>
        <v>251</v>
      </c>
      <c r="C267" s="59">
        <f t="shared" si="32"/>
        <v>0</v>
      </c>
      <c r="D267" s="59">
        <f t="shared" si="33"/>
        <v>0</v>
      </c>
      <c r="E267" s="59">
        <f t="shared" si="34"/>
        <v>0</v>
      </c>
      <c r="F267" s="59">
        <f t="shared" si="35"/>
        <v>0</v>
      </c>
      <c r="G267" s="59">
        <f t="shared" si="31"/>
        <v>0</v>
      </c>
      <c r="H267" s="59">
        <f t="shared" si="36"/>
        <v>0</v>
      </c>
    </row>
    <row r="268" spans="2:8" x14ac:dyDescent="0.65">
      <c r="B268" s="39">
        <f t="shared" si="30"/>
        <v>252</v>
      </c>
      <c r="C268" s="59">
        <f t="shared" si="32"/>
        <v>0</v>
      </c>
      <c r="D268" s="59">
        <f t="shared" si="33"/>
        <v>0</v>
      </c>
      <c r="E268" s="59">
        <f t="shared" si="34"/>
        <v>0</v>
      </c>
      <c r="F268" s="59">
        <f t="shared" si="35"/>
        <v>0</v>
      </c>
      <c r="G268" s="59">
        <f t="shared" si="31"/>
        <v>0</v>
      </c>
      <c r="H268" s="59">
        <f t="shared" si="36"/>
        <v>0</v>
      </c>
    </row>
    <row r="269" spans="2:8" x14ac:dyDescent="0.65">
      <c r="B269" s="39">
        <f t="shared" si="30"/>
        <v>253</v>
      </c>
      <c r="C269" s="59">
        <f t="shared" si="32"/>
        <v>0</v>
      </c>
      <c r="D269" s="59">
        <f t="shared" si="33"/>
        <v>0</v>
      </c>
      <c r="E269" s="59">
        <f t="shared" si="34"/>
        <v>0</v>
      </c>
      <c r="F269" s="59">
        <f t="shared" si="35"/>
        <v>0</v>
      </c>
      <c r="G269" s="59">
        <f t="shared" si="31"/>
        <v>0</v>
      </c>
      <c r="H269" s="59">
        <f t="shared" si="36"/>
        <v>0</v>
      </c>
    </row>
    <row r="270" spans="2:8" x14ac:dyDescent="0.65">
      <c r="B270" s="39">
        <f t="shared" si="30"/>
        <v>254</v>
      </c>
      <c r="C270" s="59">
        <f t="shared" si="32"/>
        <v>0</v>
      </c>
      <c r="D270" s="59">
        <f t="shared" si="33"/>
        <v>0</v>
      </c>
      <c r="E270" s="59">
        <f t="shared" si="34"/>
        <v>0</v>
      </c>
      <c r="F270" s="59">
        <f t="shared" si="35"/>
        <v>0</v>
      </c>
      <c r="G270" s="59">
        <f t="shared" si="31"/>
        <v>0</v>
      </c>
      <c r="H270" s="59">
        <f t="shared" si="36"/>
        <v>0</v>
      </c>
    </row>
    <row r="271" spans="2:8" x14ac:dyDescent="0.65">
      <c r="B271" s="39">
        <f t="shared" si="30"/>
        <v>255</v>
      </c>
      <c r="C271" s="59">
        <f t="shared" si="32"/>
        <v>0</v>
      </c>
      <c r="D271" s="59">
        <f t="shared" si="33"/>
        <v>0</v>
      </c>
      <c r="E271" s="59">
        <f t="shared" si="34"/>
        <v>0</v>
      </c>
      <c r="F271" s="59">
        <f t="shared" si="35"/>
        <v>0</v>
      </c>
      <c r="G271" s="59">
        <f t="shared" si="31"/>
        <v>0</v>
      </c>
      <c r="H271" s="59">
        <f t="shared" si="36"/>
        <v>0</v>
      </c>
    </row>
    <row r="272" spans="2:8" x14ac:dyDescent="0.65">
      <c r="B272" s="39">
        <f t="shared" si="30"/>
        <v>256</v>
      </c>
      <c r="C272" s="59">
        <f t="shared" si="32"/>
        <v>0</v>
      </c>
      <c r="D272" s="59">
        <f t="shared" si="33"/>
        <v>0</v>
      </c>
      <c r="E272" s="59">
        <f t="shared" si="34"/>
        <v>0</v>
      </c>
      <c r="F272" s="59">
        <f t="shared" si="35"/>
        <v>0</v>
      </c>
      <c r="G272" s="59">
        <f t="shared" si="31"/>
        <v>0</v>
      </c>
      <c r="H272" s="59">
        <f t="shared" si="36"/>
        <v>0</v>
      </c>
    </row>
    <row r="273" spans="2:8" x14ac:dyDescent="0.65">
      <c r="B273" s="39">
        <f t="shared" si="30"/>
        <v>257</v>
      </c>
      <c r="C273" s="59">
        <f t="shared" si="32"/>
        <v>0</v>
      </c>
      <c r="D273" s="59">
        <f t="shared" si="33"/>
        <v>0</v>
      </c>
      <c r="E273" s="59">
        <f t="shared" si="34"/>
        <v>0</v>
      </c>
      <c r="F273" s="59">
        <f t="shared" si="35"/>
        <v>0</v>
      </c>
      <c r="G273" s="59">
        <f t="shared" si="31"/>
        <v>0</v>
      </c>
      <c r="H273" s="59">
        <f t="shared" si="36"/>
        <v>0</v>
      </c>
    </row>
    <row r="274" spans="2:8" x14ac:dyDescent="0.65">
      <c r="B274" s="39">
        <f t="shared" ref="B274:B337" si="37">+B273+1</f>
        <v>258</v>
      </c>
      <c r="C274" s="59">
        <f t="shared" si="32"/>
        <v>0</v>
      </c>
      <c r="D274" s="59">
        <f t="shared" si="33"/>
        <v>0</v>
      </c>
      <c r="E274" s="59">
        <f t="shared" si="34"/>
        <v>0</v>
      </c>
      <c r="F274" s="59">
        <f t="shared" si="35"/>
        <v>0</v>
      </c>
      <c r="G274" s="59">
        <f t="shared" ref="G274:G337" si="38">H273*$C$6</f>
        <v>0</v>
      </c>
      <c r="H274" s="59">
        <f t="shared" si="36"/>
        <v>0</v>
      </c>
    </row>
    <row r="275" spans="2:8" x14ac:dyDescent="0.65">
      <c r="B275" s="39">
        <f t="shared" si="37"/>
        <v>259</v>
      </c>
      <c r="C275" s="59">
        <f t="shared" si="32"/>
        <v>0</v>
      </c>
      <c r="D275" s="59">
        <f t="shared" si="33"/>
        <v>0</v>
      </c>
      <c r="E275" s="59">
        <f t="shared" si="34"/>
        <v>0</v>
      </c>
      <c r="F275" s="59">
        <f t="shared" si="35"/>
        <v>0</v>
      </c>
      <c r="G275" s="59">
        <f t="shared" si="38"/>
        <v>0</v>
      </c>
      <c r="H275" s="59">
        <f t="shared" si="36"/>
        <v>0</v>
      </c>
    </row>
    <row r="276" spans="2:8" x14ac:dyDescent="0.65">
      <c r="B276" s="39">
        <f t="shared" si="37"/>
        <v>260</v>
      </c>
      <c r="C276" s="59">
        <f t="shared" si="32"/>
        <v>0</v>
      </c>
      <c r="D276" s="59">
        <f t="shared" si="33"/>
        <v>0</v>
      </c>
      <c r="E276" s="59">
        <f t="shared" si="34"/>
        <v>0</v>
      </c>
      <c r="F276" s="59">
        <f t="shared" si="35"/>
        <v>0</v>
      </c>
      <c r="G276" s="59">
        <f t="shared" si="38"/>
        <v>0</v>
      </c>
      <c r="H276" s="59">
        <f t="shared" si="36"/>
        <v>0</v>
      </c>
    </row>
    <row r="277" spans="2:8" x14ac:dyDescent="0.65">
      <c r="B277" s="39">
        <f t="shared" si="37"/>
        <v>261</v>
      </c>
      <c r="C277" s="59">
        <f t="shared" si="32"/>
        <v>0</v>
      </c>
      <c r="D277" s="59">
        <f t="shared" si="33"/>
        <v>0</v>
      </c>
      <c r="E277" s="59">
        <f t="shared" si="34"/>
        <v>0</v>
      </c>
      <c r="F277" s="59">
        <f t="shared" si="35"/>
        <v>0</v>
      </c>
      <c r="G277" s="59">
        <f t="shared" si="38"/>
        <v>0</v>
      </c>
      <c r="H277" s="59">
        <f t="shared" si="36"/>
        <v>0</v>
      </c>
    </row>
    <row r="278" spans="2:8" x14ac:dyDescent="0.65">
      <c r="B278" s="39">
        <f t="shared" si="37"/>
        <v>262</v>
      </c>
      <c r="C278" s="59">
        <f t="shared" si="32"/>
        <v>0</v>
      </c>
      <c r="D278" s="59">
        <f t="shared" si="33"/>
        <v>0</v>
      </c>
      <c r="E278" s="59">
        <f t="shared" si="34"/>
        <v>0</v>
      </c>
      <c r="F278" s="59">
        <f t="shared" si="35"/>
        <v>0</v>
      </c>
      <c r="G278" s="59">
        <f t="shared" si="38"/>
        <v>0</v>
      </c>
      <c r="H278" s="59">
        <f t="shared" si="36"/>
        <v>0</v>
      </c>
    </row>
    <row r="279" spans="2:8" x14ac:dyDescent="0.65">
      <c r="B279" s="39">
        <f t="shared" si="37"/>
        <v>263</v>
      </c>
      <c r="C279" s="59">
        <f t="shared" si="32"/>
        <v>0</v>
      </c>
      <c r="D279" s="59">
        <f t="shared" si="33"/>
        <v>0</v>
      </c>
      <c r="E279" s="59">
        <f t="shared" si="34"/>
        <v>0</v>
      </c>
      <c r="F279" s="59">
        <f t="shared" si="35"/>
        <v>0</v>
      </c>
      <c r="G279" s="59">
        <f t="shared" si="38"/>
        <v>0</v>
      </c>
      <c r="H279" s="59">
        <f t="shared" si="36"/>
        <v>0</v>
      </c>
    </row>
    <row r="280" spans="2:8" x14ac:dyDescent="0.65">
      <c r="B280" s="39">
        <f t="shared" si="37"/>
        <v>264</v>
      </c>
      <c r="C280" s="59">
        <f t="shared" si="32"/>
        <v>0</v>
      </c>
      <c r="D280" s="59">
        <f t="shared" si="33"/>
        <v>0</v>
      </c>
      <c r="E280" s="59">
        <f t="shared" si="34"/>
        <v>0</v>
      </c>
      <c r="F280" s="59">
        <f t="shared" si="35"/>
        <v>0</v>
      </c>
      <c r="G280" s="59">
        <f t="shared" si="38"/>
        <v>0</v>
      </c>
      <c r="H280" s="59">
        <f t="shared" si="36"/>
        <v>0</v>
      </c>
    </row>
    <row r="281" spans="2:8" x14ac:dyDescent="0.65">
      <c r="B281" s="39">
        <f t="shared" si="37"/>
        <v>265</v>
      </c>
      <c r="C281" s="59">
        <f t="shared" si="32"/>
        <v>0</v>
      </c>
      <c r="D281" s="59">
        <f t="shared" si="33"/>
        <v>0</v>
      </c>
      <c r="E281" s="59">
        <f t="shared" si="34"/>
        <v>0</v>
      </c>
      <c r="F281" s="59">
        <f t="shared" si="35"/>
        <v>0</v>
      </c>
      <c r="G281" s="59">
        <f t="shared" si="38"/>
        <v>0</v>
      </c>
      <c r="H281" s="59">
        <f t="shared" si="36"/>
        <v>0</v>
      </c>
    </row>
    <row r="282" spans="2:8" x14ac:dyDescent="0.65">
      <c r="B282" s="39">
        <f t="shared" si="37"/>
        <v>266</v>
      </c>
      <c r="C282" s="59">
        <f t="shared" si="32"/>
        <v>0</v>
      </c>
      <c r="D282" s="59">
        <f t="shared" si="33"/>
        <v>0</v>
      </c>
      <c r="E282" s="59">
        <f t="shared" si="34"/>
        <v>0</v>
      </c>
      <c r="F282" s="59">
        <f t="shared" si="35"/>
        <v>0</v>
      </c>
      <c r="G282" s="59">
        <f t="shared" si="38"/>
        <v>0</v>
      </c>
      <c r="H282" s="59">
        <f t="shared" si="36"/>
        <v>0</v>
      </c>
    </row>
    <row r="283" spans="2:8" x14ac:dyDescent="0.65">
      <c r="B283" s="39">
        <f t="shared" si="37"/>
        <v>267</v>
      </c>
      <c r="C283" s="59">
        <f t="shared" si="32"/>
        <v>0</v>
      </c>
      <c r="D283" s="59">
        <f t="shared" si="33"/>
        <v>0</v>
      </c>
      <c r="E283" s="59">
        <f t="shared" si="34"/>
        <v>0</v>
      </c>
      <c r="F283" s="59">
        <f t="shared" si="35"/>
        <v>0</v>
      </c>
      <c r="G283" s="59">
        <f t="shared" si="38"/>
        <v>0</v>
      </c>
      <c r="H283" s="59">
        <f t="shared" si="36"/>
        <v>0</v>
      </c>
    </row>
    <row r="284" spans="2:8" x14ac:dyDescent="0.65">
      <c r="B284" s="39">
        <f t="shared" si="37"/>
        <v>268</v>
      </c>
      <c r="C284" s="59">
        <f t="shared" si="32"/>
        <v>0</v>
      </c>
      <c r="D284" s="59">
        <f t="shared" si="33"/>
        <v>0</v>
      </c>
      <c r="E284" s="59">
        <f t="shared" si="34"/>
        <v>0</v>
      </c>
      <c r="F284" s="59">
        <f t="shared" si="35"/>
        <v>0</v>
      </c>
      <c r="G284" s="59">
        <f t="shared" si="38"/>
        <v>0</v>
      </c>
      <c r="H284" s="59">
        <f t="shared" si="36"/>
        <v>0</v>
      </c>
    </row>
    <row r="285" spans="2:8" x14ac:dyDescent="0.65">
      <c r="B285" s="39">
        <f t="shared" si="37"/>
        <v>269</v>
      </c>
      <c r="C285" s="59">
        <f t="shared" si="32"/>
        <v>0</v>
      </c>
      <c r="D285" s="59">
        <f t="shared" si="33"/>
        <v>0</v>
      </c>
      <c r="E285" s="59">
        <f t="shared" si="34"/>
        <v>0</v>
      </c>
      <c r="F285" s="59">
        <f t="shared" si="35"/>
        <v>0</v>
      </c>
      <c r="G285" s="59">
        <f t="shared" si="38"/>
        <v>0</v>
      </c>
      <c r="H285" s="59">
        <f t="shared" si="36"/>
        <v>0</v>
      </c>
    </row>
    <row r="286" spans="2:8" x14ac:dyDescent="0.65">
      <c r="B286" s="39">
        <f t="shared" si="37"/>
        <v>270</v>
      </c>
      <c r="C286" s="59">
        <f t="shared" ref="C286:C349" si="39">MIN($C$9,H285+H285*$C$6)</f>
        <v>0</v>
      </c>
      <c r="D286" s="59">
        <f t="shared" ref="D286:D349" si="40">IF($C$10&lt;H285-F286,$C$10,H285-F286)</f>
        <v>0</v>
      </c>
      <c r="E286" s="59">
        <f t="shared" ref="E286:E349" si="41">C286+D286</f>
        <v>0</v>
      </c>
      <c r="F286" s="59">
        <f t="shared" ref="F286:F349" si="42">IF(C286&gt;0,MIN(C286-G286,H285),0)</f>
        <v>0</v>
      </c>
      <c r="G286" s="59">
        <f t="shared" si="38"/>
        <v>0</v>
      </c>
      <c r="H286" s="59">
        <f t="shared" ref="H286:H349" si="43">IF(H285&gt;0,H285-D286-F286,0)</f>
        <v>0</v>
      </c>
    </row>
    <row r="287" spans="2:8" x14ac:dyDescent="0.65">
      <c r="B287" s="39">
        <f t="shared" si="37"/>
        <v>271</v>
      </c>
      <c r="C287" s="59">
        <f t="shared" si="39"/>
        <v>0</v>
      </c>
      <c r="D287" s="59">
        <f t="shared" si="40"/>
        <v>0</v>
      </c>
      <c r="E287" s="59">
        <f t="shared" si="41"/>
        <v>0</v>
      </c>
      <c r="F287" s="59">
        <f t="shared" si="42"/>
        <v>0</v>
      </c>
      <c r="G287" s="59">
        <f t="shared" si="38"/>
        <v>0</v>
      </c>
      <c r="H287" s="59">
        <f t="shared" si="43"/>
        <v>0</v>
      </c>
    </row>
    <row r="288" spans="2:8" x14ac:dyDescent="0.65">
      <c r="B288" s="39">
        <f t="shared" si="37"/>
        <v>272</v>
      </c>
      <c r="C288" s="59">
        <f t="shared" si="39"/>
        <v>0</v>
      </c>
      <c r="D288" s="59">
        <f t="shared" si="40"/>
        <v>0</v>
      </c>
      <c r="E288" s="59">
        <f t="shared" si="41"/>
        <v>0</v>
      </c>
      <c r="F288" s="59">
        <f t="shared" si="42"/>
        <v>0</v>
      </c>
      <c r="G288" s="59">
        <f t="shared" si="38"/>
        <v>0</v>
      </c>
      <c r="H288" s="59">
        <f t="shared" si="43"/>
        <v>0</v>
      </c>
    </row>
    <row r="289" spans="2:8" x14ac:dyDescent="0.65">
      <c r="B289" s="39">
        <f t="shared" si="37"/>
        <v>273</v>
      </c>
      <c r="C289" s="59">
        <f t="shared" si="39"/>
        <v>0</v>
      </c>
      <c r="D289" s="59">
        <f t="shared" si="40"/>
        <v>0</v>
      </c>
      <c r="E289" s="59">
        <f t="shared" si="41"/>
        <v>0</v>
      </c>
      <c r="F289" s="59">
        <f t="shared" si="42"/>
        <v>0</v>
      </c>
      <c r="G289" s="59">
        <f t="shared" si="38"/>
        <v>0</v>
      </c>
      <c r="H289" s="59">
        <f t="shared" si="43"/>
        <v>0</v>
      </c>
    </row>
    <row r="290" spans="2:8" x14ac:dyDescent="0.65">
      <c r="B290" s="39">
        <f t="shared" si="37"/>
        <v>274</v>
      </c>
      <c r="C290" s="59">
        <f t="shared" si="39"/>
        <v>0</v>
      </c>
      <c r="D290" s="59">
        <f t="shared" si="40"/>
        <v>0</v>
      </c>
      <c r="E290" s="59">
        <f t="shared" si="41"/>
        <v>0</v>
      </c>
      <c r="F290" s="59">
        <f t="shared" si="42"/>
        <v>0</v>
      </c>
      <c r="G290" s="59">
        <f t="shared" si="38"/>
        <v>0</v>
      </c>
      <c r="H290" s="59">
        <f t="shared" si="43"/>
        <v>0</v>
      </c>
    </row>
    <row r="291" spans="2:8" x14ac:dyDescent="0.65">
      <c r="B291" s="39">
        <f t="shared" si="37"/>
        <v>275</v>
      </c>
      <c r="C291" s="59">
        <f t="shared" si="39"/>
        <v>0</v>
      </c>
      <c r="D291" s="59">
        <f t="shared" si="40"/>
        <v>0</v>
      </c>
      <c r="E291" s="59">
        <f t="shared" si="41"/>
        <v>0</v>
      </c>
      <c r="F291" s="59">
        <f t="shared" si="42"/>
        <v>0</v>
      </c>
      <c r="G291" s="59">
        <f t="shared" si="38"/>
        <v>0</v>
      </c>
      <c r="H291" s="59">
        <f t="shared" si="43"/>
        <v>0</v>
      </c>
    </row>
    <row r="292" spans="2:8" x14ac:dyDescent="0.65">
      <c r="B292" s="39">
        <f t="shared" si="37"/>
        <v>276</v>
      </c>
      <c r="C292" s="59">
        <f t="shared" si="39"/>
        <v>0</v>
      </c>
      <c r="D292" s="59">
        <f t="shared" si="40"/>
        <v>0</v>
      </c>
      <c r="E292" s="59">
        <f t="shared" si="41"/>
        <v>0</v>
      </c>
      <c r="F292" s="59">
        <f t="shared" si="42"/>
        <v>0</v>
      </c>
      <c r="G292" s="59">
        <f t="shared" si="38"/>
        <v>0</v>
      </c>
      <c r="H292" s="59">
        <f t="shared" si="43"/>
        <v>0</v>
      </c>
    </row>
    <row r="293" spans="2:8" x14ac:dyDescent="0.65">
      <c r="B293" s="39">
        <f t="shared" si="37"/>
        <v>277</v>
      </c>
      <c r="C293" s="59">
        <f t="shared" si="39"/>
        <v>0</v>
      </c>
      <c r="D293" s="59">
        <f t="shared" si="40"/>
        <v>0</v>
      </c>
      <c r="E293" s="59">
        <f t="shared" si="41"/>
        <v>0</v>
      </c>
      <c r="F293" s="59">
        <f t="shared" si="42"/>
        <v>0</v>
      </c>
      <c r="G293" s="59">
        <f t="shared" si="38"/>
        <v>0</v>
      </c>
      <c r="H293" s="59">
        <f t="shared" si="43"/>
        <v>0</v>
      </c>
    </row>
    <row r="294" spans="2:8" x14ac:dyDescent="0.65">
      <c r="B294" s="39">
        <f t="shared" si="37"/>
        <v>278</v>
      </c>
      <c r="C294" s="59">
        <f t="shared" si="39"/>
        <v>0</v>
      </c>
      <c r="D294" s="59">
        <f t="shared" si="40"/>
        <v>0</v>
      </c>
      <c r="E294" s="59">
        <f t="shared" si="41"/>
        <v>0</v>
      </c>
      <c r="F294" s="59">
        <f t="shared" si="42"/>
        <v>0</v>
      </c>
      <c r="G294" s="59">
        <f t="shared" si="38"/>
        <v>0</v>
      </c>
      <c r="H294" s="59">
        <f t="shared" si="43"/>
        <v>0</v>
      </c>
    </row>
    <row r="295" spans="2:8" x14ac:dyDescent="0.65">
      <c r="B295" s="39">
        <f t="shared" si="37"/>
        <v>279</v>
      </c>
      <c r="C295" s="59">
        <f t="shared" si="39"/>
        <v>0</v>
      </c>
      <c r="D295" s="59">
        <f t="shared" si="40"/>
        <v>0</v>
      </c>
      <c r="E295" s="59">
        <f t="shared" si="41"/>
        <v>0</v>
      </c>
      <c r="F295" s="59">
        <f t="shared" si="42"/>
        <v>0</v>
      </c>
      <c r="G295" s="59">
        <f t="shared" si="38"/>
        <v>0</v>
      </c>
      <c r="H295" s="59">
        <f t="shared" si="43"/>
        <v>0</v>
      </c>
    </row>
    <row r="296" spans="2:8" x14ac:dyDescent="0.65">
      <c r="B296" s="39">
        <f t="shared" si="37"/>
        <v>280</v>
      </c>
      <c r="C296" s="59">
        <f t="shared" si="39"/>
        <v>0</v>
      </c>
      <c r="D296" s="59">
        <f t="shared" si="40"/>
        <v>0</v>
      </c>
      <c r="E296" s="59">
        <f t="shared" si="41"/>
        <v>0</v>
      </c>
      <c r="F296" s="59">
        <f t="shared" si="42"/>
        <v>0</v>
      </c>
      <c r="G296" s="59">
        <f t="shared" si="38"/>
        <v>0</v>
      </c>
      <c r="H296" s="59">
        <f t="shared" si="43"/>
        <v>0</v>
      </c>
    </row>
    <row r="297" spans="2:8" x14ac:dyDescent="0.65">
      <c r="B297" s="39">
        <f t="shared" si="37"/>
        <v>281</v>
      </c>
      <c r="C297" s="59">
        <f t="shared" si="39"/>
        <v>0</v>
      </c>
      <c r="D297" s="59">
        <f t="shared" si="40"/>
        <v>0</v>
      </c>
      <c r="E297" s="59">
        <f t="shared" si="41"/>
        <v>0</v>
      </c>
      <c r="F297" s="59">
        <f t="shared" si="42"/>
        <v>0</v>
      </c>
      <c r="G297" s="59">
        <f t="shared" si="38"/>
        <v>0</v>
      </c>
      <c r="H297" s="59">
        <f t="shared" si="43"/>
        <v>0</v>
      </c>
    </row>
    <row r="298" spans="2:8" x14ac:dyDescent="0.65">
      <c r="B298" s="39">
        <f t="shared" si="37"/>
        <v>282</v>
      </c>
      <c r="C298" s="59">
        <f t="shared" si="39"/>
        <v>0</v>
      </c>
      <c r="D298" s="59">
        <f t="shared" si="40"/>
        <v>0</v>
      </c>
      <c r="E298" s="59">
        <f t="shared" si="41"/>
        <v>0</v>
      </c>
      <c r="F298" s="59">
        <f t="shared" si="42"/>
        <v>0</v>
      </c>
      <c r="G298" s="59">
        <f t="shared" si="38"/>
        <v>0</v>
      </c>
      <c r="H298" s="59">
        <f t="shared" si="43"/>
        <v>0</v>
      </c>
    </row>
    <row r="299" spans="2:8" x14ac:dyDescent="0.65">
      <c r="B299" s="39">
        <f t="shared" si="37"/>
        <v>283</v>
      </c>
      <c r="C299" s="59">
        <f t="shared" si="39"/>
        <v>0</v>
      </c>
      <c r="D299" s="59">
        <f t="shared" si="40"/>
        <v>0</v>
      </c>
      <c r="E299" s="59">
        <f t="shared" si="41"/>
        <v>0</v>
      </c>
      <c r="F299" s="59">
        <f t="shared" si="42"/>
        <v>0</v>
      </c>
      <c r="G299" s="59">
        <f t="shared" si="38"/>
        <v>0</v>
      </c>
      <c r="H299" s="59">
        <f t="shared" si="43"/>
        <v>0</v>
      </c>
    </row>
    <row r="300" spans="2:8" x14ac:dyDescent="0.65">
      <c r="B300" s="39">
        <f t="shared" si="37"/>
        <v>284</v>
      </c>
      <c r="C300" s="59">
        <f t="shared" si="39"/>
        <v>0</v>
      </c>
      <c r="D300" s="59">
        <f t="shared" si="40"/>
        <v>0</v>
      </c>
      <c r="E300" s="59">
        <f t="shared" si="41"/>
        <v>0</v>
      </c>
      <c r="F300" s="59">
        <f t="shared" si="42"/>
        <v>0</v>
      </c>
      <c r="G300" s="59">
        <f t="shared" si="38"/>
        <v>0</v>
      </c>
      <c r="H300" s="59">
        <f t="shared" si="43"/>
        <v>0</v>
      </c>
    </row>
    <row r="301" spans="2:8" x14ac:dyDescent="0.65">
      <c r="B301" s="39">
        <f t="shared" si="37"/>
        <v>285</v>
      </c>
      <c r="C301" s="59">
        <f t="shared" si="39"/>
        <v>0</v>
      </c>
      <c r="D301" s="59">
        <f t="shared" si="40"/>
        <v>0</v>
      </c>
      <c r="E301" s="59">
        <f t="shared" si="41"/>
        <v>0</v>
      </c>
      <c r="F301" s="59">
        <f t="shared" si="42"/>
        <v>0</v>
      </c>
      <c r="G301" s="59">
        <f t="shared" si="38"/>
        <v>0</v>
      </c>
      <c r="H301" s="59">
        <f t="shared" si="43"/>
        <v>0</v>
      </c>
    </row>
    <row r="302" spans="2:8" x14ac:dyDescent="0.65">
      <c r="B302" s="39">
        <f t="shared" si="37"/>
        <v>286</v>
      </c>
      <c r="C302" s="59">
        <f t="shared" si="39"/>
        <v>0</v>
      </c>
      <c r="D302" s="59">
        <f t="shared" si="40"/>
        <v>0</v>
      </c>
      <c r="E302" s="59">
        <f t="shared" si="41"/>
        <v>0</v>
      </c>
      <c r="F302" s="59">
        <f t="shared" si="42"/>
        <v>0</v>
      </c>
      <c r="G302" s="59">
        <f t="shared" si="38"/>
        <v>0</v>
      </c>
      <c r="H302" s="59">
        <f t="shared" si="43"/>
        <v>0</v>
      </c>
    </row>
    <row r="303" spans="2:8" x14ac:dyDescent="0.65">
      <c r="B303" s="39">
        <f t="shared" si="37"/>
        <v>287</v>
      </c>
      <c r="C303" s="59">
        <f t="shared" si="39"/>
        <v>0</v>
      </c>
      <c r="D303" s="59">
        <f t="shared" si="40"/>
        <v>0</v>
      </c>
      <c r="E303" s="59">
        <f t="shared" si="41"/>
        <v>0</v>
      </c>
      <c r="F303" s="59">
        <f t="shared" si="42"/>
        <v>0</v>
      </c>
      <c r="G303" s="59">
        <f t="shared" si="38"/>
        <v>0</v>
      </c>
      <c r="H303" s="59">
        <f t="shared" si="43"/>
        <v>0</v>
      </c>
    </row>
    <row r="304" spans="2:8" x14ac:dyDescent="0.65">
      <c r="B304" s="39">
        <f t="shared" si="37"/>
        <v>288</v>
      </c>
      <c r="C304" s="59">
        <f t="shared" si="39"/>
        <v>0</v>
      </c>
      <c r="D304" s="59">
        <f t="shared" si="40"/>
        <v>0</v>
      </c>
      <c r="E304" s="59">
        <f t="shared" si="41"/>
        <v>0</v>
      </c>
      <c r="F304" s="59">
        <f t="shared" si="42"/>
        <v>0</v>
      </c>
      <c r="G304" s="59">
        <f t="shared" si="38"/>
        <v>0</v>
      </c>
      <c r="H304" s="59">
        <f t="shared" si="43"/>
        <v>0</v>
      </c>
    </row>
    <row r="305" spans="2:8" x14ac:dyDescent="0.65">
      <c r="B305" s="39">
        <f t="shared" si="37"/>
        <v>289</v>
      </c>
      <c r="C305" s="59">
        <f t="shared" si="39"/>
        <v>0</v>
      </c>
      <c r="D305" s="59">
        <f t="shared" si="40"/>
        <v>0</v>
      </c>
      <c r="E305" s="59">
        <f t="shared" si="41"/>
        <v>0</v>
      </c>
      <c r="F305" s="59">
        <f t="shared" si="42"/>
        <v>0</v>
      </c>
      <c r="G305" s="59">
        <f t="shared" si="38"/>
        <v>0</v>
      </c>
      <c r="H305" s="59">
        <f t="shared" si="43"/>
        <v>0</v>
      </c>
    </row>
    <row r="306" spans="2:8" x14ac:dyDescent="0.65">
      <c r="B306" s="39">
        <f t="shared" si="37"/>
        <v>290</v>
      </c>
      <c r="C306" s="59">
        <f t="shared" si="39"/>
        <v>0</v>
      </c>
      <c r="D306" s="59">
        <f t="shared" si="40"/>
        <v>0</v>
      </c>
      <c r="E306" s="59">
        <f t="shared" si="41"/>
        <v>0</v>
      </c>
      <c r="F306" s="59">
        <f t="shared" si="42"/>
        <v>0</v>
      </c>
      <c r="G306" s="59">
        <f t="shared" si="38"/>
        <v>0</v>
      </c>
      <c r="H306" s="59">
        <f t="shared" si="43"/>
        <v>0</v>
      </c>
    </row>
    <row r="307" spans="2:8" x14ac:dyDescent="0.65">
      <c r="B307" s="39">
        <f t="shared" si="37"/>
        <v>291</v>
      </c>
      <c r="C307" s="59">
        <f t="shared" si="39"/>
        <v>0</v>
      </c>
      <c r="D307" s="59">
        <f t="shared" si="40"/>
        <v>0</v>
      </c>
      <c r="E307" s="59">
        <f t="shared" si="41"/>
        <v>0</v>
      </c>
      <c r="F307" s="59">
        <f t="shared" si="42"/>
        <v>0</v>
      </c>
      <c r="G307" s="59">
        <f t="shared" si="38"/>
        <v>0</v>
      </c>
      <c r="H307" s="59">
        <f t="shared" si="43"/>
        <v>0</v>
      </c>
    </row>
    <row r="308" spans="2:8" x14ac:dyDescent="0.65">
      <c r="B308" s="39">
        <f t="shared" si="37"/>
        <v>292</v>
      </c>
      <c r="C308" s="59">
        <f t="shared" si="39"/>
        <v>0</v>
      </c>
      <c r="D308" s="59">
        <f t="shared" si="40"/>
        <v>0</v>
      </c>
      <c r="E308" s="59">
        <f t="shared" si="41"/>
        <v>0</v>
      </c>
      <c r="F308" s="59">
        <f t="shared" si="42"/>
        <v>0</v>
      </c>
      <c r="G308" s="59">
        <f t="shared" si="38"/>
        <v>0</v>
      </c>
      <c r="H308" s="59">
        <f t="shared" si="43"/>
        <v>0</v>
      </c>
    </row>
    <row r="309" spans="2:8" x14ac:dyDescent="0.65">
      <c r="B309" s="39">
        <f t="shared" si="37"/>
        <v>293</v>
      </c>
      <c r="C309" s="59">
        <f t="shared" si="39"/>
        <v>0</v>
      </c>
      <c r="D309" s="59">
        <f t="shared" si="40"/>
        <v>0</v>
      </c>
      <c r="E309" s="59">
        <f t="shared" si="41"/>
        <v>0</v>
      </c>
      <c r="F309" s="59">
        <f t="shared" si="42"/>
        <v>0</v>
      </c>
      <c r="G309" s="59">
        <f t="shared" si="38"/>
        <v>0</v>
      </c>
      <c r="H309" s="59">
        <f t="shared" si="43"/>
        <v>0</v>
      </c>
    </row>
    <row r="310" spans="2:8" x14ac:dyDescent="0.65">
      <c r="B310" s="39">
        <f t="shared" si="37"/>
        <v>294</v>
      </c>
      <c r="C310" s="59">
        <f t="shared" si="39"/>
        <v>0</v>
      </c>
      <c r="D310" s="59">
        <f t="shared" si="40"/>
        <v>0</v>
      </c>
      <c r="E310" s="59">
        <f t="shared" si="41"/>
        <v>0</v>
      </c>
      <c r="F310" s="59">
        <f t="shared" si="42"/>
        <v>0</v>
      </c>
      <c r="G310" s="59">
        <f t="shared" si="38"/>
        <v>0</v>
      </c>
      <c r="H310" s="59">
        <f t="shared" si="43"/>
        <v>0</v>
      </c>
    </row>
    <row r="311" spans="2:8" x14ac:dyDescent="0.65">
      <c r="B311" s="39">
        <f t="shared" si="37"/>
        <v>295</v>
      </c>
      <c r="C311" s="59">
        <f t="shared" si="39"/>
        <v>0</v>
      </c>
      <c r="D311" s="59">
        <f t="shared" si="40"/>
        <v>0</v>
      </c>
      <c r="E311" s="59">
        <f t="shared" si="41"/>
        <v>0</v>
      </c>
      <c r="F311" s="59">
        <f t="shared" si="42"/>
        <v>0</v>
      </c>
      <c r="G311" s="59">
        <f t="shared" si="38"/>
        <v>0</v>
      </c>
      <c r="H311" s="59">
        <f t="shared" si="43"/>
        <v>0</v>
      </c>
    </row>
    <row r="312" spans="2:8" x14ac:dyDescent="0.65">
      <c r="B312" s="39">
        <f t="shared" si="37"/>
        <v>296</v>
      </c>
      <c r="C312" s="59">
        <f t="shared" si="39"/>
        <v>0</v>
      </c>
      <c r="D312" s="59">
        <f t="shared" si="40"/>
        <v>0</v>
      </c>
      <c r="E312" s="59">
        <f t="shared" si="41"/>
        <v>0</v>
      </c>
      <c r="F312" s="59">
        <f t="shared" si="42"/>
        <v>0</v>
      </c>
      <c r="G312" s="59">
        <f t="shared" si="38"/>
        <v>0</v>
      </c>
      <c r="H312" s="59">
        <f t="shared" si="43"/>
        <v>0</v>
      </c>
    </row>
    <row r="313" spans="2:8" x14ac:dyDescent="0.65">
      <c r="B313" s="39">
        <f t="shared" si="37"/>
        <v>297</v>
      </c>
      <c r="C313" s="59">
        <f t="shared" si="39"/>
        <v>0</v>
      </c>
      <c r="D313" s="59">
        <f t="shared" si="40"/>
        <v>0</v>
      </c>
      <c r="E313" s="59">
        <f t="shared" si="41"/>
        <v>0</v>
      </c>
      <c r="F313" s="59">
        <f t="shared" si="42"/>
        <v>0</v>
      </c>
      <c r="G313" s="59">
        <f t="shared" si="38"/>
        <v>0</v>
      </c>
      <c r="H313" s="59">
        <f t="shared" si="43"/>
        <v>0</v>
      </c>
    </row>
    <row r="314" spans="2:8" x14ac:dyDescent="0.65">
      <c r="B314" s="39">
        <f t="shared" si="37"/>
        <v>298</v>
      </c>
      <c r="C314" s="59">
        <f t="shared" si="39"/>
        <v>0</v>
      </c>
      <c r="D314" s="59">
        <f t="shared" si="40"/>
        <v>0</v>
      </c>
      <c r="E314" s="59">
        <f t="shared" si="41"/>
        <v>0</v>
      </c>
      <c r="F314" s="59">
        <f t="shared" si="42"/>
        <v>0</v>
      </c>
      <c r="G314" s="59">
        <f t="shared" si="38"/>
        <v>0</v>
      </c>
      <c r="H314" s="59">
        <f t="shared" si="43"/>
        <v>0</v>
      </c>
    </row>
    <row r="315" spans="2:8" x14ac:dyDescent="0.65">
      <c r="B315" s="39">
        <f t="shared" si="37"/>
        <v>299</v>
      </c>
      <c r="C315" s="59">
        <f t="shared" si="39"/>
        <v>0</v>
      </c>
      <c r="D315" s="59">
        <f t="shared" si="40"/>
        <v>0</v>
      </c>
      <c r="E315" s="59">
        <f t="shared" si="41"/>
        <v>0</v>
      </c>
      <c r="F315" s="59">
        <f t="shared" si="42"/>
        <v>0</v>
      </c>
      <c r="G315" s="59">
        <f t="shared" si="38"/>
        <v>0</v>
      </c>
      <c r="H315" s="59">
        <f t="shared" si="43"/>
        <v>0</v>
      </c>
    </row>
    <row r="316" spans="2:8" x14ac:dyDescent="0.65">
      <c r="B316" s="39">
        <f t="shared" si="37"/>
        <v>300</v>
      </c>
      <c r="C316" s="59">
        <f t="shared" si="39"/>
        <v>0</v>
      </c>
      <c r="D316" s="59">
        <f t="shared" si="40"/>
        <v>0</v>
      </c>
      <c r="E316" s="59">
        <f t="shared" si="41"/>
        <v>0</v>
      </c>
      <c r="F316" s="59">
        <f t="shared" si="42"/>
        <v>0</v>
      </c>
      <c r="G316" s="59">
        <f t="shared" si="38"/>
        <v>0</v>
      </c>
      <c r="H316" s="59">
        <f t="shared" si="43"/>
        <v>0</v>
      </c>
    </row>
    <row r="317" spans="2:8" x14ac:dyDescent="0.65">
      <c r="B317" s="39">
        <f t="shared" si="37"/>
        <v>301</v>
      </c>
      <c r="C317" s="59">
        <f t="shared" si="39"/>
        <v>0</v>
      </c>
      <c r="D317" s="59">
        <f t="shared" si="40"/>
        <v>0</v>
      </c>
      <c r="E317" s="59">
        <f t="shared" si="41"/>
        <v>0</v>
      </c>
      <c r="F317" s="59">
        <f t="shared" si="42"/>
        <v>0</v>
      </c>
      <c r="G317" s="59">
        <f t="shared" si="38"/>
        <v>0</v>
      </c>
      <c r="H317" s="59">
        <f t="shared" si="43"/>
        <v>0</v>
      </c>
    </row>
    <row r="318" spans="2:8" x14ac:dyDescent="0.65">
      <c r="B318" s="39">
        <f t="shared" si="37"/>
        <v>302</v>
      </c>
      <c r="C318" s="59">
        <f t="shared" si="39"/>
        <v>0</v>
      </c>
      <c r="D318" s="59">
        <f t="shared" si="40"/>
        <v>0</v>
      </c>
      <c r="E318" s="59">
        <f t="shared" si="41"/>
        <v>0</v>
      </c>
      <c r="F318" s="59">
        <f t="shared" si="42"/>
        <v>0</v>
      </c>
      <c r="G318" s="59">
        <f t="shared" si="38"/>
        <v>0</v>
      </c>
      <c r="H318" s="59">
        <f t="shared" si="43"/>
        <v>0</v>
      </c>
    </row>
    <row r="319" spans="2:8" x14ac:dyDescent="0.65">
      <c r="B319" s="39">
        <f t="shared" si="37"/>
        <v>303</v>
      </c>
      <c r="C319" s="59">
        <f t="shared" si="39"/>
        <v>0</v>
      </c>
      <c r="D319" s="59">
        <f t="shared" si="40"/>
        <v>0</v>
      </c>
      <c r="E319" s="59">
        <f t="shared" si="41"/>
        <v>0</v>
      </c>
      <c r="F319" s="59">
        <f t="shared" si="42"/>
        <v>0</v>
      </c>
      <c r="G319" s="59">
        <f t="shared" si="38"/>
        <v>0</v>
      </c>
      <c r="H319" s="59">
        <f t="shared" si="43"/>
        <v>0</v>
      </c>
    </row>
    <row r="320" spans="2:8" x14ac:dyDescent="0.65">
      <c r="B320" s="39">
        <f t="shared" si="37"/>
        <v>304</v>
      </c>
      <c r="C320" s="59">
        <f t="shared" si="39"/>
        <v>0</v>
      </c>
      <c r="D320" s="59">
        <f t="shared" si="40"/>
        <v>0</v>
      </c>
      <c r="E320" s="59">
        <f t="shared" si="41"/>
        <v>0</v>
      </c>
      <c r="F320" s="59">
        <f t="shared" si="42"/>
        <v>0</v>
      </c>
      <c r="G320" s="59">
        <f t="shared" si="38"/>
        <v>0</v>
      </c>
      <c r="H320" s="59">
        <f t="shared" si="43"/>
        <v>0</v>
      </c>
    </row>
    <row r="321" spans="2:8" x14ac:dyDescent="0.65">
      <c r="B321" s="39">
        <f t="shared" si="37"/>
        <v>305</v>
      </c>
      <c r="C321" s="59">
        <f t="shared" si="39"/>
        <v>0</v>
      </c>
      <c r="D321" s="59">
        <f t="shared" si="40"/>
        <v>0</v>
      </c>
      <c r="E321" s="59">
        <f t="shared" si="41"/>
        <v>0</v>
      </c>
      <c r="F321" s="59">
        <f t="shared" si="42"/>
        <v>0</v>
      </c>
      <c r="G321" s="59">
        <f t="shared" si="38"/>
        <v>0</v>
      </c>
      <c r="H321" s="59">
        <f t="shared" si="43"/>
        <v>0</v>
      </c>
    </row>
    <row r="322" spans="2:8" x14ac:dyDescent="0.65">
      <c r="B322" s="39">
        <f t="shared" si="37"/>
        <v>306</v>
      </c>
      <c r="C322" s="59">
        <f t="shared" si="39"/>
        <v>0</v>
      </c>
      <c r="D322" s="59">
        <f t="shared" si="40"/>
        <v>0</v>
      </c>
      <c r="E322" s="59">
        <f t="shared" si="41"/>
        <v>0</v>
      </c>
      <c r="F322" s="59">
        <f t="shared" si="42"/>
        <v>0</v>
      </c>
      <c r="G322" s="59">
        <f t="shared" si="38"/>
        <v>0</v>
      </c>
      <c r="H322" s="59">
        <f t="shared" si="43"/>
        <v>0</v>
      </c>
    </row>
    <row r="323" spans="2:8" x14ac:dyDescent="0.65">
      <c r="B323" s="39">
        <f t="shared" si="37"/>
        <v>307</v>
      </c>
      <c r="C323" s="59">
        <f t="shared" si="39"/>
        <v>0</v>
      </c>
      <c r="D323" s="59">
        <f t="shared" si="40"/>
        <v>0</v>
      </c>
      <c r="E323" s="59">
        <f t="shared" si="41"/>
        <v>0</v>
      </c>
      <c r="F323" s="59">
        <f t="shared" si="42"/>
        <v>0</v>
      </c>
      <c r="G323" s="59">
        <f t="shared" si="38"/>
        <v>0</v>
      </c>
      <c r="H323" s="59">
        <f t="shared" si="43"/>
        <v>0</v>
      </c>
    </row>
    <row r="324" spans="2:8" x14ac:dyDescent="0.65">
      <c r="B324" s="39">
        <f t="shared" si="37"/>
        <v>308</v>
      </c>
      <c r="C324" s="59">
        <f t="shared" si="39"/>
        <v>0</v>
      </c>
      <c r="D324" s="59">
        <f t="shared" si="40"/>
        <v>0</v>
      </c>
      <c r="E324" s="59">
        <f t="shared" si="41"/>
        <v>0</v>
      </c>
      <c r="F324" s="59">
        <f t="shared" si="42"/>
        <v>0</v>
      </c>
      <c r="G324" s="59">
        <f t="shared" si="38"/>
        <v>0</v>
      </c>
      <c r="H324" s="59">
        <f t="shared" si="43"/>
        <v>0</v>
      </c>
    </row>
    <row r="325" spans="2:8" x14ac:dyDescent="0.65">
      <c r="B325" s="39">
        <f t="shared" si="37"/>
        <v>309</v>
      </c>
      <c r="C325" s="59">
        <f t="shared" si="39"/>
        <v>0</v>
      </c>
      <c r="D325" s="59">
        <f t="shared" si="40"/>
        <v>0</v>
      </c>
      <c r="E325" s="59">
        <f t="shared" si="41"/>
        <v>0</v>
      </c>
      <c r="F325" s="59">
        <f t="shared" si="42"/>
        <v>0</v>
      </c>
      <c r="G325" s="59">
        <f t="shared" si="38"/>
        <v>0</v>
      </c>
      <c r="H325" s="59">
        <f t="shared" si="43"/>
        <v>0</v>
      </c>
    </row>
    <row r="326" spans="2:8" x14ac:dyDescent="0.65">
      <c r="B326" s="39">
        <f t="shared" si="37"/>
        <v>310</v>
      </c>
      <c r="C326" s="59">
        <f t="shared" si="39"/>
        <v>0</v>
      </c>
      <c r="D326" s="59">
        <f t="shared" si="40"/>
        <v>0</v>
      </c>
      <c r="E326" s="59">
        <f t="shared" si="41"/>
        <v>0</v>
      </c>
      <c r="F326" s="59">
        <f t="shared" si="42"/>
        <v>0</v>
      </c>
      <c r="G326" s="59">
        <f t="shared" si="38"/>
        <v>0</v>
      </c>
      <c r="H326" s="59">
        <f t="shared" si="43"/>
        <v>0</v>
      </c>
    </row>
    <row r="327" spans="2:8" x14ac:dyDescent="0.65">
      <c r="B327" s="39">
        <f t="shared" si="37"/>
        <v>311</v>
      </c>
      <c r="C327" s="59">
        <f t="shared" si="39"/>
        <v>0</v>
      </c>
      <c r="D327" s="59">
        <f t="shared" si="40"/>
        <v>0</v>
      </c>
      <c r="E327" s="59">
        <f t="shared" si="41"/>
        <v>0</v>
      </c>
      <c r="F327" s="59">
        <f t="shared" si="42"/>
        <v>0</v>
      </c>
      <c r="G327" s="59">
        <f t="shared" si="38"/>
        <v>0</v>
      </c>
      <c r="H327" s="59">
        <f t="shared" si="43"/>
        <v>0</v>
      </c>
    </row>
    <row r="328" spans="2:8" x14ac:dyDescent="0.65">
      <c r="B328" s="39">
        <f t="shared" si="37"/>
        <v>312</v>
      </c>
      <c r="C328" s="59">
        <f t="shared" si="39"/>
        <v>0</v>
      </c>
      <c r="D328" s="59">
        <f t="shared" si="40"/>
        <v>0</v>
      </c>
      <c r="E328" s="59">
        <f t="shared" si="41"/>
        <v>0</v>
      </c>
      <c r="F328" s="59">
        <f t="shared" si="42"/>
        <v>0</v>
      </c>
      <c r="G328" s="59">
        <f t="shared" si="38"/>
        <v>0</v>
      </c>
      <c r="H328" s="59">
        <f t="shared" si="43"/>
        <v>0</v>
      </c>
    </row>
    <row r="329" spans="2:8" x14ac:dyDescent="0.65">
      <c r="B329" s="39">
        <f t="shared" si="37"/>
        <v>313</v>
      </c>
      <c r="C329" s="59">
        <f t="shared" si="39"/>
        <v>0</v>
      </c>
      <c r="D329" s="59">
        <f t="shared" si="40"/>
        <v>0</v>
      </c>
      <c r="E329" s="59">
        <f t="shared" si="41"/>
        <v>0</v>
      </c>
      <c r="F329" s="59">
        <f t="shared" si="42"/>
        <v>0</v>
      </c>
      <c r="G329" s="59">
        <f t="shared" si="38"/>
        <v>0</v>
      </c>
      <c r="H329" s="59">
        <f t="shared" si="43"/>
        <v>0</v>
      </c>
    </row>
    <row r="330" spans="2:8" x14ac:dyDescent="0.65">
      <c r="B330" s="39">
        <f t="shared" si="37"/>
        <v>314</v>
      </c>
      <c r="C330" s="59">
        <f t="shared" si="39"/>
        <v>0</v>
      </c>
      <c r="D330" s="59">
        <f t="shared" si="40"/>
        <v>0</v>
      </c>
      <c r="E330" s="59">
        <f t="shared" si="41"/>
        <v>0</v>
      </c>
      <c r="F330" s="59">
        <f t="shared" si="42"/>
        <v>0</v>
      </c>
      <c r="G330" s="59">
        <f t="shared" si="38"/>
        <v>0</v>
      </c>
      <c r="H330" s="59">
        <f t="shared" si="43"/>
        <v>0</v>
      </c>
    </row>
    <row r="331" spans="2:8" x14ac:dyDescent="0.65">
      <c r="B331" s="39">
        <f t="shared" si="37"/>
        <v>315</v>
      </c>
      <c r="C331" s="59">
        <f t="shared" si="39"/>
        <v>0</v>
      </c>
      <c r="D331" s="59">
        <f t="shared" si="40"/>
        <v>0</v>
      </c>
      <c r="E331" s="59">
        <f t="shared" si="41"/>
        <v>0</v>
      </c>
      <c r="F331" s="59">
        <f t="shared" si="42"/>
        <v>0</v>
      </c>
      <c r="G331" s="59">
        <f t="shared" si="38"/>
        <v>0</v>
      </c>
      <c r="H331" s="59">
        <f t="shared" si="43"/>
        <v>0</v>
      </c>
    </row>
    <row r="332" spans="2:8" x14ac:dyDescent="0.65">
      <c r="B332" s="39">
        <f t="shared" si="37"/>
        <v>316</v>
      </c>
      <c r="C332" s="59">
        <f t="shared" si="39"/>
        <v>0</v>
      </c>
      <c r="D332" s="59">
        <f t="shared" si="40"/>
        <v>0</v>
      </c>
      <c r="E332" s="59">
        <f t="shared" si="41"/>
        <v>0</v>
      </c>
      <c r="F332" s="59">
        <f t="shared" si="42"/>
        <v>0</v>
      </c>
      <c r="G332" s="59">
        <f t="shared" si="38"/>
        <v>0</v>
      </c>
      <c r="H332" s="59">
        <f t="shared" si="43"/>
        <v>0</v>
      </c>
    </row>
    <row r="333" spans="2:8" x14ac:dyDescent="0.65">
      <c r="B333" s="39">
        <f t="shared" si="37"/>
        <v>317</v>
      </c>
      <c r="C333" s="59">
        <f t="shared" si="39"/>
        <v>0</v>
      </c>
      <c r="D333" s="59">
        <f t="shared" si="40"/>
        <v>0</v>
      </c>
      <c r="E333" s="59">
        <f t="shared" si="41"/>
        <v>0</v>
      </c>
      <c r="F333" s="59">
        <f t="shared" si="42"/>
        <v>0</v>
      </c>
      <c r="G333" s="59">
        <f t="shared" si="38"/>
        <v>0</v>
      </c>
      <c r="H333" s="59">
        <f t="shared" si="43"/>
        <v>0</v>
      </c>
    </row>
    <row r="334" spans="2:8" x14ac:dyDescent="0.65">
      <c r="B334" s="39">
        <f t="shared" si="37"/>
        <v>318</v>
      </c>
      <c r="C334" s="59">
        <f t="shared" si="39"/>
        <v>0</v>
      </c>
      <c r="D334" s="59">
        <f t="shared" si="40"/>
        <v>0</v>
      </c>
      <c r="E334" s="59">
        <f t="shared" si="41"/>
        <v>0</v>
      </c>
      <c r="F334" s="59">
        <f t="shared" si="42"/>
        <v>0</v>
      </c>
      <c r="G334" s="59">
        <f t="shared" si="38"/>
        <v>0</v>
      </c>
      <c r="H334" s="59">
        <f t="shared" si="43"/>
        <v>0</v>
      </c>
    </row>
    <row r="335" spans="2:8" x14ac:dyDescent="0.65">
      <c r="B335" s="39">
        <f t="shared" si="37"/>
        <v>319</v>
      </c>
      <c r="C335" s="59">
        <f t="shared" si="39"/>
        <v>0</v>
      </c>
      <c r="D335" s="59">
        <f t="shared" si="40"/>
        <v>0</v>
      </c>
      <c r="E335" s="59">
        <f t="shared" si="41"/>
        <v>0</v>
      </c>
      <c r="F335" s="59">
        <f t="shared" si="42"/>
        <v>0</v>
      </c>
      <c r="G335" s="59">
        <f t="shared" si="38"/>
        <v>0</v>
      </c>
      <c r="H335" s="59">
        <f t="shared" si="43"/>
        <v>0</v>
      </c>
    </row>
    <row r="336" spans="2:8" x14ac:dyDescent="0.65">
      <c r="B336" s="39">
        <f t="shared" si="37"/>
        <v>320</v>
      </c>
      <c r="C336" s="59">
        <f t="shared" si="39"/>
        <v>0</v>
      </c>
      <c r="D336" s="59">
        <f t="shared" si="40"/>
        <v>0</v>
      </c>
      <c r="E336" s="59">
        <f t="shared" si="41"/>
        <v>0</v>
      </c>
      <c r="F336" s="59">
        <f t="shared" si="42"/>
        <v>0</v>
      </c>
      <c r="G336" s="59">
        <f t="shared" si="38"/>
        <v>0</v>
      </c>
      <c r="H336" s="59">
        <f t="shared" si="43"/>
        <v>0</v>
      </c>
    </row>
    <row r="337" spans="2:8" x14ac:dyDescent="0.65">
      <c r="B337" s="39">
        <f t="shared" si="37"/>
        <v>321</v>
      </c>
      <c r="C337" s="59">
        <f t="shared" si="39"/>
        <v>0</v>
      </c>
      <c r="D337" s="59">
        <f t="shared" si="40"/>
        <v>0</v>
      </c>
      <c r="E337" s="59">
        <f t="shared" si="41"/>
        <v>0</v>
      </c>
      <c r="F337" s="59">
        <f t="shared" si="42"/>
        <v>0</v>
      </c>
      <c r="G337" s="59">
        <f t="shared" si="38"/>
        <v>0</v>
      </c>
      <c r="H337" s="59">
        <f t="shared" si="43"/>
        <v>0</v>
      </c>
    </row>
    <row r="338" spans="2:8" x14ac:dyDescent="0.65">
      <c r="B338" s="39">
        <f t="shared" ref="B338:B376" si="44">+B337+1</f>
        <v>322</v>
      </c>
      <c r="C338" s="59">
        <f t="shared" si="39"/>
        <v>0</v>
      </c>
      <c r="D338" s="59">
        <f t="shared" si="40"/>
        <v>0</v>
      </c>
      <c r="E338" s="59">
        <f t="shared" si="41"/>
        <v>0</v>
      </c>
      <c r="F338" s="59">
        <f t="shared" si="42"/>
        <v>0</v>
      </c>
      <c r="G338" s="59">
        <f t="shared" ref="G338:G376" si="45">H337*$C$6</f>
        <v>0</v>
      </c>
      <c r="H338" s="59">
        <f t="shared" si="43"/>
        <v>0</v>
      </c>
    </row>
    <row r="339" spans="2:8" x14ac:dyDescent="0.65">
      <c r="B339" s="39">
        <f t="shared" si="44"/>
        <v>323</v>
      </c>
      <c r="C339" s="59">
        <f t="shared" si="39"/>
        <v>0</v>
      </c>
      <c r="D339" s="59">
        <f t="shared" si="40"/>
        <v>0</v>
      </c>
      <c r="E339" s="59">
        <f t="shared" si="41"/>
        <v>0</v>
      </c>
      <c r="F339" s="59">
        <f t="shared" si="42"/>
        <v>0</v>
      </c>
      <c r="G339" s="59">
        <f t="shared" si="45"/>
        <v>0</v>
      </c>
      <c r="H339" s="59">
        <f t="shared" si="43"/>
        <v>0</v>
      </c>
    </row>
    <row r="340" spans="2:8" x14ac:dyDescent="0.65">
      <c r="B340" s="39">
        <f t="shared" si="44"/>
        <v>324</v>
      </c>
      <c r="C340" s="59">
        <f t="shared" si="39"/>
        <v>0</v>
      </c>
      <c r="D340" s="59">
        <f t="shared" si="40"/>
        <v>0</v>
      </c>
      <c r="E340" s="59">
        <f t="shared" si="41"/>
        <v>0</v>
      </c>
      <c r="F340" s="59">
        <f t="shared" si="42"/>
        <v>0</v>
      </c>
      <c r="G340" s="59">
        <f t="shared" si="45"/>
        <v>0</v>
      </c>
      <c r="H340" s="59">
        <f t="shared" si="43"/>
        <v>0</v>
      </c>
    </row>
    <row r="341" spans="2:8" x14ac:dyDescent="0.65">
      <c r="B341" s="39">
        <f t="shared" si="44"/>
        <v>325</v>
      </c>
      <c r="C341" s="59">
        <f t="shared" si="39"/>
        <v>0</v>
      </c>
      <c r="D341" s="59">
        <f t="shared" si="40"/>
        <v>0</v>
      </c>
      <c r="E341" s="59">
        <f t="shared" si="41"/>
        <v>0</v>
      </c>
      <c r="F341" s="59">
        <f t="shared" si="42"/>
        <v>0</v>
      </c>
      <c r="G341" s="59">
        <f t="shared" si="45"/>
        <v>0</v>
      </c>
      <c r="H341" s="59">
        <f t="shared" si="43"/>
        <v>0</v>
      </c>
    </row>
    <row r="342" spans="2:8" x14ac:dyDescent="0.65">
      <c r="B342" s="39">
        <f t="shared" si="44"/>
        <v>326</v>
      </c>
      <c r="C342" s="59">
        <f t="shared" si="39"/>
        <v>0</v>
      </c>
      <c r="D342" s="59">
        <f t="shared" si="40"/>
        <v>0</v>
      </c>
      <c r="E342" s="59">
        <f t="shared" si="41"/>
        <v>0</v>
      </c>
      <c r="F342" s="59">
        <f t="shared" si="42"/>
        <v>0</v>
      </c>
      <c r="G342" s="59">
        <f t="shared" si="45"/>
        <v>0</v>
      </c>
      <c r="H342" s="59">
        <f t="shared" si="43"/>
        <v>0</v>
      </c>
    </row>
    <row r="343" spans="2:8" x14ac:dyDescent="0.65">
      <c r="B343" s="39">
        <f t="shared" si="44"/>
        <v>327</v>
      </c>
      <c r="C343" s="59">
        <f t="shared" si="39"/>
        <v>0</v>
      </c>
      <c r="D343" s="59">
        <f t="shared" si="40"/>
        <v>0</v>
      </c>
      <c r="E343" s="59">
        <f t="shared" si="41"/>
        <v>0</v>
      </c>
      <c r="F343" s="59">
        <f t="shared" si="42"/>
        <v>0</v>
      </c>
      <c r="G343" s="59">
        <f t="shared" si="45"/>
        <v>0</v>
      </c>
      <c r="H343" s="59">
        <f t="shared" si="43"/>
        <v>0</v>
      </c>
    </row>
    <row r="344" spans="2:8" x14ac:dyDescent="0.65">
      <c r="B344" s="39">
        <f t="shared" si="44"/>
        <v>328</v>
      </c>
      <c r="C344" s="59">
        <f t="shared" si="39"/>
        <v>0</v>
      </c>
      <c r="D344" s="59">
        <f t="shared" si="40"/>
        <v>0</v>
      </c>
      <c r="E344" s="59">
        <f t="shared" si="41"/>
        <v>0</v>
      </c>
      <c r="F344" s="59">
        <f t="shared" si="42"/>
        <v>0</v>
      </c>
      <c r="G344" s="59">
        <f t="shared" si="45"/>
        <v>0</v>
      </c>
      <c r="H344" s="59">
        <f t="shared" si="43"/>
        <v>0</v>
      </c>
    </row>
    <row r="345" spans="2:8" x14ac:dyDescent="0.65">
      <c r="B345" s="39">
        <f t="shared" si="44"/>
        <v>329</v>
      </c>
      <c r="C345" s="59">
        <f t="shared" si="39"/>
        <v>0</v>
      </c>
      <c r="D345" s="59">
        <f t="shared" si="40"/>
        <v>0</v>
      </c>
      <c r="E345" s="59">
        <f t="shared" si="41"/>
        <v>0</v>
      </c>
      <c r="F345" s="59">
        <f t="shared" si="42"/>
        <v>0</v>
      </c>
      <c r="G345" s="59">
        <f t="shared" si="45"/>
        <v>0</v>
      </c>
      <c r="H345" s="59">
        <f t="shared" si="43"/>
        <v>0</v>
      </c>
    </row>
    <row r="346" spans="2:8" x14ac:dyDescent="0.65">
      <c r="B346" s="39">
        <f t="shared" si="44"/>
        <v>330</v>
      </c>
      <c r="C346" s="59">
        <f t="shared" si="39"/>
        <v>0</v>
      </c>
      <c r="D346" s="59">
        <f t="shared" si="40"/>
        <v>0</v>
      </c>
      <c r="E346" s="59">
        <f t="shared" si="41"/>
        <v>0</v>
      </c>
      <c r="F346" s="59">
        <f t="shared" si="42"/>
        <v>0</v>
      </c>
      <c r="G346" s="59">
        <f t="shared" si="45"/>
        <v>0</v>
      </c>
      <c r="H346" s="59">
        <f t="shared" si="43"/>
        <v>0</v>
      </c>
    </row>
    <row r="347" spans="2:8" x14ac:dyDescent="0.65">
      <c r="B347" s="39">
        <f t="shared" si="44"/>
        <v>331</v>
      </c>
      <c r="C347" s="59">
        <f t="shared" si="39"/>
        <v>0</v>
      </c>
      <c r="D347" s="59">
        <f t="shared" si="40"/>
        <v>0</v>
      </c>
      <c r="E347" s="59">
        <f t="shared" si="41"/>
        <v>0</v>
      </c>
      <c r="F347" s="59">
        <f t="shared" si="42"/>
        <v>0</v>
      </c>
      <c r="G347" s="59">
        <f t="shared" si="45"/>
        <v>0</v>
      </c>
      <c r="H347" s="59">
        <f t="shared" si="43"/>
        <v>0</v>
      </c>
    </row>
    <row r="348" spans="2:8" x14ac:dyDescent="0.65">
      <c r="B348" s="39">
        <f t="shared" si="44"/>
        <v>332</v>
      </c>
      <c r="C348" s="59">
        <f t="shared" si="39"/>
        <v>0</v>
      </c>
      <c r="D348" s="59">
        <f t="shared" si="40"/>
        <v>0</v>
      </c>
      <c r="E348" s="59">
        <f t="shared" si="41"/>
        <v>0</v>
      </c>
      <c r="F348" s="59">
        <f t="shared" si="42"/>
        <v>0</v>
      </c>
      <c r="G348" s="59">
        <f t="shared" si="45"/>
        <v>0</v>
      </c>
      <c r="H348" s="59">
        <f t="shared" si="43"/>
        <v>0</v>
      </c>
    </row>
    <row r="349" spans="2:8" x14ac:dyDescent="0.65">
      <c r="B349" s="39">
        <f t="shared" si="44"/>
        <v>333</v>
      </c>
      <c r="C349" s="59">
        <f t="shared" si="39"/>
        <v>0</v>
      </c>
      <c r="D349" s="59">
        <f t="shared" si="40"/>
        <v>0</v>
      </c>
      <c r="E349" s="59">
        <f t="shared" si="41"/>
        <v>0</v>
      </c>
      <c r="F349" s="59">
        <f t="shared" si="42"/>
        <v>0</v>
      </c>
      <c r="G349" s="59">
        <f t="shared" si="45"/>
        <v>0</v>
      </c>
      <c r="H349" s="59">
        <f t="shared" si="43"/>
        <v>0</v>
      </c>
    </row>
    <row r="350" spans="2:8" x14ac:dyDescent="0.65">
      <c r="B350" s="39">
        <f t="shared" si="44"/>
        <v>334</v>
      </c>
      <c r="C350" s="59">
        <f t="shared" ref="C350:C367" si="46">MIN($C$9,H349+H349*$C$6)</f>
        <v>0</v>
      </c>
      <c r="D350" s="59">
        <f t="shared" ref="D350:D367" si="47">IF($C$10&lt;H349-F350,$C$10,H349-F350)</f>
        <v>0</v>
      </c>
      <c r="E350" s="59">
        <f t="shared" ref="E350:E367" si="48">C350+D350</f>
        <v>0</v>
      </c>
      <c r="F350" s="59">
        <f t="shared" ref="F350:F367" si="49">IF(C350&gt;0,MIN(C350-G350,H349),0)</f>
        <v>0</v>
      </c>
      <c r="G350" s="59">
        <f t="shared" si="45"/>
        <v>0</v>
      </c>
      <c r="H350" s="59">
        <f t="shared" ref="H350:H367" si="50">IF(H349&gt;0,H349-D350-F350,0)</f>
        <v>0</v>
      </c>
    </row>
    <row r="351" spans="2:8" x14ac:dyDescent="0.65">
      <c r="B351" s="39">
        <f t="shared" si="44"/>
        <v>335</v>
      </c>
      <c r="C351" s="59">
        <f t="shared" si="46"/>
        <v>0</v>
      </c>
      <c r="D351" s="59">
        <f t="shared" si="47"/>
        <v>0</v>
      </c>
      <c r="E351" s="59">
        <f t="shared" si="48"/>
        <v>0</v>
      </c>
      <c r="F351" s="59">
        <f t="shared" si="49"/>
        <v>0</v>
      </c>
      <c r="G351" s="59">
        <f t="shared" si="45"/>
        <v>0</v>
      </c>
      <c r="H351" s="59">
        <f t="shared" si="50"/>
        <v>0</v>
      </c>
    </row>
    <row r="352" spans="2:8" x14ac:dyDescent="0.65">
      <c r="B352" s="39">
        <f t="shared" si="44"/>
        <v>336</v>
      </c>
      <c r="C352" s="59">
        <f t="shared" si="46"/>
        <v>0</v>
      </c>
      <c r="D352" s="59">
        <f t="shared" si="47"/>
        <v>0</v>
      </c>
      <c r="E352" s="59">
        <f t="shared" si="48"/>
        <v>0</v>
      </c>
      <c r="F352" s="59">
        <f t="shared" si="49"/>
        <v>0</v>
      </c>
      <c r="G352" s="59">
        <f t="shared" si="45"/>
        <v>0</v>
      </c>
      <c r="H352" s="59">
        <f t="shared" si="50"/>
        <v>0</v>
      </c>
    </row>
    <row r="353" spans="2:8" x14ac:dyDescent="0.65">
      <c r="B353" s="39">
        <f t="shared" si="44"/>
        <v>337</v>
      </c>
      <c r="C353" s="59">
        <f t="shared" si="46"/>
        <v>0</v>
      </c>
      <c r="D353" s="59">
        <f t="shared" si="47"/>
        <v>0</v>
      </c>
      <c r="E353" s="59">
        <f t="shared" si="48"/>
        <v>0</v>
      </c>
      <c r="F353" s="59">
        <f t="shared" si="49"/>
        <v>0</v>
      </c>
      <c r="G353" s="59">
        <f t="shared" si="45"/>
        <v>0</v>
      </c>
      <c r="H353" s="59">
        <f t="shared" si="50"/>
        <v>0</v>
      </c>
    </row>
    <row r="354" spans="2:8" x14ac:dyDescent="0.65">
      <c r="B354" s="39">
        <f t="shared" si="44"/>
        <v>338</v>
      </c>
      <c r="C354" s="59">
        <f t="shared" si="46"/>
        <v>0</v>
      </c>
      <c r="D354" s="59">
        <f t="shared" si="47"/>
        <v>0</v>
      </c>
      <c r="E354" s="59">
        <f t="shared" si="48"/>
        <v>0</v>
      </c>
      <c r="F354" s="59">
        <f t="shared" si="49"/>
        <v>0</v>
      </c>
      <c r="G354" s="59">
        <f t="shared" si="45"/>
        <v>0</v>
      </c>
      <c r="H354" s="59">
        <f t="shared" si="50"/>
        <v>0</v>
      </c>
    </row>
    <row r="355" spans="2:8" x14ac:dyDescent="0.65">
      <c r="B355" s="39">
        <f t="shared" si="44"/>
        <v>339</v>
      </c>
      <c r="C355" s="59">
        <f t="shared" si="46"/>
        <v>0</v>
      </c>
      <c r="D355" s="59">
        <f t="shared" si="47"/>
        <v>0</v>
      </c>
      <c r="E355" s="59">
        <f t="shared" si="48"/>
        <v>0</v>
      </c>
      <c r="F355" s="59">
        <f t="shared" si="49"/>
        <v>0</v>
      </c>
      <c r="G355" s="59">
        <f t="shared" si="45"/>
        <v>0</v>
      </c>
      <c r="H355" s="59">
        <f t="shared" si="50"/>
        <v>0</v>
      </c>
    </row>
    <row r="356" spans="2:8" x14ac:dyDescent="0.65">
      <c r="B356" s="39">
        <f t="shared" si="44"/>
        <v>340</v>
      </c>
      <c r="C356" s="59">
        <f t="shared" si="46"/>
        <v>0</v>
      </c>
      <c r="D356" s="59">
        <f t="shared" si="47"/>
        <v>0</v>
      </c>
      <c r="E356" s="59">
        <f t="shared" si="48"/>
        <v>0</v>
      </c>
      <c r="F356" s="59">
        <f t="shared" si="49"/>
        <v>0</v>
      </c>
      <c r="G356" s="59">
        <f t="shared" si="45"/>
        <v>0</v>
      </c>
      <c r="H356" s="59">
        <f t="shared" si="50"/>
        <v>0</v>
      </c>
    </row>
    <row r="357" spans="2:8" x14ac:dyDescent="0.65">
      <c r="B357" s="39">
        <f t="shared" si="44"/>
        <v>341</v>
      </c>
      <c r="C357" s="59">
        <f t="shared" si="46"/>
        <v>0</v>
      </c>
      <c r="D357" s="59">
        <f t="shared" si="47"/>
        <v>0</v>
      </c>
      <c r="E357" s="59">
        <f t="shared" si="48"/>
        <v>0</v>
      </c>
      <c r="F357" s="59">
        <f t="shared" si="49"/>
        <v>0</v>
      </c>
      <c r="G357" s="59">
        <f t="shared" si="45"/>
        <v>0</v>
      </c>
      <c r="H357" s="59">
        <f t="shared" si="50"/>
        <v>0</v>
      </c>
    </row>
    <row r="358" spans="2:8" x14ac:dyDescent="0.65">
      <c r="B358" s="39">
        <f t="shared" si="44"/>
        <v>342</v>
      </c>
      <c r="C358" s="59">
        <f t="shared" si="46"/>
        <v>0</v>
      </c>
      <c r="D358" s="59">
        <f t="shared" si="47"/>
        <v>0</v>
      </c>
      <c r="E358" s="59">
        <f t="shared" si="48"/>
        <v>0</v>
      </c>
      <c r="F358" s="59">
        <f t="shared" si="49"/>
        <v>0</v>
      </c>
      <c r="G358" s="59">
        <f t="shared" si="45"/>
        <v>0</v>
      </c>
      <c r="H358" s="59">
        <f t="shared" si="50"/>
        <v>0</v>
      </c>
    </row>
    <row r="359" spans="2:8" x14ac:dyDescent="0.65">
      <c r="B359" s="39">
        <f t="shared" si="44"/>
        <v>343</v>
      </c>
      <c r="C359" s="59">
        <f t="shared" si="46"/>
        <v>0</v>
      </c>
      <c r="D359" s="59">
        <f t="shared" si="47"/>
        <v>0</v>
      </c>
      <c r="E359" s="59">
        <f t="shared" si="48"/>
        <v>0</v>
      </c>
      <c r="F359" s="59">
        <f t="shared" si="49"/>
        <v>0</v>
      </c>
      <c r="G359" s="59">
        <f t="shared" si="45"/>
        <v>0</v>
      </c>
      <c r="H359" s="59">
        <f t="shared" si="50"/>
        <v>0</v>
      </c>
    </row>
    <row r="360" spans="2:8" x14ac:dyDescent="0.65">
      <c r="B360" s="39">
        <f t="shared" si="44"/>
        <v>344</v>
      </c>
      <c r="C360" s="59">
        <f t="shared" si="46"/>
        <v>0</v>
      </c>
      <c r="D360" s="59">
        <f t="shared" si="47"/>
        <v>0</v>
      </c>
      <c r="E360" s="59">
        <f t="shared" si="48"/>
        <v>0</v>
      </c>
      <c r="F360" s="59">
        <f t="shared" si="49"/>
        <v>0</v>
      </c>
      <c r="G360" s="59">
        <f t="shared" si="45"/>
        <v>0</v>
      </c>
      <c r="H360" s="59">
        <f t="shared" si="50"/>
        <v>0</v>
      </c>
    </row>
    <row r="361" spans="2:8" x14ac:dyDescent="0.65">
      <c r="B361" s="39">
        <f t="shared" si="44"/>
        <v>345</v>
      </c>
      <c r="C361" s="59">
        <f t="shared" si="46"/>
        <v>0</v>
      </c>
      <c r="D361" s="59">
        <f t="shared" si="47"/>
        <v>0</v>
      </c>
      <c r="E361" s="59">
        <f t="shared" si="48"/>
        <v>0</v>
      </c>
      <c r="F361" s="59">
        <f t="shared" si="49"/>
        <v>0</v>
      </c>
      <c r="G361" s="59">
        <f t="shared" si="45"/>
        <v>0</v>
      </c>
      <c r="H361" s="59">
        <f t="shared" si="50"/>
        <v>0</v>
      </c>
    </row>
    <row r="362" spans="2:8" x14ac:dyDescent="0.65">
      <c r="B362" s="39">
        <f t="shared" si="44"/>
        <v>346</v>
      </c>
      <c r="C362" s="59">
        <f t="shared" si="46"/>
        <v>0</v>
      </c>
      <c r="D362" s="59">
        <f t="shared" si="47"/>
        <v>0</v>
      </c>
      <c r="E362" s="59">
        <f t="shared" si="48"/>
        <v>0</v>
      </c>
      <c r="F362" s="59">
        <f t="shared" si="49"/>
        <v>0</v>
      </c>
      <c r="G362" s="59">
        <f t="shared" si="45"/>
        <v>0</v>
      </c>
      <c r="H362" s="59">
        <f t="shared" si="50"/>
        <v>0</v>
      </c>
    </row>
    <row r="363" spans="2:8" x14ac:dyDescent="0.65">
      <c r="B363" s="39">
        <f t="shared" si="44"/>
        <v>347</v>
      </c>
      <c r="C363" s="59">
        <f t="shared" si="46"/>
        <v>0</v>
      </c>
      <c r="D363" s="59">
        <f t="shared" si="47"/>
        <v>0</v>
      </c>
      <c r="E363" s="59">
        <f t="shared" si="48"/>
        <v>0</v>
      </c>
      <c r="F363" s="59">
        <f t="shared" si="49"/>
        <v>0</v>
      </c>
      <c r="G363" s="59">
        <f t="shared" si="45"/>
        <v>0</v>
      </c>
      <c r="H363" s="59">
        <f t="shared" si="50"/>
        <v>0</v>
      </c>
    </row>
    <row r="364" spans="2:8" x14ac:dyDescent="0.65">
      <c r="B364" s="39">
        <f t="shared" si="44"/>
        <v>348</v>
      </c>
      <c r="C364" s="59">
        <f t="shared" si="46"/>
        <v>0</v>
      </c>
      <c r="D364" s="59">
        <f t="shared" si="47"/>
        <v>0</v>
      </c>
      <c r="E364" s="59">
        <f t="shared" si="48"/>
        <v>0</v>
      </c>
      <c r="F364" s="59">
        <f t="shared" si="49"/>
        <v>0</v>
      </c>
      <c r="G364" s="59">
        <f t="shared" si="45"/>
        <v>0</v>
      </c>
      <c r="H364" s="59">
        <f t="shared" si="50"/>
        <v>0</v>
      </c>
    </row>
    <row r="365" spans="2:8" x14ac:dyDescent="0.65">
      <c r="B365" s="39">
        <f t="shared" si="44"/>
        <v>349</v>
      </c>
      <c r="C365" s="59">
        <f t="shared" si="46"/>
        <v>0</v>
      </c>
      <c r="D365" s="59">
        <f t="shared" si="47"/>
        <v>0</v>
      </c>
      <c r="E365" s="59">
        <f t="shared" si="48"/>
        <v>0</v>
      </c>
      <c r="F365" s="59">
        <f t="shared" si="49"/>
        <v>0</v>
      </c>
      <c r="G365" s="59">
        <f t="shared" si="45"/>
        <v>0</v>
      </c>
      <c r="H365" s="59">
        <f t="shared" si="50"/>
        <v>0</v>
      </c>
    </row>
    <row r="366" spans="2:8" x14ac:dyDescent="0.65">
      <c r="B366" s="39">
        <f t="shared" si="44"/>
        <v>350</v>
      </c>
      <c r="C366" s="59">
        <f t="shared" si="46"/>
        <v>0</v>
      </c>
      <c r="D366" s="59">
        <f t="shared" si="47"/>
        <v>0</v>
      </c>
      <c r="E366" s="59">
        <f t="shared" si="48"/>
        <v>0</v>
      </c>
      <c r="F366" s="59">
        <f t="shared" si="49"/>
        <v>0</v>
      </c>
      <c r="G366" s="59">
        <f t="shared" si="45"/>
        <v>0</v>
      </c>
      <c r="H366" s="59">
        <f t="shared" si="50"/>
        <v>0</v>
      </c>
    </row>
    <row r="367" spans="2:8" x14ac:dyDescent="0.65">
      <c r="B367" s="39">
        <f t="shared" si="44"/>
        <v>351</v>
      </c>
      <c r="C367" s="59">
        <f t="shared" si="46"/>
        <v>0</v>
      </c>
      <c r="D367" s="59">
        <f t="shared" si="47"/>
        <v>0</v>
      </c>
      <c r="E367" s="59">
        <f t="shared" si="48"/>
        <v>0</v>
      </c>
      <c r="F367" s="59">
        <f t="shared" si="49"/>
        <v>0</v>
      </c>
      <c r="G367" s="59">
        <f t="shared" si="45"/>
        <v>0</v>
      </c>
      <c r="H367" s="59">
        <f t="shared" si="50"/>
        <v>0</v>
      </c>
    </row>
    <row r="368" spans="2:8" x14ac:dyDescent="0.65">
      <c r="B368" s="39">
        <f t="shared" si="44"/>
        <v>352</v>
      </c>
      <c r="C368" s="59">
        <f t="shared" ref="C368:C376" si="51">MIN($C$9,H367+H367*$C$6)</f>
        <v>0</v>
      </c>
      <c r="D368" s="59">
        <f t="shared" ref="D368:D376" si="52">IF($C$10&lt;H367-F368,$C$10,H367-F368)</f>
        <v>0</v>
      </c>
      <c r="E368" s="59">
        <f t="shared" ref="E368:E376" si="53">C368+D368</f>
        <v>0</v>
      </c>
      <c r="F368" s="59">
        <f t="shared" ref="F368:F376" si="54">IF(C368&gt;0,MIN(C368-G368,H367),0)</f>
        <v>0</v>
      </c>
      <c r="G368" s="59">
        <f t="shared" si="45"/>
        <v>0</v>
      </c>
      <c r="H368" s="59">
        <f t="shared" ref="H368:H376" si="55">IF(H367&gt;0,H367-D368-F368,0)</f>
        <v>0</v>
      </c>
    </row>
    <row r="369" spans="2:8" x14ac:dyDescent="0.65">
      <c r="B369" s="39">
        <f t="shared" si="44"/>
        <v>353</v>
      </c>
      <c r="C369" s="59">
        <f t="shared" si="51"/>
        <v>0</v>
      </c>
      <c r="D369" s="59">
        <f t="shared" si="52"/>
        <v>0</v>
      </c>
      <c r="E369" s="59">
        <f t="shared" si="53"/>
        <v>0</v>
      </c>
      <c r="F369" s="59">
        <f t="shared" si="54"/>
        <v>0</v>
      </c>
      <c r="G369" s="59">
        <f t="shared" si="45"/>
        <v>0</v>
      </c>
      <c r="H369" s="59">
        <f t="shared" si="55"/>
        <v>0</v>
      </c>
    </row>
    <row r="370" spans="2:8" x14ac:dyDescent="0.65">
      <c r="B370" s="39">
        <f t="shared" si="44"/>
        <v>354</v>
      </c>
      <c r="C370" s="59">
        <f t="shared" si="51"/>
        <v>0</v>
      </c>
      <c r="D370" s="59">
        <f t="shared" si="52"/>
        <v>0</v>
      </c>
      <c r="E370" s="59">
        <f t="shared" si="53"/>
        <v>0</v>
      </c>
      <c r="F370" s="59">
        <f t="shared" si="54"/>
        <v>0</v>
      </c>
      <c r="G370" s="59">
        <f t="shared" si="45"/>
        <v>0</v>
      </c>
      <c r="H370" s="59">
        <f t="shared" si="55"/>
        <v>0</v>
      </c>
    </row>
    <row r="371" spans="2:8" x14ac:dyDescent="0.65">
      <c r="B371" s="39">
        <f t="shared" si="44"/>
        <v>355</v>
      </c>
      <c r="C371" s="59">
        <f t="shared" si="51"/>
        <v>0</v>
      </c>
      <c r="D371" s="59">
        <f t="shared" si="52"/>
        <v>0</v>
      </c>
      <c r="E371" s="59">
        <f t="shared" si="53"/>
        <v>0</v>
      </c>
      <c r="F371" s="59">
        <f t="shared" si="54"/>
        <v>0</v>
      </c>
      <c r="G371" s="59">
        <f t="shared" si="45"/>
        <v>0</v>
      </c>
      <c r="H371" s="59">
        <f t="shared" si="55"/>
        <v>0</v>
      </c>
    </row>
    <row r="372" spans="2:8" x14ac:dyDescent="0.65">
      <c r="B372" s="39">
        <f t="shared" si="44"/>
        <v>356</v>
      </c>
      <c r="C372" s="59">
        <f t="shared" si="51"/>
        <v>0</v>
      </c>
      <c r="D372" s="59">
        <f t="shared" si="52"/>
        <v>0</v>
      </c>
      <c r="E372" s="59">
        <f t="shared" si="53"/>
        <v>0</v>
      </c>
      <c r="F372" s="59">
        <f t="shared" si="54"/>
        <v>0</v>
      </c>
      <c r="G372" s="59">
        <f t="shared" si="45"/>
        <v>0</v>
      </c>
      <c r="H372" s="59">
        <f t="shared" si="55"/>
        <v>0</v>
      </c>
    </row>
    <row r="373" spans="2:8" x14ac:dyDescent="0.65">
      <c r="B373" s="39">
        <f t="shared" si="44"/>
        <v>357</v>
      </c>
      <c r="C373" s="59">
        <f t="shared" si="51"/>
        <v>0</v>
      </c>
      <c r="D373" s="59">
        <f t="shared" si="52"/>
        <v>0</v>
      </c>
      <c r="E373" s="59">
        <f t="shared" si="53"/>
        <v>0</v>
      </c>
      <c r="F373" s="59">
        <f t="shared" si="54"/>
        <v>0</v>
      </c>
      <c r="G373" s="59">
        <f t="shared" si="45"/>
        <v>0</v>
      </c>
      <c r="H373" s="59">
        <f t="shared" si="55"/>
        <v>0</v>
      </c>
    </row>
    <row r="374" spans="2:8" x14ac:dyDescent="0.65">
      <c r="B374" s="39">
        <f t="shared" si="44"/>
        <v>358</v>
      </c>
      <c r="C374" s="59">
        <f t="shared" si="51"/>
        <v>0</v>
      </c>
      <c r="D374" s="59">
        <f t="shared" si="52"/>
        <v>0</v>
      </c>
      <c r="E374" s="59">
        <f t="shared" si="53"/>
        <v>0</v>
      </c>
      <c r="F374" s="59">
        <f t="shared" si="54"/>
        <v>0</v>
      </c>
      <c r="G374" s="59">
        <f t="shared" si="45"/>
        <v>0</v>
      </c>
      <c r="H374" s="59">
        <f t="shared" si="55"/>
        <v>0</v>
      </c>
    </row>
    <row r="375" spans="2:8" x14ac:dyDescent="0.65">
      <c r="B375" s="39">
        <f t="shared" si="44"/>
        <v>359</v>
      </c>
      <c r="C375" s="59">
        <f t="shared" si="51"/>
        <v>0</v>
      </c>
      <c r="D375" s="59">
        <f t="shared" si="52"/>
        <v>0</v>
      </c>
      <c r="E375" s="59">
        <f t="shared" si="53"/>
        <v>0</v>
      </c>
      <c r="F375" s="59">
        <f t="shared" si="54"/>
        <v>0</v>
      </c>
      <c r="G375" s="59">
        <f t="shared" si="45"/>
        <v>0</v>
      </c>
      <c r="H375" s="59">
        <f t="shared" si="55"/>
        <v>0</v>
      </c>
    </row>
    <row r="376" spans="2:8" x14ac:dyDescent="0.65">
      <c r="B376" s="39">
        <f t="shared" si="44"/>
        <v>360</v>
      </c>
      <c r="C376" s="59">
        <f t="shared" si="51"/>
        <v>0</v>
      </c>
      <c r="D376" s="59">
        <f t="shared" si="52"/>
        <v>0</v>
      </c>
      <c r="E376" s="59">
        <f t="shared" si="53"/>
        <v>0</v>
      </c>
      <c r="F376" s="59">
        <f t="shared" si="54"/>
        <v>0</v>
      </c>
      <c r="G376" s="59">
        <f t="shared" si="45"/>
        <v>0</v>
      </c>
      <c r="H376" s="59">
        <f t="shared" si="55"/>
        <v>0</v>
      </c>
    </row>
    <row r="377" spans="2:8" x14ac:dyDescent="0.65">
      <c r="B377" s="39"/>
      <c r="C377" s="59"/>
      <c r="D377" s="59"/>
      <c r="E377" s="59"/>
      <c r="F377" s="59"/>
      <c r="G377" s="59"/>
      <c r="H377" s="59"/>
    </row>
    <row r="378" spans="2:8" x14ac:dyDescent="0.65">
      <c r="B378" s="39"/>
      <c r="C378" s="59"/>
      <c r="D378" s="59"/>
      <c r="E378" s="59"/>
      <c r="F378" s="59"/>
      <c r="G378" s="59"/>
      <c r="H378" s="59"/>
    </row>
  </sheetData>
  <conditionalFormatting sqref="B16:H376">
    <cfRule type="expression" dxfId="1" priority="1">
      <formula>$B16&gt;=$C$8+1</formula>
    </cfRule>
  </conditionalFormatting>
  <printOptions horizontalCentered="1"/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06FA-C827-4B70-92B4-CFA85162C5CA}">
  <dimension ref="A1:P378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0.83984375" defaultRowHeight="14.4" x14ac:dyDescent="0.65"/>
  <cols>
    <col min="1" max="1" width="10.83984375" style="36" customWidth="1"/>
    <col min="2" max="2" width="24.26171875" style="36" bestFit="1" customWidth="1"/>
    <col min="3" max="9" width="15.578125" style="36" customWidth="1"/>
    <col min="10" max="16384" width="10.83984375" style="36"/>
  </cols>
  <sheetData>
    <row r="1" spans="1:10" s="34" customFormat="1" ht="55" customHeight="1" x14ac:dyDescent="0.75">
      <c r="A1" s="81"/>
      <c r="B1" s="32"/>
      <c r="C1" s="32"/>
      <c r="D1" s="32"/>
      <c r="E1" s="32"/>
      <c r="F1" s="32"/>
      <c r="G1" s="32"/>
      <c r="H1" s="32"/>
      <c r="I1" s="32"/>
      <c r="J1" s="33"/>
    </row>
    <row r="3" spans="1:10" x14ac:dyDescent="0.65">
      <c r="B3" s="43" t="s">
        <v>16</v>
      </c>
    </row>
    <row r="4" spans="1:10" x14ac:dyDescent="0.65">
      <c r="B4" s="44" t="s">
        <v>11</v>
      </c>
      <c r="C4" s="47">
        <v>100000</v>
      </c>
      <c r="D4" s="70"/>
      <c r="E4" s="41"/>
      <c r="G4" s="36" t="s">
        <v>36</v>
      </c>
      <c r="H4" s="59">
        <f>SUM(H16:H376)</f>
        <v>36178.588285270875</v>
      </c>
    </row>
    <row r="5" spans="1:10" x14ac:dyDescent="0.65">
      <c r="B5" s="45" t="s">
        <v>39</v>
      </c>
      <c r="C5" s="48">
        <v>7.0000000000000007E-2</v>
      </c>
      <c r="D5" s="71"/>
      <c r="E5" s="54"/>
      <c r="G5" s="36" t="s">
        <v>37</v>
      </c>
      <c r="H5" s="59">
        <f>SUM(F16:F376)+SUM(D16:D376)</f>
        <v>100000</v>
      </c>
    </row>
    <row r="6" spans="1:10" x14ac:dyDescent="0.65">
      <c r="B6" s="45" t="s">
        <v>40</v>
      </c>
      <c r="C6" s="49">
        <f>+C5/12</f>
        <v>5.8333333333333336E-3</v>
      </c>
      <c r="D6" s="71"/>
      <c r="E6" s="55"/>
      <c r="G6" s="36" t="s">
        <v>35</v>
      </c>
      <c r="H6" s="78">
        <f>SUM(E16:E376)</f>
        <v>136178.58828527067</v>
      </c>
    </row>
    <row r="7" spans="1:10" x14ac:dyDescent="0.65">
      <c r="B7" s="65" t="s">
        <v>28</v>
      </c>
      <c r="C7" s="50">
        <v>30</v>
      </c>
      <c r="D7" s="71"/>
      <c r="E7" s="39"/>
      <c r="G7" s="76" t="s">
        <v>38</v>
      </c>
      <c r="H7" s="77">
        <f>SUM(H4:H5)-H6</f>
        <v>0</v>
      </c>
    </row>
    <row r="8" spans="1:10" ht="15.9" x14ac:dyDescent="0.65">
      <c r="B8" s="65" t="s">
        <v>29</v>
      </c>
      <c r="C8" s="62">
        <f>C7*12</f>
        <v>360</v>
      </c>
      <c r="D8" s="72"/>
      <c r="E8" s="40"/>
      <c r="F8" s="58"/>
    </row>
    <row r="9" spans="1:10" x14ac:dyDescent="0.65">
      <c r="B9" s="45" t="s">
        <v>33</v>
      </c>
      <c r="C9" s="66">
        <f>PMT(C6,C8,-C4)</f>
        <v>665.30249517918321</v>
      </c>
      <c r="D9" s="73"/>
      <c r="E9" s="59"/>
    </row>
    <row r="10" spans="1:10" x14ac:dyDescent="0.65">
      <c r="B10" s="63" t="s">
        <v>25</v>
      </c>
      <c r="C10" s="64">
        <v>500</v>
      </c>
      <c r="D10" s="42"/>
      <c r="E10" s="42"/>
    </row>
    <row r="12" spans="1:10" x14ac:dyDescent="0.65">
      <c r="I12" s="67" t="s">
        <v>31</v>
      </c>
    </row>
    <row r="14" spans="1:10" ht="20.399999999999999" x14ac:dyDescent="0.65">
      <c r="B14" s="37" t="str">
        <f>C8&amp;" Month Amortization Schedule w/ Additional Paydown"</f>
        <v>360 Month Amortization Schedule w/ Additional Paydown</v>
      </c>
      <c r="C14" s="38"/>
      <c r="D14" s="38"/>
      <c r="E14" s="38"/>
      <c r="F14" s="38"/>
      <c r="G14" s="38"/>
      <c r="H14" s="38"/>
      <c r="I14" s="38"/>
    </row>
    <row r="15" spans="1:10" ht="43.2" x14ac:dyDescent="0.65">
      <c r="A15" s="69"/>
      <c r="B15" s="51" t="s">
        <v>17</v>
      </c>
      <c r="C15" s="53" t="s">
        <v>23</v>
      </c>
      <c r="D15" s="53" t="s">
        <v>24</v>
      </c>
      <c r="E15" s="53" t="s">
        <v>26</v>
      </c>
      <c r="F15" s="51" t="s">
        <v>18</v>
      </c>
      <c r="G15" s="53" t="s">
        <v>32</v>
      </c>
      <c r="H15" s="51" t="s">
        <v>19</v>
      </c>
      <c r="I15" s="51" t="s">
        <v>20</v>
      </c>
    </row>
    <row r="16" spans="1:10" x14ac:dyDescent="0.65">
      <c r="B16" s="40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59">
        <f>C4</f>
        <v>100000</v>
      </c>
    </row>
    <row r="17" spans="1:16" x14ac:dyDescent="0.65">
      <c r="A17" s="60"/>
      <c r="B17" s="39">
        <f>B16+1</f>
        <v>1</v>
      </c>
      <c r="C17" s="75">
        <f>MIN(IF($B17=1,$C$9,IF(G17=G16,C16,-PMT(G17/12,$C$8-$B17,I16))),I16+I16*G17/12)</f>
        <v>665.30249517918321</v>
      </c>
      <c r="D17" s="59">
        <f>IF($C$10&lt;I16-F17,$C$10,I16-F17)</f>
        <v>500</v>
      </c>
      <c r="E17" s="59">
        <f>C17+D17</f>
        <v>1165.3024951791831</v>
      </c>
      <c r="F17" s="59">
        <f t="shared" ref="F17:F81" si="0">IF(C17&gt;0,MIN(C17-H17,I16),0)</f>
        <v>81.96916184584984</v>
      </c>
      <c r="G17" s="54">
        <v>7.0000000000000007E-2</v>
      </c>
      <c r="H17" s="59">
        <f>I16*G17/12</f>
        <v>583.33333333333337</v>
      </c>
      <c r="I17" s="59">
        <f>IF(I16&gt;0,I16-D17-F17,0)</f>
        <v>99418.030838154154</v>
      </c>
      <c r="K17" s="75"/>
      <c r="L17" s="57"/>
      <c r="M17" s="74"/>
      <c r="N17" s="58"/>
      <c r="O17" s="58"/>
    </row>
    <row r="18" spans="1:16" x14ac:dyDescent="0.65">
      <c r="A18" s="60"/>
      <c r="B18" s="39">
        <f t="shared" ref="B18:B81" si="1">B17+1</f>
        <v>2</v>
      </c>
      <c r="C18" s="75">
        <f t="shared" ref="C18:C81" si="2">MIN(IF($B18=1,$C$9,IF(G18=G17,C17,-PMT(G18/12,$C$8-$B18,I17))),I17+I17*G18/12)</f>
        <v>665.30249517918321</v>
      </c>
      <c r="D18" s="59">
        <f t="shared" ref="D18:D81" si="3">IF($C$10&lt;I17-F18,$C$10,I17-F18)</f>
        <v>500</v>
      </c>
      <c r="E18" s="59">
        <f t="shared" ref="E18:E81" si="4">C18+D18</f>
        <v>1165.3024951791831</v>
      </c>
      <c r="F18" s="59">
        <f t="shared" si="0"/>
        <v>85.363981956617181</v>
      </c>
      <c r="G18" s="54">
        <v>7.0000000000000007E-2</v>
      </c>
      <c r="H18" s="59">
        <f t="shared" ref="H18:H81" si="5">I17*G18/12</f>
        <v>579.93851322256603</v>
      </c>
      <c r="I18" s="59">
        <f t="shared" ref="I18:I81" si="6">IF(I17&gt;0,I17-D18-F18,0)</f>
        <v>98832.666856197538</v>
      </c>
      <c r="K18" s="75"/>
      <c r="L18" s="57"/>
      <c r="M18" s="74"/>
      <c r="N18" s="58"/>
      <c r="O18" s="57"/>
      <c r="P18" s="56"/>
    </row>
    <row r="19" spans="1:16" x14ac:dyDescent="0.65">
      <c r="A19" s="60"/>
      <c r="B19" s="39">
        <f t="shared" si="1"/>
        <v>3</v>
      </c>
      <c r="C19" s="75">
        <f t="shared" si="2"/>
        <v>665.30249517918321</v>
      </c>
      <c r="D19" s="59">
        <f t="shared" si="3"/>
        <v>500</v>
      </c>
      <c r="E19" s="59">
        <f t="shared" si="4"/>
        <v>1165.3024951791831</v>
      </c>
      <c r="F19" s="59">
        <f t="shared" si="0"/>
        <v>88.77860518469754</v>
      </c>
      <c r="G19" s="54">
        <v>7.0000000000000007E-2</v>
      </c>
      <c r="H19" s="59">
        <f t="shared" si="5"/>
        <v>576.52388999448567</v>
      </c>
      <c r="I19" s="59">
        <f t="shared" si="6"/>
        <v>98243.888251012846</v>
      </c>
      <c r="K19" s="75"/>
      <c r="L19" s="57"/>
    </row>
    <row r="20" spans="1:16" x14ac:dyDescent="0.65">
      <c r="A20" s="68"/>
      <c r="B20" s="39">
        <f t="shared" si="1"/>
        <v>4</v>
      </c>
      <c r="C20" s="75">
        <f t="shared" si="2"/>
        <v>665.30249517918321</v>
      </c>
      <c r="D20" s="59">
        <f t="shared" si="3"/>
        <v>500</v>
      </c>
      <c r="E20" s="59">
        <f t="shared" si="4"/>
        <v>1165.3024951791831</v>
      </c>
      <c r="F20" s="59">
        <f t="shared" si="0"/>
        <v>92.213147048274891</v>
      </c>
      <c r="G20" s="54">
        <v>7.0000000000000007E-2</v>
      </c>
      <c r="H20" s="59">
        <f t="shared" si="5"/>
        <v>573.08934813090832</v>
      </c>
      <c r="I20" s="59">
        <f t="shared" si="6"/>
        <v>97651.675103964575</v>
      </c>
      <c r="K20" s="75"/>
    </row>
    <row r="21" spans="1:16" x14ac:dyDescent="0.65">
      <c r="B21" s="39">
        <f t="shared" si="1"/>
        <v>5</v>
      </c>
      <c r="C21" s="75">
        <f t="shared" si="2"/>
        <v>665.30249517918321</v>
      </c>
      <c r="D21" s="59">
        <f t="shared" si="3"/>
        <v>500</v>
      </c>
      <c r="E21" s="59">
        <f t="shared" si="4"/>
        <v>1165.3024951791831</v>
      </c>
      <c r="F21" s="59">
        <f t="shared" si="0"/>
        <v>95.667723739389771</v>
      </c>
      <c r="G21" s="54">
        <v>7.0000000000000007E-2</v>
      </c>
      <c r="H21" s="59">
        <f t="shared" si="5"/>
        <v>569.63477143979344</v>
      </c>
      <c r="I21" s="59">
        <f t="shared" si="6"/>
        <v>97056.007380225186</v>
      </c>
      <c r="K21" s="75"/>
    </row>
    <row r="22" spans="1:16" x14ac:dyDescent="0.65">
      <c r="B22" s="39">
        <f t="shared" si="1"/>
        <v>6</v>
      </c>
      <c r="C22" s="75">
        <f t="shared" si="2"/>
        <v>665.30249517918321</v>
      </c>
      <c r="D22" s="59">
        <f t="shared" si="3"/>
        <v>500</v>
      </c>
      <c r="E22" s="59">
        <f t="shared" si="4"/>
        <v>1165.3024951791831</v>
      </c>
      <c r="F22" s="59">
        <f t="shared" si="0"/>
        <v>99.142452127869547</v>
      </c>
      <c r="G22" s="54">
        <v>7.0000000000000007E-2</v>
      </c>
      <c r="H22" s="59">
        <f t="shared" si="5"/>
        <v>566.16004305131366</v>
      </c>
      <c r="I22" s="59">
        <f t="shared" si="6"/>
        <v>96456.864928097319</v>
      </c>
      <c r="K22" s="75"/>
    </row>
    <row r="23" spans="1:16" x14ac:dyDescent="0.65">
      <c r="A23" s="69"/>
      <c r="B23" s="39">
        <f t="shared" si="1"/>
        <v>7</v>
      </c>
      <c r="C23" s="75">
        <f t="shared" si="2"/>
        <v>665.30249517918321</v>
      </c>
      <c r="D23" s="59">
        <f t="shared" si="3"/>
        <v>500</v>
      </c>
      <c r="E23" s="59">
        <f t="shared" si="4"/>
        <v>1165.3024951791831</v>
      </c>
      <c r="F23" s="59">
        <f t="shared" si="0"/>
        <v>102.6374497652821</v>
      </c>
      <c r="G23" s="54">
        <v>7.0000000000000007E-2</v>
      </c>
      <c r="H23" s="59">
        <f t="shared" si="5"/>
        <v>562.66504541390111</v>
      </c>
      <c r="I23" s="59">
        <f t="shared" si="6"/>
        <v>95854.227478332032</v>
      </c>
      <c r="K23" s="75"/>
    </row>
    <row r="24" spans="1:16" x14ac:dyDescent="0.65">
      <c r="B24" s="39">
        <f t="shared" si="1"/>
        <v>8</v>
      </c>
      <c r="C24" s="75">
        <f t="shared" si="2"/>
        <v>665.30249517918321</v>
      </c>
      <c r="D24" s="59">
        <f t="shared" si="3"/>
        <v>500</v>
      </c>
      <c r="E24" s="59">
        <f t="shared" si="4"/>
        <v>1165.3024951791831</v>
      </c>
      <c r="F24" s="59">
        <f t="shared" si="0"/>
        <v>106.15283488891293</v>
      </c>
      <c r="G24" s="54">
        <v>7.0000000000000007E-2</v>
      </c>
      <c r="H24" s="59">
        <f t="shared" si="5"/>
        <v>559.14966029027028</v>
      </c>
      <c r="I24" s="59">
        <f t="shared" si="6"/>
        <v>95248.07464344312</v>
      </c>
      <c r="K24" s="75"/>
    </row>
    <row r="25" spans="1:16" x14ac:dyDescent="0.65">
      <c r="A25" s="68"/>
      <c r="B25" s="39">
        <f t="shared" si="1"/>
        <v>9</v>
      </c>
      <c r="C25" s="75">
        <f t="shared" si="2"/>
        <v>665.30249517918321</v>
      </c>
      <c r="D25" s="59">
        <f t="shared" si="3"/>
        <v>500</v>
      </c>
      <c r="E25" s="59">
        <f t="shared" si="4"/>
        <v>1165.3024951791831</v>
      </c>
      <c r="F25" s="59">
        <f t="shared" si="0"/>
        <v>109.68872642576503</v>
      </c>
      <c r="G25" s="54">
        <v>7.0000000000000007E-2</v>
      </c>
      <c r="H25" s="59">
        <f t="shared" si="5"/>
        <v>555.61376875341819</v>
      </c>
      <c r="I25" s="59">
        <f t="shared" si="6"/>
        <v>94638.385917017353</v>
      </c>
      <c r="K25" s="75"/>
    </row>
    <row r="26" spans="1:16" x14ac:dyDescent="0.65">
      <c r="B26" s="39">
        <f t="shared" si="1"/>
        <v>10</v>
      </c>
      <c r="C26" s="75">
        <f t="shared" si="2"/>
        <v>665.30249517918321</v>
      </c>
      <c r="D26" s="59">
        <f t="shared" si="3"/>
        <v>500</v>
      </c>
      <c r="E26" s="59">
        <f t="shared" si="4"/>
        <v>1165.3024951791831</v>
      </c>
      <c r="F26" s="59">
        <f t="shared" si="0"/>
        <v>113.24524399658196</v>
      </c>
      <c r="G26" s="54">
        <v>7.0000000000000007E-2</v>
      </c>
      <c r="H26" s="59">
        <f t="shared" si="5"/>
        <v>552.05725118260125</v>
      </c>
      <c r="I26" s="59">
        <f t="shared" si="6"/>
        <v>94025.140673020767</v>
      </c>
      <c r="K26" s="75"/>
    </row>
    <row r="27" spans="1:16" x14ac:dyDescent="0.65">
      <c r="B27" s="39">
        <f t="shared" si="1"/>
        <v>11</v>
      </c>
      <c r="C27" s="75">
        <f t="shared" si="2"/>
        <v>665.30249517918321</v>
      </c>
      <c r="D27" s="59">
        <f t="shared" si="3"/>
        <v>500</v>
      </c>
      <c r="E27" s="59">
        <f t="shared" si="4"/>
        <v>1165.3024951791831</v>
      </c>
      <c r="F27" s="59">
        <f t="shared" si="0"/>
        <v>116.82250791989532</v>
      </c>
      <c r="G27" s="54">
        <v>7.0000000000000007E-2</v>
      </c>
      <c r="H27" s="59">
        <f t="shared" si="5"/>
        <v>548.4799872592879</v>
      </c>
      <c r="I27" s="59">
        <f t="shared" si="6"/>
        <v>93408.318165100878</v>
      </c>
      <c r="K27" s="75"/>
    </row>
    <row r="28" spans="1:16" x14ac:dyDescent="0.65">
      <c r="B28" s="39">
        <f t="shared" si="1"/>
        <v>12</v>
      </c>
      <c r="C28" s="75">
        <f t="shared" si="2"/>
        <v>665.30249517918321</v>
      </c>
      <c r="D28" s="59">
        <f t="shared" si="3"/>
        <v>500</v>
      </c>
      <c r="E28" s="59">
        <f t="shared" si="4"/>
        <v>1165.3024951791831</v>
      </c>
      <c r="F28" s="59">
        <f t="shared" si="0"/>
        <v>120.42063921609474</v>
      </c>
      <c r="G28" s="54">
        <v>7.0000000000000007E-2</v>
      </c>
      <c r="H28" s="59">
        <f t="shared" si="5"/>
        <v>544.88185596308847</v>
      </c>
      <c r="I28" s="59">
        <f t="shared" si="6"/>
        <v>92787.897525884779</v>
      </c>
      <c r="K28" s="75"/>
    </row>
    <row r="29" spans="1:16" x14ac:dyDescent="0.65">
      <c r="B29" s="39">
        <f t="shared" si="1"/>
        <v>13</v>
      </c>
      <c r="C29" s="75">
        <f t="shared" si="2"/>
        <v>563.8301424499839</v>
      </c>
      <c r="D29" s="59">
        <f t="shared" si="3"/>
        <v>500</v>
      </c>
      <c r="E29" s="59">
        <f t="shared" si="4"/>
        <v>1063.8301424499839</v>
      </c>
      <c r="F29" s="59">
        <f t="shared" si="0"/>
        <v>99.89065482056003</v>
      </c>
      <c r="G29" s="54">
        <v>0.06</v>
      </c>
      <c r="H29" s="59">
        <f t="shared" si="5"/>
        <v>463.93948762942387</v>
      </c>
      <c r="I29" s="59">
        <f t="shared" si="6"/>
        <v>92188.006871064223</v>
      </c>
      <c r="K29" s="75"/>
    </row>
    <row r="30" spans="1:16" x14ac:dyDescent="0.65">
      <c r="A30" s="39"/>
      <c r="B30" s="39">
        <f t="shared" si="1"/>
        <v>14</v>
      </c>
      <c r="C30" s="75">
        <f t="shared" si="2"/>
        <v>563.8301424499839</v>
      </c>
      <c r="D30" s="59">
        <f t="shared" si="3"/>
        <v>500</v>
      </c>
      <c r="E30" s="59">
        <f t="shared" si="4"/>
        <v>1063.8301424499839</v>
      </c>
      <c r="F30" s="59">
        <f t="shared" si="0"/>
        <v>102.89010809466276</v>
      </c>
      <c r="G30" s="54">
        <v>0.06</v>
      </c>
      <c r="H30" s="59">
        <f t="shared" si="5"/>
        <v>460.94003435532113</v>
      </c>
      <c r="I30" s="59">
        <f t="shared" si="6"/>
        <v>91585.116762969556</v>
      </c>
      <c r="K30" s="75"/>
    </row>
    <row r="31" spans="1:16" x14ac:dyDescent="0.65">
      <c r="A31" s="39"/>
      <c r="B31" s="39">
        <f t="shared" si="1"/>
        <v>15</v>
      </c>
      <c r="C31" s="75">
        <f t="shared" si="2"/>
        <v>563.8301424499839</v>
      </c>
      <c r="D31" s="59">
        <f t="shared" si="3"/>
        <v>500</v>
      </c>
      <c r="E31" s="59">
        <f t="shared" si="4"/>
        <v>1063.8301424499839</v>
      </c>
      <c r="F31" s="59">
        <f t="shared" si="0"/>
        <v>105.90455863513608</v>
      </c>
      <c r="G31" s="54">
        <v>0.06</v>
      </c>
      <c r="H31" s="59">
        <f t="shared" si="5"/>
        <v>457.92558381484781</v>
      </c>
      <c r="I31" s="59">
        <f t="shared" si="6"/>
        <v>90979.212204334413</v>
      </c>
      <c r="K31" s="75"/>
    </row>
    <row r="32" spans="1:16" x14ac:dyDescent="0.65">
      <c r="B32" s="39">
        <f t="shared" si="1"/>
        <v>16</v>
      </c>
      <c r="C32" s="75">
        <f t="shared" si="2"/>
        <v>563.8301424499839</v>
      </c>
      <c r="D32" s="59">
        <f t="shared" si="3"/>
        <v>500</v>
      </c>
      <c r="E32" s="59">
        <f t="shared" si="4"/>
        <v>1063.8301424499839</v>
      </c>
      <c r="F32" s="59">
        <f t="shared" si="0"/>
        <v>108.93408142831186</v>
      </c>
      <c r="G32" s="54">
        <v>0.06</v>
      </c>
      <c r="H32" s="59">
        <f t="shared" si="5"/>
        <v>454.89606102167204</v>
      </c>
      <c r="I32" s="59">
        <f t="shared" si="6"/>
        <v>90370.278122906107</v>
      </c>
      <c r="K32" s="75"/>
    </row>
    <row r="33" spans="2:11" x14ac:dyDescent="0.65">
      <c r="B33" s="39">
        <f t="shared" si="1"/>
        <v>17</v>
      </c>
      <c r="C33" s="75">
        <f t="shared" si="2"/>
        <v>563.8301424499839</v>
      </c>
      <c r="D33" s="59">
        <f t="shared" si="3"/>
        <v>500</v>
      </c>
      <c r="E33" s="59">
        <f t="shared" si="4"/>
        <v>1063.8301424499839</v>
      </c>
      <c r="F33" s="59">
        <f t="shared" si="0"/>
        <v>111.97875183545335</v>
      </c>
      <c r="G33" s="54">
        <v>0.06</v>
      </c>
      <c r="H33" s="59">
        <f t="shared" si="5"/>
        <v>451.85139061453054</v>
      </c>
      <c r="I33" s="59">
        <f t="shared" si="6"/>
        <v>89758.299371070651</v>
      </c>
      <c r="K33" s="75"/>
    </row>
    <row r="34" spans="2:11" x14ac:dyDescent="0.65">
      <c r="B34" s="39">
        <f t="shared" si="1"/>
        <v>18</v>
      </c>
      <c r="C34" s="75">
        <f t="shared" si="2"/>
        <v>563.8301424499839</v>
      </c>
      <c r="D34" s="59">
        <f t="shared" si="3"/>
        <v>500</v>
      </c>
      <c r="E34" s="59">
        <f t="shared" si="4"/>
        <v>1063.8301424499839</v>
      </c>
      <c r="F34" s="59">
        <f t="shared" si="0"/>
        <v>115.03864559463068</v>
      </c>
      <c r="G34" s="54">
        <v>0.06</v>
      </c>
      <c r="H34" s="59">
        <f t="shared" si="5"/>
        <v>448.79149685535322</v>
      </c>
      <c r="I34" s="59">
        <f t="shared" si="6"/>
        <v>89143.260725476022</v>
      </c>
      <c r="K34" s="75"/>
    </row>
    <row r="35" spans="2:11" x14ac:dyDescent="0.65">
      <c r="B35" s="39">
        <f t="shared" si="1"/>
        <v>19</v>
      </c>
      <c r="C35" s="75">
        <f t="shared" si="2"/>
        <v>563.8301424499839</v>
      </c>
      <c r="D35" s="59">
        <f t="shared" si="3"/>
        <v>500</v>
      </c>
      <c r="E35" s="59">
        <f t="shared" si="4"/>
        <v>1063.8301424499839</v>
      </c>
      <c r="F35" s="59">
        <f t="shared" si="0"/>
        <v>118.11383882260378</v>
      </c>
      <c r="G35" s="54">
        <v>0.06</v>
      </c>
      <c r="H35" s="59">
        <f t="shared" si="5"/>
        <v>445.71630362738011</v>
      </c>
      <c r="I35" s="59">
        <f t="shared" si="6"/>
        <v>88525.146886653412</v>
      </c>
      <c r="K35" s="75"/>
    </row>
    <row r="36" spans="2:11" x14ac:dyDescent="0.65">
      <c r="B36" s="39">
        <f t="shared" si="1"/>
        <v>20</v>
      </c>
      <c r="C36" s="75">
        <f t="shared" si="2"/>
        <v>563.8301424499839</v>
      </c>
      <c r="D36" s="59">
        <f t="shared" si="3"/>
        <v>500</v>
      </c>
      <c r="E36" s="59">
        <f t="shared" si="4"/>
        <v>1063.8301424499839</v>
      </c>
      <c r="F36" s="59">
        <f t="shared" si="0"/>
        <v>121.20440801671685</v>
      </c>
      <c r="G36" s="54">
        <v>0.06</v>
      </c>
      <c r="H36" s="59">
        <f t="shared" si="5"/>
        <v>442.62573443326704</v>
      </c>
      <c r="I36" s="59">
        <f t="shared" si="6"/>
        <v>87903.942478636702</v>
      </c>
      <c r="K36" s="75"/>
    </row>
    <row r="37" spans="2:11" x14ac:dyDescent="0.65">
      <c r="B37" s="39">
        <f t="shared" si="1"/>
        <v>21</v>
      </c>
      <c r="C37" s="75">
        <f t="shared" si="2"/>
        <v>563.8301424499839</v>
      </c>
      <c r="D37" s="59">
        <f t="shared" si="3"/>
        <v>500</v>
      </c>
      <c r="E37" s="59">
        <f t="shared" si="4"/>
        <v>1063.8301424499839</v>
      </c>
      <c r="F37" s="59">
        <f t="shared" si="0"/>
        <v>124.31043005680039</v>
      </c>
      <c r="G37" s="54">
        <v>0.06</v>
      </c>
      <c r="H37" s="59">
        <f t="shared" si="5"/>
        <v>439.51971239318351</v>
      </c>
      <c r="I37" s="59">
        <f t="shared" si="6"/>
        <v>87279.632048579908</v>
      </c>
      <c r="K37" s="75"/>
    </row>
    <row r="38" spans="2:11" x14ac:dyDescent="0.65">
      <c r="B38" s="39">
        <f t="shared" si="1"/>
        <v>22</v>
      </c>
      <c r="C38" s="75">
        <f t="shared" si="2"/>
        <v>563.8301424499839</v>
      </c>
      <c r="D38" s="59">
        <f t="shared" si="3"/>
        <v>500</v>
      </c>
      <c r="E38" s="59">
        <f t="shared" si="4"/>
        <v>1063.8301424499839</v>
      </c>
      <c r="F38" s="59">
        <f t="shared" si="0"/>
        <v>127.43198220708433</v>
      </c>
      <c r="G38" s="54">
        <v>0.06</v>
      </c>
      <c r="H38" s="59">
        <f t="shared" si="5"/>
        <v>436.39816024289956</v>
      </c>
      <c r="I38" s="59">
        <f t="shared" si="6"/>
        <v>86652.200066372825</v>
      </c>
      <c r="K38" s="75"/>
    </row>
    <row r="39" spans="2:11" x14ac:dyDescent="0.65">
      <c r="B39" s="39">
        <f t="shared" si="1"/>
        <v>23</v>
      </c>
      <c r="C39" s="75">
        <f t="shared" si="2"/>
        <v>563.8301424499839</v>
      </c>
      <c r="D39" s="59">
        <f t="shared" si="3"/>
        <v>500</v>
      </c>
      <c r="E39" s="59">
        <f t="shared" si="4"/>
        <v>1063.8301424499839</v>
      </c>
      <c r="F39" s="59">
        <f t="shared" si="0"/>
        <v>130.56914211811977</v>
      </c>
      <c r="G39" s="54">
        <v>0.06</v>
      </c>
      <c r="H39" s="59">
        <f t="shared" si="5"/>
        <v>433.26100033186412</v>
      </c>
      <c r="I39" s="59">
        <f t="shared" si="6"/>
        <v>86021.630924254699</v>
      </c>
      <c r="K39" s="75"/>
    </row>
    <row r="40" spans="2:11" x14ac:dyDescent="0.65">
      <c r="B40" s="39">
        <f t="shared" si="1"/>
        <v>24</v>
      </c>
      <c r="C40" s="75">
        <f t="shared" si="2"/>
        <v>563.8301424499839</v>
      </c>
      <c r="D40" s="59">
        <f t="shared" si="3"/>
        <v>500</v>
      </c>
      <c r="E40" s="59">
        <f t="shared" si="4"/>
        <v>1063.8301424499839</v>
      </c>
      <c r="F40" s="59">
        <f t="shared" si="0"/>
        <v>133.72198782871038</v>
      </c>
      <c r="G40" s="54">
        <v>0.06</v>
      </c>
      <c r="H40" s="59">
        <f t="shared" si="5"/>
        <v>430.10815462127351</v>
      </c>
      <c r="I40" s="59">
        <f t="shared" si="6"/>
        <v>85387.908936425985</v>
      </c>
      <c r="K40" s="75"/>
    </row>
    <row r="41" spans="2:11" x14ac:dyDescent="0.65">
      <c r="B41" s="39">
        <f t="shared" si="1"/>
        <v>25</v>
      </c>
      <c r="C41" s="75">
        <f t="shared" si="2"/>
        <v>563.8301424499839</v>
      </c>
      <c r="D41" s="59">
        <f t="shared" si="3"/>
        <v>500</v>
      </c>
      <c r="E41" s="59">
        <f t="shared" si="4"/>
        <v>1063.8301424499839</v>
      </c>
      <c r="F41" s="59">
        <f t="shared" si="0"/>
        <v>136.89059776785399</v>
      </c>
      <c r="G41" s="54">
        <v>0.06</v>
      </c>
      <c r="H41" s="59">
        <f t="shared" si="5"/>
        <v>426.93954468212991</v>
      </c>
      <c r="I41" s="59">
        <f t="shared" si="6"/>
        <v>84751.018338658134</v>
      </c>
      <c r="K41" s="75"/>
    </row>
    <row r="42" spans="2:11" x14ac:dyDescent="0.65">
      <c r="B42" s="39">
        <f t="shared" si="1"/>
        <v>26</v>
      </c>
      <c r="C42" s="75">
        <f t="shared" si="2"/>
        <v>563.8301424499839</v>
      </c>
      <c r="D42" s="59">
        <f t="shared" si="3"/>
        <v>500</v>
      </c>
      <c r="E42" s="59">
        <f t="shared" si="4"/>
        <v>1063.8301424499839</v>
      </c>
      <c r="F42" s="59">
        <f t="shared" si="0"/>
        <v>140.0750507566932</v>
      </c>
      <c r="G42" s="54">
        <v>0.06</v>
      </c>
      <c r="H42" s="59">
        <f t="shared" si="5"/>
        <v>423.75509169329069</v>
      </c>
      <c r="I42" s="59">
        <f t="shared" si="6"/>
        <v>84110.943287901435</v>
      </c>
      <c r="K42" s="75"/>
    </row>
    <row r="43" spans="2:11" x14ac:dyDescent="0.65">
      <c r="B43" s="39">
        <f t="shared" si="1"/>
        <v>27</v>
      </c>
      <c r="C43" s="75">
        <f t="shared" si="2"/>
        <v>563.8301424499839</v>
      </c>
      <c r="D43" s="59">
        <f t="shared" si="3"/>
        <v>500</v>
      </c>
      <c r="E43" s="59">
        <f t="shared" si="4"/>
        <v>1063.8301424499839</v>
      </c>
      <c r="F43" s="59">
        <f t="shared" si="0"/>
        <v>143.27542601047679</v>
      </c>
      <c r="G43" s="54">
        <v>0.06</v>
      </c>
      <c r="H43" s="59">
        <f t="shared" si="5"/>
        <v>420.5547164395071</v>
      </c>
      <c r="I43" s="59">
        <f t="shared" si="6"/>
        <v>83467.667861890965</v>
      </c>
      <c r="K43" s="75"/>
    </row>
    <row r="44" spans="2:11" x14ac:dyDescent="0.65">
      <c r="B44" s="39">
        <f t="shared" si="1"/>
        <v>28</v>
      </c>
      <c r="C44" s="75">
        <f t="shared" si="2"/>
        <v>563.8301424499839</v>
      </c>
      <c r="D44" s="59">
        <f t="shared" si="3"/>
        <v>500</v>
      </c>
      <c r="E44" s="59">
        <f t="shared" si="4"/>
        <v>1063.8301424499839</v>
      </c>
      <c r="F44" s="59">
        <f t="shared" si="0"/>
        <v>146.4918031405291</v>
      </c>
      <c r="G44" s="54">
        <v>0.06</v>
      </c>
      <c r="H44" s="59">
        <f t="shared" si="5"/>
        <v>417.3383393094548</v>
      </c>
      <c r="I44" s="59">
        <f t="shared" si="6"/>
        <v>82821.17605875044</v>
      </c>
      <c r="K44" s="75"/>
    </row>
    <row r="45" spans="2:11" x14ac:dyDescent="0.65">
      <c r="B45" s="39">
        <f t="shared" si="1"/>
        <v>29</v>
      </c>
      <c r="C45" s="75">
        <f t="shared" si="2"/>
        <v>563.8301424499839</v>
      </c>
      <c r="D45" s="59">
        <f t="shared" si="3"/>
        <v>500</v>
      </c>
      <c r="E45" s="59">
        <f t="shared" si="4"/>
        <v>1063.8301424499839</v>
      </c>
      <c r="F45" s="59">
        <f t="shared" si="0"/>
        <v>149.72426215623176</v>
      </c>
      <c r="G45" s="54">
        <v>0.06</v>
      </c>
      <c r="H45" s="59">
        <f t="shared" si="5"/>
        <v>414.10588029375214</v>
      </c>
      <c r="I45" s="59">
        <f t="shared" si="6"/>
        <v>82171.451796594207</v>
      </c>
      <c r="K45" s="75"/>
    </row>
    <row r="46" spans="2:11" x14ac:dyDescent="0.65">
      <c r="B46" s="39">
        <f t="shared" si="1"/>
        <v>30</v>
      </c>
      <c r="C46" s="75">
        <f t="shared" si="2"/>
        <v>563.8301424499839</v>
      </c>
      <c r="D46" s="59">
        <f t="shared" si="3"/>
        <v>500</v>
      </c>
      <c r="E46" s="59">
        <f t="shared" si="4"/>
        <v>1063.8301424499839</v>
      </c>
      <c r="F46" s="59">
        <f t="shared" si="0"/>
        <v>152.97288346701288</v>
      </c>
      <c r="G46" s="54">
        <v>0.06</v>
      </c>
      <c r="H46" s="59">
        <f t="shared" si="5"/>
        <v>410.85725898297102</v>
      </c>
      <c r="I46" s="59">
        <f t="shared" si="6"/>
        <v>81518.478913127197</v>
      </c>
      <c r="K46" s="75"/>
    </row>
    <row r="47" spans="2:11" x14ac:dyDescent="0.65">
      <c r="B47" s="39">
        <f t="shared" si="1"/>
        <v>31</v>
      </c>
      <c r="C47" s="75">
        <f t="shared" si="2"/>
        <v>563.8301424499839</v>
      </c>
      <c r="D47" s="59">
        <f t="shared" si="3"/>
        <v>500</v>
      </c>
      <c r="E47" s="59">
        <f t="shared" si="4"/>
        <v>1063.8301424499839</v>
      </c>
      <c r="F47" s="59">
        <f t="shared" si="0"/>
        <v>156.23774788434793</v>
      </c>
      <c r="G47" s="54">
        <v>0.06</v>
      </c>
      <c r="H47" s="59">
        <f t="shared" si="5"/>
        <v>407.59239456563597</v>
      </c>
      <c r="I47" s="59">
        <f t="shared" si="6"/>
        <v>80862.241165242856</v>
      </c>
      <c r="K47" s="75"/>
    </row>
    <row r="48" spans="2:11" x14ac:dyDescent="0.65">
      <c r="B48" s="39">
        <f t="shared" si="1"/>
        <v>32</v>
      </c>
      <c r="C48" s="75">
        <f t="shared" si="2"/>
        <v>563.8301424499839</v>
      </c>
      <c r="D48" s="59">
        <f t="shared" si="3"/>
        <v>500</v>
      </c>
      <c r="E48" s="59">
        <f t="shared" si="4"/>
        <v>1063.8301424499839</v>
      </c>
      <c r="F48" s="59">
        <f t="shared" si="0"/>
        <v>159.5189366237696</v>
      </c>
      <c r="G48" s="54">
        <v>0.06</v>
      </c>
      <c r="H48" s="59">
        <f t="shared" si="5"/>
        <v>404.31120582621429</v>
      </c>
      <c r="I48" s="59">
        <f t="shared" si="6"/>
        <v>80202.722228619081</v>
      </c>
      <c r="K48" s="75"/>
    </row>
    <row r="49" spans="2:11" x14ac:dyDescent="0.65">
      <c r="B49" s="39">
        <f t="shared" si="1"/>
        <v>33</v>
      </c>
      <c r="C49" s="75">
        <f t="shared" si="2"/>
        <v>563.8301424499839</v>
      </c>
      <c r="D49" s="59">
        <f t="shared" si="3"/>
        <v>500</v>
      </c>
      <c r="E49" s="59">
        <f t="shared" si="4"/>
        <v>1063.8301424499839</v>
      </c>
      <c r="F49" s="59">
        <f t="shared" si="0"/>
        <v>162.81653130688852</v>
      </c>
      <c r="G49" s="54">
        <v>0.06</v>
      </c>
      <c r="H49" s="59">
        <f t="shared" si="5"/>
        <v>401.01361114309537</v>
      </c>
      <c r="I49" s="59">
        <f t="shared" si="6"/>
        <v>79539.905697312191</v>
      </c>
      <c r="K49" s="75"/>
    </row>
    <row r="50" spans="2:11" x14ac:dyDescent="0.65">
      <c r="B50" s="39">
        <f t="shared" si="1"/>
        <v>34</v>
      </c>
      <c r="C50" s="75">
        <f t="shared" si="2"/>
        <v>563.8301424499839</v>
      </c>
      <c r="D50" s="59">
        <f t="shared" si="3"/>
        <v>500</v>
      </c>
      <c r="E50" s="59">
        <f t="shared" si="4"/>
        <v>1063.8301424499839</v>
      </c>
      <c r="F50" s="59">
        <f t="shared" si="0"/>
        <v>166.13061396342295</v>
      </c>
      <c r="G50" s="54">
        <v>0.06</v>
      </c>
      <c r="H50" s="59">
        <f t="shared" si="5"/>
        <v>397.69952848656095</v>
      </c>
      <c r="I50" s="59">
        <f t="shared" si="6"/>
        <v>78873.775083348766</v>
      </c>
      <c r="K50" s="75"/>
    </row>
    <row r="51" spans="2:11" x14ac:dyDescent="0.65">
      <c r="B51" s="39">
        <f t="shared" si="1"/>
        <v>35</v>
      </c>
      <c r="C51" s="75">
        <f t="shared" si="2"/>
        <v>563.8301424499839</v>
      </c>
      <c r="D51" s="59">
        <f t="shared" si="3"/>
        <v>500</v>
      </c>
      <c r="E51" s="59">
        <f t="shared" si="4"/>
        <v>1063.8301424499839</v>
      </c>
      <c r="F51" s="59">
        <f t="shared" si="0"/>
        <v>169.46126703324006</v>
      </c>
      <c r="G51" s="54">
        <v>0.06</v>
      </c>
      <c r="H51" s="59">
        <f t="shared" si="5"/>
        <v>394.36887541674383</v>
      </c>
      <c r="I51" s="59">
        <f t="shared" si="6"/>
        <v>78204.313816315524</v>
      </c>
      <c r="K51" s="75"/>
    </row>
    <row r="52" spans="2:11" x14ac:dyDescent="0.65">
      <c r="B52" s="39">
        <f t="shared" si="1"/>
        <v>36</v>
      </c>
      <c r="C52" s="75">
        <f t="shared" si="2"/>
        <v>563.8301424499839</v>
      </c>
      <c r="D52" s="59">
        <f t="shared" si="3"/>
        <v>500</v>
      </c>
      <c r="E52" s="59">
        <f t="shared" si="4"/>
        <v>1063.8301424499839</v>
      </c>
      <c r="F52" s="59">
        <f t="shared" si="0"/>
        <v>172.80857336840631</v>
      </c>
      <c r="G52" s="54">
        <v>0.06</v>
      </c>
      <c r="H52" s="59">
        <f t="shared" si="5"/>
        <v>391.02156908157758</v>
      </c>
      <c r="I52" s="59">
        <f t="shared" si="6"/>
        <v>77531.505242947111</v>
      </c>
      <c r="K52" s="75"/>
    </row>
    <row r="53" spans="2:11" x14ac:dyDescent="0.65">
      <c r="B53" s="39">
        <f t="shared" si="1"/>
        <v>37</v>
      </c>
      <c r="C53" s="75">
        <f t="shared" si="2"/>
        <v>563.8301424499839</v>
      </c>
      <c r="D53" s="59">
        <f t="shared" si="3"/>
        <v>500</v>
      </c>
      <c r="E53" s="59">
        <f t="shared" si="4"/>
        <v>1063.8301424499839</v>
      </c>
      <c r="F53" s="59">
        <f t="shared" si="0"/>
        <v>176.17261623524837</v>
      </c>
      <c r="G53" s="54">
        <v>0.06</v>
      </c>
      <c r="H53" s="59">
        <f t="shared" si="5"/>
        <v>387.65752621473553</v>
      </c>
      <c r="I53" s="59">
        <f t="shared" si="6"/>
        <v>76855.332626711868</v>
      </c>
      <c r="K53" s="75"/>
    </row>
    <row r="54" spans="2:11" x14ac:dyDescent="0.65">
      <c r="B54" s="39">
        <f t="shared" si="1"/>
        <v>38</v>
      </c>
      <c r="C54" s="75">
        <f t="shared" si="2"/>
        <v>563.8301424499839</v>
      </c>
      <c r="D54" s="59">
        <f t="shared" si="3"/>
        <v>500</v>
      </c>
      <c r="E54" s="59">
        <f t="shared" si="4"/>
        <v>1063.8301424499839</v>
      </c>
      <c r="F54" s="59">
        <f t="shared" si="0"/>
        <v>179.55347931642456</v>
      </c>
      <c r="G54" s="54">
        <v>0.06</v>
      </c>
      <c r="H54" s="59">
        <f t="shared" si="5"/>
        <v>384.27666313355934</v>
      </c>
      <c r="I54" s="59">
        <f t="shared" si="6"/>
        <v>76175.779147395442</v>
      </c>
      <c r="K54" s="75"/>
    </row>
    <row r="55" spans="2:11" x14ac:dyDescent="0.65">
      <c r="B55" s="39">
        <f t="shared" si="1"/>
        <v>39</v>
      </c>
      <c r="C55" s="75">
        <f t="shared" si="2"/>
        <v>563.8301424499839</v>
      </c>
      <c r="D55" s="59">
        <f t="shared" si="3"/>
        <v>500</v>
      </c>
      <c r="E55" s="59">
        <f t="shared" si="4"/>
        <v>1063.8301424499839</v>
      </c>
      <c r="F55" s="59">
        <f t="shared" si="0"/>
        <v>182.9512467130067</v>
      </c>
      <c r="G55" s="54">
        <v>0.06</v>
      </c>
      <c r="H55" s="59">
        <f t="shared" si="5"/>
        <v>380.8788957369772</v>
      </c>
      <c r="I55" s="59">
        <f t="shared" si="6"/>
        <v>75492.82790068243</v>
      </c>
      <c r="K55" s="75"/>
    </row>
    <row r="56" spans="2:11" x14ac:dyDescent="0.65">
      <c r="B56" s="39">
        <f t="shared" si="1"/>
        <v>40</v>
      </c>
      <c r="C56" s="75">
        <f t="shared" si="2"/>
        <v>563.8301424499839</v>
      </c>
      <c r="D56" s="59">
        <f t="shared" si="3"/>
        <v>500</v>
      </c>
      <c r="E56" s="59">
        <f t="shared" si="4"/>
        <v>1063.8301424499839</v>
      </c>
      <c r="F56" s="59">
        <f t="shared" si="0"/>
        <v>186.36600294657177</v>
      </c>
      <c r="G56" s="54">
        <v>0.06</v>
      </c>
      <c r="H56" s="59">
        <f t="shared" si="5"/>
        <v>377.46413950341213</v>
      </c>
      <c r="I56" s="59">
        <f t="shared" si="6"/>
        <v>74806.461897735862</v>
      </c>
      <c r="K56" s="75"/>
    </row>
    <row r="57" spans="2:11" x14ac:dyDescent="0.65">
      <c r="B57" s="39">
        <f t="shared" si="1"/>
        <v>41</v>
      </c>
      <c r="C57" s="75">
        <f t="shared" si="2"/>
        <v>563.8301424499839</v>
      </c>
      <c r="D57" s="59">
        <f t="shared" si="3"/>
        <v>500</v>
      </c>
      <c r="E57" s="59">
        <f t="shared" si="4"/>
        <v>1063.8301424499839</v>
      </c>
      <c r="F57" s="59">
        <f t="shared" si="0"/>
        <v>189.79783296130455</v>
      </c>
      <c r="G57" s="54">
        <v>0.06</v>
      </c>
      <c r="H57" s="59">
        <f t="shared" si="5"/>
        <v>374.03230948867935</v>
      </c>
      <c r="I57" s="59">
        <f t="shared" si="6"/>
        <v>74116.664064774552</v>
      </c>
      <c r="K57" s="75"/>
    </row>
    <row r="58" spans="2:11" x14ac:dyDescent="0.65">
      <c r="B58" s="39">
        <f t="shared" si="1"/>
        <v>42</v>
      </c>
      <c r="C58" s="75">
        <f t="shared" si="2"/>
        <v>563.8301424499839</v>
      </c>
      <c r="D58" s="59">
        <f t="shared" si="3"/>
        <v>500</v>
      </c>
      <c r="E58" s="59">
        <f t="shared" si="4"/>
        <v>1063.8301424499839</v>
      </c>
      <c r="F58" s="59">
        <f t="shared" si="0"/>
        <v>193.24682212611111</v>
      </c>
      <c r="G58" s="54">
        <v>0.06</v>
      </c>
      <c r="H58" s="59">
        <f t="shared" si="5"/>
        <v>370.58332032387278</v>
      </c>
      <c r="I58" s="59">
        <f t="shared" si="6"/>
        <v>73423.417242648444</v>
      </c>
      <c r="K58" s="75"/>
    </row>
    <row r="59" spans="2:11" x14ac:dyDescent="0.65">
      <c r="B59" s="39">
        <f t="shared" si="1"/>
        <v>43</v>
      </c>
      <c r="C59" s="75">
        <f t="shared" si="2"/>
        <v>563.8301424499839</v>
      </c>
      <c r="D59" s="59">
        <f t="shared" si="3"/>
        <v>500</v>
      </c>
      <c r="E59" s="59">
        <f t="shared" si="4"/>
        <v>1063.8301424499839</v>
      </c>
      <c r="F59" s="59">
        <f t="shared" si="0"/>
        <v>196.71305623674169</v>
      </c>
      <c r="G59" s="54">
        <v>0.06</v>
      </c>
      <c r="H59" s="59">
        <f t="shared" si="5"/>
        <v>367.1170862132422</v>
      </c>
      <c r="I59" s="59">
        <f t="shared" si="6"/>
        <v>72726.704186411705</v>
      </c>
      <c r="K59" s="75"/>
    </row>
    <row r="60" spans="2:11" x14ac:dyDescent="0.65">
      <c r="B60" s="39">
        <f t="shared" si="1"/>
        <v>44</v>
      </c>
      <c r="C60" s="75">
        <f t="shared" si="2"/>
        <v>563.8301424499839</v>
      </c>
      <c r="D60" s="59">
        <f t="shared" si="3"/>
        <v>500</v>
      </c>
      <c r="E60" s="59">
        <f t="shared" si="4"/>
        <v>1063.8301424499839</v>
      </c>
      <c r="F60" s="59">
        <f t="shared" si="0"/>
        <v>200.19662151792539</v>
      </c>
      <c r="G60" s="54">
        <v>0.06</v>
      </c>
      <c r="H60" s="59">
        <f t="shared" si="5"/>
        <v>363.6335209320585</v>
      </c>
      <c r="I60" s="59">
        <f t="shared" si="6"/>
        <v>72026.507564893778</v>
      </c>
      <c r="K60" s="75"/>
    </row>
    <row r="61" spans="2:11" x14ac:dyDescent="0.65">
      <c r="B61" s="39">
        <f t="shared" si="1"/>
        <v>45</v>
      </c>
      <c r="C61" s="75">
        <f t="shared" si="2"/>
        <v>563.8301424499839</v>
      </c>
      <c r="D61" s="59">
        <f t="shared" si="3"/>
        <v>500</v>
      </c>
      <c r="E61" s="59">
        <f t="shared" si="4"/>
        <v>1063.8301424499839</v>
      </c>
      <c r="F61" s="59">
        <f t="shared" si="0"/>
        <v>203.697604625515</v>
      </c>
      <c r="G61" s="54">
        <v>0.06</v>
      </c>
      <c r="H61" s="59">
        <f t="shared" si="5"/>
        <v>360.1325378244689</v>
      </c>
      <c r="I61" s="59">
        <f t="shared" si="6"/>
        <v>71322.809960268263</v>
      </c>
      <c r="K61" s="75"/>
    </row>
    <row r="62" spans="2:11" x14ac:dyDescent="0.65">
      <c r="B62" s="39">
        <f t="shared" si="1"/>
        <v>46</v>
      </c>
      <c r="C62" s="75">
        <f t="shared" si="2"/>
        <v>563.8301424499839</v>
      </c>
      <c r="D62" s="59">
        <f t="shared" si="3"/>
        <v>500</v>
      </c>
      <c r="E62" s="59">
        <f t="shared" si="4"/>
        <v>1063.8301424499839</v>
      </c>
      <c r="F62" s="59">
        <f t="shared" si="0"/>
        <v>207.21609264864259</v>
      </c>
      <c r="G62" s="54">
        <v>0.06</v>
      </c>
      <c r="H62" s="59">
        <f t="shared" si="5"/>
        <v>356.61404980134131</v>
      </c>
      <c r="I62" s="59">
        <f t="shared" si="6"/>
        <v>70615.593867619624</v>
      </c>
      <c r="K62" s="75"/>
    </row>
    <row r="63" spans="2:11" x14ac:dyDescent="0.65">
      <c r="B63" s="39">
        <f t="shared" si="1"/>
        <v>47</v>
      </c>
      <c r="C63" s="75">
        <f t="shared" si="2"/>
        <v>563.8301424499839</v>
      </c>
      <c r="D63" s="59">
        <f t="shared" si="3"/>
        <v>500</v>
      </c>
      <c r="E63" s="59">
        <f t="shared" si="4"/>
        <v>1063.8301424499839</v>
      </c>
      <c r="F63" s="59">
        <f t="shared" si="0"/>
        <v>210.75217311188584</v>
      </c>
      <c r="G63" s="54">
        <v>0.06</v>
      </c>
      <c r="H63" s="59">
        <f t="shared" si="5"/>
        <v>353.07796933809806</v>
      </c>
      <c r="I63" s="59">
        <f t="shared" si="6"/>
        <v>69904.841694507733</v>
      </c>
      <c r="K63" s="75"/>
    </row>
    <row r="64" spans="2:11" x14ac:dyDescent="0.65">
      <c r="B64" s="39">
        <f t="shared" si="1"/>
        <v>48</v>
      </c>
      <c r="C64" s="75">
        <f t="shared" si="2"/>
        <v>563.8301424499839</v>
      </c>
      <c r="D64" s="59">
        <f t="shared" si="3"/>
        <v>500</v>
      </c>
      <c r="E64" s="59">
        <f t="shared" si="4"/>
        <v>1063.8301424499839</v>
      </c>
      <c r="F64" s="59">
        <f t="shared" si="0"/>
        <v>214.30593397744525</v>
      </c>
      <c r="G64" s="54">
        <v>0.06</v>
      </c>
      <c r="H64" s="59">
        <f t="shared" si="5"/>
        <v>349.52420847253865</v>
      </c>
      <c r="I64" s="59">
        <f t="shared" si="6"/>
        <v>69190.535760530285</v>
      </c>
      <c r="K64" s="75"/>
    </row>
    <row r="65" spans="2:11" x14ac:dyDescent="0.65">
      <c r="B65" s="39">
        <f t="shared" si="1"/>
        <v>49</v>
      </c>
      <c r="C65" s="75">
        <f t="shared" si="2"/>
        <v>563.8301424499839</v>
      </c>
      <c r="D65" s="59">
        <f t="shared" si="3"/>
        <v>500</v>
      </c>
      <c r="E65" s="59">
        <f t="shared" si="4"/>
        <v>1063.8301424499839</v>
      </c>
      <c r="F65" s="59">
        <f t="shared" si="0"/>
        <v>217.87746364733249</v>
      </c>
      <c r="G65" s="54">
        <v>0.06</v>
      </c>
      <c r="H65" s="59">
        <f t="shared" si="5"/>
        <v>345.95267880265141</v>
      </c>
      <c r="I65" s="59">
        <f t="shared" si="6"/>
        <v>68472.658296882946</v>
      </c>
      <c r="K65" s="75"/>
    </row>
    <row r="66" spans="2:11" x14ac:dyDescent="0.65">
      <c r="B66" s="39">
        <f t="shared" si="1"/>
        <v>50</v>
      </c>
      <c r="C66" s="75">
        <f t="shared" si="2"/>
        <v>563.8301424499839</v>
      </c>
      <c r="D66" s="59">
        <f t="shared" si="3"/>
        <v>500</v>
      </c>
      <c r="E66" s="59">
        <f t="shared" si="4"/>
        <v>1063.8301424499839</v>
      </c>
      <c r="F66" s="59">
        <f t="shared" si="0"/>
        <v>221.46685096556917</v>
      </c>
      <c r="G66" s="54">
        <v>0.06</v>
      </c>
      <c r="H66" s="59">
        <f t="shared" si="5"/>
        <v>342.36329148441473</v>
      </c>
      <c r="I66" s="59">
        <f t="shared" si="6"/>
        <v>67751.191445917371</v>
      </c>
      <c r="K66" s="75"/>
    </row>
    <row r="67" spans="2:11" x14ac:dyDescent="0.65">
      <c r="B67" s="39">
        <f t="shared" si="1"/>
        <v>51</v>
      </c>
      <c r="C67" s="75">
        <f t="shared" si="2"/>
        <v>563.8301424499839</v>
      </c>
      <c r="D67" s="59">
        <f t="shared" si="3"/>
        <v>500</v>
      </c>
      <c r="E67" s="59">
        <f t="shared" si="4"/>
        <v>1063.8301424499839</v>
      </c>
      <c r="F67" s="59">
        <f t="shared" si="0"/>
        <v>225.07418522039706</v>
      </c>
      <c r="G67" s="54">
        <v>0.06</v>
      </c>
      <c r="H67" s="59">
        <f t="shared" si="5"/>
        <v>338.75595722958684</v>
      </c>
      <c r="I67" s="59">
        <f t="shared" si="6"/>
        <v>67026.117260696978</v>
      </c>
      <c r="K67" s="75"/>
    </row>
    <row r="68" spans="2:11" x14ac:dyDescent="0.65">
      <c r="B68" s="39">
        <f t="shared" si="1"/>
        <v>52</v>
      </c>
      <c r="C68" s="75">
        <f t="shared" si="2"/>
        <v>563.8301424499839</v>
      </c>
      <c r="D68" s="59">
        <f t="shared" si="3"/>
        <v>500</v>
      </c>
      <c r="E68" s="59">
        <f t="shared" si="4"/>
        <v>1063.8301424499839</v>
      </c>
      <c r="F68" s="59">
        <f t="shared" si="0"/>
        <v>228.69955614649899</v>
      </c>
      <c r="G68" s="54">
        <v>0.06</v>
      </c>
      <c r="H68" s="59">
        <f t="shared" si="5"/>
        <v>335.1305863034849</v>
      </c>
      <c r="I68" s="59">
        <f t="shared" si="6"/>
        <v>66297.417704550477</v>
      </c>
      <c r="K68" s="75"/>
    </row>
    <row r="69" spans="2:11" x14ac:dyDescent="0.65">
      <c r="B69" s="39">
        <f t="shared" si="1"/>
        <v>53</v>
      </c>
      <c r="C69" s="75">
        <f t="shared" si="2"/>
        <v>563.8301424499839</v>
      </c>
      <c r="D69" s="59">
        <f t="shared" si="3"/>
        <v>500</v>
      </c>
      <c r="E69" s="59">
        <f t="shared" si="4"/>
        <v>1063.8301424499839</v>
      </c>
      <c r="F69" s="59">
        <f t="shared" si="0"/>
        <v>232.34305392723155</v>
      </c>
      <c r="G69" s="54">
        <v>0.06</v>
      </c>
      <c r="H69" s="59">
        <f t="shared" si="5"/>
        <v>331.48708852275234</v>
      </c>
      <c r="I69" s="59">
        <f t="shared" si="6"/>
        <v>65565.074650623239</v>
      </c>
      <c r="K69" s="75"/>
    </row>
    <row r="70" spans="2:11" x14ac:dyDescent="0.65">
      <c r="B70" s="39">
        <f t="shared" si="1"/>
        <v>54</v>
      </c>
      <c r="C70" s="75">
        <f t="shared" si="2"/>
        <v>563.8301424499839</v>
      </c>
      <c r="D70" s="59">
        <f t="shared" si="3"/>
        <v>500</v>
      </c>
      <c r="E70" s="59">
        <f t="shared" si="4"/>
        <v>1063.8301424499839</v>
      </c>
      <c r="F70" s="59">
        <f t="shared" si="0"/>
        <v>236.0047691968677</v>
      </c>
      <c r="G70" s="54">
        <v>0.06</v>
      </c>
      <c r="H70" s="59">
        <f t="shared" si="5"/>
        <v>327.8253732531162</v>
      </c>
      <c r="I70" s="59">
        <f t="shared" si="6"/>
        <v>64829.069881426374</v>
      </c>
      <c r="K70" s="75"/>
    </row>
    <row r="71" spans="2:11" x14ac:dyDescent="0.65">
      <c r="B71" s="39">
        <f t="shared" si="1"/>
        <v>55</v>
      </c>
      <c r="C71" s="75">
        <f t="shared" si="2"/>
        <v>563.8301424499839</v>
      </c>
      <c r="D71" s="59">
        <f t="shared" si="3"/>
        <v>500</v>
      </c>
      <c r="E71" s="59">
        <f t="shared" si="4"/>
        <v>1063.8301424499839</v>
      </c>
      <c r="F71" s="59">
        <f t="shared" si="0"/>
        <v>239.68479304285205</v>
      </c>
      <c r="G71" s="54">
        <v>0.06</v>
      </c>
      <c r="H71" s="59">
        <f t="shared" si="5"/>
        <v>324.14534940713185</v>
      </c>
      <c r="I71" s="59">
        <f t="shared" si="6"/>
        <v>64089.385088383526</v>
      </c>
      <c r="K71" s="75"/>
    </row>
    <row r="72" spans="2:11" x14ac:dyDescent="0.65">
      <c r="B72" s="39">
        <f t="shared" si="1"/>
        <v>56</v>
      </c>
      <c r="C72" s="75">
        <f t="shared" si="2"/>
        <v>563.8301424499839</v>
      </c>
      <c r="D72" s="59">
        <f t="shared" si="3"/>
        <v>500</v>
      </c>
      <c r="E72" s="59">
        <f t="shared" si="4"/>
        <v>1063.8301424499839</v>
      </c>
      <c r="F72" s="59">
        <f t="shared" si="0"/>
        <v>243.38321700806631</v>
      </c>
      <c r="G72" s="54">
        <v>0.06</v>
      </c>
      <c r="H72" s="59">
        <f t="shared" si="5"/>
        <v>320.44692544191759</v>
      </c>
      <c r="I72" s="59">
        <f t="shared" si="6"/>
        <v>63346.001871375462</v>
      </c>
      <c r="K72" s="75"/>
    </row>
    <row r="73" spans="2:11" x14ac:dyDescent="0.65">
      <c r="B73" s="39">
        <f t="shared" si="1"/>
        <v>57</v>
      </c>
      <c r="C73" s="75">
        <f t="shared" si="2"/>
        <v>563.8301424499839</v>
      </c>
      <c r="D73" s="59">
        <f t="shared" si="3"/>
        <v>500</v>
      </c>
      <c r="E73" s="59">
        <f t="shared" si="4"/>
        <v>1063.8301424499839</v>
      </c>
      <c r="F73" s="59">
        <f t="shared" si="0"/>
        <v>247.10013309310659</v>
      </c>
      <c r="G73" s="54">
        <v>0.06</v>
      </c>
      <c r="H73" s="59">
        <f t="shared" si="5"/>
        <v>316.7300093568773</v>
      </c>
      <c r="I73" s="59">
        <f t="shared" si="6"/>
        <v>62598.901738282359</v>
      </c>
      <c r="K73" s="75"/>
    </row>
    <row r="74" spans="2:11" x14ac:dyDescent="0.65">
      <c r="B74" s="39">
        <f t="shared" si="1"/>
        <v>58</v>
      </c>
      <c r="C74" s="75">
        <f t="shared" si="2"/>
        <v>563.8301424499839</v>
      </c>
      <c r="D74" s="59">
        <f t="shared" si="3"/>
        <v>500</v>
      </c>
      <c r="E74" s="59">
        <f t="shared" si="4"/>
        <v>1063.8301424499839</v>
      </c>
      <c r="F74" s="59">
        <f t="shared" si="0"/>
        <v>250.8356337585721</v>
      </c>
      <c r="G74" s="54">
        <v>0.06</v>
      </c>
      <c r="H74" s="59">
        <f t="shared" si="5"/>
        <v>312.9945086914118</v>
      </c>
      <c r="I74" s="59">
        <f t="shared" si="6"/>
        <v>61848.066104523787</v>
      </c>
      <c r="K74" s="75"/>
    </row>
    <row r="75" spans="2:11" x14ac:dyDescent="0.65">
      <c r="B75" s="39">
        <f t="shared" si="1"/>
        <v>59</v>
      </c>
      <c r="C75" s="75">
        <f t="shared" si="2"/>
        <v>563.8301424499839</v>
      </c>
      <c r="D75" s="59">
        <f t="shared" si="3"/>
        <v>500</v>
      </c>
      <c r="E75" s="59">
        <f t="shared" si="4"/>
        <v>1063.8301424499839</v>
      </c>
      <c r="F75" s="59">
        <f t="shared" si="0"/>
        <v>254.58981192736496</v>
      </c>
      <c r="G75" s="54">
        <v>0.06</v>
      </c>
      <c r="H75" s="59">
        <f t="shared" si="5"/>
        <v>309.24033052261893</v>
      </c>
      <c r="I75" s="59">
        <f t="shared" si="6"/>
        <v>61093.476292596424</v>
      </c>
      <c r="K75" s="75"/>
    </row>
    <row r="76" spans="2:11" x14ac:dyDescent="0.65">
      <c r="B76" s="39">
        <f t="shared" si="1"/>
        <v>60</v>
      </c>
      <c r="C76" s="75">
        <f t="shared" si="2"/>
        <v>563.8301424499839</v>
      </c>
      <c r="D76" s="59">
        <f t="shared" si="3"/>
        <v>500</v>
      </c>
      <c r="E76" s="59">
        <f t="shared" si="4"/>
        <v>1063.8301424499839</v>
      </c>
      <c r="F76" s="59">
        <f t="shared" si="0"/>
        <v>258.36276098700176</v>
      </c>
      <c r="G76" s="54">
        <v>0.06</v>
      </c>
      <c r="H76" s="59">
        <f t="shared" si="5"/>
        <v>305.46738146298213</v>
      </c>
      <c r="I76" s="59">
        <f t="shared" si="6"/>
        <v>60335.113531609422</v>
      </c>
      <c r="K76" s="75"/>
    </row>
    <row r="77" spans="2:11" x14ac:dyDescent="0.65">
      <c r="B77" s="39">
        <f t="shared" si="1"/>
        <v>61</v>
      </c>
      <c r="C77" s="75">
        <f t="shared" si="2"/>
        <v>563.8301424499839</v>
      </c>
      <c r="D77" s="59">
        <f t="shared" si="3"/>
        <v>500</v>
      </c>
      <c r="E77" s="59">
        <f t="shared" si="4"/>
        <v>1063.8301424499839</v>
      </c>
      <c r="F77" s="59">
        <f t="shared" si="0"/>
        <v>262.1545747919368</v>
      </c>
      <c r="G77" s="54">
        <v>0.06</v>
      </c>
      <c r="H77" s="59">
        <f t="shared" si="5"/>
        <v>301.6755676580471</v>
      </c>
      <c r="I77" s="59">
        <f t="shared" si="6"/>
        <v>59572.958956817485</v>
      </c>
      <c r="K77" s="75"/>
    </row>
    <row r="78" spans="2:11" x14ac:dyDescent="0.65">
      <c r="B78" s="39">
        <f t="shared" si="1"/>
        <v>62</v>
      </c>
      <c r="C78" s="75">
        <f t="shared" si="2"/>
        <v>563.8301424499839</v>
      </c>
      <c r="D78" s="59">
        <f t="shared" si="3"/>
        <v>500</v>
      </c>
      <c r="E78" s="59">
        <f t="shared" si="4"/>
        <v>1063.8301424499839</v>
      </c>
      <c r="F78" s="59">
        <f t="shared" si="0"/>
        <v>265.96534766589645</v>
      </c>
      <c r="G78" s="54">
        <v>0.06</v>
      </c>
      <c r="H78" s="59">
        <f t="shared" si="5"/>
        <v>297.86479478408745</v>
      </c>
      <c r="I78" s="59">
        <f t="shared" si="6"/>
        <v>58806.993609151592</v>
      </c>
      <c r="K78" s="75"/>
    </row>
    <row r="79" spans="2:11" x14ac:dyDescent="0.65">
      <c r="B79" s="39">
        <f t="shared" si="1"/>
        <v>63</v>
      </c>
      <c r="C79" s="75">
        <f t="shared" si="2"/>
        <v>563.8301424499839</v>
      </c>
      <c r="D79" s="59">
        <f t="shared" si="3"/>
        <v>500</v>
      </c>
      <c r="E79" s="59">
        <f t="shared" si="4"/>
        <v>1063.8301424499839</v>
      </c>
      <c r="F79" s="59">
        <f t="shared" si="0"/>
        <v>269.79517440422597</v>
      </c>
      <c r="G79" s="54">
        <v>0.06</v>
      </c>
      <c r="H79" s="59">
        <f t="shared" si="5"/>
        <v>294.03496804575792</v>
      </c>
      <c r="I79" s="59">
        <f t="shared" si="6"/>
        <v>58037.198434747363</v>
      </c>
      <c r="K79" s="75"/>
    </row>
    <row r="80" spans="2:11" x14ac:dyDescent="0.65">
      <c r="B80" s="39">
        <f t="shared" si="1"/>
        <v>64</v>
      </c>
      <c r="C80" s="75">
        <f t="shared" si="2"/>
        <v>563.8301424499839</v>
      </c>
      <c r="D80" s="59">
        <f t="shared" si="3"/>
        <v>500</v>
      </c>
      <c r="E80" s="59">
        <f t="shared" si="4"/>
        <v>1063.8301424499839</v>
      </c>
      <c r="F80" s="59">
        <f t="shared" si="0"/>
        <v>273.6441502762471</v>
      </c>
      <c r="G80" s="54">
        <v>0.06</v>
      </c>
      <c r="H80" s="59">
        <f t="shared" si="5"/>
        <v>290.18599217373679</v>
      </c>
      <c r="I80" s="59">
        <f t="shared" si="6"/>
        <v>57263.554284471116</v>
      </c>
      <c r="K80" s="75"/>
    </row>
    <row r="81" spans="2:11" x14ac:dyDescent="0.65">
      <c r="B81" s="39">
        <f t="shared" si="1"/>
        <v>65</v>
      </c>
      <c r="C81" s="75">
        <f t="shared" si="2"/>
        <v>563.8301424499839</v>
      </c>
      <c r="D81" s="59">
        <f t="shared" si="3"/>
        <v>500</v>
      </c>
      <c r="E81" s="59">
        <f t="shared" si="4"/>
        <v>1063.8301424499839</v>
      </c>
      <c r="F81" s="59">
        <f t="shared" si="0"/>
        <v>277.51237102762832</v>
      </c>
      <c r="G81" s="54">
        <v>0.06</v>
      </c>
      <c r="H81" s="59">
        <f t="shared" si="5"/>
        <v>286.31777142235558</v>
      </c>
      <c r="I81" s="59">
        <f t="shared" si="6"/>
        <v>56486.041913443485</v>
      </c>
      <c r="K81" s="75"/>
    </row>
    <row r="82" spans="2:11" x14ac:dyDescent="0.65">
      <c r="B82" s="39">
        <f t="shared" ref="B82:B145" si="7">B81+1</f>
        <v>66</v>
      </c>
      <c r="C82" s="75">
        <f t="shared" ref="C82:C145" si="8">MIN(IF($B82=1,$C$9,IF(G82=G81,C81,-PMT(G82/12,$C$8-$B82,I81))),I81+I81*G82/12)</f>
        <v>563.8301424499839</v>
      </c>
      <c r="D82" s="59">
        <f t="shared" ref="D82:D145" si="9">IF($C$10&lt;I81-F82,$C$10,I81-F82)</f>
        <v>500</v>
      </c>
      <c r="E82" s="59">
        <f t="shared" ref="E82:E145" si="10">C82+D82</f>
        <v>1063.8301424499839</v>
      </c>
      <c r="F82" s="59">
        <f t="shared" ref="F82:F145" si="11">IF(C82&gt;0,MIN(C82-H82,I81),0)</f>
        <v>281.39993288276645</v>
      </c>
      <c r="G82" s="54">
        <v>0.06</v>
      </c>
      <c r="H82" s="59">
        <f t="shared" ref="H82:H145" si="12">I81*G82/12</f>
        <v>282.43020956721745</v>
      </c>
      <c r="I82" s="59">
        <f t="shared" ref="I82:I145" si="13">IF(I81&gt;0,I81-D82-F82,0)</f>
        <v>55704.641980560722</v>
      </c>
      <c r="K82" s="75"/>
    </row>
    <row r="83" spans="2:11" x14ac:dyDescent="0.65">
      <c r="B83" s="39">
        <f t="shared" si="7"/>
        <v>67</v>
      </c>
      <c r="C83" s="75">
        <f t="shared" si="8"/>
        <v>563.8301424499839</v>
      </c>
      <c r="D83" s="59">
        <f t="shared" si="9"/>
        <v>500</v>
      </c>
      <c r="E83" s="59">
        <f t="shared" si="10"/>
        <v>1063.8301424499839</v>
      </c>
      <c r="F83" s="59">
        <f t="shared" si="11"/>
        <v>285.30693254718028</v>
      </c>
      <c r="G83" s="54">
        <v>0.06</v>
      </c>
      <c r="H83" s="59">
        <f t="shared" si="12"/>
        <v>278.52320990280361</v>
      </c>
      <c r="I83" s="59">
        <f t="shared" si="13"/>
        <v>54919.335048013541</v>
      </c>
      <c r="K83" s="75"/>
    </row>
    <row r="84" spans="2:11" x14ac:dyDescent="0.65">
      <c r="B84" s="39">
        <f t="shared" si="7"/>
        <v>68</v>
      </c>
      <c r="C84" s="75">
        <f t="shared" si="8"/>
        <v>563.8301424499839</v>
      </c>
      <c r="D84" s="59">
        <f t="shared" si="9"/>
        <v>500</v>
      </c>
      <c r="E84" s="59">
        <f t="shared" si="10"/>
        <v>1063.8301424499839</v>
      </c>
      <c r="F84" s="59">
        <f t="shared" si="11"/>
        <v>289.23346720991623</v>
      </c>
      <c r="G84" s="54">
        <v>0.06</v>
      </c>
      <c r="H84" s="59">
        <f t="shared" si="12"/>
        <v>274.59667524006767</v>
      </c>
      <c r="I84" s="59">
        <f t="shared" si="13"/>
        <v>54130.101580803625</v>
      </c>
      <c r="K84" s="75"/>
    </row>
    <row r="85" spans="2:11" x14ac:dyDescent="0.65">
      <c r="B85" s="39">
        <f t="shared" si="7"/>
        <v>69</v>
      </c>
      <c r="C85" s="75">
        <f t="shared" si="8"/>
        <v>563.8301424499839</v>
      </c>
      <c r="D85" s="59">
        <f t="shared" si="9"/>
        <v>500</v>
      </c>
      <c r="E85" s="59">
        <f t="shared" si="10"/>
        <v>1063.8301424499839</v>
      </c>
      <c r="F85" s="59">
        <f t="shared" si="11"/>
        <v>293.17963454596577</v>
      </c>
      <c r="G85" s="54">
        <v>0.06</v>
      </c>
      <c r="H85" s="59">
        <f t="shared" si="12"/>
        <v>270.65050790401813</v>
      </c>
      <c r="I85" s="59">
        <f t="shared" si="13"/>
        <v>53336.921946257658</v>
      </c>
      <c r="K85" s="75"/>
    </row>
    <row r="86" spans="2:11" x14ac:dyDescent="0.65">
      <c r="B86" s="39">
        <f t="shared" si="7"/>
        <v>70</v>
      </c>
      <c r="C86" s="75">
        <f t="shared" si="8"/>
        <v>563.8301424499839</v>
      </c>
      <c r="D86" s="59">
        <f t="shared" si="9"/>
        <v>500</v>
      </c>
      <c r="E86" s="59">
        <f t="shared" si="10"/>
        <v>1063.8301424499839</v>
      </c>
      <c r="F86" s="59">
        <f t="shared" si="11"/>
        <v>297.14553271869562</v>
      </c>
      <c r="G86" s="54">
        <v>0.06</v>
      </c>
      <c r="H86" s="59">
        <f t="shared" si="12"/>
        <v>266.68460973128828</v>
      </c>
      <c r="I86" s="59">
        <f t="shared" si="13"/>
        <v>52539.776413538966</v>
      </c>
      <c r="K86" s="75"/>
    </row>
    <row r="87" spans="2:11" x14ac:dyDescent="0.65">
      <c r="B87" s="39">
        <f t="shared" si="7"/>
        <v>71</v>
      </c>
      <c r="C87" s="75">
        <f t="shared" si="8"/>
        <v>563.8301424499839</v>
      </c>
      <c r="D87" s="59">
        <f t="shared" si="9"/>
        <v>500</v>
      </c>
      <c r="E87" s="59">
        <f t="shared" si="10"/>
        <v>1063.8301424499839</v>
      </c>
      <c r="F87" s="59">
        <f t="shared" si="11"/>
        <v>301.1312603822891</v>
      </c>
      <c r="G87" s="54">
        <v>0.06</v>
      </c>
      <c r="H87" s="59">
        <f t="shared" si="12"/>
        <v>262.6988820676948</v>
      </c>
      <c r="I87" s="59">
        <f t="shared" si="13"/>
        <v>51738.645153156678</v>
      </c>
      <c r="K87" s="75"/>
    </row>
    <row r="88" spans="2:11" x14ac:dyDescent="0.65">
      <c r="B88" s="39">
        <f t="shared" si="7"/>
        <v>72</v>
      </c>
      <c r="C88" s="75">
        <f t="shared" si="8"/>
        <v>563.8301424499839</v>
      </c>
      <c r="D88" s="59">
        <f t="shared" si="9"/>
        <v>500</v>
      </c>
      <c r="E88" s="59">
        <f t="shared" si="10"/>
        <v>1063.8301424499839</v>
      </c>
      <c r="F88" s="59">
        <f t="shared" si="11"/>
        <v>305.13691668420051</v>
      </c>
      <c r="G88" s="54">
        <v>0.06</v>
      </c>
      <c r="H88" s="59">
        <f t="shared" si="12"/>
        <v>258.69322576578338</v>
      </c>
      <c r="I88" s="59">
        <f t="shared" si="13"/>
        <v>50933.50823647248</v>
      </c>
      <c r="K88" s="75"/>
    </row>
    <row r="89" spans="2:11" x14ac:dyDescent="0.65">
      <c r="B89" s="39">
        <f t="shared" si="7"/>
        <v>73</v>
      </c>
      <c r="C89" s="75">
        <f t="shared" si="8"/>
        <v>563.8301424499839</v>
      </c>
      <c r="D89" s="59">
        <f t="shared" si="9"/>
        <v>500</v>
      </c>
      <c r="E89" s="59">
        <f t="shared" si="10"/>
        <v>1063.8301424499839</v>
      </c>
      <c r="F89" s="59">
        <f t="shared" si="11"/>
        <v>309.16260126762154</v>
      </c>
      <c r="G89" s="54">
        <v>0.06</v>
      </c>
      <c r="H89" s="59">
        <f t="shared" si="12"/>
        <v>254.66754118236238</v>
      </c>
      <c r="I89" s="59">
        <f t="shared" si="13"/>
        <v>50124.34563520486</v>
      </c>
      <c r="K89" s="75"/>
    </row>
    <row r="90" spans="2:11" x14ac:dyDescent="0.65">
      <c r="B90" s="39">
        <f t="shared" si="7"/>
        <v>74</v>
      </c>
      <c r="C90" s="75">
        <f t="shared" si="8"/>
        <v>563.8301424499839</v>
      </c>
      <c r="D90" s="59">
        <f t="shared" si="9"/>
        <v>500</v>
      </c>
      <c r="E90" s="59">
        <f t="shared" si="10"/>
        <v>1063.8301424499839</v>
      </c>
      <c r="F90" s="59">
        <f t="shared" si="11"/>
        <v>313.20841427395965</v>
      </c>
      <c r="G90" s="54">
        <v>0.06</v>
      </c>
      <c r="H90" s="59">
        <f t="shared" si="12"/>
        <v>250.62172817602428</v>
      </c>
      <c r="I90" s="59">
        <f t="shared" si="13"/>
        <v>49311.137220930897</v>
      </c>
      <c r="K90" s="75"/>
    </row>
    <row r="91" spans="2:11" x14ac:dyDescent="0.65">
      <c r="B91" s="39">
        <f t="shared" si="7"/>
        <v>75</v>
      </c>
      <c r="C91" s="75">
        <f t="shared" si="8"/>
        <v>563.8301424499839</v>
      </c>
      <c r="D91" s="59">
        <f t="shared" si="9"/>
        <v>500</v>
      </c>
      <c r="E91" s="59">
        <f t="shared" si="10"/>
        <v>1063.8301424499839</v>
      </c>
      <c r="F91" s="59">
        <f t="shared" si="11"/>
        <v>317.27445634532944</v>
      </c>
      <c r="G91" s="54">
        <v>0.06</v>
      </c>
      <c r="H91" s="59">
        <f t="shared" si="12"/>
        <v>246.55568610465448</v>
      </c>
      <c r="I91" s="59">
        <f t="shared" si="13"/>
        <v>48493.862764585567</v>
      </c>
      <c r="K91" s="75"/>
    </row>
    <row r="92" spans="2:11" x14ac:dyDescent="0.65">
      <c r="B92" s="39">
        <f t="shared" si="7"/>
        <v>76</v>
      </c>
      <c r="C92" s="75">
        <f t="shared" si="8"/>
        <v>563.8301424499839</v>
      </c>
      <c r="D92" s="59">
        <f t="shared" si="9"/>
        <v>500</v>
      </c>
      <c r="E92" s="59">
        <f t="shared" si="10"/>
        <v>1063.8301424499839</v>
      </c>
      <c r="F92" s="59">
        <f t="shared" si="11"/>
        <v>321.36082862705609</v>
      </c>
      <c r="G92" s="54">
        <v>0.06</v>
      </c>
      <c r="H92" s="59">
        <f t="shared" si="12"/>
        <v>242.46931382292783</v>
      </c>
      <c r="I92" s="59">
        <f t="shared" si="13"/>
        <v>47672.501935958513</v>
      </c>
      <c r="K92" s="75"/>
    </row>
    <row r="93" spans="2:11" x14ac:dyDescent="0.65">
      <c r="B93" s="39">
        <f t="shared" si="7"/>
        <v>77</v>
      </c>
      <c r="C93" s="75">
        <f t="shared" si="8"/>
        <v>563.8301424499839</v>
      </c>
      <c r="D93" s="59">
        <f t="shared" si="9"/>
        <v>500</v>
      </c>
      <c r="E93" s="59">
        <f t="shared" si="10"/>
        <v>1063.8301424499839</v>
      </c>
      <c r="F93" s="59">
        <f t="shared" si="11"/>
        <v>325.46763277019136</v>
      </c>
      <c r="G93" s="54">
        <v>0.06</v>
      </c>
      <c r="H93" s="59">
        <f t="shared" si="12"/>
        <v>238.36250967979254</v>
      </c>
      <c r="I93" s="59">
        <f t="shared" si="13"/>
        <v>46847.034303188324</v>
      </c>
      <c r="K93" s="75"/>
    </row>
    <row r="94" spans="2:11" x14ac:dyDescent="0.65">
      <c r="B94" s="39">
        <f t="shared" si="7"/>
        <v>78</v>
      </c>
      <c r="C94" s="75">
        <f t="shared" si="8"/>
        <v>563.8301424499839</v>
      </c>
      <c r="D94" s="59">
        <f t="shared" si="9"/>
        <v>500</v>
      </c>
      <c r="E94" s="59">
        <f t="shared" si="10"/>
        <v>1063.8301424499839</v>
      </c>
      <c r="F94" s="59">
        <f t="shared" si="11"/>
        <v>329.59497093404229</v>
      </c>
      <c r="G94" s="54">
        <v>0.06</v>
      </c>
      <c r="H94" s="59">
        <f t="shared" si="12"/>
        <v>234.2351715159416</v>
      </c>
      <c r="I94" s="59">
        <f t="shared" si="13"/>
        <v>46017.439332254282</v>
      </c>
      <c r="K94" s="75"/>
    </row>
    <row r="95" spans="2:11" x14ac:dyDescent="0.65">
      <c r="B95" s="39">
        <f t="shared" si="7"/>
        <v>79</v>
      </c>
      <c r="C95" s="75">
        <f t="shared" si="8"/>
        <v>563.8301424499839</v>
      </c>
      <c r="D95" s="59">
        <f t="shared" si="9"/>
        <v>500</v>
      </c>
      <c r="E95" s="59">
        <f t="shared" si="10"/>
        <v>1063.8301424499839</v>
      </c>
      <c r="F95" s="59">
        <f t="shared" si="11"/>
        <v>333.74294578871252</v>
      </c>
      <c r="G95" s="54">
        <v>0.06</v>
      </c>
      <c r="H95" s="59">
        <f t="shared" si="12"/>
        <v>230.08719666127141</v>
      </c>
      <c r="I95" s="59">
        <f t="shared" si="13"/>
        <v>45183.69638646557</v>
      </c>
      <c r="K95" s="75"/>
    </row>
    <row r="96" spans="2:11" x14ac:dyDescent="0.65">
      <c r="B96" s="39">
        <f t="shared" si="7"/>
        <v>80</v>
      </c>
      <c r="C96" s="75">
        <f t="shared" si="8"/>
        <v>563.8301424499839</v>
      </c>
      <c r="D96" s="59">
        <f t="shared" si="9"/>
        <v>500</v>
      </c>
      <c r="E96" s="59">
        <f t="shared" si="10"/>
        <v>1063.8301424499839</v>
      </c>
      <c r="F96" s="59">
        <f t="shared" si="11"/>
        <v>337.91166051765606</v>
      </c>
      <c r="G96" s="54">
        <v>0.06</v>
      </c>
      <c r="H96" s="59">
        <f t="shared" si="12"/>
        <v>225.91848193232784</v>
      </c>
      <c r="I96" s="59">
        <f t="shared" si="13"/>
        <v>44345.784725947917</v>
      </c>
      <c r="K96" s="75"/>
    </row>
    <row r="97" spans="2:11" x14ac:dyDescent="0.65">
      <c r="B97" s="39">
        <f t="shared" si="7"/>
        <v>81</v>
      </c>
      <c r="C97" s="75">
        <f t="shared" si="8"/>
        <v>563.8301424499839</v>
      </c>
      <c r="D97" s="59">
        <f t="shared" si="9"/>
        <v>500</v>
      </c>
      <c r="E97" s="59">
        <f t="shared" si="10"/>
        <v>1063.8301424499839</v>
      </c>
      <c r="F97" s="59">
        <f t="shared" si="11"/>
        <v>342.1012188202443</v>
      </c>
      <c r="G97" s="54">
        <v>0.06</v>
      </c>
      <c r="H97" s="59">
        <f t="shared" si="12"/>
        <v>221.72892362973957</v>
      </c>
      <c r="I97" s="59">
        <f t="shared" si="13"/>
        <v>43503.683507127673</v>
      </c>
      <c r="K97" s="75"/>
    </row>
    <row r="98" spans="2:11" x14ac:dyDescent="0.65">
      <c r="B98" s="39">
        <f t="shared" si="7"/>
        <v>82</v>
      </c>
      <c r="C98" s="75">
        <f t="shared" si="8"/>
        <v>563.8301424499839</v>
      </c>
      <c r="D98" s="59">
        <f t="shared" si="9"/>
        <v>500</v>
      </c>
      <c r="E98" s="59">
        <f t="shared" si="10"/>
        <v>1063.8301424499839</v>
      </c>
      <c r="F98" s="59">
        <f t="shared" si="11"/>
        <v>346.31172491434552</v>
      </c>
      <c r="G98" s="54">
        <v>0.06</v>
      </c>
      <c r="H98" s="59">
        <f t="shared" si="12"/>
        <v>217.51841753563835</v>
      </c>
      <c r="I98" s="59">
        <f t="shared" si="13"/>
        <v>42657.371782213326</v>
      </c>
      <c r="K98" s="75"/>
    </row>
    <row r="99" spans="2:11" x14ac:dyDescent="0.65">
      <c r="B99" s="39">
        <f t="shared" si="7"/>
        <v>83</v>
      </c>
      <c r="C99" s="75">
        <f t="shared" si="8"/>
        <v>563.8301424499839</v>
      </c>
      <c r="D99" s="59">
        <f t="shared" si="9"/>
        <v>500</v>
      </c>
      <c r="E99" s="59">
        <f t="shared" si="10"/>
        <v>1063.8301424499839</v>
      </c>
      <c r="F99" s="59">
        <f t="shared" si="11"/>
        <v>350.54328353891731</v>
      </c>
      <c r="G99" s="54">
        <v>0.06</v>
      </c>
      <c r="H99" s="59">
        <f t="shared" si="12"/>
        <v>213.28685891106662</v>
      </c>
      <c r="I99" s="59">
        <f t="shared" si="13"/>
        <v>41806.828498674411</v>
      </c>
      <c r="K99" s="75"/>
    </row>
    <row r="100" spans="2:11" x14ac:dyDescent="0.65">
      <c r="B100" s="39">
        <f t="shared" si="7"/>
        <v>84</v>
      </c>
      <c r="C100" s="75">
        <f t="shared" si="8"/>
        <v>563.8301424499839</v>
      </c>
      <c r="D100" s="59">
        <f t="shared" si="9"/>
        <v>500</v>
      </c>
      <c r="E100" s="59">
        <f t="shared" si="10"/>
        <v>1063.8301424499839</v>
      </c>
      <c r="F100" s="59">
        <f t="shared" si="11"/>
        <v>354.79599995661181</v>
      </c>
      <c r="G100" s="54">
        <v>0.06</v>
      </c>
      <c r="H100" s="59">
        <f t="shared" si="12"/>
        <v>209.03414249337206</v>
      </c>
      <c r="I100" s="59">
        <f t="shared" si="13"/>
        <v>40952.032498717803</v>
      </c>
      <c r="K100" s="75"/>
    </row>
    <row r="101" spans="2:11" x14ac:dyDescent="0.65">
      <c r="B101" s="39">
        <f t="shared" si="7"/>
        <v>85</v>
      </c>
      <c r="C101" s="75">
        <f t="shared" si="8"/>
        <v>563.8301424499839</v>
      </c>
      <c r="D101" s="59">
        <f t="shared" si="9"/>
        <v>500</v>
      </c>
      <c r="E101" s="59">
        <f t="shared" si="10"/>
        <v>1063.8301424499839</v>
      </c>
      <c r="F101" s="59">
        <f t="shared" si="11"/>
        <v>359.06997995639495</v>
      </c>
      <c r="G101" s="54">
        <v>0.06</v>
      </c>
      <c r="H101" s="59">
        <f t="shared" si="12"/>
        <v>204.76016249358898</v>
      </c>
      <c r="I101" s="59">
        <f t="shared" si="13"/>
        <v>40092.962518761407</v>
      </c>
      <c r="K101" s="75"/>
    </row>
    <row r="102" spans="2:11" x14ac:dyDescent="0.65">
      <c r="B102" s="39">
        <f t="shared" si="7"/>
        <v>86</v>
      </c>
      <c r="C102" s="75">
        <f t="shared" si="8"/>
        <v>563.8301424499839</v>
      </c>
      <c r="D102" s="59">
        <f t="shared" si="9"/>
        <v>500</v>
      </c>
      <c r="E102" s="59">
        <f t="shared" si="10"/>
        <v>1063.8301424499839</v>
      </c>
      <c r="F102" s="59">
        <f t="shared" si="11"/>
        <v>363.36532985617691</v>
      </c>
      <c r="G102" s="54">
        <v>0.06</v>
      </c>
      <c r="H102" s="59">
        <f t="shared" si="12"/>
        <v>200.46481259380701</v>
      </c>
      <c r="I102" s="59">
        <f t="shared" si="13"/>
        <v>39229.597188905231</v>
      </c>
      <c r="K102" s="75"/>
    </row>
    <row r="103" spans="2:11" x14ac:dyDescent="0.65">
      <c r="B103" s="39">
        <f t="shared" si="7"/>
        <v>87</v>
      </c>
      <c r="C103" s="75">
        <f t="shared" si="8"/>
        <v>563.8301424499839</v>
      </c>
      <c r="D103" s="59">
        <f t="shared" si="9"/>
        <v>500</v>
      </c>
      <c r="E103" s="59">
        <f t="shared" si="10"/>
        <v>1063.8301424499839</v>
      </c>
      <c r="F103" s="59">
        <f t="shared" si="11"/>
        <v>367.68215650545778</v>
      </c>
      <c r="G103" s="54">
        <v>0.06</v>
      </c>
      <c r="H103" s="59">
        <f t="shared" si="12"/>
        <v>196.14798594452614</v>
      </c>
      <c r="I103" s="59">
        <f t="shared" si="13"/>
        <v>38361.915032399775</v>
      </c>
      <c r="K103" s="75"/>
    </row>
    <row r="104" spans="2:11" x14ac:dyDescent="0.65">
      <c r="B104" s="39">
        <f t="shared" si="7"/>
        <v>88</v>
      </c>
      <c r="C104" s="75">
        <f t="shared" si="8"/>
        <v>563.8301424499839</v>
      </c>
      <c r="D104" s="59">
        <f t="shared" si="9"/>
        <v>500</v>
      </c>
      <c r="E104" s="59">
        <f t="shared" si="10"/>
        <v>1063.8301424499839</v>
      </c>
      <c r="F104" s="59">
        <f t="shared" si="11"/>
        <v>372.02056728798505</v>
      </c>
      <c r="G104" s="54">
        <v>0.06</v>
      </c>
      <c r="H104" s="59">
        <f t="shared" si="12"/>
        <v>191.80957516199885</v>
      </c>
      <c r="I104" s="59">
        <f t="shared" si="13"/>
        <v>37489.894465111793</v>
      </c>
      <c r="K104" s="75"/>
    </row>
    <row r="105" spans="2:11" x14ac:dyDescent="0.65">
      <c r="B105" s="39">
        <f t="shared" si="7"/>
        <v>89</v>
      </c>
      <c r="C105" s="75">
        <f t="shared" si="8"/>
        <v>563.8301424499839</v>
      </c>
      <c r="D105" s="59">
        <f t="shared" si="9"/>
        <v>500</v>
      </c>
      <c r="E105" s="59">
        <f t="shared" si="10"/>
        <v>1063.8301424499839</v>
      </c>
      <c r="F105" s="59">
        <f t="shared" si="11"/>
        <v>376.38067012442491</v>
      </c>
      <c r="G105" s="54">
        <v>0.06</v>
      </c>
      <c r="H105" s="59">
        <f t="shared" si="12"/>
        <v>187.44947232555896</v>
      </c>
      <c r="I105" s="59">
        <f t="shared" si="13"/>
        <v>36613.513794987368</v>
      </c>
      <c r="K105" s="75"/>
    </row>
    <row r="106" spans="2:11" x14ac:dyDescent="0.65">
      <c r="B106" s="39">
        <f t="shared" si="7"/>
        <v>90</v>
      </c>
      <c r="C106" s="75">
        <f t="shared" si="8"/>
        <v>563.8301424499839</v>
      </c>
      <c r="D106" s="59">
        <f t="shared" si="9"/>
        <v>500</v>
      </c>
      <c r="E106" s="59">
        <f t="shared" si="10"/>
        <v>1063.8301424499839</v>
      </c>
      <c r="F106" s="59">
        <f t="shared" si="11"/>
        <v>380.76257347504702</v>
      </c>
      <c r="G106" s="54">
        <v>0.06</v>
      </c>
      <c r="H106" s="59">
        <f t="shared" si="12"/>
        <v>183.06756897493685</v>
      </c>
      <c r="I106" s="59">
        <f t="shared" si="13"/>
        <v>35732.751221512321</v>
      </c>
      <c r="K106" s="75"/>
    </row>
    <row r="107" spans="2:11" x14ac:dyDescent="0.65">
      <c r="B107" s="39">
        <f t="shared" si="7"/>
        <v>91</v>
      </c>
      <c r="C107" s="75">
        <f t="shared" si="8"/>
        <v>563.8301424499839</v>
      </c>
      <c r="D107" s="59">
        <f t="shared" si="9"/>
        <v>500</v>
      </c>
      <c r="E107" s="59">
        <f t="shared" si="10"/>
        <v>1063.8301424499839</v>
      </c>
      <c r="F107" s="59">
        <f t="shared" si="11"/>
        <v>385.16638634242224</v>
      </c>
      <c r="G107" s="54">
        <v>0.06</v>
      </c>
      <c r="H107" s="59">
        <f t="shared" si="12"/>
        <v>178.66375610756162</v>
      </c>
      <c r="I107" s="59">
        <f t="shared" si="13"/>
        <v>34847.584835169895</v>
      </c>
      <c r="K107" s="75"/>
    </row>
    <row r="108" spans="2:11" x14ac:dyDescent="0.65">
      <c r="B108" s="39">
        <f t="shared" si="7"/>
        <v>92</v>
      </c>
      <c r="C108" s="75">
        <f t="shared" si="8"/>
        <v>563.8301424499839</v>
      </c>
      <c r="D108" s="59">
        <f t="shared" si="9"/>
        <v>500</v>
      </c>
      <c r="E108" s="59">
        <f t="shared" si="10"/>
        <v>1063.8301424499839</v>
      </c>
      <c r="F108" s="59">
        <f t="shared" si="11"/>
        <v>389.59221827413444</v>
      </c>
      <c r="G108" s="54">
        <v>0.06</v>
      </c>
      <c r="H108" s="59">
        <f t="shared" si="12"/>
        <v>174.23792417584946</v>
      </c>
      <c r="I108" s="59">
        <f t="shared" si="13"/>
        <v>33957.992616895761</v>
      </c>
      <c r="K108" s="75"/>
    </row>
    <row r="109" spans="2:11" x14ac:dyDescent="0.65">
      <c r="B109" s="39">
        <f t="shared" si="7"/>
        <v>93</v>
      </c>
      <c r="C109" s="75">
        <f t="shared" si="8"/>
        <v>563.8301424499839</v>
      </c>
      <c r="D109" s="59">
        <f t="shared" si="9"/>
        <v>500</v>
      </c>
      <c r="E109" s="59">
        <f t="shared" si="10"/>
        <v>1063.8301424499839</v>
      </c>
      <c r="F109" s="59">
        <f t="shared" si="11"/>
        <v>394.04017936550508</v>
      </c>
      <c r="G109" s="54">
        <v>0.06</v>
      </c>
      <c r="H109" s="59">
        <f t="shared" si="12"/>
        <v>169.78996308447879</v>
      </c>
      <c r="I109" s="59">
        <f t="shared" si="13"/>
        <v>33063.952437530257</v>
      </c>
      <c r="K109" s="75"/>
    </row>
    <row r="110" spans="2:11" x14ac:dyDescent="0.65">
      <c r="B110" s="39">
        <f t="shared" si="7"/>
        <v>94</v>
      </c>
      <c r="C110" s="75">
        <f t="shared" si="8"/>
        <v>563.8301424499839</v>
      </c>
      <c r="D110" s="59">
        <f t="shared" si="9"/>
        <v>500</v>
      </c>
      <c r="E110" s="59">
        <f t="shared" si="10"/>
        <v>1063.8301424499839</v>
      </c>
      <c r="F110" s="59">
        <f t="shared" si="11"/>
        <v>398.51038026233266</v>
      </c>
      <c r="G110" s="54">
        <v>0.06</v>
      </c>
      <c r="H110" s="59">
        <f t="shared" si="12"/>
        <v>165.31976218765126</v>
      </c>
      <c r="I110" s="59">
        <f t="shared" si="13"/>
        <v>32165.442057267923</v>
      </c>
      <c r="K110" s="75"/>
    </row>
    <row r="111" spans="2:11" x14ac:dyDescent="0.65">
      <c r="B111" s="39">
        <f t="shared" si="7"/>
        <v>95</v>
      </c>
      <c r="C111" s="75">
        <f t="shared" si="8"/>
        <v>563.8301424499839</v>
      </c>
      <c r="D111" s="59">
        <f t="shared" si="9"/>
        <v>500</v>
      </c>
      <c r="E111" s="59">
        <f t="shared" si="10"/>
        <v>1063.8301424499839</v>
      </c>
      <c r="F111" s="59">
        <f t="shared" si="11"/>
        <v>403.00293216364429</v>
      </c>
      <c r="G111" s="54">
        <v>0.06</v>
      </c>
      <c r="H111" s="59">
        <f t="shared" si="12"/>
        <v>160.82721028633961</v>
      </c>
      <c r="I111" s="59">
        <f t="shared" si="13"/>
        <v>31262.43912510428</v>
      </c>
      <c r="K111" s="75"/>
    </row>
    <row r="112" spans="2:11" x14ac:dyDescent="0.65">
      <c r="B112" s="39">
        <f t="shared" si="7"/>
        <v>96</v>
      </c>
      <c r="C112" s="75">
        <f t="shared" si="8"/>
        <v>563.8301424499839</v>
      </c>
      <c r="D112" s="59">
        <f t="shared" si="9"/>
        <v>500</v>
      </c>
      <c r="E112" s="59">
        <f t="shared" si="10"/>
        <v>1063.8301424499839</v>
      </c>
      <c r="F112" s="59">
        <f t="shared" si="11"/>
        <v>407.51794682446246</v>
      </c>
      <c r="G112" s="54">
        <v>0.06</v>
      </c>
      <c r="H112" s="59">
        <f t="shared" si="12"/>
        <v>156.31219562552141</v>
      </c>
      <c r="I112" s="59">
        <f t="shared" si="13"/>
        <v>30354.921178279816</v>
      </c>
      <c r="K112" s="75"/>
    </row>
    <row r="113" spans="2:11" x14ac:dyDescent="0.65">
      <c r="B113" s="39">
        <f t="shared" si="7"/>
        <v>97</v>
      </c>
      <c r="C113" s="75">
        <f t="shared" si="8"/>
        <v>563.8301424499839</v>
      </c>
      <c r="D113" s="59">
        <f t="shared" si="9"/>
        <v>500</v>
      </c>
      <c r="E113" s="59">
        <f t="shared" si="10"/>
        <v>1063.8301424499839</v>
      </c>
      <c r="F113" s="59">
        <f t="shared" si="11"/>
        <v>412.05553655858478</v>
      </c>
      <c r="G113" s="54">
        <v>0.06</v>
      </c>
      <c r="H113" s="59">
        <f t="shared" si="12"/>
        <v>151.77460589139909</v>
      </c>
      <c r="I113" s="59">
        <f t="shared" si="13"/>
        <v>29442.86564172123</v>
      </c>
      <c r="K113" s="75"/>
    </row>
    <row r="114" spans="2:11" x14ac:dyDescent="0.65">
      <c r="B114" s="39">
        <f t="shared" si="7"/>
        <v>98</v>
      </c>
      <c r="C114" s="75">
        <f t="shared" si="8"/>
        <v>563.8301424499839</v>
      </c>
      <c r="D114" s="59">
        <f t="shared" si="9"/>
        <v>500</v>
      </c>
      <c r="E114" s="59">
        <f t="shared" si="10"/>
        <v>1063.8301424499839</v>
      </c>
      <c r="F114" s="59">
        <f t="shared" si="11"/>
        <v>416.61581424137773</v>
      </c>
      <c r="G114" s="54">
        <v>0.06</v>
      </c>
      <c r="H114" s="59">
        <f t="shared" si="12"/>
        <v>147.21432820860613</v>
      </c>
      <c r="I114" s="59">
        <f t="shared" si="13"/>
        <v>28526.249827479853</v>
      </c>
      <c r="K114" s="75"/>
    </row>
    <row r="115" spans="2:11" x14ac:dyDescent="0.65">
      <c r="B115" s="39">
        <f t="shared" si="7"/>
        <v>99</v>
      </c>
      <c r="C115" s="75">
        <f t="shared" si="8"/>
        <v>563.8301424499839</v>
      </c>
      <c r="D115" s="59">
        <f t="shared" si="9"/>
        <v>500</v>
      </c>
      <c r="E115" s="59">
        <f t="shared" si="10"/>
        <v>1063.8301424499839</v>
      </c>
      <c r="F115" s="59">
        <f t="shared" si="11"/>
        <v>421.19889331258463</v>
      </c>
      <c r="G115" s="54">
        <v>0.06</v>
      </c>
      <c r="H115" s="59">
        <f t="shared" si="12"/>
        <v>142.63124913739927</v>
      </c>
      <c r="I115" s="59">
        <f t="shared" si="13"/>
        <v>27605.05093416727</v>
      </c>
      <c r="K115" s="75"/>
    </row>
    <row r="116" spans="2:11" x14ac:dyDescent="0.65">
      <c r="B116" s="39">
        <f t="shared" si="7"/>
        <v>100</v>
      </c>
      <c r="C116" s="75">
        <f t="shared" si="8"/>
        <v>563.8301424499839</v>
      </c>
      <c r="D116" s="59">
        <f t="shared" si="9"/>
        <v>500</v>
      </c>
      <c r="E116" s="59">
        <f t="shared" si="10"/>
        <v>1063.8301424499839</v>
      </c>
      <c r="F116" s="59">
        <f t="shared" si="11"/>
        <v>425.80488777914752</v>
      </c>
      <c r="G116" s="54">
        <v>0.06</v>
      </c>
      <c r="H116" s="59">
        <f t="shared" si="12"/>
        <v>138.02525467083635</v>
      </c>
      <c r="I116" s="59">
        <f t="shared" si="13"/>
        <v>26679.246046388122</v>
      </c>
      <c r="K116" s="75"/>
    </row>
    <row r="117" spans="2:11" x14ac:dyDescent="0.65">
      <c r="B117" s="39">
        <f t="shared" si="7"/>
        <v>101</v>
      </c>
      <c r="C117" s="75">
        <f t="shared" si="8"/>
        <v>563.8301424499839</v>
      </c>
      <c r="D117" s="59">
        <f t="shared" si="9"/>
        <v>500</v>
      </c>
      <c r="E117" s="59">
        <f t="shared" si="10"/>
        <v>1063.8301424499839</v>
      </c>
      <c r="F117" s="59">
        <f t="shared" si="11"/>
        <v>430.43391221804325</v>
      </c>
      <c r="G117" s="54">
        <v>0.06</v>
      </c>
      <c r="H117" s="59">
        <f t="shared" si="12"/>
        <v>133.39623023194062</v>
      </c>
      <c r="I117" s="59">
        <f t="shared" si="13"/>
        <v>25748.812134170079</v>
      </c>
      <c r="K117" s="75"/>
    </row>
    <row r="118" spans="2:11" x14ac:dyDescent="0.65">
      <c r="B118" s="39">
        <f t="shared" si="7"/>
        <v>102</v>
      </c>
      <c r="C118" s="75">
        <f t="shared" si="8"/>
        <v>563.8301424499839</v>
      </c>
      <c r="D118" s="59">
        <f t="shared" si="9"/>
        <v>500</v>
      </c>
      <c r="E118" s="59">
        <f t="shared" si="10"/>
        <v>1063.8301424499839</v>
      </c>
      <c r="F118" s="59">
        <f t="shared" si="11"/>
        <v>435.08608177913351</v>
      </c>
      <c r="G118" s="54">
        <v>0.06</v>
      </c>
      <c r="H118" s="59">
        <f t="shared" si="12"/>
        <v>128.74406067085039</v>
      </c>
      <c r="I118" s="59">
        <f t="shared" si="13"/>
        <v>24813.726052390946</v>
      </c>
      <c r="K118" s="75"/>
    </row>
    <row r="119" spans="2:11" x14ac:dyDescent="0.65">
      <c r="B119" s="39">
        <f t="shared" si="7"/>
        <v>103</v>
      </c>
      <c r="C119" s="75">
        <f t="shared" si="8"/>
        <v>563.8301424499839</v>
      </c>
      <c r="D119" s="59">
        <f t="shared" si="9"/>
        <v>500</v>
      </c>
      <c r="E119" s="59">
        <f t="shared" si="10"/>
        <v>1063.8301424499839</v>
      </c>
      <c r="F119" s="59">
        <f t="shared" si="11"/>
        <v>439.76151218802914</v>
      </c>
      <c r="G119" s="54">
        <v>0.06</v>
      </c>
      <c r="H119" s="59">
        <f t="shared" si="12"/>
        <v>124.06863026195474</v>
      </c>
      <c r="I119" s="59">
        <f t="shared" si="13"/>
        <v>23873.964540202916</v>
      </c>
      <c r="K119" s="75"/>
    </row>
    <row r="120" spans="2:11" x14ac:dyDescent="0.65">
      <c r="B120" s="39">
        <f t="shared" si="7"/>
        <v>104</v>
      </c>
      <c r="C120" s="75">
        <f t="shared" si="8"/>
        <v>563.8301424499839</v>
      </c>
      <c r="D120" s="59">
        <f t="shared" si="9"/>
        <v>500</v>
      </c>
      <c r="E120" s="59">
        <f t="shared" si="10"/>
        <v>1063.8301424499839</v>
      </c>
      <c r="F120" s="59">
        <f t="shared" si="11"/>
        <v>444.46031974896931</v>
      </c>
      <c r="G120" s="54">
        <v>0.06</v>
      </c>
      <c r="H120" s="59">
        <f t="shared" si="12"/>
        <v>119.36982270101458</v>
      </c>
      <c r="I120" s="59">
        <f t="shared" si="13"/>
        <v>22929.504220453946</v>
      </c>
      <c r="K120" s="75"/>
    </row>
    <row r="121" spans="2:11" x14ac:dyDescent="0.65">
      <c r="B121" s="39">
        <f t="shared" si="7"/>
        <v>105</v>
      </c>
      <c r="C121" s="75">
        <f t="shared" si="8"/>
        <v>563.8301424499839</v>
      </c>
      <c r="D121" s="59">
        <f t="shared" si="9"/>
        <v>500</v>
      </c>
      <c r="E121" s="59">
        <f t="shared" si="10"/>
        <v>1063.8301424499839</v>
      </c>
      <c r="F121" s="59">
        <f t="shared" si="11"/>
        <v>449.18262134771419</v>
      </c>
      <c r="G121" s="54">
        <v>0.06</v>
      </c>
      <c r="H121" s="59">
        <f t="shared" si="12"/>
        <v>114.64752110226972</v>
      </c>
      <c r="I121" s="59">
        <f t="shared" si="13"/>
        <v>21980.321599106232</v>
      </c>
      <c r="K121" s="75"/>
    </row>
    <row r="122" spans="2:11" x14ac:dyDescent="0.65">
      <c r="B122" s="39">
        <f t="shared" si="7"/>
        <v>106</v>
      </c>
      <c r="C122" s="75">
        <f t="shared" si="8"/>
        <v>563.8301424499839</v>
      </c>
      <c r="D122" s="59">
        <f t="shared" si="9"/>
        <v>500</v>
      </c>
      <c r="E122" s="59">
        <f t="shared" si="10"/>
        <v>1063.8301424499839</v>
      </c>
      <c r="F122" s="59">
        <f t="shared" si="11"/>
        <v>453.92853445445274</v>
      </c>
      <c r="G122" s="54">
        <v>0.06</v>
      </c>
      <c r="H122" s="59">
        <f t="shared" si="12"/>
        <v>109.90160799553115</v>
      </c>
      <c r="I122" s="59">
        <f t="shared" si="13"/>
        <v>21026.39306465178</v>
      </c>
      <c r="K122" s="75"/>
    </row>
    <row r="123" spans="2:11" x14ac:dyDescent="0.65">
      <c r="B123" s="39">
        <f t="shared" si="7"/>
        <v>107</v>
      </c>
      <c r="C123" s="75">
        <f t="shared" si="8"/>
        <v>563.8301424499839</v>
      </c>
      <c r="D123" s="59">
        <f t="shared" si="9"/>
        <v>500</v>
      </c>
      <c r="E123" s="59">
        <f t="shared" si="10"/>
        <v>1063.8301424499839</v>
      </c>
      <c r="F123" s="59">
        <f t="shared" si="11"/>
        <v>458.698177126725</v>
      </c>
      <c r="G123" s="54">
        <v>0.06</v>
      </c>
      <c r="H123" s="59">
        <f t="shared" si="12"/>
        <v>105.1319653232589</v>
      </c>
      <c r="I123" s="59">
        <f t="shared" si="13"/>
        <v>20067.694887525056</v>
      </c>
      <c r="K123" s="75"/>
    </row>
    <row r="124" spans="2:11" x14ac:dyDescent="0.65">
      <c r="B124" s="39">
        <f t="shared" si="7"/>
        <v>108</v>
      </c>
      <c r="C124" s="75">
        <f t="shared" si="8"/>
        <v>563.8301424499839</v>
      </c>
      <c r="D124" s="59">
        <f t="shared" si="9"/>
        <v>500</v>
      </c>
      <c r="E124" s="59">
        <f t="shared" si="10"/>
        <v>1063.8301424499839</v>
      </c>
      <c r="F124" s="59">
        <f t="shared" si="11"/>
        <v>463.49166801235862</v>
      </c>
      <c r="G124" s="54">
        <v>0.06</v>
      </c>
      <c r="H124" s="59">
        <f t="shared" si="12"/>
        <v>100.33847443762528</v>
      </c>
      <c r="I124" s="59">
        <f t="shared" si="13"/>
        <v>19104.203219512699</v>
      </c>
      <c r="K124" s="75"/>
    </row>
    <row r="125" spans="2:11" x14ac:dyDescent="0.65">
      <c r="B125" s="39">
        <f t="shared" si="7"/>
        <v>109</v>
      </c>
      <c r="C125" s="75">
        <f t="shared" si="8"/>
        <v>563.8301424499839</v>
      </c>
      <c r="D125" s="59">
        <f t="shared" si="9"/>
        <v>500</v>
      </c>
      <c r="E125" s="59">
        <f t="shared" si="10"/>
        <v>1063.8301424499839</v>
      </c>
      <c r="F125" s="59">
        <f t="shared" si="11"/>
        <v>468.30912635242038</v>
      </c>
      <c r="G125" s="54">
        <v>0.06</v>
      </c>
      <c r="H125" s="59">
        <f t="shared" si="12"/>
        <v>95.521016097563503</v>
      </c>
      <c r="I125" s="59">
        <f t="shared" si="13"/>
        <v>18135.894093160277</v>
      </c>
      <c r="K125" s="75"/>
    </row>
    <row r="126" spans="2:11" x14ac:dyDescent="0.65">
      <c r="B126" s="39">
        <f t="shared" si="7"/>
        <v>110</v>
      </c>
      <c r="C126" s="75">
        <f t="shared" si="8"/>
        <v>563.8301424499839</v>
      </c>
      <c r="D126" s="59">
        <f t="shared" si="9"/>
        <v>500</v>
      </c>
      <c r="E126" s="59">
        <f t="shared" si="10"/>
        <v>1063.8301424499839</v>
      </c>
      <c r="F126" s="59">
        <f t="shared" si="11"/>
        <v>473.15067198418251</v>
      </c>
      <c r="G126" s="54">
        <v>0.06</v>
      </c>
      <c r="H126" s="59">
        <f t="shared" si="12"/>
        <v>90.679470465801387</v>
      </c>
      <c r="I126" s="59">
        <f t="shared" si="13"/>
        <v>17162.743421176096</v>
      </c>
      <c r="K126" s="75"/>
    </row>
    <row r="127" spans="2:11" x14ac:dyDescent="0.65">
      <c r="B127" s="39">
        <f t="shared" si="7"/>
        <v>111</v>
      </c>
      <c r="C127" s="75">
        <f t="shared" si="8"/>
        <v>563.8301424499839</v>
      </c>
      <c r="D127" s="59">
        <f t="shared" si="9"/>
        <v>500</v>
      </c>
      <c r="E127" s="59">
        <f t="shared" si="10"/>
        <v>1063.8301424499839</v>
      </c>
      <c r="F127" s="59">
        <f t="shared" si="11"/>
        <v>478.01642534410342</v>
      </c>
      <c r="G127" s="54">
        <v>0.06</v>
      </c>
      <c r="H127" s="59">
        <f t="shared" si="12"/>
        <v>85.813717105880471</v>
      </c>
      <c r="I127" s="59">
        <f t="shared" si="13"/>
        <v>16184.726995831992</v>
      </c>
      <c r="K127" s="75"/>
    </row>
    <row r="128" spans="2:11" x14ac:dyDescent="0.65">
      <c r="B128" s="39">
        <f t="shared" si="7"/>
        <v>112</v>
      </c>
      <c r="C128" s="75">
        <f t="shared" si="8"/>
        <v>563.8301424499839</v>
      </c>
      <c r="D128" s="59">
        <f t="shared" si="9"/>
        <v>500</v>
      </c>
      <c r="E128" s="59">
        <f t="shared" si="10"/>
        <v>1063.8301424499839</v>
      </c>
      <c r="F128" s="59">
        <f t="shared" si="11"/>
        <v>482.90650747082395</v>
      </c>
      <c r="G128" s="54">
        <v>0.06</v>
      </c>
      <c r="H128" s="59">
        <f t="shared" si="12"/>
        <v>80.923634979159957</v>
      </c>
      <c r="I128" s="59">
        <f t="shared" si="13"/>
        <v>15201.820488361169</v>
      </c>
      <c r="K128" s="75"/>
    </row>
    <row r="129" spans="2:11" x14ac:dyDescent="0.65">
      <c r="B129" s="39">
        <f t="shared" si="7"/>
        <v>113</v>
      </c>
      <c r="C129" s="75">
        <f t="shared" si="8"/>
        <v>563.8301424499839</v>
      </c>
      <c r="D129" s="59">
        <f t="shared" si="9"/>
        <v>500</v>
      </c>
      <c r="E129" s="59">
        <f t="shared" si="10"/>
        <v>1063.8301424499839</v>
      </c>
      <c r="F129" s="59">
        <f t="shared" si="11"/>
        <v>487.82104000817804</v>
      </c>
      <c r="G129" s="54">
        <v>0.06</v>
      </c>
      <c r="H129" s="59">
        <f t="shared" si="12"/>
        <v>76.009102441805837</v>
      </c>
      <c r="I129" s="59">
        <f t="shared" si="13"/>
        <v>14213.99944835299</v>
      </c>
      <c r="K129" s="75"/>
    </row>
    <row r="130" spans="2:11" x14ac:dyDescent="0.65">
      <c r="B130" s="39">
        <f t="shared" si="7"/>
        <v>114</v>
      </c>
      <c r="C130" s="75">
        <f t="shared" si="8"/>
        <v>563.8301424499839</v>
      </c>
      <c r="D130" s="59">
        <f t="shared" si="9"/>
        <v>500</v>
      </c>
      <c r="E130" s="59">
        <f t="shared" si="10"/>
        <v>1063.8301424499839</v>
      </c>
      <c r="F130" s="59">
        <f t="shared" si="11"/>
        <v>492.76014520821894</v>
      </c>
      <c r="G130" s="54">
        <v>0.06</v>
      </c>
      <c r="H130" s="59">
        <f t="shared" si="12"/>
        <v>71.069997241764938</v>
      </c>
      <c r="I130" s="59">
        <f t="shared" si="13"/>
        <v>13221.239303144772</v>
      </c>
      <c r="K130" s="75"/>
    </row>
    <row r="131" spans="2:11" x14ac:dyDescent="0.65">
      <c r="B131" s="39">
        <f t="shared" si="7"/>
        <v>115</v>
      </c>
      <c r="C131" s="75">
        <f t="shared" si="8"/>
        <v>563.8301424499839</v>
      </c>
      <c r="D131" s="59">
        <f t="shared" si="9"/>
        <v>500</v>
      </c>
      <c r="E131" s="59">
        <f t="shared" si="10"/>
        <v>1063.8301424499839</v>
      </c>
      <c r="F131" s="59">
        <f t="shared" si="11"/>
        <v>497.72394593426003</v>
      </c>
      <c r="G131" s="54">
        <v>0.06</v>
      </c>
      <c r="H131" s="59">
        <f t="shared" si="12"/>
        <v>66.106196515723852</v>
      </c>
      <c r="I131" s="59">
        <f t="shared" si="13"/>
        <v>12223.515357210512</v>
      </c>
      <c r="K131" s="75"/>
    </row>
    <row r="132" spans="2:11" x14ac:dyDescent="0.65">
      <c r="B132" s="39">
        <f t="shared" si="7"/>
        <v>116</v>
      </c>
      <c r="C132" s="75">
        <f t="shared" si="8"/>
        <v>563.8301424499839</v>
      </c>
      <c r="D132" s="59">
        <f t="shared" si="9"/>
        <v>500</v>
      </c>
      <c r="E132" s="59">
        <f t="shared" si="10"/>
        <v>1063.8301424499839</v>
      </c>
      <c r="F132" s="59">
        <f t="shared" si="11"/>
        <v>502.71256566393134</v>
      </c>
      <c r="G132" s="54">
        <v>0.06</v>
      </c>
      <c r="H132" s="59">
        <f t="shared" si="12"/>
        <v>61.117576786052553</v>
      </c>
      <c r="I132" s="59">
        <f t="shared" si="13"/>
        <v>11220.802791546581</v>
      </c>
      <c r="K132" s="75"/>
    </row>
    <row r="133" spans="2:11" x14ac:dyDescent="0.65">
      <c r="B133" s="39">
        <f t="shared" si="7"/>
        <v>117</v>
      </c>
      <c r="C133" s="75">
        <f t="shared" si="8"/>
        <v>563.8301424499839</v>
      </c>
      <c r="D133" s="59">
        <f t="shared" si="9"/>
        <v>500</v>
      </c>
      <c r="E133" s="59">
        <f t="shared" si="10"/>
        <v>1063.8301424499839</v>
      </c>
      <c r="F133" s="59">
        <f t="shared" si="11"/>
        <v>507.72612849225101</v>
      </c>
      <c r="G133" s="54">
        <v>0.06</v>
      </c>
      <c r="H133" s="59">
        <f t="shared" si="12"/>
        <v>56.104013957732896</v>
      </c>
      <c r="I133" s="59">
        <f t="shared" si="13"/>
        <v>10213.076663054329</v>
      </c>
      <c r="K133" s="75"/>
    </row>
    <row r="134" spans="2:11" x14ac:dyDescent="0.65">
      <c r="B134" s="39">
        <f t="shared" si="7"/>
        <v>118</v>
      </c>
      <c r="C134" s="75">
        <f t="shared" si="8"/>
        <v>563.8301424499839</v>
      </c>
      <c r="D134" s="59">
        <f t="shared" si="9"/>
        <v>500</v>
      </c>
      <c r="E134" s="59">
        <f t="shared" si="10"/>
        <v>1063.8301424499839</v>
      </c>
      <c r="F134" s="59">
        <f t="shared" si="11"/>
        <v>512.76475913471222</v>
      </c>
      <c r="G134" s="54">
        <v>0.06</v>
      </c>
      <c r="H134" s="59">
        <f t="shared" si="12"/>
        <v>51.065383315271646</v>
      </c>
      <c r="I134" s="59">
        <f t="shared" si="13"/>
        <v>9200.3119039196172</v>
      </c>
      <c r="K134" s="75"/>
    </row>
    <row r="135" spans="2:11" x14ac:dyDescent="0.65">
      <c r="B135" s="39">
        <f t="shared" si="7"/>
        <v>119</v>
      </c>
      <c r="C135" s="75">
        <f t="shared" si="8"/>
        <v>563.8301424499839</v>
      </c>
      <c r="D135" s="59">
        <f t="shared" si="9"/>
        <v>500</v>
      </c>
      <c r="E135" s="59">
        <f t="shared" si="10"/>
        <v>1063.8301424499839</v>
      </c>
      <c r="F135" s="59">
        <f t="shared" si="11"/>
        <v>517.82858293038578</v>
      </c>
      <c r="G135" s="54">
        <v>0.06</v>
      </c>
      <c r="H135" s="59">
        <f t="shared" si="12"/>
        <v>46.001559519598082</v>
      </c>
      <c r="I135" s="59">
        <f t="shared" si="13"/>
        <v>8182.4833209892313</v>
      </c>
      <c r="K135" s="75"/>
    </row>
    <row r="136" spans="2:11" x14ac:dyDescent="0.65">
      <c r="B136" s="39">
        <f t="shared" si="7"/>
        <v>120</v>
      </c>
      <c r="C136" s="75">
        <f t="shared" si="8"/>
        <v>563.8301424499839</v>
      </c>
      <c r="D136" s="59">
        <f t="shared" si="9"/>
        <v>500</v>
      </c>
      <c r="E136" s="59">
        <f t="shared" si="10"/>
        <v>1063.8301424499839</v>
      </c>
      <c r="F136" s="59">
        <f t="shared" si="11"/>
        <v>522.91772584503769</v>
      </c>
      <c r="G136" s="54">
        <v>0.06</v>
      </c>
      <c r="H136" s="59">
        <f t="shared" si="12"/>
        <v>40.912416604946152</v>
      </c>
      <c r="I136" s="59">
        <f t="shared" si="13"/>
        <v>7159.5655951441931</v>
      </c>
      <c r="K136" s="75"/>
    </row>
    <row r="137" spans="2:11" x14ac:dyDescent="0.65">
      <c r="B137" s="39">
        <f t="shared" si="7"/>
        <v>121</v>
      </c>
      <c r="C137" s="75">
        <f t="shared" si="8"/>
        <v>563.8301424499839</v>
      </c>
      <c r="D137" s="59">
        <f t="shared" si="9"/>
        <v>500</v>
      </c>
      <c r="E137" s="59">
        <f t="shared" si="10"/>
        <v>1063.8301424499839</v>
      </c>
      <c r="F137" s="59">
        <f t="shared" si="11"/>
        <v>528.03231447426288</v>
      </c>
      <c r="G137" s="54">
        <v>0.06</v>
      </c>
      <c r="H137" s="59">
        <f t="shared" si="12"/>
        <v>35.797827975720963</v>
      </c>
      <c r="I137" s="59">
        <f t="shared" si="13"/>
        <v>6131.5332806699298</v>
      </c>
      <c r="K137" s="75"/>
    </row>
    <row r="138" spans="2:11" x14ac:dyDescent="0.65">
      <c r="B138" s="39">
        <f t="shared" si="7"/>
        <v>122</v>
      </c>
      <c r="C138" s="75">
        <f t="shared" si="8"/>
        <v>563.8301424499839</v>
      </c>
      <c r="D138" s="59">
        <f t="shared" si="9"/>
        <v>500</v>
      </c>
      <c r="E138" s="59">
        <f t="shared" si="10"/>
        <v>1063.8301424499839</v>
      </c>
      <c r="F138" s="59">
        <f t="shared" si="11"/>
        <v>533.1724760466343</v>
      </c>
      <c r="G138" s="54">
        <v>0.06</v>
      </c>
      <c r="H138" s="59">
        <f t="shared" si="12"/>
        <v>30.657666403349648</v>
      </c>
      <c r="I138" s="59">
        <f t="shared" si="13"/>
        <v>5098.3608046232957</v>
      </c>
      <c r="K138" s="75"/>
    </row>
    <row r="139" spans="2:11" x14ac:dyDescent="0.65">
      <c r="B139" s="39">
        <f t="shared" si="7"/>
        <v>123</v>
      </c>
      <c r="C139" s="75">
        <f t="shared" si="8"/>
        <v>563.8301424499839</v>
      </c>
      <c r="D139" s="59">
        <f t="shared" si="9"/>
        <v>500</v>
      </c>
      <c r="E139" s="59">
        <f t="shared" si="10"/>
        <v>1063.8301424499839</v>
      </c>
      <c r="F139" s="59">
        <f t="shared" si="11"/>
        <v>538.33833842686738</v>
      </c>
      <c r="G139" s="54">
        <v>0.06</v>
      </c>
      <c r="H139" s="59">
        <f t="shared" si="12"/>
        <v>25.491804023116476</v>
      </c>
      <c r="I139" s="59">
        <f t="shared" si="13"/>
        <v>4060.0224661964285</v>
      </c>
      <c r="K139" s="75"/>
    </row>
    <row r="140" spans="2:11" x14ac:dyDescent="0.65">
      <c r="B140" s="39">
        <f t="shared" si="7"/>
        <v>124</v>
      </c>
      <c r="C140" s="75">
        <f t="shared" si="8"/>
        <v>563.8301424499839</v>
      </c>
      <c r="D140" s="59">
        <f t="shared" si="9"/>
        <v>500</v>
      </c>
      <c r="E140" s="59">
        <f t="shared" si="10"/>
        <v>1063.8301424499839</v>
      </c>
      <c r="F140" s="59">
        <f t="shared" si="11"/>
        <v>543.53003011900171</v>
      </c>
      <c r="G140" s="54">
        <v>0.06</v>
      </c>
      <c r="H140" s="59">
        <f t="shared" si="12"/>
        <v>20.300112330982142</v>
      </c>
      <c r="I140" s="59">
        <f t="shared" si="13"/>
        <v>3016.4924360774266</v>
      </c>
      <c r="K140" s="75"/>
    </row>
    <row r="141" spans="2:11" x14ac:dyDescent="0.65">
      <c r="B141" s="39">
        <f t="shared" si="7"/>
        <v>125</v>
      </c>
      <c r="C141" s="75">
        <f t="shared" si="8"/>
        <v>563.8301424499839</v>
      </c>
      <c r="D141" s="59">
        <f t="shared" si="9"/>
        <v>500</v>
      </c>
      <c r="E141" s="59">
        <f t="shared" si="10"/>
        <v>1063.8301424499839</v>
      </c>
      <c r="F141" s="59">
        <f t="shared" si="11"/>
        <v>548.7476802695968</v>
      </c>
      <c r="G141" s="54">
        <v>0.06</v>
      </c>
      <c r="H141" s="59">
        <f t="shared" si="12"/>
        <v>15.082462180387132</v>
      </c>
      <c r="I141" s="59">
        <f t="shared" si="13"/>
        <v>1967.7447558078297</v>
      </c>
      <c r="K141" s="75"/>
    </row>
    <row r="142" spans="2:11" x14ac:dyDescent="0.65">
      <c r="B142" s="39">
        <f t="shared" si="7"/>
        <v>126</v>
      </c>
      <c r="C142" s="75">
        <f t="shared" si="8"/>
        <v>563.8301424499839</v>
      </c>
      <c r="D142" s="59">
        <f t="shared" si="9"/>
        <v>500</v>
      </c>
      <c r="E142" s="59">
        <f t="shared" si="10"/>
        <v>1063.8301424499839</v>
      </c>
      <c r="F142" s="59">
        <f t="shared" si="11"/>
        <v>553.99141867094477</v>
      </c>
      <c r="G142" s="54">
        <v>0.06</v>
      </c>
      <c r="H142" s="59">
        <f t="shared" si="12"/>
        <v>9.8387237790391477</v>
      </c>
      <c r="I142" s="59">
        <f t="shared" si="13"/>
        <v>913.75333713688497</v>
      </c>
      <c r="K142" s="75"/>
    </row>
    <row r="143" spans="2:11" x14ac:dyDescent="0.65">
      <c r="B143" s="39">
        <f t="shared" si="7"/>
        <v>127</v>
      </c>
      <c r="C143" s="75">
        <f t="shared" si="8"/>
        <v>563.8301424499839</v>
      </c>
      <c r="D143" s="59">
        <f t="shared" si="9"/>
        <v>354.49196137258548</v>
      </c>
      <c r="E143" s="59">
        <f t="shared" si="10"/>
        <v>918.32210382256937</v>
      </c>
      <c r="F143" s="59">
        <f t="shared" si="11"/>
        <v>559.26137576429949</v>
      </c>
      <c r="G143" s="54">
        <v>0.06</v>
      </c>
      <c r="H143" s="59">
        <f t="shared" si="12"/>
        <v>4.5687666856844249</v>
      </c>
      <c r="I143" s="59">
        <f t="shared" si="13"/>
        <v>0</v>
      </c>
      <c r="K143" s="75"/>
    </row>
    <row r="144" spans="2:11" x14ac:dyDescent="0.65">
      <c r="B144" s="39">
        <f t="shared" si="7"/>
        <v>128</v>
      </c>
      <c r="C144" s="75">
        <f t="shared" si="8"/>
        <v>0</v>
      </c>
      <c r="D144" s="59">
        <f t="shared" si="9"/>
        <v>0</v>
      </c>
      <c r="E144" s="59">
        <f t="shared" si="10"/>
        <v>0</v>
      </c>
      <c r="F144" s="59">
        <f t="shared" si="11"/>
        <v>0</v>
      </c>
      <c r="G144" s="54">
        <v>0.06</v>
      </c>
      <c r="H144" s="59">
        <f t="shared" si="12"/>
        <v>0</v>
      </c>
      <c r="I144" s="59">
        <f t="shared" si="13"/>
        <v>0</v>
      </c>
      <c r="K144" s="75"/>
    </row>
    <row r="145" spans="2:11" x14ac:dyDescent="0.65">
      <c r="B145" s="39">
        <f t="shared" si="7"/>
        <v>129</v>
      </c>
      <c r="C145" s="75">
        <f t="shared" si="8"/>
        <v>0</v>
      </c>
      <c r="D145" s="59">
        <f t="shared" si="9"/>
        <v>0</v>
      </c>
      <c r="E145" s="59">
        <f t="shared" si="10"/>
        <v>0</v>
      </c>
      <c r="F145" s="59">
        <f t="shared" si="11"/>
        <v>0</v>
      </c>
      <c r="G145" s="54">
        <v>0.06</v>
      </c>
      <c r="H145" s="59">
        <f t="shared" si="12"/>
        <v>0</v>
      </c>
      <c r="I145" s="59">
        <f t="shared" si="13"/>
        <v>0</v>
      </c>
      <c r="K145" s="75"/>
    </row>
    <row r="146" spans="2:11" x14ac:dyDescent="0.65">
      <c r="B146" s="39">
        <f t="shared" ref="B146:B209" si="14">B145+1</f>
        <v>130</v>
      </c>
      <c r="C146" s="75">
        <f t="shared" ref="C146:C209" si="15">MIN(IF($B146=1,$C$9,IF(G146=G145,C145,-PMT(G146/12,$C$8-$B146,I145))),I145+I145*G146/12)</f>
        <v>0</v>
      </c>
      <c r="D146" s="59">
        <f t="shared" ref="D146:D209" si="16">IF($C$10&lt;I145-F146,$C$10,I145-F146)</f>
        <v>0</v>
      </c>
      <c r="E146" s="59">
        <f t="shared" ref="E146:E209" si="17">C146+D146</f>
        <v>0</v>
      </c>
      <c r="F146" s="59">
        <f t="shared" ref="F146:F209" si="18">IF(C146&gt;0,MIN(C146-H146,I145),0)</f>
        <v>0</v>
      </c>
      <c r="G146" s="54">
        <v>0.06</v>
      </c>
      <c r="H146" s="59">
        <f t="shared" ref="H146:H209" si="19">I145*G146/12</f>
        <v>0</v>
      </c>
      <c r="I146" s="59">
        <f t="shared" ref="I146:I209" si="20">IF(I145&gt;0,I145-D146-F146,0)</f>
        <v>0</v>
      </c>
      <c r="K146" s="75"/>
    </row>
    <row r="147" spans="2:11" x14ac:dyDescent="0.65">
      <c r="B147" s="39">
        <f t="shared" si="14"/>
        <v>131</v>
      </c>
      <c r="C147" s="75">
        <f t="shared" si="15"/>
        <v>0</v>
      </c>
      <c r="D147" s="59">
        <f t="shared" si="16"/>
        <v>0</v>
      </c>
      <c r="E147" s="59">
        <f t="shared" si="17"/>
        <v>0</v>
      </c>
      <c r="F147" s="59">
        <f t="shared" si="18"/>
        <v>0</v>
      </c>
      <c r="G147" s="54">
        <v>0.06</v>
      </c>
      <c r="H147" s="59">
        <f t="shared" si="19"/>
        <v>0</v>
      </c>
      <c r="I147" s="59">
        <f t="shared" si="20"/>
        <v>0</v>
      </c>
      <c r="K147" s="75"/>
    </row>
    <row r="148" spans="2:11" x14ac:dyDescent="0.65">
      <c r="B148" s="39">
        <f t="shared" si="14"/>
        <v>132</v>
      </c>
      <c r="C148" s="75">
        <f t="shared" si="15"/>
        <v>0</v>
      </c>
      <c r="D148" s="59">
        <f t="shared" si="16"/>
        <v>0</v>
      </c>
      <c r="E148" s="59">
        <f t="shared" si="17"/>
        <v>0</v>
      </c>
      <c r="F148" s="59">
        <f t="shared" si="18"/>
        <v>0</v>
      </c>
      <c r="G148" s="54">
        <v>0.06</v>
      </c>
      <c r="H148" s="59">
        <f t="shared" si="19"/>
        <v>0</v>
      </c>
      <c r="I148" s="59">
        <f t="shared" si="20"/>
        <v>0</v>
      </c>
      <c r="K148" s="75"/>
    </row>
    <row r="149" spans="2:11" x14ac:dyDescent="0.65">
      <c r="B149" s="39">
        <f t="shared" si="14"/>
        <v>133</v>
      </c>
      <c r="C149" s="75">
        <f t="shared" si="15"/>
        <v>0</v>
      </c>
      <c r="D149" s="59">
        <f t="shared" si="16"/>
        <v>0</v>
      </c>
      <c r="E149" s="59">
        <f t="shared" si="17"/>
        <v>0</v>
      </c>
      <c r="F149" s="59">
        <f t="shared" si="18"/>
        <v>0</v>
      </c>
      <c r="G149" s="54">
        <v>0.06</v>
      </c>
      <c r="H149" s="59">
        <f t="shared" si="19"/>
        <v>0</v>
      </c>
      <c r="I149" s="59">
        <f t="shared" si="20"/>
        <v>0</v>
      </c>
      <c r="K149" s="75"/>
    </row>
    <row r="150" spans="2:11" x14ac:dyDescent="0.65">
      <c r="B150" s="39">
        <f t="shared" si="14"/>
        <v>134</v>
      </c>
      <c r="C150" s="75">
        <f t="shared" si="15"/>
        <v>0</v>
      </c>
      <c r="D150" s="59">
        <f t="shared" si="16"/>
        <v>0</v>
      </c>
      <c r="E150" s="59">
        <f t="shared" si="17"/>
        <v>0</v>
      </c>
      <c r="F150" s="59">
        <f t="shared" si="18"/>
        <v>0</v>
      </c>
      <c r="G150" s="54">
        <v>0.06</v>
      </c>
      <c r="H150" s="59">
        <f t="shared" si="19"/>
        <v>0</v>
      </c>
      <c r="I150" s="59">
        <f t="shared" si="20"/>
        <v>0</v>
      </c>
      <c r="K150" s="75"/>
    </row>
    <row r="151" spans="2:11" x14ac:dyDescent="0.65">
      <c r="B151" s="39">
        <f t="shared" si="14"/>
        <v>135</v>
      </c>
      <c r="C151" s="75">
        <f t="shared" si="15"/>
        <v>0</v>
      </c>
      <c r="D151" s="59">
        <f t="shared" si="16"/>
        <v>0</v>
      </c>
      <c r="E151" s="59">
        <f t="shared" si="17"/>
        <v>0</v>
      </c>
      <c r="F151" s="59">
        <f t="shared" si="18"/>
        <v>0</v>
      </c>
      <c r="G151" s="54">
        <v>0.06</v>
      </c>
      <c r="H151" s="59">
        <f t="shared" si="19"/>
        <v>0</v>
      </c>
      <c r="I151" s="59">
        <f t="shared" si="20"/>
        <v>0</v>
      </c>
      <c r="K151" s="75"/>
    </row>
    <row r="152" spans="2:11" x14ac:dyDescent="0.65">
      <c r="B152" s="39">
        <f t="shared" si="14"/>
        <v>136</v>
      </c>
      <c r="C152" s="75">
        <f t="shared" si="15"/>
        <v>0</v>
      </c>
      <c r="D152" s="59">
        <f t="shared" si="16"/>
        <v>0</v>
      </c>
      <c r="E152" s="59">
        <f t="shared" si="17"/>
        <v>0</v>
      </c>
      <c r="F152" s="59">
        <f t="shared" si="18"/>
        <v>0</v>
      </c>
      <c r="G152" s="54">
        <v>0.06</v>
      </c>
      <c r="H152" s="59">
        <f t="shared" si="19"/>
        <v>0</v>
      </c>
      <c r="I152" s="59">
        <f t="shared" si="20"/>
        <v>0</v>
      </c>
      <c r="K152" s="75"/>
    </row>
    <row r="153" spans="2:11" x14ac:dyDescent="0.65">
      <c r="B153" s="39">
        <f t="shared" si="14"/>
        <v>137</v>
      </c>
      <c r="C153" s="75">
        <f t="shared" si="15"/>
        <v>0</v>
      </c>
      <c r="D153" s="59">
        <f t="shared" si="16"/>
        <v>0</v>
      </c>
      <c r="E153" s="59">
        <f t="shared" si="17"/>
        <v>0</v>
      </c>
      <c r="F153" s="59">
        <f t="shared" si="18"/>
        <v>0</v>
      </c>
      <c r="G153" s="54">
        <v>0.06</v>
      </c>
      <c r="H153" s="59">
        <f t="shared" si="19"/>
        <v>0</v>
      </c>
      <c r="I153" s="59">
        <f t="shared" si="20"/>
        <v>0</v>
      </c>
      <c r="K153" s="75"/>
    </row>
    <row r="154" spans="2:11" x14ac:dyDescent="0.65">
      <c r="B154" s="39">
        <f t="shared" si="14"/>
        <v>138</v>
      </c>
      <c r="C154" s="75">
        <f t="shared" si="15"/>
        <v>0</v>
      </c>
      <c r="D154" s="59">
        <f t="shared" si="16"/>
        <v>0</v>
      </c>
      <c r="E154" s="59">
        <f t="shared" si="17"/>
        <v>0</v>
      </c>
      <c r="F154" s="59">
        <f t="shared" si="18"/>
        <v>0</v>
      </c>
      <c r="G154" s="54">
        <v>0.06</v>
      </c>
      <c r="H154" s="59">
        <f t="shared" si="19"/>
        <v>0</v>
      </c>
      <c r="I154" s="59">
        <f t="shared" si="20"/>
        <v>0</v>
      </c>
      <c r="K154" s="75"/>
    </row>
    <row r="155" spans="2:11" x14ac:dyDescent="0.65">
      <c r="B155" s="39">
        <f t="shared" si="14"/>
        <v>139</v>
      </c>
      <c r="C155" s="75">
        <f t="shared" si="15"/>
        <v>0</v>
      </c>
      <c r="D155" s="59">
        <f t="shared" si="16"/>
        <v>0</v>
      </c>
      <c r="E155" s="59">
        <f t="shared" si="17"/>
        <v>0</v>
      </c>
      <c r="F155" s="59">
        <f t="shared" si="18"/>
        <v>0</v>
      </c>
      <c r="G155" s="54">
        <v>0.06</v>
      </c>
      <c r="H155" s="59">
        <f t="shared" si="19"/>
        <v>0</v>
      </c>
      <c r="I155" s="59">
        <f t="shared" si="20"/>
        <v>0</v>
      </c>
      <c r="K155" s="75"/>
    </row>
    <row r="156" spans="2:11" x14ac:dyDescent="0.65">
      <c r="B156" s="39">
        <f t="shared" si="14"/>
        <v>140</v>
      </c>
      <c r="C156" s="75">
        <f t="shared" si="15"/>
        <v>0</v>
      </c>
      <c r="D156" s="59">
        <f t="shared" si="16"/>
        <v>0</v>
      </c>
      <c r="E156" s="59">
        <f t="shared" si="17"/>
        <v>0</v>
      </c>
      <c r="F156" s="59">
        <f t="shared" si="18"/>
        <v>0</v>
      </c>
      <c r="G156" s="54">
        <v>0.06</v>
      </c>
      <c r="H156" s="59">
        <f t="shared" si="19"/>
        <v>0</v>
      </c>
      <c r="I156" s="59">
        <f t="shared" si="20"/>
        <v>0</v>
      </c>
      <c r="K156" s="75"/>
    </row>
    <row r="157" spans="2:11" x14ac:dyDescent="0.65">
      <c r="B157" s="39">
        <f t="shared" si="14"/>
        <v>141</v>
      </c>
      <c r="C157" s="75">
        <f t="shared" si="15"/>
        <v>0</v>
      </c>
      <c r="D157" s="59">
        <f t="shared" si="16"/>
        <v>0</v>
      </c>
      <c r="E157" s="59">
        <f t="shared" si="17"/>
        <v>0</v>
      </c>
      <c r="F157" s="59">
        <f t="shared" si="18"/>
        <v>0</v>
      </c>
      <c r="G157" s="54">
        <v>0.06</v>
      </c>
      <c r="H157" s="59">
        <f t="shared" si="19"/>
        <v>0</v>
      </c>
      <c r="I157" s="59">
        <f t="shared" si="20"/>
        <v>0</v>
      </c>
      <c r="K157" s="75"/>
    </row>
    <row r="158" spans="2:11" x14ac:dyDescent="0.65">
      <c r="B158" s="39">
        <f t="shared" si="14"/>
        <v>142</v>
      </c>
      <c r="C158" s="75">
        <f t="shared" si="15"/>
        <v>0</v>
      </c>
      <c r="D158" s="59">
        <f t="shared" si="16"/>
        <v>0</v>
      </c>
      <c r="E158" s="59">
        <f t="shared" si="17"/>
        <v>0</v>
      </c>
      <c r="F158" s="59">
        <f t="shared" si="18"/>
        <v>0</v>
      </c>
      <c r="G158" s="54">
        <v>0.06</v>
      </c>
      <c r="H158" s="59">
        <f t="shared" si="19"/>
        <v>0</v>
      </c>
      <c r="I158" s="59">
        <f t="shared" si="20"/>
        <v>0</v>
      </c>
      <c r="K158" s="75"/>
    </row>
    <row r="159" spans="2:11" x14ac:dyDescent="0.65">
      <c r="B159" s="39">
        <f t="shared" si="14"/>
        <v>143</v>
      </c>
      <c r="C159" s="75">
        <f t="shared" si="15"/>
        <v>0</v>
      </c>
      <c r="D159" s="59">
        <f t="shared" si="16"/>
        <v>0</v>
      </c>
      <c r="E159" s="59">
        <f t="shared" si="17"/>
        <v>0</v>
      </c>
      <c r="F159" s="59">
        <f t="shared" si="18"/>
        <v>0</v>
      </c>
      <c r="G159" s="54">
        <v>0.06</v>
      </c>
      <c r="H159" s="59">
        <f t="shared" si="19"/>
        <v>0</v>
      </c>
      <c r="I159" s="59">
        <f t="shared" si="20"/>
        <v>0</v>
      </c>
      <c r="K159" s="75"/>
    </row>
    <row r="160" spans="2:11" x14ac:dyDescent="0.65">
      <c r="B160" s="39">
        <f t="shared" si="14"/>
        <v>144</v>
      </c>
      <c r="C160" s="75">
        <f t="shared" si="15"/>
        <v>0</v>
      </c>
      <c r="D160" s="59">
        <f t="shared" si="16"/>
        <v>0</v>
      </c>
      <c r="E160" s="59">
        <f t="shared" si="17"/>
        <v>0</v>
      </c>
      <c r="F160" s="59">
        <f t="shared" si="18"/>
        <v>0</v>
      </c>
      <c r="G160" s="54">
        <v>0.06</v>
      </c>
      <c r="H160" s="59">
        <f t="shared" si="19"/>
        <v>0</v>
      </c>
      <c r="I160" s="59">
        <f t="shared" si="20"/>
        <v>0</v>
      </c>
      <c r="K160" s="75"/>
    </row>
    <row r="161" spans="2:11" x14ac:dyDescent="0.65">
      <c r="B161" s="39">
        <f t="shared" si="14"/>
        <v>145</v>
      </c>
      <c r="C161" s="75">
        <f t="shared" si="15"/>
        <v>0</v>
      </c>
      <c r="D161" s="59">
        <f t="shared" si="16"/>
        <v>0</v>
      </c>
      <c r="E161" s="59">
        <f t="shared" si="17"/>
        <v>0</v>
      </c>
      <c r="F161" s="59">
        <f t="shared" si="18"/>
        <v>0</v>
      </c>
      <c r="G161" s="54">
        <v>0.06</v>
      </c>
      <c r="H161" s="59">
        <f t="shared" si="19"/>
        <v>0</v>
      </c>
      <c r="I161" s="59">
        <f t="shared" si="20"/>
        <v>0</v>
      </c>
      <c r="K161" s="75"/>
    </row>
    <row r="162" spans="2:11" x14ac:dyDescent="0.65">
      <c r="B162" s="39">
        <f t="shared" si="14"/>
        <v>146</v>
      </c>
      <c r="C162" s="75">
        <f t="shared" si="15"/>
        <v>0</v>
      </c>
      <c r="D162" s="59">
        <f t="shared" si="16"/>
        <v>0</v>
      </c>
      <c r="E162" s="59">
        <f t="shared" si="17"/>
        <v>0</v>
      </c>
      <c r="F162" s="59">
        <f t="shared" si="18"/>
        <v>0</v>
      </c>
      <c r="G162" s="54">
        <v>0.06</v>
      </c>
      <c r="H162" s="59">
        <f t="shared" si="19"/>
        <v>0</v>
      </c>
      <c r="I162" s="59">
        <f t="shared" si="20"/>
        <v>0</v>
      </c>
      <c r="K162" s="75"/>
    </row>
    <row r="163" spans="2:11" x14ac:dyDescent="0.65">
      <c r="B163" s="39">
        <f t="shared" si="14"/>
        <v>147</v>
      </c>
      <c r="C163" s="75">
        <f t="shared" si="15"/>
        <v>0</v>
      </c>
      <c r="D163" s="59">
        <f t="shared" si="16"/>
        <v>0</v>
      </c>
      <c r="E163" s="59">
        <f t="shared" si="17"/>
        <v>0</v>
      </c>
      <c r="F163" s="59">
        <f t="shared" si="18"/>
        <v>0</v>
      </c>
      <c r="G163" s="54">
        <v>0.06</v>
      </c>
      <c r="H163" s="59">
        <f t="shared" si="19"/>
        <v>0</v>
      </c>
      <c r="I163" s="59">
        <f t="shared" si="20"/>
        <v>0</v>
      </c>
      <c r="K163" s="75"/>
    </row>
    <row r="164" spans="2:11" x14ac:dyDescent="0.65">
      <c r="B164" s="39">
        <f t="shared" si="14"/>
        <v>148</v>
      </c>
      <c r="C164" s="75">
        <f t="shared" si="15"/>
        <v>0</v>
      </c>
      <c r="D164" s="59">
        <f t="shared" si="16"/>
        <v>0</v>
      </c>
      <c r="E164" s="59">
        <f t="shared" si="17"/>
        <v>0</v>
      </c>
      <c r="F164" s="59">
        <f t="shared" si="18"/>
        <v>0</v>
      </c>
      <c r="G164" s="54">
        <v>0.06</v>
      </c>
      <c r="H164" s="59">
        <f t="shared" si="19"/>
        <v>0</v>
      </c>
      <c r="I164" s="59">
        <f t="shared" si="20"/>
        <v>0</v>
      </c>
      <c r="K164" s="75"/>
    </row>
    <row r="165" spans="2:11" x14ac:dyDescent="0.65">
      <c r="B165" s="39">
        <f t="shared" si="14"/>
        <v>149</v>
      </c>
      <c r="C165" s="75">
        <f t="shared" si="15"/>
        <v>0</v>
      </c>
      <c r="D165" s="59">
        <f t="shared" si="16"/>
        <v>0</v>
      </c>
      <c r="E165" s="59">
        <f t="shared" si="17"/>
        <v>0</v>
      </c>
      <c r="F165" s="59">
        <f t="shared" si="18"/>
        <v>0</v>
      </c>
      <c r="G165" s="54">
        <v>0.06</v>
      </c>
      <c r="H165" s="59">
        <f t="shared" si="19"/>
        <v>0</v>
      </c>
      <c r="I165" s="59">
        <f t="shared" si="20"/>
        <v>0</v>
      </c>
      <c r="K165" s="75"/>
    </row>
    <row r="166" spans="2:11" x14ac:dyDescent="0.65">
      <c r="B166" s="39">
        <f t="shared" si="14"/>
        <v>150</v>
      </c>
      <c r="C166" s="75">
        <f t="shared" si="15"/>
        <v>0</v>
      </c>
      <c r="D166" s="59">
        <f t="shared" si="16"/>
        <v>0</v>
      </c>
      <c r="E166" s="59">
        <f t="shared" si="17"/>
        <v>0</v>
      </c>
      <c r="F166" s="59">
        <f t="shared" si="18"/>
        <v>0</v>
      </c>
      <c r="G166" s="54">
        <v>0.06</v>
      </c>
      <c r="H166" s="59">
        <f t="shared" si="19"/>
        <v>0</v>
      </c>
      <c r="I166" s="59">
        <f t="shared" si="20"/>
        <v>0</v>
      </c>
      <c r="K166" s="75"/>
    </row>
    <row r="167" spans="2:11" x14ac:dyDescent="0.65">
      <c r="B167" s="39">
        <f t="shared" si="14"/>
        <v>151</v>
      </c>
      <c r="C167" s="75">
        <f t="shared" si="15"/>
        <v>0</v>
      </c>
      <c r="D167" s="59">
        <f t="shared" si="16"/>
        <v>0</v>
      </c>
      <c r="E167" s="59">
        <f t="shared" si="17"/>
        <v>0</v>
      </c>
      <c r="F167" s="59">
        <f t="shared" si="18"/>
        <v>0</v>
      </c>
      <c r="G167" s="54">
        <v>0.06</v>
      </c>
      <c r="H167" s="59">
        <f t="shared" si="19"/>
        <v>0</v>
      </c>
      <c r="I167" s="59">
        <f t="shared" si="20"/>
        <v>0</v>
      </c>
      <c r="K167" s="75"/>
    </row>
    <row r="168" spans="2:11" x14ac:dyDescent="0.65">
      <c r="B168" s="39">
        <f t="shared" si="14"/>
        <v>152</v>
      </c>
      <c r="C168" s="75">
        <f t="shared" si="15"/>
        <v>0</v>
      </c>
      <c r="D168" s="59">
        <f t="shared" si="16"/>
        <v>0</v>
      </c>
      <c r="E168" s="59">
        <f t="shared" si="17"/>
        <v>0</v>
      </c>
      <c r="F168" s="59">
        <f t="shared" si="18"/>
        <v>0</v>
      </c>
      <c r="G168" s="54">
        <v>0.06</v>
      </c>
      <c r="H168" s="59">
        <f t="shared" si="19"/>
        <v>0</v>
      </c>
      <c r="I168" s="59">
        <f t="shared" si="20"/>
        <v>0</v>
      </c>
      <c r="K168" s="75"/>
    </row>
    <row r="169" spans="2:11" x14ac:dyDescent="0.65">
      <c r="B169" s="39">
        <f t="shared" si="14"/>
        <v>153</v>
      </c>
      <c r="C169" s="75">
        <f t="shared" si="15"/>
        <v>0</v>
      </c>
      <c r="D169" s="59">
        <f t="shared" si="16"/>
        <v>0</v>
      </c>
      <c r="E169" s="59">
        <f t="shared" si="17"/>
        <v>0</v>
      </c>
      <c r="F169" s="59">
        <f t="shared" si="18"/>
        <v>0</v>
      </c>
      <c r="G169" s="54">
        <v>0.06</v>
      </c>
      <c r="H169" s="59">
        <f t="shared" si="19"/>
        <v>0</v>
      </c>
      <c r="I169" s="59">
        <f t="shared" si="20"/>
        <v>0</v>
      </c>
      <c r="K169" s="75"/>
    </row>
    <row r="170" spans="2:11" x14ac:dyDescent="0.65">
      <c r="B170" s="39">
        <f t="shared" si="14"/>
        <v>154</v>
      </c>
      <c r="C170" s="75">
        <f t="shared" si="15"/>
        <v>0</v>
      </c>
      <c r="D170" s="59">
        <f t="shared" si="16"/>
        <v>0</v>
      </c>
      <c r="E170" s="59">
        <f t="shared" si="17"/>
        <v>0</v>
      </c>
      <c r="F170" s="59">
        <f t="shared" si="18"/>
        <v>0</v>
      </c>
      <c r="G170" s="54">
        <v>0.06</v>
      </c>
      <c r="H170" s="59">
        <f t="shared" si="19"/>
        <v>0</v>
      </c>
      <c r="I170" s="59">
        <f t="shared" si="20"/>
        <v>0</v>
      </c>
      <c r="K170" s="75"/>
    </row>
    <row r="171" spans="2:11" x14ac:dyDescent="0.65">
      <c r="B171" s="39">
        <f t="shared" si="14"/>
        <v>155</v>
      </c>
      <c r="C171" s="75">
        <f t="shared" si="15"/>
        <v>0</v>
      </c>
      <c r="D171" s="59">
        <f t="shared" si="16"/>
        <v>0</v>
      </c>
      <c r="E171" s="59">
        <f t="shared" si="17"/>
        <v>0</v>
      </c>
      <c r="F171" s="59">
        <f t="shared" si="18"/>
        <v>0</v>
      </c>
      <c r="G171" s="54">
        <v>0.06</v>
      </c>
      <c r="H171" s="59">
        <f t="shared" si="19"/>
        <v>0</v>
      </c>
      <c r="I171" s="59">
        <f t="shared" si="20"/>
        <v>0</v>
      </c>
      <c r="K171" s="75"/>
    </row>
    <row r="172" spans="2:11" x14ac:dyDescent="0.65">
      <c r="B172" s="39">
        <f t="shared" si="14"/>
        <v>156</v>
      </c>
      <c r="C172" s="75">
        <f t="shared" si="15"/>
        <v>0</v>
      </c>
      <c r="D172" s="59">
        <f t="shared" si="16"/>
        <v>0</v>
      </c>
      <c r="E172" s="59">
        <f t="shared" si="17"/>
        <v>0</v>
      </c>
      <c r="F172" s="59">
        <f t="shared" si="18"/>
        <v>0</v>
      </c>
      <c r="G172" s="54">
        <v>0.06</v>
      </c>
      <c r="H172" s="59">
        <f t="shared" si="19"/>
        <v>0</v>
      </c>
      <c r="I172" s="59">
        <f t="shared" si="20"/>
        <v>0</v>
      </c>
      <c r="K172" s="75"/>
    </row>
    <row r="173" spans="2:11" x14ac:dyDescent="0.65">
      <c r="B173" s="39">
        <f t="shared" si="14"/>
        <v>157</v>
      </c>
      <c r="C173" s="75">
        <f t="shared" si="15"/>
        <v>0</v>
      </c>
      <c r="D173" s="59">
        <f t="shared" si="16"/>
        <v>0</v>
      </c>
      <c r="E173" s="59">
        <f t="shared" si="17"/>
        <v>0</v>
      </c>
      <c r="F173" s="59">
        <f t="shared" si="18"/>
        <v>0</v>
      </c>
      <c r="G173" s="54">
        <v>0.06</v>
      </c>
      <c r="H173" s="59">
        <f t="shared" si="19"/>
        <v>0</v>
      </c>
      <c r="I173" s="59">
        <f t="shared" si="20"/>
        <v>0</v>
      </c>
      <c r="K173" s="75"/>
    </row>
    <row r="174" spans="2:11" x14ac:dyDescent="0.65">
      <c r="B174" s="39">
        <f t="shared" si="14"/>
        <v>158</v>
      </c>
      <c r="C174" s="75">
        <f t="shared" si="15"/>
        <v>0</v>
      </c>
      <c r="D174" s="59">
        <f t="shared" si="16"/>
        <v>0</v>
      </c>
      <c r="E174" s="59">
        <f t="shared" si="17"/>
        <v>0</v>
      </c>
      <c r="F174" s="59">
        <f t="shared" si="18"/>
        <v>0</v>
      </c>
      <c r="G174" s="54">
        <v>0.06</v>
      </c>
      <c r="H174" s="59">
        <f t="shared" si="19"/>
        <v>0</v>
      </c>
      <c r="I174" s="59">
        <f t="shared" si="20"/>
        <v>0</v>
      </c>
      <c r="K174" s="75"/>
    </row>
    <row r="175" spans="2:11" x14ac:dyDescent="0.65">
      <c r="B175" s="39">
        <f t="shared" si="14"/>
        <v>159</v>
      </c>
      <c r="C175" s="75">
        <f t="shared" si="15"/>
        <v>0</v>
      </c>
      <c r="D175" s="59">
        <f t="shared" si="16"/>
        <v>0</v>
      </c>
      <c r="E175" s="59">
        <f t="shared" si="17"/>
        <v>0</v>
      </c>
      <c r="F175" s="59">
        <f t="shared" si="18"/>
        <v>0</v>
      </c>
      <c r="G175" s="54">
        <v>0.06</v>
      </c>
      <c r="H175" s="59">
        <f t="shared" si="19"/>
        <v>0</v>
      </c>
      <c r="I175" s="59">
        <f t="shared" si="20"/>
        <v>0</v>
      </c>
      <c r="K175" s="75"/>
    </row>
    <row r="176" spans="2:11" x14ac:dyDescent="0.65">
      <c r="B176" s="39">
        <f t="shared" si="14"/>
        <v>160</v>
      </c>
      <c r="C176" s="75">
        <f t="shared" si="15"/>
        <v>0</v>
      </c>
      <c r="D176" s="59">
        <f t="shared" si="16"/>
        <v>0</v>
      </c>
      <c r="E176" s="59">
        <f t="shared" si="17"/>
        <v>0</v>
      </c>
      <c r="F176" s="59">
        <f t="shared" si="18"/>
        <v>0</v>
      </c>
      <c r="G176" s="54">
        <v>0.06</v>
      </c>
      <c r="H176" s="59">
        <f t="shared" si="19"/>
        <v>0</v>
      </c>
      <c r="I176" s="59">
        <f t="shared" si="20"/>
        <v>0</v>
      </c>
      <c r="K176" s="75"/>
    </row>
    <row r="177" spans="2:11" x14ac:dyDescent="0.65">
      <c r="B177" s="39">
        <f t="shared" si="14"/>
        <v>161</v>
      </c>
      <c r="C177" s="75">
        <f t="shared" si="15"/>
        <v>0</v>
      </c>
      <c r="D177" s="59">
        <f t="shared" si="16"/>
        <v>0</v>
      </c>
      <c r="E177" s="59">
        <f t="shared" si="17"/>
        <v>0</v>
      </c>
      <c r="F177" s="59">
        <f t="shared" si="18"/>
        <v>0</v>
      </c>
      <c r="G177" s="54">
        <v>0.06</v>
      </c>
      <c r="H177" s="59">
        <f t="shared" si="19"/>
        <v>0</v>
      </c>
      <c r="I177" s="59">
        <f t="shared" si="20"/>
        <v>0</v>
      </c>
      <c r="K177" s="75"/>
    </row>
    <row r="178" spans="2:11" x14ac:dyDescent="0.65">
      <c r="B178" s="39">
        <f t="shared" si="14"/>
        <v>162</v>
      </c>
      <c r="C178" s="75">
        <f t="shared" si="15"/>
        <v>0</v>
      </c>
      <c r="D178" s="59">
        <f t="shared" si="16"/>
        <v>0</v>
      </c>
      <c r="E178" s="59">
        <f t="shared" si="17"/>
        <v>0</v>
      </c>
      <c r="F178" s="59">
        <f t="shared" si="18"/>
        <v>0</v>
      </c>
      <c r="G178" s="54">
        <v>0.06</v>
      </c>
      <c r="H178" s="59">
        <f t="shared" si="19"/>
        <v>0</v>
      </c>
      <c r="I178" s="59">
        <f t="shared" si="20"/>
        <v>0</v>
      </c>
      <c r="K178" s="75"/>
    </row>
    <row r="179" spans="2:11" x14ac:dyDescent="0.65">
      <c r="B179" s="39">
        <f t="shared" si="14"/>
        <v>163</v>
      </c>
      <c r="C179" s="75">
        <f t="shared" si="15"/>
        <v>0</v>
      </c>
      <c r="D179" s="59">
        <f t="shared" si="16"/>
        <v>0</v>
      </c>
      <c r="E179" s="59">
        <f t="shared" si="17"/>
        <v>0</v>
      </c>
      <c r="F179" s="59">
        <f t="shared" si="18"/>
        <v>0</v>
      </c>
      <c r="G179" s="54">
        <v>0.06</v>
      </c>
      <c r="H179" s="59">
        <f t="shared" si="19"/>
        <v>0</v>
      </c>
      <c r="I179" s="59">
        <f t="shared" si="20"/>
        <v>0</v>
      </c>
      <c r="K179" s="75"/>
    </row>
    <row r="180" spans="2:11" x14ac:dyDescent="0.65">
      <c r="B180" s="39">
        <f t="shared" si="14"/>
        <v>164</v>
      </c>
      <c r="C180" s="75">
        <f t="shared" si="15"/>
        <v>0</v>
      </c>
      <c r="D180" s="59">
        <f t="shared" si="16"/>
        <v>0</v>
      </c>
      <c r="E180" s="59">
        <f t="shared" si="17"/>
        <v>0</v>
      </c>
      <c r="F180" s="59">
        <f t="shared" si="18"/>
        <v>0</v>
      </c>
      <c r="G180" s="54">
        <v>0.06</v>
      </c>
      <c r="H180" s="59">
        <f t="shared" si="19"/>
        <v>0</v>
      </c>
      <c r="I180" s="59">
        <f t="shared" si="20"/>
        <v>0</v>
      </c>
      <c r="K180" s="75"/>
    </row>
    <row r="181" spans="2:11" x14ac:dyDescent="0.65">
      <c r="B181" s="39">
        <f t="shared" si="14"/>
        <v>165</v>
      </c>
      <c r="C181" s="75">
        <f t="shared" si="15"/>
        <v>0</v>
      </c>
      <c r="D181" s="59">
        <f t="shared" si="16"/>
        <v>0</v>
      </c>
      <c r="E181" s="59">
        <f t="shared" si="17"/>
        <v>0</v>
      </c>
      <c r="F181" s="59">
        <f t="shared" si="18"/>
        <v>0</v>
      </c>
      <c r="G181" s="54">
        <v>0.06</v>
      </c>
      <c r="H181" s="59">
        <f t="shared" si="19"/>
        <v>0</v>
      </c>
      <c r="I181" s="59">
        <f t="shared" si="20"/>
        <v>0</v>
      </c>
      <c r="K181" s="75"/>
    </row>
    <row r="182" spans="2:11" x14ac:dyDescent="0.65">
      <c r="B182" s="39">
        <f t="shared" si="14"/>
        <v>166</v>
      </c>
      <c r="C182" s="75">
        <f t="shared" si="15"/>
        <v>0</v>
      </c>
      <c r="D182" s="59">
        <f t="shared" si="16"/>
        <v>0</v>
      </c>
      <c r="E182" s="59">
        <f t="shared" si="17"/>
        <v>0</v>
      </c>
      <c r="F182" s="59">
        <f t="shared" si="18"/>
        <v>0</v>
      </c>
      <c r="G182" s="54">
        <v>0.06</v>
      </c>
      <c r="H182" s="59">
        <f t="shared" si="19"/>
        <v>0</v>
      </c>
      <c r="I182" s="59">
        <f t="shared" si="20"/>
        <v>0</v>
      </c>
      <c r="K182" s="75"/>
    </row>
    <row r="183" spans="2:11" x14ac:dyDescent="0.65">
      <c r="B183" s="39">
        <f t="shared" si="14"/>
        <v>167</v>
      </c>
      <c r="C183" s="75">
        <f t="shared" si="15"/>
        <v>0</v>
      </c>
      <c r="D183" s="59">
        <f t="shared" si="16"/>
        <v>0</v>
      </c>
      <c r="E183" s="59">
        <f t="shared" si="17"/>
        <v>0</v>
      </c>
      <c r="F183" s="59">
        <f t="shared" si="18"/>
        <v>0</v>
      </c>
      <c r="G183" s="54">
        <v>0.06</v>
      </c>
      <c r="H183" s="59">
        <f t="shared" si="19"/>
        <v>0</v>
      </c>
      <c r="I183" s="59">
        <f t="shared" si="20"/>
        <v>0</v>
      </c>
      <c r="K183" s="75"/>
    </row>
    <row r="184" spans="2:11" x14ac:dyDescent="0.65">
      <c r="B184" s="39">
        <f t="shared" si="14"/>
        <v>168</v>
      </c>
      <c r="C184" s="75">
        <f t="shared" si="15"/>
        <v>0</v>
      </c>
      <c r="D184" s="59">
        <f t="shared" si="16"/>
        <v>0</v>
      </c>
      <c r="E184" s="59">
        <f t="shared" si="17"/>
        <v>0</v>
      </c>
      <c r="F184" s="59">
        <f t="shared" si="18"/>
        <v>0</v>
      </c>
      <c r="G184" s="54">
        <v>0.06</v>
      </c>
      <c r="H184" s="59">
        <f t="shared" si="19"/>
        <v>0</v>
      </c>
      <c r="I184" s="59">
        <f t="shared" si="20"/>
        <v>0</v>
      </c>
      <c r="K184" s="75"/>
    </row>
    <row r="185" spans="2:11" x14ac:dyDescent="0.65">
      <c r="B185" s="39">
        <f t="shared" si="14"/>
        <v>169</v>
      </c>
      <c r="C185" s="75">
        <f t="shared" si="15"/>
        <v>0</v>
      </c>
      <c r="D185" s="59">
        <f t="shared" si="16"/>
        <v>0</v>
      </c>
      <c r="E185" s="59">
        <f t="shared" si="17"/>
        <v>0</v>
      </c>
      <c r="F185" s="59">
        <f t="shared" si="18"/>
        <v>0</v>
      </c>
      <c r="G185" s="54">
        <v>0.06</v>
      </c>
      <c r="H185" s="59">
        <f t="shared" si="19"/>
        <v>0</v>
      </c>
      <c r="I185" s="59">
        <f t="shared" si="20"/>
        <v>0</v>
      </c>
      <c r="K185" s="75"/>
    </row>
    <row r="186" spans="2:11" x14ac:dyDescent="0.65">
      <c r="B186" s="39">
        <f t="shared" si="14"/>
        <v>170</v>
      </c>
      <c r="C186" s="75">
        <f t="shared" si="15"/>
        <v>0</v>
      </c>
      <c r="D186" s="59">
        <f t="shared" si="16"/>
        <v>0</v>
      </c>
      <c r="E186" s="59">
        <f t="shared" si="17"/>
        <v>0</v>
      </c>
      <c r="F186" s="59">
        <f t="shared" si="18"/>
        <v>0</v>
      </c>
      <c r="G186" s="54">
        <v>0.06</v>
      </c>
      <c r="H186" s="59">
        <f t="shared" si="19"/>
        <v>0</v>
      </c>
      <c r="I186" s="59">
        <f t="shared" si="20"/>
        <v>0</v>
      </c>
      <c r="K186" s="75"/>
    </row>
    <row r="187" spans="2:11" x14ac:dyDescent="0.65">
      <c r="B187" s="39">
        <f t="shared" si="14"/>
        <v>171</v>
      </c>
      <c r="C187" s="75">
        <f t="shared" si="15"/>
        <v>0</v>
      </c>
      <c r="D187" s="59">
        <f t="shared" si="16"/>
        <v>0</v>
      </c>
      <c r="E187" s="59">
        <f t="shared" si="17"/>
        <v>0</v>
      </c>
      <c r="F187" s="59">
        <f t="shared" si="18"/>
        <v>0</v>
      </c>
      <c r="G187" s="54">
        <v>0.06</v>
      </c>
      <c r="H187" s="59">
        <f t="shared" si="19"/>
        <v>0</v>
      </c>
      <c r="I187" s="59">
        <f t="shared" si="20"/>
        <v>0</v>
      </c>
      <c r="K187" s="75"/>
    </row>
    <row r="188" spans="2:11" x14ac:dyDescent="0.65">
      <c r="B188" s="39">
        <f t="shared" si="14"/>
        <v>172</v>
      </c>
      <c r="C188" s="75">
        <f t="shared" si="15"/>
        <v>0</v>
      </c>
      <c r="D188" s="59">
        <f t="shared" si="16"/>
        <v>0</v>
      </c>
      <c r="E188" s="59">
        <f t="shared" si="17"/>
        <v>0</v>
      </c>
      <c r="F188" s="59">
        <f t="shared" si="18"/>
        <v>0</v>
      </c>
      <c r="G188" s="54">
        <v>0.06</v>
      </c>
      <c r="H188" s="59">
        <f t="shared" si="19"/>
        <v>0</v>
      </c>
      <c r="I188" s="59">
        <f t="shared" si="20"/>
        <v>0</v>
      </c>
      <c r="K188" s="75"/>
    </row>
    <row r="189" spans="2:11" x14ac:dyDescent="0.65">
      <c r="B189" s="39">
        <f t="shared" si="14"/>
        <v>173</v>
      </c>
      <c r="C189" s="75">
        <f t="shared" si="15"/>
        <v>0</v>
      </c>
      <c r="D189" s="59">
        <f t="shared" si="16"/>
        <v>0</v>
      </c>
      <c r="E189" s="59">
        <f t="shared" si="17"/>
        <v>0</v>
      </c>
      <c r="F189" s="59">
        <f t="shared" si="18"/>
        <v>0</v>
      </c>
      <c r="G189" s="54">
        <v>0.06</v>
      </c>
      <c r="H189" s="59">
        <f t="shared" si="19"/>
        <v>0</v>
      </c>
      <c r="I189" s="59">
        <f t="shared" si="20"/>
        <v>0</v>
      </c>
      <c r="K189" s="75"/>
    </row>
    <row r="190" spans="2:11" x14ac:dyDescent="0.65">
      <c r="B190" s="39">
        <f t="shared" si="14"/>
        <v>174</v>
      </c>
      <c r="C190" s="75">
        <f t="shared" si="15"/>
        <v>0</v>
      </c>
      <c r="D190" s="59">
        <f t="shared" si="16"/>
        <v>0</v>
      </c>
      <c r="E190" s="59">
        <f t="shared" si="17"/>
        <v>0</v>
      </c>
      <c r="F190" s="59">
        <f t="shared" si="18"/>
        <v>0</v>
      </c>
      <c r="G190" s="54">
        <v>0.06</v>
      </c>
      <c r="H190" s="59">
        <f t="shared" si="19"/>
        <v>0</v>
      </c>
      <c r="I190" s="59">
        <f t="shared" si="20"/>
        <v>0</v>
      </c>
      <c r="K190" s="75"/>
    </row>
    <row r="191" spans="2:11" x14ac:dyDescent="0.65">
      <c r="B191" s="39">
        <f t="shared" si="14"/>
        <v>175</v>
      </c>
      <c r="C191" s="75">
        <f t="shared" si="15"/>
        <v>0</v>
      </c>
      <c r="D191" s="59">
        <f t="shared" si="16"/>
        <v>0</v>
      </c>
      <c r="E191" s="59">
        <f t="shared" si="17"/>
        <v>0</v>
      </c>
      <c r="F191" s="59">
        <f t="shared" si="18"/>
        <v>0</v>
      </c>
      <c r="G191" s="54">
        <v>0.06</v>
      </c>
      <c r="H191" s="59">
        <f t="shared" si="19"/>
        <v>0</v>
      </c>
      <c r="I191" s="59">
        <f t="shared" si="20"/>
        <v>0</v>
      </c>
      <c r="K191" s="75"/>
    </row>
    <row r="192" spans="2:11" x14ac:dyDescent="0.65">
      <c r="B192" s="39">
        <f t="shared" si="14"/>
        <v>176</v>
      </c>
      <c r="C192" s="75">
        <f t="shared" si="15"/>
        <v>0</v>
      </c>
      <c r="D192" s="59">
        <f t="shared" si="16"/>
        <v>0</v>
      </c>
      <c r="E192" s="59">
        <f t="shared" si="17"/>
        <v>0</v>
      </c>
      <c r="F192" s="59">
        <f t="shared" si="18"/>
        <v>0</v>
      </c>
      <c r="G192" s="54">
        <v>0.06</v>
      </c>
      <c r="H192" s="59">
        <f t="shared" si="19"/>
        <v>0</v>
      </c>
      <c r="I192" s="59">
        <f t="shared" si="20"/>
        <v>0</v>
      </c>
      <c r="K192" s="75"/>
    </row>
    <row r="193" spans="2:11" x14ac:dyDescent="0.65">
      <c r="B193" s="39">
        <f t="shared" si="14"/>
        <v>177</v>
      </c>
      <c r="C193" s="75">
        <f t="shared" si="15"/>
        <v>0</v>
      </c>
      <c r="D193" s="59">
        <f t="shared" si="16"/>
        <v>0</v>
      </c>
      <c r="E193" s="59">
        <f t="shared" si="17"/>
        <v>0</v>
      </c>
      <c r="F193" s="59">
        <f t="shared" si="18"/>
        <v>0</v>
      </c>
      <c r="G193" s="54">
        <v>0.06</v>
      </c>
      <c r="H193" s="59">
        <f t="shared" si="19"/>
        <v>0</v>
      </c>
      <c r="I193" s="59">
        <f t="shared" si="20"/>
        <v>0</v>
      </c>
      <c r="K193" s="75"/>
    </row>
    <row r="194" spans="2:11" x14ac:dyDescent="0.65">
      <c r="B194" s="39">
        <f t="shared" si="14"/>
        <v>178</v>
      </c>
      <c r="C194" s="75">
        <f t="shared" si="15"/>
        <v>0</v>
      </c>
      <c r="D194" s="59">
        <f t="shared" si="16"/>
        <v>0</v>
      </c>
      <c r="E194" s="59">
        <f t="shared" si="17"/>
        <v>0</v>
      </c>
      <c r="F194" s="59">
        <f t="shared" si="18"/>
        <v>0</v>
      </c>
      <c r="G194" s="54">
        <v>0.06</v>
      </c>
      <c r="H194" s="59">
        <f t="shared" si="19"/>
        <v>0</v>
      </c>
      <c r="I194" s="59">
        <f t="shared" si="20"/>
        <v>0</v>
      </c>
      <c r="K194" s="75"/>
    </row>
    <row r="195" spans="2:11" x14ac:dyDescent="0.65">
      <c r="B195" s="39">
        <f t="shared" si="14"/>
        <v>179</v>
      </c>
      <c r="C195" s="75">
        <f t="shared" si="15"/>
        <v>0</v>
      </c>
      <c r="D195" s="59">
        <f t="shared" si="16"/>
        <v>0</v>
      </c>
      <c r="E195" s="59">
        <f t="shared" si="17"/>
        <v>0</v>
      </c>
      <c r="F195" s="59">
        <f t="shared" si="18"/>
        <v>0</v>
      </c>
      <c r="G195" s="54">
        <v>0.06</v>
      </c>
      <c r="H195" s="59">
        <f t="shared" si="19"/>
        <v>0</v>
      </c>
      <c r="I195" s="59">
        <f t="shared" si="20"/>
        <v>0</v>
      </c>
      <c r="K195" s="75"/>
    </row>
    <row r="196" spans="2:11" x14ac:dyDescent="0.65">
      <c r="B196" s="39">
        <f t="shared" si="14"/>
        <v>180</v>
      </c>
      <c r="C196" s="75">
        <f t="shared" si="15"/>
        <v>0</v>
      </c>
      <c r="D196" s="59">
        <f t="shared" si="16"/>
        <v>0</v>
      </c>
      <c r="E196" s="59">
        <f t="shared" si="17"/>
        <v>0</v>
      </c>
      <c r="F196" s="59">
        <f t="shared" si="18"/>
        <v>0</v>
      </c>
      <c r="G196" s="54">
        <v>0.06</v>
      </c>
      <c r="H196" s="59">
        <f t="shared" si="19"/>
        <v>0</v>
      </c>
      <c r="I196" s="59">
        <f t="shared" si="20"/>
        <v>0</v>
      </c>
      <c r="K196" s="75"/>
    </row>
    <row r="197" spans="2:11" x14ac:dyDescent="0.65">
      <c r="B197" s="39">
        <f t="shared" si="14"/>
        <v>181</v>
      </c>
      <c r="C197" s="75">
        <f t="shared" si="15"/>
        <v>0</v>
      </c>
      <c r="D197" s="59">
        <f t="shared" si="16"/>
        <v>0</v>
      </c>
      <c r="E197" s="59">
        <f t="shared" si="17"/>
        <v>0</v>
      </c>
      <c r="F197" s="59">
        <f t="shared" si="18"/>
        <v>0</v>
      </c>
      <c r="G197" s="54">
        <v>0.06</v>
      </c>
      <c r="H197" s="59">
        <f t="shared" si="19"/>
        <v>0</v>
      </c>
      <c r="I197" s="59">
        <f t="shared" si="20"/>
        <v>0</v>
      </c>
      <c r="K197" s="75"/>
    </row>
    <row r="198" spans="2:11" x14ac:dyDescent="0.65">
      <c r="B198" s="39">
        <f t="shared" si="14"/>
        <v>182</v>
      </c>
      <c r="C198" s="75">
        <f t="shared" si="15"/>
        <v>0</v>
      </c>
      <c r="D198" s="59">
        <f t="shared" si="16"/>
        <v>0</v>
      </c>
      <c r="E198" s="59">
        <f t="shared" si="17"/>
        <v>0</v>
      </c>
      <c r="F198" s="59">
        <f t="shared" si="18"/>
        <v>0</v>
      </c>
      <c r="G198" s="54">
        <v>0.06</v>
      </c>
      <c r="H198" s="59">
        <f t="shared" si="19"/>
        <v>0</v>
      </c>
      <c r="I198" s="59">
        <f t="shared" si="20"/>
        <v>0</v>
      </c>
      <c r="K198" s="75"/>
    </row>
    <row r="199" spans="2:11" x14ac:dyDescent="0.65">
      <c r="B199" s="39">
        <f t="shared" si="14"/>
        <v>183</v>
      </c>
      <c r="C199" s="75">
        <f t="shared" si="15"/>
        <v>0</v>
      </c>
      <c r="D199" s="59">
        <f t="shared" si="16"/>
        <v>0</v>
      </c>
      <c r="E199" s="59">
        <f t="shared" si="17"/>
        <v>0</v>
      </c>
      <c r="F199" s="59">
        <f t="shared" si="18"/>
        <v>0</v>
      </c>
      <c r="G199" s="54">
        <v>0.06</v>
      </c>
      <c r="H199" s="59">
        <f t="shared" si="19"/>
        <v>0</v>
      </c>
      <c r="I199" s="59">
        <f t="shared" si="20"/>
        <v>0</v>
      </c>
      <c r="K199" s="75"/>
    </row>
    <row r="200" spans="2:11" x14ac:dyDescent="0.65">
      <c r="B200" s="39">
        <f t="shared" si="14"/>
        <v>184</v>
      </c>
      <c r="C200" s="75">
        <f t="shared" si="15"/>
        <v>0</v>
      </c>
      <c r="D200" s="59">
        <f t="shared" si="16"/>
        <v>0</v>
      </c>
      <c r="E200" s="59">
        <f t="shared" si="17"/>
        <v>0</v>
      </c>
      <c r="F200" s="59">
        <f t="shared" si="18"/>
        <v>0</v>
      </c>
      <c r="G200" s="54">
        <v>0.06</v>
      </c>
      <c r="H200" s="59">
        <f t="shared" si="19"/>
        <v>0</v>
      </c>
      <c r="I200" s="59">
        <f t="shared" si="20"/>
        <v>0</v>
      </c>
      <c r="K200" s="75"/>
    </row>
    <row r="201" spans="2:11" x14ac:dyDescent="0.65">
      <c r="B201" s="39">
        <f t="shared" si="14"/>
        <v>185</v>
      </c>
      <c r="C201" s="75">
        <f t="shared" si="15"/>
        <v>0</v>
      </c>
      <c r="D201" s="59">
        <f t="shared" si="16"/>
        <v>0</v>
      </c>
      <c r="E201" s="59">
        <f t="shared" si="17"/>
        <v>0</v>
      </c>
      <c r="F201" s="59">
        <f t="shared" si="18"/>
        <v>0</v>
      </c>
      <c r="G201" s="54">
        <v>0.06</v>
      </c>
      <c r="H201" s="59">
        <f t="shared" si="19"/>
        <v>0</v>
      </c>
      <c r="I201" s="59">
        <f t="shared" si="20"/>
        <v>0</v>
      </c>
      <c r="K201" s="75"/>
    </row>
    <row r="202" spans="2:11" x14ac:dyDescent="0.65">
      <c r="B202" s="39">
        <f t="shared" si="14"/>
        <v>186</v>
      </c>
      <c r="C202" s="75">
        <f t="shared" si="15"/>
        <v>0</v>
      </c>
      <c r="D202" s="59">
        <f t="shared" si="16"/>
        <v>0</v>
      </c>
      <c r="E202" s="59">
        <f t="shared" si="17"/>
        <v>0</v>
      </c>
      <c r="F202" s="59">
        <f t="shared" si="18"/>
        <v>0</v>
      </c>
      <c r="G202" s="54">
        <v>0.06</v>
      </c>
      <c r="H202" s="59">
        <f t="shared" si="19"/>
        <v>0</v>
      </c>
      <c r="I202" s="59">
        <f t="shared" si="20"/>
        <v>0</v>
      </c>
      <c r="K202" s="75"/>
    </row>
    <row r="203" spans="2:11" x14ac:dyDescent="0.65">
      <c r="B203" s="39">
        <f t="shared" si="14"/>
        <v>187</v>
      </c>
      <c r="C203" s="75">
        <f t="shared" si="15"/>
        <v>0</v>
      </c>
      <c r="D203" s="59">
        <f t="shared" si="16"/>
        <v>0</v>
      </c>
      <c r="E203" s="59">
        <f t="shared" si="17"/>
        <v>0</v>
      </c>
      <c r="F203" s="59">
        <f t="shared" si="18"/>
        <v>0</v>
      </c>
      <c r="G203" s="54">
        <v>0.06</v>
      </c>
      <c r="H203" s="59">
        <f t="shared" si="19"/>
        <v>0</v>
      </c>
      <c r="I203" s="59">
        <f t="shared" si="20"/>
        <v>0</v>
      </c>
      <c r="K203" s="75"/>
    </row>
    <row r="204" spans="2:11" x14ac:dyDescent="0.65">
      <c r="B204" s="39">
        <f t="shared" si="14"/>
        <v>188</v>
      </c>
      <c r="C204" s="75">
        <f t="shared" si="15"/>
        <v>0</v>
      </c>
      <c r="D204" s="59">
        <f t="shared" si="16"/>
        <v>0</v>
      </c>
      <c r="E204" s="59">
        <f t="shared" si="17"/>
        <v>0</v>
      </c>
      <c r="F204" s="59">
        <f t="shared" si="18"/>
        <v>0</v>
      </c>
      <c r="G204" s="54">
        <v>0.06</v>
      </c>
      <c r="H204" s="59">
        <f t="shared" si="19"/>
        <v>0</v>
      </c>
      <c r="I204" s="59">
        <f t="shared" si="20"/>
        <v>0</v>
      </c>
      <c r="K204" s="75"/>
    </row>
    <row r="205" spans="2:11" x14ac:dyDescent="0.65">
      <c r="B205" s="39">
        <f t="shared" si="14"/>
        <v>189</v>
      </c>
      <c r="C205" s="75">
        <f t="shared" si="15"/>
        <v>0</v>
      </c>
      <c r="D205" s="59">
        <f t="shared" si="16"/>
        <v>0</v>
      </c>
      <c r="E205" s="59">
        <f t="shared" si="17"/>
        <v>0</v>
      </c>
      <c r="F205" s="59">
        <f t="shared" si="18"/>
        <v>0</v>
      </c>
      <c r="G205" s="54">
        <v>0.06</v>
      </c>
      <c r="H205" s="59">
        <f t="shared" si="19"/>
        <v>0</v>
      </c>
      <c r="I205" s="59">
        <f t="shared" si="20"/>
        <v>0</v>
      </c>
      <c r="K205" s="75"/>
    </row>
    <row r="206" spans="2:11" x14ac:dyDescent="0.65">
      <c r="B206" s="39">
        <f t="shared" si="14"/>
        <v>190</v>
      </c>
      <c r="C206" s="75">
        <f t="shared" si="15"/>
        <v>0</v>
      </c>
      <c r="D206" s="59">
        <f t="shared" si="16"/>
        <v>0</v>
      </c>
      <c r="E206" s="59">
        <f t="shared" si="17"/>
        <v>0</v>
      </c>
      <c r="F206" s="59">
        <f t="shared" si="18"/>
        <v>0</v>
      </c>
      <c r="G206" s="54">
        <v>0.06</v>
      </c>
      <c r="H206" s="59">
        <f t="shared" si="19"/>
        <v>0</v>
      </c>
      <c r="I206" s="59">
        <f t="shared" si="20"/>
        <v>0</v>
      </c>
      <c r="K206" s="75"/>
    </row>
    <row r="207" spans="2:11" x14ac:dyDescent="0.65">
      <c r="B207" s="39">
        <f t="shared" si="14"/>
        <v>191</v>
      </c>
      <c r="C207" s="75">
        <f t="shared" si="15"/>
        <v>0</v>
      </c>
      <c r="D207" s="59">
        <f t="shared" si="16"/>
        <v>0</v>
      </c>
      <c r="E207" s="59">
        <f t="shared" si="17"/>
        <v>0</v>
      </c>
      <c r="F207" s="59">
        <f t="shared" si="18"/>
        <v>0</v>
      </c>
      <c r="G207" s="54">
        <v>0.06</v>
      </c>
      <c r="H207" s="59">
        <f t="shared" si="19"/>
        <v>0</v>
      </c>
      <c r="I207" s="59">
        <f t="shared" si="20"/>
        <v>0</v>
      </c>
      <c r="K207" s="75"/>
    </row>
    <row r="208" spans="2:11" x14ac:dyDescent="0.65">
      <c r="B208" s="39">
        <f t="shared" si="14"/>
        <v>192</v>
      </c>
      <c r="C208" s="75">
        <f t="shared" si="15"/>
        <v>0</v>
      </c>
      <c r="D208" s="59">
        <f t="shared" si="16"/>
        <v>0</v>
      </c>
      <c r="E208" s="59">
        <f t="shared" si="17"/>
        <v>0</v>
      </c>
      <c r="F208" s="59">
        <f t="shared" si="18"/>
        <v>0</v>
      </c>
      <c r="G208" s="54">
        <v>0.06</v>
      </c>
      <c r="H208" s="59">
        <f t="shared" si="19"/>
        <v>0</v>
      </c>
      <c r="I208" s="59">
        <f t="shared" si="20"/>
        <v>0</v>
      </c>
      <c r="K208" s="75"/>
    </row>
    <row r="209" spans="2:11" x14ac:dyDescent="0.65">
      <c r="B209" s="39">
        <f t="shared" si="14"/>
        <v>193</v>
      </c>
      <c r="C209" s="75">
        <f t="shared" si="15"/>
        <v>0</v>
      </c>
      <c r="D209" s="59">
        <f t="shared" si="16"/>
        <v>0</v>
      </c>
      <c r="E209" s="59">
        <f t="shared" si="17"/>
        <v>0</v>
      </c>
      <c r="F209" s="59">
        <f t="shared" si="18"/>
        <v>0</v>
      </c>
      <c r="G209" s="54">
        <v>0.06</v>
      </c>
      <c r="H209" s="59">
        <f t="shared" si="19"/>
        <v>0</v>
      </c>
      <c r="I209" s="59">
        <f t="shared" si="20"/>
        <v>0</v>
      </c>
      <c r="K209" s="75"/>
    </row>
    <row r="210" spans="2:11" x14ac:dyDescent="0.65">
      <c r="B210" s="39">
        <f t="shared" ref="B210:B273" si="21">B209+1</f>
        <v>194</v>
      </c>
      <c r="C210" s="75">
        <f t="shared" ref="C210:C273" si="22">MIN(IF($B210=1,$C$9,IF(G210=G209,C209,-PMT(G210/12,$C$8-$B210,I209))),I209+I209*G210/12)</f>
        <v>0</v>
      </c>
      <c r="D210" s="59">
        <f t="shared" ref="D210:D273" si="23">IF($C$10&lt;I209-F210,$C$10,I209-F210)</f>
        <v>0</v>
      </c>
      <c r="E210" s="59">
        <f t="shared" ref="E210:E273" si="24">C210+D210</f>
        <v>0</v>
      </c>
      <c r="F210" s="59">
        <f t="shared" ref="F210:F273" si="25">IF(C210&gt;0,MIN(C210-H210,I209),0)</f>
        <v>0</v>
      </c>
      <c r="G210" s="54">
        <v>0.06</v>
      </c>
      <c r="H210" s="59">
        <f t="shared" ref="H210:H273" si="26">I209*G210/12</f>
        <v>0</v>
      </c>
      <c r="I210" s="59">
        <f t="shared" ref="I210:I273" si="27">IF(I209&gt;0,I209-D210-F210,0)</f>
        <v>0</v>
      </c>
      <c r="K210" s="75"/>
    </row>
    <row r="211" spans="2:11" x14ac:dyDescent="0.65">
      <c r="B211" s="39">
        <f t="shared" si="21"/>
        <v>195</v>
      </c>
      <c r="C211" s="75">
        <f t="shared" si="22"/>
        <v>0</v>
      </c>
      <c r="D211" s="59">
        <f t="shared" si="23"/>
        <v>0</v>
      </c>
      <c r="E211" s="59">
        <f t="shared" si="24"/>
        <v>0</v>
      </c>
      <c r="F211" s="59">
        <f t="shared" si="25"/>
        <v>0</v>
      </c>
      <c r="G211" s="54">
        <v>0.06</v>
      </c>
      <c r="H211" s="59">
        <f t="shared" si="26"/>
        <v>0</v>
      </c>
      <c r="I211" s="59">
        <f t="shared" si="27"/>
        <v>0</v>
      </c>
      <c r="K211" s="75"/>
    </row>
    <row r="212" spans="2:11" x14ac:dyDescent="0.65">
      <c r="B212" s="39">
        <f t="shared" si="21"/>
        <v>196</v>
      </c>
      <c r="C212" s="75">
        <f t="shared" si="22"/>
        <v>0</v>
      </c>
      <c r="D212" s="59">
        <f t="shared" si="23"/>
        <v>0</v>
      </c>
      <c r="E212" s="59">
        <f t="shared" si="24"/>
        <v>0</v>
      </c>
      <c r="F212" s="59">
        <f t="shared" si="25"/>
        <v>0</v>
      </c>
      <c r="G212" s="54">
        <v>0.06</v>
      </c>
      <c r="H212" s="59">
        <f t="shared" si="26"/>
        <v>0</v>
      </c>
      <c r="I212" s="59">
        <f t="shared" si="27"/>
        <v>0</v>
      </c>
      <c r="K212" s="75"/>
    </row>
    <row r="213" spans="2:11" x14ac:dyDescent="0.65">
      <c r="B213" s="39">
        <f t="shared" si="21"/>
        <v>197</v>
      </c>
      <c r="C213" s="75">
        <f t="shared" si="22"/>
        <v>0</v>
      </c>
      <c r="D213" s="59">
        <f t="shared" si="23"/>
        <v>0</v>
      </c>
      <c r="E213" s="59">
        <f t="shared" si="24"/>
        <v>0</v>
      </c>
      <c r="F213" s="59">
        <f t="shared" si="25"/>
        <v>0</v>
      </c>
      <c r="G213" s="54">
        <v>0.06</v>
      </c>
      <c r="H213" s="59">
        <f t="shared" si="26"/>
        <v>0</v>
      </c>
      <c r="I213" s="59">
        <f t="shared" si="27"/>
        <v>0</v>
      </c>
      <c r="K213" s="75"/>
    </row>
    <row r="214" spans="2:11" x14ac:dyDescent="0.65">
      <c r="B214" s="39">
        <f t="shared" si="21"/>
        <v>198</v>
      </c>
      <c r="C214" s="75">
        <f t="shared" si="22"/>
        <v>0</v>
      </c>
      <c r="D214" s="59">
        <f t="shared" si="23"/>
        <v>0</v>
      </c>
      <c r="E214" s="59">
        <f t="shared" si="24"/>
        <v>0</v>
      </c>
      <c r="F214" s="59">
        <f t="shared" si="25"/>
        <v>0</v>
      </c>
      <c r="G214" s="54">
        <v>0.06</v>
      </c>
      <c r="H214" s="59">
        <f t="shared" si="26"/>
        <v>0</v>
      </c>
      <c r="I214" s="59">
        <f t="shared" si="27"/>
        <v>0</v>
      </c>
      <c r="K214" s="75"/>
    </row>
    <row r="215" spans="2:11" x14ac:dyDescent="0.65">
      <c r="B215" s="39">
        <f t="shared" si="21"/>
        <v>199</v>
      </c>
      <c r="C215" s="75">
        <f t="shared" si="22"/>
        <v>0</v>
      </c>
      <c r="D215" s="59">
        <f t="shared" si="23"/>
        <v>0</v>
      </c>
      <c r="E215" s="59">
        <f t="shared" si="24"/>
        <v>0</v>
      </c>
      <c r="F215" s="59">
        <f t="shared" si="25"/>
        <v>0</v>
      </c>
      <c r="G215" s="54">
        <v>0.06</v>
      </c>
      <c r="H215" s="59">
        <f t="shared" si="26"/>
        <v>0</v>
      </c>
      <c r="I215" s="59">
        <f t="shared" si="27"/>
        <v>0</v>
      </c>
      <c r="K215" s="75"/>
    </row>
    <row r="216" spans="2:11" x14ac:dyDescent="0.65">
      <c r="B216" s="39">
        <f t="shared" si="21"/>
        <v>200</v>
      </c>
      <c r="C216" s="75">
        <f t="shared" si="22"/>
        <v>0</v>
      </c>
      <c r="D216" s="59">
        <f t="shared" si="23"/>
        <v>0</v>
      </c>
      <c r="E216" s="59">
        <f t="shared" si="24"/>
        <v>0</v>
      </c>
      <c r="F216" s="59">
        <f t="shared" si="25"/>
        <v>0</v>
      </c>
      <c r="G216" s="54">
        <v>0.06</v>
      </c>
      <c r="H216" s="59">
        <f t="shared" si="26"/>
        <v>0</v>
      </c>
      <c r="I216" s="59">
        <f t="shared" si="27"/>
        <v>0</v>
      </c>
      <c r="K216" s="75"/>
    </row>
    <row r="217" spans="2:11" x14ac:dyDescent="0.65">
      <c r="B217" s="39">
        <f t="shared" si="21"/>
        <v>201</v>
      </c>
      <c r="C217" s="75">
        <f t="shared" si="22"/>
        <v>0</v>
      </c>
      <c r="D217" s="59">
        <f t="shared" si="23"/>
        <v>0</v>
      </c>
      <c r="E217" s="59">
        <f t="shared" si="24"/>
        <v>0</v>
      </c>
      <c r="F217" s="59">
        <f t="shared" si="25"/>
        <v>0</v>
      </c>
      <c r="G217" s="54">
        <v>0.06</v>
      </c>
      <c r="H217" s="59">
        <f t="shared" si="26"/>
        <v>0</v>
      </c>
      <c r="I217" s="59">
        <f t="shared" si="27"/>
        <v>0</v>
      </c>
      <c r="K217" s="75"/>
    </row>
    <row r="218" spans="2:11" x14ac:dyDescent="0.65">
      <c r="B218" s="39">
        <f t="shared" si="21"/>
        <v>202</v>
      </c>
      <c r="C218" s="75">
        <f t="shared" si="22"/>
        <v>0</v>
      </c>
      <c r="D218" s="59">
        <f t="shared" si="23"/>
        <v>0</v>
      </c>
      <c r="E218" s="59">
        <f t="shared" si="24"/>
        <v>0</v>
      </c>
      <c r="F218" s="59">
        <f t="shared" si="25"/>
        <v>0</v>
      </c>
      <c r="G218" s="54">
        <v>0.06</v>
      </c>
      <c r="H218" s="59">
        <f t="shared" si="26"/>
        <v>0</v>
      </c>
      <c r="I218" s="59">
        <f t="shared" si="27"/>
        <v>0</v>
      </c>
      <c r="K218" s="75"/>
    </row>
    <row r="219" spans="2:11" x14ac:dyDescent="0.65">
      <c r="B219" s="39">
        <f t="shared" si="21"/>
        <v>203</v>
      </c>
      <c r="C219" s="75">
        <f t="shared" si="22"/>
        <v>0</v>
      </c>
      <c r="D219" s="59">
        <f t="shared" si="23"/>
        <v>0</v>
      </c>
      <c r="E219" s="59">
        <f t="shared" si="24"/>
        <v>0</v>
      </c>
      <c r="F219" s="59">
        <f t="shared" si="25"/>
        <v>0</v>
      </c>
      <c r="G219" s="54">
        <v>0.06</v>
      </c>
      <c r="H219" s="59">
        <f t="shared" si="26"/>
        <v>0</v>
      </c>
      <c r="I219" s="59">
        <f t="shared" si="27"/>
        <v>0</v>
      </c>
      <c r="K219" s="75"/>
    </row>
    <row r="220" spans="2:11" x14ac:dyDescent="0.65">
      <c r="B220" s="39">
        <f t="shared" si="21"/>
        <v>204</v>
      </c>
      <c r="C220" s="75">
        <f t="shared" si="22"/>
        <v>0</v>
      </c>
      <c r="D220" s="59">
        <f t="shared" si="23"/>
        <v>0</v>
      </c>
      <c r="E220" s="59">
        <f t="shared" si="24"/>
        <v>0</v>
      </c>
      <c r="F220" s="59">
        <f t="shared" si="25"/>
        <v>0</v>
      </c>
      <c r="G220" s="54">
        <v>0.06</v>
      </c>
      <c r="H220" s="59">
        <f t="shared" si="26"/>
        <v>0</v>
      </c>
      <c r="I220" s="59">
        <f t="shared" si="27"/>
        <v>0</v>
      </c>
      <c r="K220" s="75"/>
    </row>
    <row r="221" spans="2:11" x14ac:dyDescent="0.65">
      <c r="B221" s="39">
        <f t="shared" si="21"/>
        <v>205</v>
      </c>
      <c r="C221" s="75">
        <f t="shared" si="22"/>
        <v>0</v>
      </c>
      <c r="D221" s="59">
        <f t="shared" si="23"/>
        <v>0</v>
      </c>
      <c r="E221" s="59">
        <f t="shared" si="24"/>
        <v>0</v>
      </c>
      <c r="F221" s="59">
        <f t="shared" si="25"/>
        <v>0</v>
      </c>
      <c r="G221" s="54">
        <v>0.06</v>
      </c>
      <c r="H221" s="59">
        <f t="shared" si="26"/>
        <v>0</v>
      </c>
      <c r="I221" s="59">
        <f t="shared" si="27"/>
        <v>0</v>
      </c>
      <c r="K221" s="75"/>
    </row>
    <row r="222" spans="2:11" x14ac:dyDescent="0.65">
      <c r="B222" s="39">
        <f t="shared" si="21"/>
        <v>206</v>
      </c>
      <c r="C222" s="75">
        <f t="shared" si="22"/>
        <v>0</v>
      </c>
      <c r="D222" s="59">
        <f t="shared" si="23"/>
        <v>0</v>
      </c>
      <c r="E222" s="59">
        <f t="shared" si="24"/>
        <v>0</v>
      </c>
      <c r="F222" s="59">
        <f t="shared" si="25"/>
        <v>0</v>
      </c>
      <c r="G222" s="54">
        <v>0.06</v>
      </c>
      <c r="H222" s="59">
        <f t="shared" si="26"/>
        <v>0</v>
      </c>
      <c r="I222" s="59">
        <f t="shared" si="27"/>
        <v>0</v>
      </c>
      <c r="K222" s="75"/>
    </row>
    <row r="223" spans="2:11" x14ac:dyDescent="0.65">
      <c r="B223" s="39">
        <f t="shared" si="21"/>
        <v>207</v>
      </c>
      <c r="C223" s="75">
        <f t="shared" si="22"/>
        <v>0</v>
      </c>
      <c r="D223" s="59">
        <f t="shared" si="23"/>
        <v>0</v>
      </c>
      <c r="E223" s="59">
        <f t="shared" si="24"/>
        <v>0</v>
      </c>
      <c r="F223" s="59">
        <f t="shared" si="25"/>
        <v>0</v>
      </c>
      <c r="G223" s="54">
        <v>0.06</v>
      </c>
      <c r="H223" s="59">
        <f t="shared" si="26"/>
        <v>0</v>
      </c>
      <c r="I223" s="59">
        <f t="shared" si="27"/>
        <v>0</v>
      </c>
      <c r="K223" s="75"/>
    </row>
    <row r="224" spans="2:11" x14ac:dyDescent="0.65">
      <c r="B224" s="39">
        <f t="shared" si="21"/>
        <v>208</v>
      </c>
      <c r="C224" s="75">
        <f t="shared" si="22"/>
        <v>0</v>
      </c>
      <c r="D224" s="59">
        <f t="shared" si="23"/>
        <v>0</v>
      </c>
      <c r="E224" s="59">
        <f t="shared" si="24"/>
        <v>0</v>
      </c>
      <c r="F224" s="59">
        <f t="shared" si="25"/>
        <v>0</v>
      </c>
      <c r="G224" s="54">
        <v>0.06</v>
      </c>
      <c r="H224" s="59">
        <f t="shared" si="26"/>
        <v>0</v>
      </c>
      <c r="I224" s="59">
        <f t="shared" si="27"/>
        <v>0</v>
      </c>
      <c r="K224" s="75"/>
    </row>
    <row r="225" spans="2:11" x14ac:dyDescent="0.65">
      <c r="B225" s="39">
        <f t="shared" si="21"/>
        <v>209</v>
      </c>
      <c r="C225" s="75">
        <f t="shared" si="22"/>
        <v>0</v>
      </c>
      <c r="D225" s="59">
        <f t="shared" si="23"/>
        <v>0</v>
      </c>
      <c r="E225" s="59">
        <f t="shared" si="24"/>
        <v>0</v>
      </c>
      <c r="F225" s="59">
        <f t="shared" si="25"/>
        <v>0</v>
      </c>
      <c r="G225" s="54">
        <v>0.06</v>
      </c>
      <c r="H225" s="59">
        <f t="shared" si="26"/>
        <v>0</v>
      </c>
      <c r="I225" s="59">
        <f t="shared" si="27"/>
        <v>0</v>
      </c>
      <c r="K225" s="75"/>
    </row>
    <row r="226" spans="2:11" x14ac:dyDescent="0.65">
      <c r="B226" s="39">
        <f t="shared" si="21"/>
        <v>210</v>
      </c>
      <c r="C226" s="75">
        <f t="shared" si="22"/>
        <v>0</v>
      </c>
      <c r="D226" s="59">
        <f t="shared" si="23"/>
        <v>0</v>
      </c>
      <c r="E226" s="59">
        <f t="shared" si="24"/>
        <v>0</v>
      </c>
      <c r="F226" s="59">
        <f t="shared" si="25"/>
        <v>0</v>
      </c>
      <c r="G226" s="54">
        <v>0.06</v>
      </c>
      <c r="H226" s="59">
        <f t="shared" si="26"/>
        <v>0</v>
      </c>
      <c r="I226" s="59">
        <f t="shared" si="27"/>
        <v>0</v>
      </c>
      <c r="K226" s="75"/>
    </row>
    <row r="227" spans="2:11" x14ac:dyDescent="0.65">
      <c r="B227" s="39">
        <f t="shared" si="21"/>
        <v>211</v>
      </c>
      <c r="C227" s="75">
        <f t="shared" si="22"/>
        <v>0</v>
      </c>
      <c r="D227" s="59">
        <f t="shared" si="23"/>
        <v>0</v>
      </c>
      <c r="E227" s="59">
        <f t="shared" si="24"/>
        <v>0</v>
      </c>
      <c r="F227" s="59">
        <f t="shared" si="25"/>
        <v>0</v>
      </c>
      <c r="G227" s="54">
        <v>0.06</v>
      </c>
      <c r="H227" s="59">
        <f t="shared" si="26"/>
        <v>0</v>
      </c>
      <c r="I227" s="59">
        <f t="shared" si="27"/>
        <v>0</v>
      </c>
      <c r="K227" s="75"/>
    </row>
    <row r="228" spans="2:11" x14ac:dyDescent="0.65">
      <c r="B228" s="39">
        <f t="shared" si="21"/>
        <v>212</v>
      </c>
      <c r="C228" s="75">
        <f t="shared" si="22"/>
        <v>0</v>
      </c>
      <c r="D228" s="59">
        <f t="shared" si="23"/>
        <v>0</v>
      </c>
      <c r="E228" s="59">
        <f t="shared" si="24"/>
        <v>0</v>
      </c>
      <c r="F228" s="59">
        <f t="shared" si="25"/>
        <v>0</v>
      </c>
      <c r="G228" s="54">
        <v>0.06</v>
      </c>
      <c r="H228" s="59">
        <f t="shared" si="26"/>
        <v>0</v>
      </c>
      <c r="I228" s="59">
        <f t="shared" si="27"/>
        <v>0</v>
      </c>
      <c r="K228" s="75"/>
    </row>
    <row r="229" spans="2:11" x14ac:dyDescent="0.65">
      <c r="B229" s="39">
        <f t="shared" si="21"/>
        <v>213</v>
      </c>
      <c r="C229" s="75">
        <f t="shared" si="22"/>
        <v>0</v>
      </c>
      <c r="D229" s="59">
        <f t="shared" si="23"/>
        <v>0</v>
      </c>
      <c r="E229" s="59">
        <f t="shared" si="24"/>
        <v>0</v>
      </c>
      <c r="F229" s="59">
        <f t="shared" si="25"/>
        <v>0</v>
      </c>
      <c r="G229" s="54">
        <v>0.06</v>
      </c>
      <c r="H229" s="59">
        <f t="shared" si="26"/>
        <v>0</v>
      </c>
      <c r="I229" s="59">
        <f t="shared" si="27"/>
        <v>0</v>
      </c>
      <c r="K229" s="75"/>
    </row>
    <row r="230" spans="2:11" x14ac:dyDescent="0.65">
      <c r="B230" s="39">
        <f t="shared" si="21"/>
        <v>214</v>
      </c>
      <c r="C230" s="75">
        <f t="shared" si="22"/>
        <v>0</v>
      </c>
      <c r="D230" s="59">
        <f t="shared" si="23"/>
        <v>0</v>
      </c>
      <c r="E230" s="59">
        <f t="shared" si="24"/>
        <v>0</v>
      </c>
      <c r="F230" s="59">
        <f t="shared" si="25"/>
        <v>0</v>
      </c>
      <c r="G230" s="54">
        <v>0.06</v>
      </c>
      <c r="H230" s="59">
        <f t="shared" si="26"/>
        <v>0</v>
      </c>
      <c r="I230" s="59">
        <f t="shared" si="27"/>
        <v>0</v>
      </c>
      <c r="K230" s="75"/>
    </row>
    <row r="231" spans="2:11" x14ac:dyDescent="0.65">
      <c r="B231" s="39">
        <f t="shared" si="21"/>
        <v>215</v>
      </c>
      <c r="C231" s="75">
        <f t="shared" si="22"/>
        <v>0</v>
      </c>
      <c r="D231" s="59">
        <f t="shared" si="23"/>
        <v>0</v>
      </c>
      <c r="E231" s="59">
        <f t="shared" si="24"/>
        <v>0</v>
      </c>
      <c r="F231" s="59">
        <f t="shared" si="25"/>
        <v>0</v>
      </c>
      <c r="G231" s="54">
        <v>0.06</v>
      </c>
      <c r="H231" s="59">
        <f t="shared" si="26"/>
        <v>0</v>
      </c>
      <c r="I231" s="59">
        <f t="shared" si="27"/>
        <v>0</v>
      </c>
      <c r="K231" s="75"/>
    </row>
    <row r="232" spans="2:11" x14ac:dyDescent="0.65">
      <c r="B232" s="39">
        <f t="shared" si="21"/>
        <v>216</v>
      </c>
      <c r="C232" s="75">
        <f t="shared" si="22"/>
        <v>0</v>
      </c>
      <c r="D232" s="59">
        <f t="shared" si="23"/>
        <v>0</v>
      </c>
      <c r="E232" s="59">
        <f t="shared" si="24"/>
        <v>0</v>
      </c>
      <c r="F232" s="59">
        <f t="shared" si="25"/>
        <v>0</v>
      </c>
      <c r="G232" s="54">
        <v>0.06</v>
      </c>
      <c r="H232" s="59">
        <f t="shared" si="26"/>
        <v>0</v>
      </c>
      <c r="I232" s="59">
        <f t="shared" si="27"/>
        <v>0</v>
      </c>
      <c r="K232" s="75"/>
    </row>
    <row r="233" spans="2:11" x14ac:dyDescent="0.65">
      <c r="B233" s="39">
        <f t="shared" si="21"/>
        <v>217</v>
      </c>
      <c r="C233" s="75">
        <f t="shared" si="22"/>
        <v>0</v>
      </c>
      <c r="D233" s="59">
        <f t="shared" si="23"/>
        <v>0</v>
      </c>
      <c r="E233" s="59">
        <f t="shared" si="24"/>
        <v>0</v>
      </c>
      <c r="F233" s="59">
        <f t="shared" si="25"/>
        <v>0</v>
      </c>
      <c r="G233" s="54">
        <v>0.06</v>
      </c>
      <c r="H233" s="59">
        <f t="shared" si="26"/>
        <v>0</v>
      </c>
      <c r="I233" s="59">
        <f t="shared" si="27"/>
        <v>0</v>
      </c>
      <c r="K233" s="75"/>
    </row>
    <row r="234" spans="2:11" x14ac:dyDescent="0.65">
      <c r="B234" s="39">
        <f t="shared" si="21"/>
        <v>218</v>
      </c>
      <c r="C234" s="75">
        <f t="shared" si="22"/>
        <v>0</v>
      </c>
      <c r="D234" s="59">
        <f t="shared" si="23"/>
        <v>0</v>
      </c>
      <c r="E234" s="59">
        <f t="shared" si="24"/>
        <v>0</v>
      </c>
      <c r="F234" s="59">
        <f t="shared" si="25"/>
        <v>0</v>
      </c>
      <c r="G234" s="54">
        <v>0.06</v>
      </c>
      <c r="H234" s="59">
        <f t="shared" si="26"/>
        <v>0</v>
      </c>
      <c r="I234" s="59">
        <f t="shared" si="27"/>
        <v>0</v>
      </c>
      <c r="K234" s="75"/>
    </row>
    <row r="235" spans="2:11" x14ac:dyDescent="0.65">
      <c r="B235" s="39">
        <f t="shared" si="21"/>
        <v>219</v>
      </c>
      <c r="C235" s="75">
        <f t="shared" si="22"/>
        <v>0</v>
      </c>
      <c r="D235" s="59">
        <f t="shared" si="23"/>
        <v>0</v>
      </c>
      <c r="E235" s="59">
        <f t="shared" si="24"/>
        <v>0</v>
      </c>
      <c r="F235" s="59">
        <f t="shared" si="25"/>
        <v>0</v>
      </c>
      <c r="G235" s="54">
        <v>0.06</v>
      </c>
      <c r="H235" s="59">
        <f t="shared" si="26"/>
        <v>0</v>
      </c>
      <c r="I235" s="59">
        <f t="shared" si="27"/>
        <v>0</v>
      </c>
      <c r="K235" s="75"/>
    </row>
    <row r="236" spans="2:11" x14ac:dyDescent="0.65">
      <c r="B236" s="39">
        <f t="shared" si="21"/>
        <v>220</v>
      </c>
      <c r="C236" s="75">
        <f t="shared" si="22"/>
        <v>0</v>
      </c>
      <c r="D236" s="59">
        <f t="shared" si="23"/>
        <v>0</v>
      </c>
      <c r="E236" s="59">
        <f t="shared" si="24"/>
        <v>0</v>
      </c>
      <c r="F236" s="59">
        <f t="shared" si="25"/>
        <v>0</v>
      </c>
      <c r="G236" s="54">
        <v>0.06</v>
      </c>
      <c r="H236" s="59">
        <f t="shared" si="26"/>
        <v>0</v>
      </c>
      <c r="I236" s="59">
        <f t="shared" si="27"/>
        <v>0</v>
      </c>
      <c r="K236" s="75"/>
    </row>
    <row r="237" spans="2:11" x14ac:dyDescent="0.65">
      <c r="B237" s="39">
        <f t="shared" si="21"/>
        <v>221</v>
      </c>
      <c r="C237" s="75">
        <f t="shared" si="22"/>
        <v>0</v>
      </c>
      <c r="D237" s="59">
        <f t="shared" si="23"/>
        <v>0</v>
      </c>
      <c r="E237" s="59">
        <f t="shared" si="24"/>
        <v>0</v>
      </c>
      <c r="F237" s="59">
        <f t="shared" si="25"/>
        <v>0</v>
      </c>
      <c r="G237" s="54">
        <v>0.06</v>
      </c>
      <c r="H237" s="59">
        <f t="shared" si="26"/>
        <v>0</v>
      </c>
      <c r="I237" s="59">
        <f t="shared" si="27"/>
        <v>0</v>
      </c>
      <c r="K237" s="75"/>
    </row>
    <row r="238" spans="2:11" x14ac:dyDescent="0.65">
      <c r="B238" s="39">
        <f t="shared" si="21"/>
        <v>222</v>
      </c>
      <c r="C238" s="75">
        <f t="shared" si="22"/>
        <v>0</v>
      </c>
      <c r="D238" s="59">
        <f t="shared" si="23"/>
        <v>0</v>
      </c>
      <c r="E238" s="59">
        <f t="shared" si="24"/>
        <v>0</v>
      </c>
      <c r="F238" s="59">
        <f t="shared" si="25"/>
        <v>0</v>
      </c>
      <c r="G238" s="54">
        <v>0.06</v>
      </c>
      <c r="H238" s="59">
        <f t="shared" si="26"/>
        <v>0</v>
      </c>
      <c r="I238" s="59">
        <f t="shared" si="27"/>
        <v>0</v>
      </c>
      <c r="K238" s="75"/>
    </row>
    <row r="239" spans="2:11" x14ac:dyDescent="0.65">
      <c r="B239" s="39">
        <f t="shared" si="21"/>
        <v>223</v>
      </c>
      <c r="C239" s="75">
        <f t="shared" si="22"/>
        <v>0</v>
      </c>
      <c r="D239" s="59">
        <f t="shared" si="23"/>
        <v>0</v>
      </c>
      <c r="E239" s="59">
        <f t="shared" si="24"/>
        <v>0</v>
      </c>
      <c r="F239" s="59">
        <f t="shared" si="25"/>
        <v>0</v>
      </c>
      <c r="G239" s="54">
        <v>0.06</v>
      </c>
      <c r="H239" s="59">
        <f t="shared" si="26"/>
        <v>0</v>
      </c>
      <c r="I239" s="59">
        <f t="shared" si="27"/>
        <v>0</v>
      </c>
      <c r="K239" s="75"/>
    </row>
    <row r="240" spans="2:11" x14ac:dyDescent="0.65">
      <c r="B240" s="39">
        <f t="shared" si="21"/>
        <v>224</v>
      </c>
      <c r="C240" s="75">
        <f t="shared" si="22"/>
        <v>0</v>
      </c>
      <c r="D240" s="59">
        <f t="shared" si="23"/>
        <v>0</v>
      </c>
      <c r="E240" s="59">
        <f t="shared" si="24"/>
        <v>0</v>
      </c>
      <c r="F240" s="59">
        <f t="shared" si="25"/>
        <v>0</v>
      </c>
      <c r="G240" s="54">
        <v>0.06</v>
      </c>
      <c r="H240" s="59">
        <f t="shared" si="26"/>
        <v>0</v>
      </c>
      <c r="I240" s="59">
        <f t="shared" si="27"/>
        <v>0</v>
      </c>
      <c r="K240" s="75"/>
    </row>
    <row r="241" spans="2:11" x14ac:dyDescent="0.65">
      <c r="B241" s="39">
        <f t="shared" si="21"/>
        <v>225</v>
      </c>
      <c r="C241" s="75">
        <f t="shared" si="22"/>
        <v>0</v>
      </c>
      <c r="D241" s="59">
        <f t="shared" si="23"/>
        <v>0</v>
      </c>
      <c r="E241" s="59">
        <f t="shared" si="24"/>
        <v>0</v>
      </c>
      <c r="F241" s="59">
        <f t="shared" si="25"/>
        <v>0</v>
      </c>
      <c r="G241" s="54">
        <v>0.06</v>
      </c>
      <c r="H241" s="59">
        <f t="shared" si="26"/>
        <v>0</v>
      </c>
      <c r="I241" s="59">
        <f t="shared" si="27"/>
        <v>0</v>
      </c>
      <c r="K241" s="75"/>
    </row>
    <row r="242" spans="2:11" x14ac:dyDescent="0.65">
      <c r="B242" s="39">
        <f t="shared" si="21"/>
        <v>226</v>
      </c>
      <c r="C242" s="75">
        <f t="shared" si="22"/>
        <v>0</v>
      </c>
      <c r="D242" s="59">
        <f t="shared" si="23"/>
        <v>0</v>
      </c>
      <c r="E242" s="59">
        <f t="shared" si="24"/>
        <v>0</v>
      </c>
      <c r="F242" s="59">
        <f t="shared" si="25"/>
        <v>0</v>
      </c>
      <c r="G242" s="54">
        <v>0.06</v>
      </c>
      <c r="H242" s="59">
        <f t="shared" si="26"/>
        <v>0</v>
      </c>
      <c r="I242" s="59">
        <f t="shared" si="27"/>
        <v>0</v>
      </c>
      <c r="K242" s="75"/>
    </row>
    <row r="243" spans="2:11" x14ac:dyDescent="0.65">
      <c r="B243" s="39">
        <f t="shared" si="21"/>
        <v>227</v>
      </c>
      <c r="C243" s="75">
        <f t="shared" si="22"/>
        <v>0</v>
      </c>
      <c r="D243" s="59">
        <f t="shared" si="23"/>
        <v>0</v>
      </c>
      <c r="E243" s="59">
        <f t="shared" si="24"/>
        <v>0</v>
      </c>
      <c r="F243" s="59">
        <f t="shared" si="25"/>
        <v>0</v>
      </c>
      <c r="G243" s="54">
        <v>0.06</v>
      </c>
      <c r="H243" s="59">
        <f t="shared" si="26"/>
        <v>0</v>
      </c>
      <c r="I243" s="59">
        <f t="shared" si="27"/>
        <v>0</v>
      </c>
      <c r="K243" s="75"/>
    </row>
    <row r="244" spans="2:11" x14ac:dyDescent="0.65">
      <c r="B244" s="39">
        <f t="shared" si="21"/>
        <v>228</v>
      </c>
      <c r="C244" s="75">
        <f t="shared" si="22"/>
        <v>0</v>
      </c>
      <c r="D244" s="59">
        <f t="shared" si="23"/>
        <v>0</v>
      </c>
      <c r="E244" s="59">
        <f t="shared" si="24"/>
        <v>0</v>
      </c>
      <c r="F244" s="59">
        <f t="shared" si="25"/>
        <v>0</v>
      </c>
      <c r="G244" s="54">
        <v>0.06</v>
      </c>
      <c r="H244" s="59">
        <f t="shared" si="26"/>
        <v>0</v>
      </c>
      <c r="I244" s="59">
        <f t="shared" si="27"/>
        <v>0</v>
      </c>
      <c r="K244" s="75"/>
    </row>
    <row r="245" spans="2:11" x14ac:dyDescent="0.65">
      <c r="B245" s="39">
        <f t="shared" si="21"/>
        <v>229</v>
      </c>
      <c r="C245" s="75">
        <f t="shared" si="22"/>
        <v>0</v>
      </c>
      <c r="D245" s="59">
        <f t="shared" si="23"/>
        <v>0</v>
      </c>
      <c r="E245" s="59">
        <f t="shared" si="24"/>
        <v>0</v>
      </c>
      <c r="F245" s="59">
        <f t="shared" si="25"/>
        <v>0</v>
      </c>
      <c r="G245" s="54">
        <v>0.06</v>
      </c>
      <c r="H245" s="59">
        <f t="shared" si="26"/>
        <v>0</v>
      </c>
      <c r="I245" s="59">
        <f t="shared" si="27"/>
        <v>0</v>
      </c>
      <c r="K245" s="75"/>
    </row>
    <row r="246" spans="2:11" x14ac:dyDescent="0.65">
      <c r="B246" s="39">
        <f t="shared" si="21"/>
        <v>230</v>
      </c>
      <c r="C246" s="75">
        <f t="shared" si="22"/>
        <v>0</v>
      </c>
      <c r="D246" s="59">
        <f t="shared" si="23"/>
        <v>0</v>
      </c>
      <c r="E246" s="59">
        <f t="shared" si="24"/>
        <v>0</v>
      </c>
      <c r="F246" s="59">
        <f t="shared" si="25"/>
        <v>0</v>
      </c>
      <c r="G246" s="54">
        <v>0.06</v>
      </c>
      <c r="H246" s="59">
        <f t="shared" si="26"/>
        <v>0</v>
      </c>
      <c r="I246" s="59">
        <f t="shared" si="27"/>
        <v>0</v>
      </c>
      <c r="K246" s="75"/>
    </row>
    <row r="247" spans="2:11" x14ac:dyDescent="0.65">
      <c r="B247" s="39">
        <f t="shared" si="21"/>
        <v>231</v>
      </c>
      <c r="C247" s="75">
        <f t="shared" si="22"/>
        <v>0</v>
      </c>
      <c r="D247" s="59">
        <f t="shared" si="23"/>
        <v>0</v>
      </c>
      <c r="E247" s="59">
        <f t="shared" si="24"/>
        <v>0</v>
      </c>
      <c r="F247" s="59">
        <f t="shared" si="25"/>
        <v>0</v>
      </c>
      <c r="G247" s="54">
        <v>0.06</v>
      </c>
      <c r="H247" s="59">
        <f t="shared" si="26"/>
        <v>0</v>
      </c>
      <c r="I247" s="59">
        <f t="shared" si="27"/>
        <v>0</v>
      </c>
      <c r="K247" s="75"/>
    </row>
    <row r="248" spans="2:11" x14ac:dyDescent="0.65">
      <c r="B248" s="39">
        <f t="shared" si="21"/>
        <v>232</v>
      </c>
      <c r="C248" s="75">
        <f t="shared" si="22"/>
        <v>0</v>
      </c>
      <c r="D248" s="59">
        <f t="shared" si="23"/>
        <v>0</v>
      </c>
      <c r="E248" s="59">
        <f t="shared" si="24"/>
        <v>0</v>
      </c>
      <c r="F248" s="59">
        <f t="shared" si="25"/>
        <v>0</v>
      </c>
      <c r="G248" s="54">
        <v>0.06</v>
      </c>
      <c r="H248" s="59">
        <f t="shared" si="26"/>
        <v>0</v>
      </c>
      <c r="I248" s="59">
        <f t="shared" si="27"/>
        <v>0</v>
      </c>
      <c r="K248" s="75"/>
    </row>
    <row r="249" spans="2:11" x14ac:dyDescent="0.65">
      <c r="B249" s="39">
        <f t="shared" si="21"/>
        <v>233</v>
      </c>
      <c r="C249" s="75">
        <f t="shared" si="22"/>
        <v>0</v>
      </c>
      <c r="D249" s="59">
        <f t="shared" si="23"/>
        <v>0</v>
      </c>
      <c r="E249" s="59">
        <f t="shared" si="24"/>
        <v>0</v>
      </c>
      <c r="F249" s="59">
        <f t="shared" si="25"/>
        <v>0</v>
      </c>
      <c r="G249" s="54">
        <v>0.06</v>
      </c>
      <c r="H249" s="59">
        <f t="shared" si="26"/>
        <v>0</v>
      </c>
      <c r="I249" s="59">
        <f t="shared" si="27"/>
        <v>0</v>
      </c>
      <c r="K249" s="75"/>
    </row>
    <row r="250" spans="2:11" x14ac:dyDescent="0.65">
      <c r="B250" s="39">
        <f t="shared" si="21"/>
        <v>234</v>
      </c>
      <c r="C250" s="75">
        <f t="shared" si="22"/>
        <v>0</v>
      </c>
      <c r="D250" s="59">
        <f t="shared" si="23"/>
        <v>0</v>
      </c>
      <c r="E250" s="59">
        <f t="shared" si="24"/>
        <v>0</v>
      </c>
      <c r="F250" s="59">
        <f t="shared" si="25"/>
        <v>0</v>
      </c>
      <c r="G250" s="54">
        <v>0.06</v>
      </c>
      <c r="H250" s="59">
        <f t="shared" si="26"/>
        <v>0</v>
      </c>
      <c r="I250" s="59">
        <f t="shared" si="27"/>
        <v>0</v>
      </c>
      <c r="K250" s="75"/>
    </row>
    <row r="251" spans="2:11" x14ac:dyDescent="0.65">
      <c r="B251" s="39">
        <f t="shared" si="21"/>
        <v>235</v>
      </c>
      <c r="C251" s="75">
        <f t="shared" si="22"/>
        <v>0</v>
      </c>
      <c r="D251" s="59">
        <f t="shared" si="23"/>
        <v>0</v>
      </c>
      <c r="E251" s="59">
        <f t="shared" si="24"/>
        <v>0</v>
      </c>
      <c r="F251" s="59">
        <f t="shared" si="25"/>
        <v>0</v>
      </c>
      <c r="G251" s="54">
        <v>0.06</v>
      </c>
      <c r="H251" s="59">
        <f t="shared" si="26"/>
        <v>0</v>
      </c>
      <c r="I251" s="59">
        <f t="shared" si="27"/>
        <v>0</v>
      </c>
      <c r="K251" s="75"/>
    </row>
    <row r="252" spans="2:11" x14ac:dyDescent="0.65">
      <c r="B252" s="39">
        <f t="shared" si="21"/>
        <v>236</v>
      </c>
      <c r="C252" s="75">
        <f t="shared" si="22"/>
        <v>0</v>
      </c>
      <c r="D252" s="59">
        <f t="shared" si="23"/>
        <v>0</v>
      </c>
      <c r="E252" s="59">
        <f t="shared" si="24"/>
        <v>0</v>
      </c>
      <c r="F252" s="59">
        <f t="shared" si="25"/>
        <v>0</v>
      </c>
      <c r="G252" s="54">
        <v>0.06</v>
      </c>
      <c r="H252" s="59">
        <f t="shared" si="26"/>
        <v>0</v>
      </c>
      <c r="I252" s="59">
        <f t="shared" si="27"/>
        <v>0</v>
      </c>
      <c r="K252" s="75"/>
    </row>
    <row r="253" spans="2:11" x14ac:dyDescent="0.65">
      <c r="B253" s="39">
        <f t="shared" si="21"/>
        <v>237</v>
      </c>
      <c r="C253" s="75">
        <f t="shared" si="22"/>
        <v>0</v>
      </c>
      <c r="D253" s="59">
        <f t="shared" si="23"/>
        <v>0</v>
      </c>
      <c r="E253" s="59">
        <f t="shared" si="24"/>
        <v>0</v>
      </c>
      <c r="F253" s="59">
        <f t="shared" si="25"/>
        <v>0</v>
      </c>
      <c r="G253" s="54">
        <v>0.06</v>
      </c>
      <c r="H253" s="59">
        <f t="shared" si="26"/>
        <v>0</v>
      </c>
      <c r="I253" s="59">
        <f t="shared" si="27"/>
        <v>0</v>
      </c>
      <c r="K253" s="75"/>
    </row>
    <row r="254" spans="2:11" x14ac:dyDescent="0.65">
      <c r="B254" s="39">
        <f t="shared" si="21"/>
        <v>238</v>
      </c>
      <c r="C254" s="75">
        <f t="shared" si="22"/>
        <v>0</v>
      </c>
      <c r="D254" s="59">
        <f t="shared" si="23"/>
        <v>0</v>
      </c>
      <c r="E254" s="59">
        <f t="shared" si="24"/>
        <v>0</v>
      </c>
      <c r="F254" s="59">
        <f t="shared" si="25"/>
        <v>0</v>
      </c>
      <c r="G254" s="54">
        <v>0.06</v>
      </c>
      <c r="H254" s="59">
        <f t="shared" si="26"/>
        <v>0</v>
      </c>
      <c r="I254" s="59">
        <f t="shared" si="27"/>
        <v>0</v>
      </c>
      <c r="K254" s="75"/>
    </row>
    <row r="255" spans="2:11" x14ac:dyDescent="0.65">
      <c r="B255" s="39">
        <f t="shared" si="21"/>
        <v>239</v>
      </c>
      <c r="C255" s="75">
        <f t="shared" si="22"/>
        <v>0</v>
      </c>
      <c r="D255" s="59">
        <f t="shared" si="23"/>
        <v>0</v>
      </c>
      <c r="E255" s="59">
        <f t="shared" si="24"/>
        <v>0</v>
      </c>
      <c r="F255" s="59">
        <f t="shared" si="25"/>
        <v>0</v>
      </c>
      <c r="G255" s="54">
        <v>0.06</v>
      </c>
      <c r="H255" s="59">
        <f t="shared" si="26"/>
        <v>0</v>
      </c>
      <c r="I255" s="59">
        <f t="shared" si="27"/>
        <v>0</v>
      </c>
      <c r="K255" s="75"/>
    </row>
    <row r="256" spans="2:11" x14ac:dyDescent="0.65">
      <c r="B256" s="39">
        <f t="shared" si="21"/>
        <v>240</v>
      </c>
      <c r="C256" s="75">
        <f t="shared" si="22"/>
        <v>0</v>
      </c>
      <c r="D256" s="59">
        <f t="shared" si="23"/>
        <v>0</v>
      </c>
      <c r="E256" s="59">
        <f t="shared" si="24"/>
        <v>0</v>
      </c>
      <c r="F256" s="59">
        <f t="shared" si="25"/>
        <v>0</v>
      </c>
      <c r="G256" s="54">
        <v>0.06</v>
      </c>
      <c r="H256" s="59">
        <f t="shared" si="26"/>
        <v>0</v>
      </c>
      <c r="I256" s="59">
        <f t="shared" si="27"/>
        <v>0</v>
      </c>
      <c r="K256" s="75"/>
    </row>
    <row r="257" spans="2:12" x14ac:dyDescent="0.65">
      <c r="B257" s="39">
        <f t="shared" si="21"/>
        <v>241</v>
      </c>
      <c r="C257" s="75">
        <f t="shared" si="22"/>
        <v>0</v>
      </c>
      <c r="D257" s="59">
        <f t="shared" si="23"/>
        <v>0</v>
      </c>
      <c r="E257" s="59">
        <f t="shared" si="24"/>
        <v>0</v>
      </c>
      <c r="F257" s="59">
        <f t="shared" si="25"/>
        <v>0</v>
      </c>
      <c r="G257" s="54">
        <v>0.06</v>
      </c>
      <c r="H257" s="59">
        <f t="shared" si="26"/>
        <v>0</v>
      </c>
      <c r="I257" s="59">
        <f t="shared" si="27"/>
        <v>0</v>
      </c>
      <c r="K257" s="75"/>
    </row>
    <row r="258" spans="2:12" x14ac:dyDescent="0.65">
      <c r="B258" s="39">
        <f t="shared" si="21"/>
        <v>242</v>
      </c>
      <c r="C258" s="75">
        <f t="shared" si="22"/>
        <v>0</v>
      </c>
      <c r="D258" s="59">
        <f t="shared" si="23"/>
        <v>0</v>
      </c>
      <c r="E258" s="59">
        <f t="shared" si="24"/>
        <v>0</v>
      </c>
      <c r="F258" s="59">
        <f t="shared" si="25"/>
        <v>0</v>
      </c>
      <c r="G258" s="54">
        <v>0.06</v>
      </c>
      <c r="H258" s="59">
        <f t="shared" si="26"/>
        <v>0</v>
      </c>
      <c r="I258" s="59">
        <f t="shared" si="27"/>
        <v>0</v>
      </c>
      <c r="K258" s="75"/>
    </row>
    <row r="259" spans="2:12" x14ac:dyDescent="0.65">
      <c r="B259" s="39">
        <f t="shared" si="21"/>
        <v>243</v>
      </c>
      <c r="C259" s="75">
        <f t="shared" si="22"/>
        <v>0</v>
      </c>
      <c r="D259" s="59">
        <f t="shared" si="23"/>
        <v>0</v>
      </c>
      <c r="E259" s="59">
        <f t="shared" si="24"/>
        <v>0</v>
      </c>
      <c r="F259" s="59">
        <f t="shared" si="25"/>
        <v>0</v>
      </c>
      <c r="G259" s="54">
        <v>0.06</v>
      </c>
      <c r="H259" s="59">
        <f t="shared" si="26"/>
        <v>0</v>
      </c>
      <c r="I259" s="59">
        <f t="shared" si="27"/>
        <v>0</v>
      </c>
      <c r="K259" s="75"/>
    </row>
    <row r="260" spans="2:12" x14ac:dyDescent="0.65">
      <c r="B260" s="39">
        <f t="shared" si="21"/>
        <v>244</v>
      </c>
      <c r="C260" s="75">
        <f t="shared" si="22"/>
        <v>0</v>
      </c>
      <c r="D260" s="59">
        <f t="shared" si="23"/>
        <v>0</v>
      </c>
      <c r="E260" s="59">
        <f t="shared" si="24"/>
        <v>0</v>
      </c>
      <c r="F260" s="59">
        <f t="shared" si="25"/>
        <v>0</v>
      </c>
      <c r="G260" s="54">
        <v>0.06</v>
      </c>
      <c r="H260" s="59">
        <f t="shared" si="26"/>
        <v>0</v>
      </c>
      <c r="I260" s="59">
        <f t="shared" si="27"/>
        <v>0</v>
      </c>
      <c r="K260" s="75"/>
    </row>
    <row r="261" spans="2:12" x14ac:dyDescent="0.65">
      <c r="B261" s="39">
        <f t="shared" si="21"/>
        <v>245</v>
      </c>
      <c r="C261" s="75">
        <f t="shared" si="22"/>
        <v>0</v>
      </c>
      <c r="D261" s="59">
        <f t="shared" si="23"/>
        <v>0</v>
      </c>
      <c r="E261" s="59">
        <f t="shared" si="24"/>
        <v>0</v>
      </c>
      <c r="F261" s="59">
        <f t="shared" si="25"/>
        <v>0</v>
      </c>
      <c r="G261" s="54">
        <v>0.06</v>
      </c>
      <c r="H261" s="59">
        <f t="shared" si="26"/>
        <v>0</v>
      </c>
      <c r="I261" s="59">
        <f t="shared" si="27"/>
        <v>0</v>
      </c>
      <c r="K261" s="75"/>
    </row>
    <row r="262" spans="2:12" x14ac:dyDescent="0.65">
      <c r="B262" s="39">
        <f t="shared" si="21"/>
        <v>246</v>
      </c>
      <c r="C262" s="75">
        <f t="shared" si="22"/>
        <v>0</v>
      </c>
      <c r="D262" s="59">
        <f t="shared" si="23"/>
        <v>0</v>
      </c>
      <c r="E262" s="59">
        <f t="shared" si="24"/>
        <v>0</v>
      </c>
      <c r="F262" s="59">
        <f t="shared" si="25"/>
        <v>0</v>
      </c>
      <c r="G262" s="54">
        <v>0.06</v>
      </c>
      <c r="H262" s="59">
        <f t="shared" si="26"/>
        <v>0</v>
      </c>
      <c r="I262" s="59">
        <f t="shared" si="27"/>
        <v>0</v>
      </c>
      <c r="K262" s="75"/>
    </row>
    <row r="263" spans="2:12" x14ac:dyDescent="0.65">
      <c r="B263" s="39">
        <f t="shared" si="21"/>
        <v>247</v>
      </c>
      <c r="C263" s="75">
        <f t="shared" si="22"/>
        <v>0</v>
      </c>
      <c r="D263" s="59">
        <f t="shared" si="23"/>
        <v>0</v>
      </c>
      <c r="E263" s="59">
        <f t="shared" si="24"/>
        <v>0</v>
      </c>
      <c r="F263" s="59">
        <f t="shared" si="25"/>
        <v>0</v>
      </c>
      <c r="G263" s="54">
        <v>0.06</v>
      </c>
      <c r="H263" s="59">
        <f t="shared" si="26"/>
        <v>0</v>
      </c>
      <c r="I263" s="59">
        <f t="shared" si="27"/>
        <v>0</v>
      </c>
      <c r="K263" s="75"/>
      <c r="L263" s="68"/>
    </row>
    <row r="264" spans="2:12" x14ac:dyDescent="0.65">
      <c r="B264" s="39">
        <f t="shared" si="21"/>
        <v>248</v>
      </c>
      <c r="C264" s="75">
        <f t="shared" si="22"/>
        <v>0</v>
      </c>
      <c r="D264" s="59">
        <f t="shared" si="23"/>
        <v>0</v>
      </c>
      <c r="E264" s="59">
        <f t="shared" si="24"/>
        <v>0</v>
      </c>
      <c r="F264" s="59">
        <f t="shared" si="25"/>
        <v>0</v>
      </c>
      <c r="G264" s="54">
        <v>0.06</v>
      </c>
      <c r="H264" s="59">
        <f t="shared" si="26"/>
        <v>0</v>
      </c>
      <c r="I264" s="59">
        <f t="shared" si="27"/>
        <v>0</v>
      </c>
      <c r="K264" s="75"/>
    </row>
    <row r="265" spans="2:12" x14ac:dyDescent="0.65">
      <c r="B265" s="39">
        <f t="shared" si="21"/>
        <v>249</v>
      </c>
      <c r="C265" s="75">
        <f t="shared" si="22"/>
        <v>0</v>
      </c>
      <c r="D265" s="59">
        <f t="shared" si="23"/>
        <v>0</v>
      </c>
      <c r="E265" s="59">
        <f t="shared" si="24"/>
        <v>0</v>
      </c>
      <c r="F265" s="59">
        <f t="shared" si="25"/>
        <v>0</v>
      </c>
      <c r="G265" s="54">
        <v>0.06</v>
      </c>
      <c r="H265" s="59">
        <f t="shared" si="26"/>
        <v>0</v>
      </c>
      <c r="I265" s="59">
        <f t="shared" si="27"/>
        <v>0</v>
      </c>
      <c r="K265" s="75"/>
    </row>
    <row r="266" spans="2:12" x14ac:dyDescent="0.65">
      <c r="B266" s="39">
        <f t="shared" si="21"/>
        <v>250</v>
      </c>
      <c r="C266" s="75">
        <f t="shared" si="22"/>
        <v>0</v>
      </c>
      <c r="D266" s="59">
        <f t="shared" si="23"/>
        <v>0</v>
      </c>
      <c r="E266" s="59">
        <f t="shared" si="24"/>
        <v>0</v>
      </c>
      <c r="F266" s="59">
        <f t="shared" si="25"/>
        <v>0</v>
      </c>
      <c r="G266" s="54">
        <v>0.06</v>
      </c>
      <c r="H266" s="59">
        <f t="shared" si="26"/>
        <v>0</v>
      </c>
      <c r="I266" s="59">
        <f t="shared" si="27"/>
        <v>0</v>
      </c>
      <c r="K266" s="75"/>
    </row>
    <row r="267" spans="2:12" x14ac:dyDescent="0.65">
      <c r="B267" s="39">
        <f t="shared" si="21"/>
        <v>251</v>
      </c>
      <c r="C267" s="75">
        <f t="shared" si="22"/>
        <v>0</v>
      </c>
      <c r="D267" s="59">
        <f t="shared" si="23"/>
        <v>0</v>
      </c>
      <c r="E267" s="59">
        <f t="shared" si="24"/>
        <v>0</v>
      </c>
      <c r="F267" s="59">
        <f t="shared" si="25"/>
        <v>0</v>
      </c>
      <c r="G267" s="54">
        <v>0.06</v>
      </c>
      <c r="H267" s="59">
        <f t="shared" si="26"/>
        <v>0</v>
      </c>
      <c r="I267" s="59">
        <f t="shared" si="27"/>
        <v>0</v>
      </c>
      <c r="K267" s="75"/>
    </row>
    <row r="268" spans="2:12" x14ac:dyDescent="0.65">
      <c r="B268" s="39">
        <f t="shared" si="21"/>
        <v>252</v>
      </c>
      <c r="C268" s="75">
        <f t="shared" si="22"/>
        <v>0</v>
      </c>
      <c r="D268" s="59">
        <f t="shared" si="23"/>
        <v>0</v>
      </c>
      <c r="E268" s="59">
        <f t="shared" si="24"/>
        <v>0</v>
      </c>
      <c r="F268" s="59">
        <f t="shared" si="25"/>
        <v>0</v>
      </c>
      <c r="G268" s="54">
        <v>0.06</v>
      </c>
      <c r="H268" s="59">
        <f t="shared" si="26"/>
        <v>0</v>
      </c>
      <c r="I268" s="59">
        <f t="shared" si="27"/>
        <v>0</v>
      </c>
      <c r="K268" s="75"/>
    </row>
    <row r="269" spans="2:12" x14ac:dyDescent="0.65">
      <c r="B269" s="39">
        <f t="shared" si="21"/>
        <v>253</v>
      </c>
      <c r="C269" s="75">
        <f t="shared" si="22"/>
        <v>0</v>
      </c>
      <c r="D269" s="59">
        <f t="shared" si="23"/>
        <v>0</v>
      </c>
      <c r="E269" s="59">
        <f t="shared" si="24"/>
        <v>0</v>
      </c>
      <c r="F269" s="59">
        <f t="shared" si="25"/>
        <v>0</v>
      </c>
      <c r="G269" s="54">
        <v>0.06</v>
      </c>
      <c r="H269" s="59">
        <f t="shared" si="26"/>
        <v>0</v>
      </c>
      <c r="I269" s="59">
        <f t="shared" si="27"/>
        <v>0</v>
      </c>
      <c r="K269" s="75"/>
    </row>
    <row r="270" spans="2:12" x14ac:dyDescent="0.65">
      <c r="B270" s="39">
        <f t="shared" si="21"/>
        <v>254</v>
      </c>
      <c r="C270" s="75">
        <f t="shared" si="22"/>
        <v>0</v>
      </c>
      <c r="D270" s="59">
        <f t="shared" si="23"/>
        <v>0</v>
      </c>
      <c r="E270" s="59">
        <f t="shared" si="24"/>
        <v>0</v>
      </c>
      <c r="F270" s="59">
        <f t="shared" si="25"/>
        <v>0</v>
      </c>
      <c r="G270" s="54">
        <v>0.06</v>
      </c>
      <c r="H270" s="59">
        <f t="shared" si="26"/>
        <v>0</v>
      </c>
      <c r="I270" s="59">
        <f t="shared" si="27"/>
        <v>0</v>
      </c>
      <c r="K270" s="75"/>
    </row>
    <row r="271" spans="2:12" x14ac:dyDescent="0.65">
      <c r="B271" s="39">
        <f t="shared" si="21"/>
        <v>255</v>
      </c>
      <c r="C271" s="75">
        <f t="shared" si="22"/>
        <v>0</v>
      </c>
      <c r="D271" s="59">
        <f t="shared" si="23"/>
        <v>0</v>
      </c>
      <c r="E271" s="59">
        <f t="shared" si="24"/>
        <v>0</v>
      </c>
      <c r="F271" s="59">
        <f t="shared" si="25"/>
        <v>0</v>
      </c>
      <c r="G271" s="54">
        <v>0.06</v>
      </c>
      <c r="H271" s="59">
        <f t="shared" si="26"/>
        <v>0</v>
      </c>
      <c r="I271" s="59">
        <f t="shared" si="27"/>
        <v>0</v>
      </c>
      <c r="K271" s="75"/>
    </row>
    <row r="272" spans="2:12" x14ac:dyDescent="0.65">
      <c r="B272" s="39">
        <f t="shared" si="21"/>
        <v>256</v>
      </c>
      <c r="C272" s="75">
        <f t="shared" si="22"/>
        <v>0</v>
      </c>
      <c r="D272" s="59">
        <f t="shared" si="23"/>
        <v>0</v>
      </c>
      <c r="E272" s="59">
        <f t="shared" si="24"/>
        <v>0</v>
      </c>
      <c r="F272" s="59">
        <f t="shared" si="25"/>
        <v>0</v>
      </c>
      <c r="G272" s="54">
        <v>0.06</v>
      </c>
      <c r="H272" s="59">
        <f t="shared" si="26"/>
        <v>0</v>
      </c>
      <c r="I272" s="59">
        <f t="shared" si="27"/>
        <v>0</v>
      </c>
      <c r="K272" s="75"/>
    </row>
    <row r="273" spans="2:11" x14ac:dyDescent="0.65">
      <c r="B273" s="39">
        <f t="shared" si="21"/>
        <v>257</v>
      </c>
      <c r="C273" s="75">
        <f t="shared" si="22"/>
        <v>0</v>
      </c>
      <c r="D273" s="59">
        <f t="shared" si="23"/>
        <v>0</v>
      </c>
      <c r="E273" s="59">
        <f t="shared" si="24"/>
        <v>0</v>
      </c>
      <c r="F273" s="59">
        <f t="shared" si="25"/>
        <v>0</v>
      </c>
      <c r="G273" s="54">
        <v>0.06</v>
      </c>
      <c r="H273" s="59">
        <f t="shared" si="26"/>
        <v>0</v>
      </c>
      <c r="I273" s="59">
        <f t="shared" si="27"/>
        <v>0</v>
      </c>
      <c r="K273" s="75"/>
    </row>
    <row r="274" spans="2:11" x14ac:dyDescent="0.65">
      <c r="B274" s="39">
        <f t="shared" ref="B274:B337" si="28">B273+1</f>
        <v>258</v>
      </c>
      <c r="C274" s="75">
        <f t="shared" ref="C274:C337" si="29">MIN(IF($B274=1,$C$9,IF(G274=G273,C273,-PMT(G274/12,$C$8-$B274,I273))),I273+I273*G274/12)</f>
        <v>0</v>
      </c>
      <c r="D274" s="59">
        <f t="shared" ref="D274:D337" si="30">IF($C$10&lt;I273-F274,$C$10,I273-F274)</f>
        <v>0</v>
      </c>
      <c r="E274" s="59">
        <f t="shared" ref="E274:E337" si="31">C274+D274</f>
        <v>0</v>
      </c>
      <c r="F274" s="59">
        <f t="shared" ref="F274:F337" si="32">IF(C274&gt;0,MIN(C274-H274,I273),0)</f>
        <v>0</v>
      </c>
      <c r="G274" s="54">
        <v>0.06</v>
      </c>
      <c r="H274" s="59">
        <f t="shared" ref="H274:H337" si="33">I273*G274/12</f>
        <v>0</v>
      </c>
      <c r="I274" s="59">
        <f t="shared" ref="I274:I337" si="34">IF(I273&gt;0,I273-D274-F274,0)</f>
        <v>0</v>
      </c>
      <c r="K274" s="75"/>
    </row>
    <row r="275" spans="2:11" x14ac:dyDescent="0.65">
      <c r="B275" s="39">
        <f t="shared" si="28"/>
        <v>259</v>
      </c>
      <c r="C275" s="75">
        <f t="shared" si="29"/>
        <v>0</v>
      </c>
      <c r="D275" s="59">
        <f t="shared" si="30"/>
        <v>0</v>
      </c>
      <c r="E275" s="59">
        <f t="shared" si="31"/>
        <v>0</v>
      </c>
      <c r="F275" s="59">
        <f t="shared" si="32"/>
        <v>0</v>
      </c>
      <c r="G275" s="54">
        <v>0.06</v>
      </c>
      <c r="H275" s="59">
        <f t="shared" si="33"/>
        <v>0</v>
      </c>
      <c r="I275" s="59">
        <f t="shared" si="34"/>
        <v>0</v>
      </c>
      <c r="K275" s="75"/>
    </row>
    <row r="276" spans="2:11" x14ac:dyDescent="0.65">
      <c r="B276" s="39">
        <f t="shared" si="28"/>
        <v>260</v>
      </c>
      <c r="C276" s="75">
        <f t="shared" si="29"/>
        <v>0</v>
      </c>
      <c r="D276" s="59">
        <f t="shared" si="30"/>
        <v>0</v>
      </c>
      <c r="E276" s="59">
        <f t="shared" si="31"/>
        <v>0</v>
      </c>
      <c r="F276" s="59">
        <f t="shared" si="32"/>
        <v>0</v>
      </c>
      <c r="G276" s="54">
        <v>0.06</v>
      </c>
      <c r="H276" s="59">
        <f t="shared" si="33"/>
        <v>0</v>
      </c>
      <c r="I276" s="59">
        <f t="shared" si="34"/>
        <v>0</v>
      </c>
      <c r="K276" s="75"/>
    </row>
    <row r="277" spans="2:11" x14ac:dyDescent="0.65">
      <c r="B277" s="39">
        <f t="shared" si="28"/>
        <v>261</v>
      </c>
      <c r="C277" s="75">
        <f t="shared" si="29"/>
        <v>0</v>
      </c>
      <c r="D277" s="59">
        <f t="shared" si="30"/>
        <v>0</v>
      </c>
      <c r="E277" s="59">
        <f t="shared" si="31"/>
        <v>0</v>
      </c>
      <c r="F277" s="59">
        <f t="shared" si="32"/>
        <v>0</v>
      </c>
      <c r="G277" s="54">
        <v>0.06</v>
      </c>
      <c r="H277" s="59">
        <f t="shared" si="33"/>
        <v>0</v>
      </c>
      <c r="I277" s="59">
        <f t="shared" si="34"/>
        <v>0</v>
      </c>
      <c r="K277" s="75"/>
    </row>
    <row r="278" spans="2:11" x14ac:dyDescent="0.65">
      <c r="B278" s="39">
        <f t="shared" si="28"/>
        <v>262</v>
      </c>
      <c r="C278" s="75">
        <f t="shared" si="29"/>
        <v>0</v>
      </c>
      <c r="D278" s="59">
        <f t="shared" si="30"/>
        <v>0</v>
      </c>
      <c r="E278" s="59">
        <f t="shared" si="31"/>
        <v>0</v>
      </c>
      <c r="F278" s="59">
        <f t="shared" si="32"/>
        <v>0</v>
      </c>
      <c r="G278" s="54">
        <v>0.06</v>
      </c>
      <c r="H278" s="59">
        <f t="shared" si="33"/>
        <v>0</v>
      </c>
      <c r="I278" s="59">
        <f t="shared" si="34"/>
        <v>0</v>
      </c>
      <c r="K278" s="75"/>
    </row>
    <row r="279" spans="2:11" x14ac:dyDescent="0.65">
      <c r="B279" s="39">
        <f t="shared" si="28"/>
        <v>263</v>
      </c>
      <c r="C279" s="75">
        <f t="shared" si="29"/>
        <v>0</v>
      </c>
      <c r="D279" s="59">
        <f t="shared" si="30"/>
        <v>0</v>
      </c>
      <c r="E279" s="59">
        <f t="shared" si="31"/>
        <v>0</v>
      </c>
      <c r="F279" s="59">
        <f t="shared" si="32"/>
        <v>0</v>
      </c>
      <c r="G279" s="54">
        <v>0.06</v>
      </c>
      <c r="H279" s="59">
        <f t="shared" si="33"/>
        <v>0</v>
      </c>
      <c r="I279" s="59">
        <f t="shared" si="34"/>
        <v>0</v>
      </c>
      <c r="K279" s="75"/>
    </row>
    <row r="280" spans="2:11" x14ac:dyDescent="0.65">
      <c r="B280" s="39">
        <f t="shared" si="28"/>
        <v>264</v>
      </c>
      <c r="C280" s="75">
        <f t="shared" si="29"/>
        <v>0</v>
      </c>
      <c r="D280" s="59">
        <f t="shared" si="30"/>
        <v>0</v>
      </c>
      <c r="E280" s="59">
        <f t="shared" si="31"/>
        <v>0</v>
      </c>
      <c r="F280" s="59">
        <f t="shared" si="32"/>
        <v>0</v>
      </c>
      <c r="G280" s="54">
        <v>0.06</v>
      </c>
      <c r="H280" s="59">
        <f t="shared" si="33"/>
        <v>0</v>
      </c>
      <c r="I280" s="59">
        <f t="shared" si="34"/>
        <v>0</v>
      </c>
      <c r="K280" s="75"/>
    </row>
    <row r="281" spans="2:11" x14ac:dyDescent="0.65">
      <c r="B281" s="39">
        <f t="shared" si="28"/>
        <v>265</v>
      </c>
      <c r="C281" s="75">
        <f t="shared" si="29"/>
        <v>0</v>
      </c>
      <c r="D281" s="59">
        <f t="shared" si="30"/>
        <v>0</v>
      </c>
      <c r="E281" s="59">
        <f t="shared" si="31"/>
        <v>0</v>
      </c>
      <c r="F281" s="59">
        <f t="shared" si="32"/>
        <v>0</v>
      </c>
      <c r="G281" s="54">
        <v>0.06</v>
      </c>
      <c r="H281" s="59">
        <f t="shared" si="33"/>
        <v>0</v>
      </c>
      <c r="I281" s="59">
        <f t="shared" si="34"/>
        <v>0</v>
      </c>
      <c r="K281" s="75"/>
    </row>
    <row r="282" spans="2:11" x14ac:dyDescent="0.65">
      <c r="B282" s="39">
        <f t="shared" si="28"/>
        <v>266</v>
      </c>
      <c r="C282" s="75">
        <f t="shared" si="29"/>
        <v>0</v>
      </c>
      <c r="D282" s="59">
        <f t="shared" si="30"/>
        <v>0</v>
      </c>
      <c r="E282" s="59">
        <f t="shared" si="31"/>
        <v>0</v>
      </c>
      <c r="F282" s="59">
        <f t="shared" si="32"/>
        <v>0</v>
      </c>
      <c r="G282" s="54">
        <v>0.06</v>
      </c>
      <c r="H282" s="59">
        <f t="shared" si="33"/>
        <v>0</v>
      </c>
      <c r="I282" s="59">
        <f t="shared" si="34"/>
        <v>0</v>
      </c>
      <c r="K282" s="75"/>
    </row>
    <row r="283" spans="2:11" x14ac:dyDescent="0.65">
      <c r="B283" s="39">
        <f t="shared" si="28"/>
        <v>267</v>
      </c>
      <c r="C283" s="75">
        <f t="shared" si="29"/>
        <v>0</v>
      </c>
      <c r="D283" s="59">
        <f t="shared" si="30"/>
        <v>0</v>
      </c>
      <c r="E283" s="59">
        <f t="shared" si="31"/>
        <v>0</v>
      </c>
      <c r="F283" s="59">
        <f t="shared" si="32"/>
        <v>0</v>
      </c>
      <c r="G283" s="54">
        <v>0.06</v>
      </c>
      <c r="H283" s="59">
        <f t="shared" si="33"/>
        <v>0</v>
      </c>
      <c r="I283" s="59">
        <f t="shared" si="34"/>
        <v>0</v>
      </c>
      <c r="K283" s="75"/>
    </row>
    <row r="284" spans="2:11" x14ac:dyDescent="0.65">
      <c r="B284" s="39">
        <f t="shared" si="28"/>
        <v>268</v>
      </c>
      <c r="C284" s="75">
        <f t="shared" si="29"/>
        <v>0</v>
      </c>
      <c r="D284" s="59">
        <f t="shared" si="30"/>
        <v>0</v>
      </c>
      <c r="E284" s="59">
        <f t="shared" si="31"/>
        <v>0</v>
      </c>
      <c r="F284" s="59">
        <f t="shared" si="32"/>
        <v>0</v>
      </c>
      <c r="G284" s="54">
        <v>0.06</v>
      </c>
      <c r="H284" s="59">
        <f t="shared" si="33"/>
        <v>0</v>
      </c>
      <c r="I284" s="59">
        <f t="shared" si="34"/>
        <v>0</v>
      </c>
      <c r="K284" s="75"/>
    </row>
    <row r="285" spans="2:11" x14ac:dyDescent="0.65">
      <c r="B285" s="39">
        <f t="shared" si="28"/>
        <v>269</v>
      </c>
      <c r="C285" s="75">
        <f t="shared" si="29"/>
        <v>0</v>
      </c>
      <c r="D285" s="59">
        <f t="shared" si="30"/>
        <v>0</v>
      </c>
      <c r="E285" s="59">
        <f t="shared" si="31"/>
        <v>0</v>
      </c>
      <c r="F285" s="59">
        <f t="shared" si="32"/>
        <v>0</v>
      </c>
      <c r="G285" s="54">
        <v>0.06</v>
      </c>
      <c r="H285" s="59">
        <f t="shared" si="33"/>
        <v>0</v>
      </c>
      <c r="I285" s="59">
        <f t="shared" si="34"/>
        <v>0</v>
      </c>
      <c r="K285" s="75"/>
    </row>
    <row r="286" spans="2:11" x14ac:dyDescent="0.65">
      <c r="B286" s="39">
        <f t="shared" si="28"/>
        <v>270</v>
      </c>
      <c r="C286" s="75">
        <f t="shared" si="29"/>
        <v>0</v>
      </c>
      <c r="D286" s="59">
        <f t="shared" si="30"/>
        <v>0</v>
      </c>
      <c r="E286" s="59">
        <f t="shared" si="31"/>
        <v>0</v>
      </c>
      <c r="F286" s="59">
        <f t="shared" si="32"/>
        <v>0</v>
      </c>
      <c r="G286" s="54">
        <v>0.06</v>
      </c>
      <c r="H286" s="59">
        <f t="shared" si="33"/>
        <v>0</v>
      </c>
      <c r="I286" s="59">
        <f t="shared" si="34"/>
        <v>0</v>
      </c>
      <c r="K286" s="75"/>
    </row>
    <row r="287" spans="2:11" x14ac:dyDescent="0.65">
      <c r="B287" s="39">
        <f t="shared" si="28"/>
        <v>271</v>
      </c>
      <c r="C287" s="75">
        <f t="shared" si="29"/>
        <v>0</v>
      </c>
      <c r="D287" s="59">
        <f t="shared" si="30"/>
        <v>0</v>
      </c>
      <c r="E287" s="59">
        <f t="shared" si="31"/>
        <v>0</v>
      </c>
      <c r="F287" s="59">
        <f t="shared" si="32"/>
        <v>0</v>
      </c>
      <c r="G287" s="54">
        <v>0.06</v>
      </c>
      <c r="H287" s="59">
        <f t="shared" si="33"/>
        <v>0</v>
      </c>
      <c r="I287" s="59">
        <f t="shared" si="34"/>
        <v>0</v>
      </c>
      <c r="K287" s="75"/>
    </row>
    <row r="288" spans="2:11" x14ac:dyDescent="0.65">
      <c r="B288" s="39">
        <f t="shared" si="28"/>
        <v>272</v>
      </c>
      <c r="C288" s="75">
        <f t="shared" si="29"/>
        <v>0</v>
      </c>
      <c r="D288" s="59">
        <f t="shared" si="30"/>
        <v>0</v>
      </c>
      <c r="E288" s="59">
        <f t="shared" si="31"/>
        <v>0</v>
      </c>
      <c r="F288" s="59">
        <f t="shared" si="32"/>
        <v>0</v>
      </c>
      <c r="G288" s="54">
        <v>0.06</v>
      </c>
      <c r="H288" s="59">
        <f t="shared" si="33"/>
        <v>0</v>
      </c>
      <c r="I288" s="59">
        <f t="shared" si="34"/>
        <v>0</v>
      </c>
      <c r="K288" s="75"/>
    </row>
    <row r="289" spans="2:11" x14ac:dyDescent="0.65">
      <c r="B289" s="39">
        <f t="shared" si="28"/>
        <v>273</v>
      </c>
      <c r="C289" s="75">
        <f t="shared" si="29"/>
        <v>0</v>
      </c>
      <c r="D289" s="59">
        <f t="shared" si="30"/>
        <v>0</v>
      </c>
      <c r="E289" s="59">
        <f t="shared" si="31"/>
        <v>0</v>
      </c>
      <c r="F289" s="59">
        <f t="shared" si="32"/>
        <v>0</v>
      </c>
      <c r="G289" s="54">
        <v>0.06</v>
      </c>
      <c r="H289" s="59">
        <f t="shared" si="33"/>
        <v>0</v>
      </c>
      <c r="I289" s="59">
        <f t="shared" si="34"/>
        <v>0</v>
      </c>
      <c r="K289" s="75"/>
    </row>
    <row r="290" spans="2:11" x14ac:dyDescent="0.65">
      <c r="B290" s="39">
        <f t="shared" si="28"/>
        <v>274</v>
      </c>
      <c r="C290" s="75">
        <f t="shared" si="29"/>
        <v>0</v>
      </c>
      <c r="D290" s="59">
        <f t="shared" si="30"/>
        <v>0</v>
      </c>
      <c r="E290" s="59">
        <f t="shared" si="31"/>
        <v>0</v>
      </c>
      <c r="F290" s="59">
        <f t="shared" si="32"/>
        <v>0</v>
      </c>
      <c r="G290" s="54">
        <v>0.06</v>
      </c>
      <c r="H290" s="59">
        <f t="shared" si="33"/>
        <v>0</v>
      </c>
      <c r="I290" s="59">
        <f t="shared" si="34"/>
        <v>0</v>
      </c>
      <c r="K290" s="75"/>
    </row>
    <row r="291" spans="2:11" x14ac:dyDescent="0.65">
      <c r="B291" s="39">
        <f t="shared" si="28"/>
        <v>275</v>
      </c>
      <c r="C291" s="75">
        <f t="shared" si="29"/>
        <v>0</v>
      </c>
      <c r="D291" s="59">
        <f t="shared" si="30"/>
        <v>0</v>
      </c>
      <c r="E291" s="59">
        <f t="shared" si="31"/>
        <v>0</v>
      </c>
      <c r="F291" s="59">
        <f t="shared" si="32"/>
        <v>0</v>
      </c>
      <c r="G291" s="54">
        <v>0.06</v>
      </c>
      <c r="H291" s="59">
        <f t="shared" si="33"/>
        <v>0</v>
      </c>
      <c r="I291" s="59">
        <f t="shared" si="34"/>
        <v>0</v>
      </c>
      <c r="K291" s="75"/>
    </row>
    <row r="292" spans="2:11" x14ac:dyDescent="0.65">
      <c r="B292" s="39">
        <f t="shared" si="28"/>
        <v>276</v>
      </c>
      <c r="C292" s="75">
        <f t="shared" si="29"/>
        <v>0</v>
      </c>
      <c r="D292" s="59">
        <f t="shared" si="30"/>
        <v>0</v>
      </c>
      <c r="E292" s="59">
        <f t="shared" si="31"/>
        <v>0</v>
      </c>
      <c r="F292" s="59">
        <f t="shared" si="32"/>
        <v>0</v>
      </c>
      <c r="G292" s="54">
        <v>0.06</v>
      </c>
      <c r="H292" s="59">
        <f t="shared" si="33"/>
        <v>0</v>
      </c>
      <c r="I292" s="59">
        <f t="shared" si="34"/>
        <v>0</v>
      </c>
      <c r="K292" s="75"/>
    </row>
    <row r="293" spans="2:11" x14ac:dyDescent="0.65">
      <c r="B293" s="39">
        <f t="shared" si="28"/>
        <v>277</v>
      </c>
      <c r="C293" s="75">
        <f t="shared" si="29"/>
        <v>0</v>
      </c>
      <c r="D293" s="59">
        <f t="shared" si="30"/>
        <v>0</v>
      </c>
      <c r="E293" s="59">
        <f t="shared" si="31"/>
        <v>0</v>
      </c>
      <c r="F293" s="59">
        <f t="shared" si="32"/>
        <v>0</v>
      </c>
      <c r="G293" s="54">
        <v>0.06</v>
      </c>
      <c r="H293" s="59">
        <f t="shared" si="33"/>
        <v>0</v>
      </c>
      <c r="I293" s="59">
        <f t="shared" si="34"/>
        <v>0</v>
      </c>
      <c r="K293" s="75"/>
    </row>
    <row r="294" spans="2:11" x14ac:dyDescent="0.65">
      <c r="B294" s="39">
        <f t="shared" si="28"/>
        <v>278</v>
      </c>
      <c r="C294" s="75">
        <f t="shared" si="29"/>
        <v>0</v>
      </c>
      <c r="D294" s="59">
        <f t="shared" si="30"/>
        <v>0</v>
      </c>
      <c r="E294" s="59">
        <f t="shared" si="31"/>
        <v>0</v>
      </c>
      <c r="F294" s="59">
        <f t="shared" si="32"/>
        <v>0</v>
      </c>
      <c r="G294" s="54">
        <v>0.06</v>
      </c>
      <c r="H294" s="59">
        <f t="shared" si="33"/>
        <v>0</v>
      </c>
      <c r="I294" s="59">
        <f t="shared" si="34"/>
        <v>0</v>
      </c>
      <c r="K294" s="75"/>
    </row>
    <row r="295" spans="2:11" x14ac:dyDescent="0.65">
      <c r="B295" s="39">
        <f t="shared" si="28"/>
        <v>279</v>
      </c>
      <c r="C295" s="75">
        <f t="shared" si="29"/>
        <v>0</v>
      </c>
      <c r="D295" s="59">
        <f t="shared" si="30"/>
        <v>0</v>
      </c>
      <c r="E295" s="59">
        <f t="shared" si="31"/>
        <v>0</v>
      </c>
      <c r="F295" s="59">
        <f t="shared" si="32"/>
        <v>0</v>
      </c>
      <c r="G295" s="54">
        <v>0.06</v>
      </c>
      <c r="H295" s="59">
        <f t="shared" si="33"/>
        <v>0</v>
      </c>
      <c r="I295" s="59">
        <f t="shared" si="34"/>
        <v>0</v>
      </c>
      <c r="K295" s="75"/>
    </row>
    <row r="296" spans="2:11" x14ac:dyDescent="0.65">
      <c r="B296" s="39">
        <f t="shared" si="28"/>
        <v>280</v>
      </c>
      <c r="C296" s="75">
        <f t="shared" si="29"/>
        <v>0</v>
      </c>
      <c r="D296" s="59">
        <f t="shared" si="30"/>
        <v>0</v>
      </c>
      <c r="E296" s="59">
        <f t="shared" si="31"/>
        <v>0</v>
      </c>
      <c r="F296" s="59">
        <f t="shared" si="32"/>
        <v>0</v>
      </c>
      <c r="G296" s="54">
        <v>0.06</v>
      </c>
      <c r="H296" s="59">
        <f t="shared" si="33"/>
        <v>0</v>
      </c>
      <c r="I296" s="59">
        <f t="shared" si="34"/>
        <v>0</v>
      </c>
      <c r="K296" s="75"/>
    </row>
    <row r="297" spans="2:11" x14ac:dyDescent="0.65">
      <c r="B297" s="39">
        <f t="shared" si="28"/>
        <v>281</v>
      </c>
      <c r="C297" s="75">
        <f t="shared" si="29"/>
        <v>0</v>
      </c>
      <c r="D297" s="59">
        <f t="shared" si="30"/>
        <v>0</v>
      </c>
      <c r="E297" s="59">
        <f t="shared" si="31"/>
        <v>0</v>
      </c>
      <c r="F297" s="59">
        <f t="shared" si="32"/>
        <v>0</v>
      </c>
      <c r="G297" s="54">
        <v>0.06</v>
      </c>
      <c r="H297" s="59">
        <f t="shared" si="33"/>
        <v>0</v>
      </c>
      <c r="I297" s="59">
        <f t="shared" si="34"/>
        <v>0</v>
      </c>
      <c r="K297" s="75"/>
    </row>
    <row r="298" spans="2:11" x14ac:dyDescent="0.65">
      <c r="B298" s="39">
        <f t="shared" si="28"/>
        <v>282</v>
      </c>
      <c r="C298" s="75">
        <f t="shared" si="29"/>
        <v>0</v>
      </c>
      <c r="D298" s="59">
        <f t="shared" si="30"/>
        <v>0</v>
      </c>
      <c r="E298" s="59">
        <f t="shared" si="31"/>
        <v>0</v>
      </c>
      <c r="F298" s="59">
        <f t="shared" si="32"/>
        <v>0</v>
      </c>
      <c r="G298" s="54">
        <v>0.06</v>
      </c>
      <c r="H298" s="59">
        <f t="shared" si="33"/>
        <v>0</v>
      </c>
      <c r="I298" s="59">
        <f t="shared" si="34"/>
        <v>0</v>
      </c>
      <c r="K298" s="75"/>
    </row>
    <row r="299" spans="2:11" x14ac:dyDescent="0.65">
      <c r="B299" s="39">
        <f t="shared" si="28"/>
        <v>283</v>
      </c>
      <c r="C299" s="75">
        <f t="shared" si="29"/>
        <v>0</v>
      </c>
      <c r="D299" s="59">
        <f t="shared" si="30"/>
        <v>0</v>
      </c>
      <c r="E299" s="59">
        <f t="shared" si="31"/>
        <v>0</v>
      </c>
      <c r="F299" s="59">
        <f t="shared" si="32"/>
        <v>0</v>
      </c>
      <c r="G299" s="54">
        <v>0.06</v>
      </c>
      <c r="H299" s="59">
        <f t="shared" si="33"/>
        <v>0</v>
      </c>
      <c r="I299" s="59">
        <f t="shared" si="34"/>
        <v>0</v>
      </c>
      <c r="K299" s="75"/>
    </row>
    <row r="300" spans="2:11" x14ac:dyDescent="0.65">
      <c r="B300" s="39">
        <f t="shared" si="28"/>
        <v>284</v>
      </c>
      <c r="C300" s="75">
        <f t="shared" si="29"/>
        <v>0</v>
      </c>
      <c r="D300" s="59">
        <f t="shared" si="30"/>
        <v>0</v>
      </c>
      <c r="E300" s="59">
        <f t="shared" si="31"/>
        <v>0</v>
      </c>
      <c r="F300" s="59">
        <f t="shared" si="32"/>
        <v>0</v>
      </c>
      <c r="G300" s="54">
        <v>0.06</v>
      </c>
      <c r="H300" s="59">
        <f t="shared" si="33"/>
        <v>0</v>
      </c>
      <c r="I300" s="59">
        <f t="shared" si="34"/>
        <v>0</v>
      </c>
      <c r="K300" s="75"/>
    </row>
    <row r="301" spans="2:11" x14ac:dyDescent="0.65">
      <c r="B301" s="39">
        <f t="shared" si="28"/>
        <v>285</v>
      </c>
      <c r="C301" s="75">
        <f t="shared" si="29"/>
        <v>0</v>
      </c>
      <c r="D301" s="59">
        <f t="shared" si="30"/>
        <v>0</v>
      </c>
      <c r="E301" s="59">
        <f t="shared" si="31"/>
        <v>0</v>
      </c>
      <c r="F301" s="59">
        <f t="shared" si="32"/>
        <v>0</v>
      </c>
      <c r="G301" s="54">
        <v>0.06</v>
      </c>
      <c r="H301" s="59">
        <f t="shared" si="33"/>
        <v>0</v>
      </c>
      <c r="I301" s="59">
        <f t="shared" si="34"/>
        <v>0</v>
      </c>
      <c r="K301" s="75"/>
    </row>
    <row r="302" spans="2:11" x14ac:dyDescent="0.65">
      <c r="B302" s="39">
        <f t="shared" si="28"/>
        <v>286</v>
      </c>
      <c r="C302" s="75">
        <f t="shared" si="29"/>
        <v>0</v>
      </c>
      <c r="D302" s="59">
        <f t="shared" si="30"/>
        <v>0</v>
      </c>
      <c r="E302" s="59">
        <f t="shared" si="31"/>
        <v>0</v>
      </c>
      <c r="F302" s="59">
        <f t="shared" si="32"/>
        <v>0</v>
      </c>
      <c r="G302" s="54">
        <v>0.06</v>
      </c>
      <c r="H302" s="59">
        <f t="shared" si="33"/>
        <v>0</v>
      </c>
      <c r="I302" s="59">
        <f t="shared" si="34"/>
        <v>0</v>
      </c>
      <c r="K302" s="75"/>
    </row>
    <row r="303" spans="2:11" x14ac:dyDescent="0.65">
      <c r="B303" s="39">
        <f t="shared" si="28"/>
        <v>287</v>
      </c>
      <c r="C303" s="75">
        <f t="shared" si="29"/>
        <v>0</v>
      </c>
      <c r="D303" s="59">
        <f t="shared" si="30"/>
        <v>0</v>
      </c>
      <c r="E303" s="59">
        <f t="shared" si="31"/>
        <v>0</v>
      </c>
      <c r="F303" s="59">
        <f t="shared" si="32"/>
        <v>0</v>
      </c>
      <c r="G303" s="54">
        <v>0.06</v>
      </c>
      <c r="H303" s="59">
        <f t="shared" si="33"/>
        <v>0</v>
      </c>
      <c r="I303" s="59">
        <f t="shared" si="34"/>
        <v>0</v>
      </c>
      <c r="K303" s="75"/>
    </row>
    <row r="304" spans="2:11" x14ac:dyDescent="0.65">
      <c r="B304" s="39">
        <f t="shared" si="28"/>
        <v>288</v>
      </c>
      <c r="C304" s="75">
        <f t="shared" si="29"/>
        <v>0</v>
      </c>
      <c r="D304" s="59">
        <f t="shared" si="30"/>
        <v>0</v>
      </c>
      <c r="E304" s="59">
        <f t="shared" si="31"/>
        <v>0</v>
      </c>
      <c r="F304" s="59">
        <f t="shared" si="32"/>
        <v>0</v>
      </c>
      <c r="G304" s="54">
        <v>0.06</v>
      </c>
      <c r="H304" s="59">
        <f t="shared" si="33"/>
        <v>0</v>
      </c>
      <c r="I304" s="59">
        <f t="shared" si="34"/>
        <v>0</v>
      </c>
      <c r="K304" s="75"/>
    </row>
    <row r="305" spans="2:11" x14ac:dyDescent="0.65">
      <c r="B305" s="39">
        <f t="shared" si="28"/>
        <v>289</v>
      </c>
      <c r="C305" s="75">
        <f t="shared" si="29"/>
        <v>0</v>
      </c>
      <c r="D305" s="59">
        <f t="shared" si="30"/>
        <v>0</v>
      </c>
      <c r="E305" s="59">
        <f t="shared" si="31"/>
        <v>0</v>
      </c>
      <c r="F305" s="59">
        <f t="shared" si="32"/>
        <v>0</v>
      </c>
      <c r="G305" s="54">
        <v>0.06</v>
      </c>
      <c r="H305" s="59">
        <f t="shared" si="33"/>
        <v>0</v>
      </c>
      <c r="I305" s="59">
        <f t="shared" si="34"/>
        <v>0</v>
      </c>
      <c r="K305" s="75"/>
    </row>
    <row r="306" spans="2:11" x14ac:dyDescent="0.65">
      <c r="B306" s="39">
        <f t="shared" si="28"/>
        <v>290</v>
      </c>
      <c r="C306" s="75">
        <f t="shared" si="29"/>
        <v>0</v>
      </c>
      <c r="D306" s="59">
        <f t="shared" si="30"/>
        <v>0</v>
      </c>
      <c r="E306" s="59">
        <f t="shared" si="31"/>
        <v>0</v>
      </c>
      <c r="F306" s="59">
        <f t="shared" si="32"/>
        <v>0</v>
      </c>
      <c r="G306" s="54">
        <v>0.06</v>
      </c>
      <c r="H306" s="59">
        <f t="shared" si="33"/>
        <v>0</v>
      </c>
      <c r="I306" s="59">
        <f t="shared" si="34"/>
        <v>0</v>
      </c>
      <c r="K306" s="75"/>
    </row>
    <row r="307" spans="2:11" x14ac:dyDescent="0.65">
      <c r="B307" s="39">
        <f t="shared" si="28"/>
        <v>291</v>
      </c>
      <c r="C307" s="75">
        <f t="shared" si="29"/>
        <v>0</v>
      </c>
      <c r="D307" s="59">
        <f t="shared" si="30"/>
        <v>0</v>
      </c>
      <c r="E307" s="59">
        <f t="shared" si="31"/>
        <v>0</v>
      </c>
      <c r="F307" s="59">
        <f t="shared" si="32"/>
        <v>0</v>
      </c>
      <c r="G307" s="54">
        <v>0.06</v>
      </c>
      <c r="H307" s="59">
        <f t="shared" si="33"/>
        <v>0</v>
      </c>
      <c r="I307" s="59">
        <f t="shared" si="34"/>
        <v>0</v>
      </c>
      <c r="K307" s="75"/>
    </row>
    <row r="308" spans="2:11" x14ac:dyDescent="0.65">
      <c r="B308" s="39">
        <f t="shared" si="28"/>
        <v>292</v>
      </c>
      <c r="C308" s="75">
        <f t="shared" si="29"/>
        <v>0</v>
      </c>
      <c r="D308" s="59">
        <f t="shared" si="30"/>
        <v>0</v>
      </c>
      <c r="E308" s="59">
        <f t="shared" si="31"/>
        <v>0</v>
      </c>
      <c r="F308" s="59">
        <f t="shared" si="32"/>
        <v>0</v>
      </c>
      <c r="G308" s="54">
        <v>0.06</v>
      </c>
      <c r="H308" s="59">
        <f t="shared" si="33"/>
        <v>0</v>
      </c>
      <c r="I308" s="59">
        <f t="shared" si="34"/>
        <v>0</v>
      </c>
      <c r="K308" s="75"/>
    </row>
    <row r="309" spans="2:11" x14ac:dyDescent="0.65">
      <c r="B309" s="39">
        <f t="shared" si="28"/>
        <v>293</v>
      </c>
      <c r="C309" s="75">
        <f t="shared" si="29"/>
        <v>0</v>
      </c>
      <c r="D309" s="59">
        <f t="shared" si="30"/>
        <v>0</v>
      </c>
      <c r="E309" s="59">
        <f t="shared" si="31"/>
        <v>0</v>
      </c>
      <c r="F309" s="59">
        <f t="shared" si="32"/>
        <v>0</v>
      </c>
      <c r="G309" s="54">
        <v>0.06</v>
      </c>
      <c r="H309" s="59">
        <f t="shared" si="33"/>
        <v>0</v>
      </c>
      <c r="I309" s="59">
        <f t="shared" si="34"/>
        <v>0</v>
      </c>
      <c r="K309" s="75"/>
    </row>
    <row r="310" spans="2:11" x14ac:dyDescent="0.65">
      <c r="B310" s="39">
        <f t="shared" si="28"/>
        <v>294</v>
      </c>
      <c r="C310" s="75">
        <f t="shared" si="29"/>
        <v>0</v>
      </c>
      <c r="D310" s="59">
        <f t="shared" si="30"/>
        <v>0</v>
      </c>
      <c r="E310" s="59">
        <f t="shared" si="31"/>
        <v>0</v>
      </c>
      <c r="F310" s="59">
        <f t="shared" si="32"/>
        <v>0</v>
      </c>
      <c r="G310" s="54">
        <v>0.06</v>
      </c>
      <c r="H310" s="59">
        <f t="shared" si="33"/>
        <v>0</v>
      </c>
      <c r="I310" s="59">
        <f t="shared" si="34"/>
        <v>0</v>
      </c>
      <c r="K310" s="75"/>
    </row>
    <row r="311" spans="2:11" x14ac:dyDescent="0.65">
      <c r="B311" s="39">
        <f t="shared" si="28"/>
        <v>295</v>
      </c>
      <c r="C311" s="75">
        <f t="shared" si="29"/>
        <v>0</v>
      </c>
      <c r="D311" s="59">
        <f t="shared" si="30"/>
        <v>0</v>
      </c>
      <c r="E311" s="59">
        <f t="shared" si="31"/>
        <v>0</v>
      </c>
      <c r="F311" s="59">
        <f t="shared" si="32"/>
        <v>0</v>
      </c>
      <c r="G311" s="54">
        <v>0.06</v>
      </c>
      <c r="H311" s="59">
        <f t="shared" si="33"/>
        <v>0</v>
      </c>
      <c r="I311" s="59">
        <f t="shared" si="34"/>
        <v>0</v>
      </c>
      <c r="K311" s="75"/>
    </row>
    <row r="312" spans="2:11" x14ac:dyDescent="0.65">
      <c r="B312" s="39">
        <f t="shared" si="28"/>
        <v>296</v>
      </c>
      <c r="C312" s="75">
        <f t="shared" si="29"/>
        <v>0</v>
      </c>
      <c r="D312" s="59">
        <f t="shared" si="30"/>
        <v>0</v>
      </c>
      <c r="E312" s="59">
        <f t="shared" si="31"/>
        <v>0</v>
      </c>
      <c r="F312" s="59">
        <f t="shared" si="32"/>
        <v>0</v>
      </c>
      <c r="G312" s="54">
        <v>0.06</v>
      </c>
      <c r="H312" s="59">
        <f t="shared" si="33"/>
        <v>0</v>
      </c>
      <c r="I312" s="59">
        <f t="shared" si="34"/>
        <v>0</v>
      </c>
      <c r="K312" s="75"/>
    </row>
    <row r="313" spans="2:11" x14ac:dyDescent="0.65">
      <c r="B313" s="39">
        <f t="shared" si="28"/>
        <v>297</v>
      </c>
      <c r="C313" s="75">
        <f t="shared" si="29"/>
        <v>0</v>
      </c>
      <c r="D313" s="59">
        <f t="shared" si="30"/>
        <v>0</v>
      </c>
      <c r="E313" s="59">
        <f t="shared" si="31"/>
        <v>0</v>
      </c>
      <c r="F313" s="59">
        <f t="shared" si="32"/>
        <v>0</v>
      </c>
      <c r="G313" s="54">
        <v>0.06</v>
      </c>
      <c r="H313" s="59">
        <f t="shared" si="33"/>
        <v>0</v>
      </c>
      <c r="I313" s="59">
        <f t="shared" si="34"/>
        <v>0</v>
      </c>
      <c r="K313" s="75"/>
    </row>
    <row r="314" spans="2:11" x14ac:dyDescent="0.65">
      <c r="B314" s="39">
        <f t="shared" si="28"/>
        <v>298</v>
      </c>
      <c r="C314" s="75">
        <f t="shared" si="29"/>
        <v>0</v>
      </c>
      <c r="D314" s="59">
        <f t="shared" si="30"/>
        <v>0</v>
      </c>
      <c r="E314" s="59">
        <f t="shared" si="31"/>
        <v>0</v>
      </c>
      <c r="F314" s="59">
        <f t="shared" si="32"/>
        <v>0</v>
      </c>
      <c r="G314" s="54">
        <v>0.06</v>
      </c>
      <c r="H314" s="59">
        <f t="shared" si="33"/>
        <v>0</v>
      </c>
      <c r="I314" s="59">
        <f t="shared" si="34"/>
        <v>0</v>
      </c>
      <c r="K314" s="75"/>
    </row>
    <row r="315" spans="2:11" x14ac:dyDescent="0.65">
      <c r="B315" s="39">
        <f t="shared" si="28"/>
        <v>299</v>
      </c>
      <c r="C315" s="75">
        <f t="shared" si="29"/>
        <v>0</v>
      </c>
      <c r="D315" s="59">
        <f t="shared" si="30"/>
        <v>0</v>
      </c>
      <c r="E315" s="59">
        <f t="shared" si="31"/>
        <v>0</v>
      </c>
      <c r="F315" s="59">
        <f t="shared" si="32"/>
        <v>0</v>
      </c>
      <c r="G315" s="54">
        <v>0.06</v>
      </c>
      <c r="H315" s="59">
        <f t="shared" si="33"/>
        <v>0</v>
      </c>
      <c r="I315" s="59">
        <f t="shared" si="34"/>
        <v>0</v>
      </c>
      <c r="K315" s="75"/>
    </row>
    <row r="316" spans="2:11" x14ac:dyDescent="0.65">
      <c r="B316" s="39">
        <f t="shared" si="28"/>
        <v>300</v>
      </c>
      <c r="C316" s="75">
        <f t="shared" si="29"/>
        <v>0</v>
      </c>
      <c r="D316" s="59">
        <f t="shared" si="30"/>
        <v>0</v>
      </c>
      <c r="E316" s="59">
        <f t="shared" si="31"/>
        <v>0</v>
      </c>
      <c r="F316" s="59">
        <f t="shared" si="32"/>
        <v>0</v>
      </c>
      <c r="G316" s="54">
        <v>0.06</v>
      </c>
      <c r="H316" s="59">
        <f t="shared" si="33"/>
        <v>0</v>
      </c>
      <c r="I316" s="59">
        <f t="shared" si="34"/>
        <v>0</v>
      </c>
      <c r="K316" s="75"/>
    </row>
    <row r="317" spans="2:11" x14ac:dyDescent="0.65">
      <c r="B317" s="39">
        <f t="shared" si="28"/>
        <v>301</v>
      </c>
      <c r="C317" s="75">
        <f t="shared" si="29"/>
        <v>0</v>
      </c>
      <c r="D317" s="59">
        <f t="shared" si="30"/>
        <v>0</v>
      </c>
      <c r="E317" s="59">
        <f t="shared" si="31"/>
        <v>0</v>
      </c>
      <c r="F317" s="59">
        <f t="shared" si="32"/>
        <v>0</v>
      </c>
      <c r="G317" s="54">
        <v>0.06</v>
      </c>
      <c r="H317" s="59">
        <f t="shared" si="33"/>
        <v>0</v>
      </c>
      <c r="I317" s="59">
        <f t="shared" si="34"/>
        <v>0</v>
      </c>
      <c r="K317" s="75"/>
    </row>
    <row r="318" spans="2:11" x14ac:dyDescent="0.65">
      <c r="B318" s="39">
        <f t="shared" si="28"/>
        <v>302</v>
      </c>
      <c r="C318" s="75">
        <f t="shared" si="29"/>
        <v>0</v>
      </c>
      <c r="D318" s="59">
        <f t="shared" si="30"/>
        <v>0</v>
      </c>
      <c r="E318" s="59">
        <f t="shared" si="31"/>
        <v>0</v>
      </c>
      <c r="F318" s="59">
        <f t="shared" si="32"/>
        <v>0</v>
      </c>
      <c r="G318" s="54">
        <v>0.06</v>
      </c>
      <c r="H318" s="59">
        <f t="shared" si="33"/>
        <v>0</v>
      </c>
      <c r="I318" s="59">
        <f t="shared" si="34"/>
        <v>0</v>
      </c>
      <c r="K318" s="75"/>
    </row>
    <row r="319" spans="2:11" x14ac:dyDescent="0.65">
      <c r="B319" s="39">
        <f t="shared" si="28"/>
        <v>303</v>
      </c>
      <c r="C319" s="75">
        <f t="shared" si="29"/>
        <v>0</v>
      </c>
      <c r="D319" s="59">
        <f t="shared" si="30"/>
        <v>0</v>
      </c>
      <c r="E319" s="59">
        <f t="shared" si="31"/>
        <v>0</v>
      </c>
      <c r="F319" s="59">
        <f t="shared" si="32"/>
        <v>0</v>
      </c>
      <c r="G319" s="54">
        <v>0.06</v>
      </c>
      <c r="H319" s="59">
        <f t="shared" si="33"/>
        <v>0</v>
      </c>
      <c r="I319" s="59">
        <f t="shared" si="34"/>
        <v>0</v>
      </c>
      <c r="K319" s="75"/>
    </row>
    <row r="320" spans="2:11" x14ac:dyDescent="0.65">
      <c r="B320" s="39">
        <f t="shared" si="28"/>
        <v>304</v>
      </c>
      <c r="C320" s="75">
        <f t="shared" si="29"/>
        <v>0</v>
      </c>
      <c r="D320" s="59">
        <f t="shared" si="30"/>
        <v>0</v>
      </c>
      <c r="E320" s="59">
        <f t="shared" si="31"/>
        <v>0</v>
      </c>
      <c r="F320" s="59">
        <f t="shared" si="32"/>
        <v>0</v>
      </c>
      <c r="G320" s="54">
        <v>0.06</v>
      </c>
      <c r="H320" s="59">
        <f t="shared" si="33"/>
        <v>0</v>
      </c>
      <c r="I320" s="59">
        <f t="shared" si="34"/>
        <v>0</v>
      </c>
      <c r="K320" s="75"/>
    </row>
    <row r="321" spans="2:11" x14ac:dyDescent="0.65">
      <c r="B321" s="39">
        <f t="shared" si="28"/>
        <v>305</v>
      </c>
      <c r="C321" s="75">
        <f t="shared" si="29"/>
        <v>0</v>
      </c>
      <c r="D321" s="59">
        <f t="shared" si="30"/>
        <v>0</v>
      </c>
      <c r="E321" s="59">
        <f t="shared" si="31"/>
        <v>0</v>
      </c>
      <c r="F321" s="59">
        <f t="shared" si="32"/>
        <v>0</v>
      </c>
      <c r="G321" s="54">
        <v>0.06</v>
      </c>
      <c r="H321" s="59">
        <f t="shared" si="33"/>
        <v>0</v>
      </c>
      <c r="I321" s="59">
        <f t="shared" si="34"/>
        <v>0</v>
      </c>
      <c r="K321" s="75"/>
    </row>
    <row r="322" spans="2:11" x14ac:dyDescent="0.65">
      <c r="B322" s="39">
        <f t="shared" si="28"/>
        <v>306</v>
      </c>
      <c r="C322" s="75">
        <f t="shared" si="29"/>
        <v>0</v>
      </c>
      <c r="D322" s="59">
        <f t="shared" si="30"/>
        <v>0</v>
      </c>
      <c r="E322" s="59">
        <f t="shared" si="31"/>
        <v>0</v>
      </c>
      <c r="F322" s="59">
        <f t="shared" si="32"/>
        <v>0</v>
      </c>
      <c r="G322" s="54">
        <v>0.06</v>
      </c>
      <c r="H322" s="59">
        <f t="shared" si="33"/>
        <v>0</v>
      </c>
      <c r="I322" s="59">
        <f t="shared" si="34"/>
        <v>0</v>
      </c>
      <c r="K322" s="75"/>
    </row>
    <row r="323" spans="2:11" x14ac:dyDescent="0.65">
      <c r="B323" s="39">
        <f t="shared" si="28"/>
        <v>307</v>
      </c>
      <c r="C323" s="75">
        <f t="shared" si="29"/>
        <v>0</v>
      </c>
      <c r="D323" s="59">
        <f t="shared" si="30"/>
        <v>0</v>
      </c>
      <c r="E323" s="59">
        <f t="shared" si="31"/>
        <v>0</v>
      </c>
      <c r="F323" s="59">
        <f t="shared" si="32"/>
        <v>0</v>
      </c>
      <c r="G323" s="54">
        <v>0.06</v>
      </c>
      <c r="H323" s="59">
        <f t="shared" si="33"/>
        <v>0</v>
      </c>
      <c r="I323" s="59">
        <f t="shared" si="34"/>
        <v>0</v>
      </c>
      <c r="K323" s="75"/>
    </row>
    <row r="324" spans="2:11" x14ac:dyDescent="0.65">
      <c r="B324" s="39">
        <f t="shared" si="28"/>
        <v>308</v>
      </c>
      <c r="C324" s="75">
        <f t="shared" si="29"/>
        <v>0</v>
      </c>
      <c r="D324" s="59">
        <f t="shared" si="30"/>
        <v>0</v>
      </c>
      <c r="E324" s="59">
        <f t="shared" si="31"/>
        <v>0</v>
      </c>
      <c r="F324" s="59">
        <f t="shared" si="32"/>
        <v>0</v>
      </c>
      <c r="G324" s="54">
        <v>0.06</v>
      </c>
      <c r="H324" s="59">
        <f t="shared" si="33"/>
        <v>0</v>
      </c>
      <c r="I324" s="59">
        <f t="shared" si="34"/>
        <v>0</v>
      </c>
      <c r="K324" s="75"/>
    </row>
    <row r="325" spans="2:11" x14ac:dyDescent="0.65">
      <c r="B325" s="39">
        <f t="shared" si="28"/>
        <v>309</v>
      </c>
      <c r="C325" s="75">
        <f t="shared" si="29"/>
        <v>0</v>
      </c>
      <c r="D325" s="59">
        <f t="shared" si="30"/>
        <v>0</v>
      </c>
      <c r="E325" s="59">
        <f t="shared" si="31"/>
        <v>0</v>
      </c>
      <c r="F325" s="59">
        <f t="shared" si="32"/>
        <v>0</v>
      </c>
      <c r="G325" s="54">
        <v>0.06</v>
      </c>
      <c r="H325" s="59">
        <f t="shared" si="33"/>
        <v>0</v>
      </c>
      <c r="I325" s="59">
        <f t="shared" si="34"/>
        <v>0</v>
      </c>
      <c r="K325" s="75"/>
    </row>
    <row r="326" spans="2:11" x14ac:dyDescent="0.65">
      <c r="B326" s="39">
        <f t="shared" si="28"/>
        <v>310</v>
      </c>
      <c r="C326" s="75">
        <f t="shared" si="29"/>
        <v>0</v>
      </c>
      <c r="D326" s="59">
        <f t="shared" si="30"/>
        <v>0</v>
      </c>
      <c r="E326" s="59">
        <f t="shared" si="31"/>
        <v>0</v>
      </c>
      <c r="F326" s="59">
        <f t="shared" si="32"/>
        <v>0</v>
      </c>
      <c r="G326" s="54">
        <v>0.06</v>
      </c>
      <c r="H326" s="59">
        <f t="shared" si="33"/>
        <v>0</v>
      </c>
      <c r="I326" s="59">
        <f t="shared" si="34"/>
        <v>0</v>
      </c>
      <c r="K326" s="75"/>
    </row>
    <row r="327" spans="2:11" x14ac:dyDescent="0.65">
      <c r="B327" s="39">
        <f t="shared" si="28"/>
        <v>311</v>
      </c>
      <c r="C327" s="75">
        <f t="shared" si="29"/>
        <v>0</v>
      </c>
      <c r="D327" s="59">
        <f t="shared" si="30"/>
        <v>0</v>
      </c>
      <c r="E327" s="59">
        <f t="shared" si="31"/>
        <v>0</v>
      </c>
      <c r="F327" s="59">
        <f t="shared" si="32"/>
        <v>0</v>
      </c>
      <c r="G327" s="54">
        <v>0.06</v>
      </c>
      <c r="H327" s="59">
        <f t="shared" si="33"/>
        <v>0</v>
      </c>
      <c r="I327" s="59">
        <f t="shared" si="34"/>
        <v>0</v>
      </c>
      <c r="K327" s="75"/>
    </row>
    <row r="328" spans="2:11" x14ac:dyDescent="0.65">
      <c r="B328" s="39">
        <f t="shared" si="28"/>
        <v>312</v>
      </c>
      <c r="C328" s="75">
        <f t="shared" si="29"/>
        <v>0</v>
      </c>
      <c r="D328" s="59">
        <f t="shared" si="30"/>
        <v>0</v>
      </c>
      <c r="E328" s="59">
        <f t="shared" si="31"/>
        <v>0</v>
      </c>
      <c r="F328" s="59">
        <f t="shared" si="32"/>
        <v>0</v>
      </c>
      <c r="G328" s="54">
        <v>0.06</v>
      </c>
      <c r="H328" s="59">
        <f t="shared" si="33"/>
        <v>0</v>
      </c>
      <c r="I328" s="59">
        <f t="shared" si="34"/>
        <v>0</v>
      </c>
      <c r="K328" s="75"/>
    </row>
    <row r="329" spans="2:11" x14ac:dyDescent="0.65">
      <c r="B329" s="39">
        <f t="shared" si="28"/>
        <v>313</v>
      </c>
      <c r="C329" s="75">
        <f t="shared" si="29"/>
        <v>0</v>
      </c>
      <c r="D329" s="59">
        <f t="shared" si="30"/>
        <v>0</v>
      </c>
      <c r="E329" s="59">
        <f t="shared" si="31"/>
        <v>0</v>
      </c>
      <c r="F329" s="59">
        <f t="shared" si="32"/>
        <v>0</v>
      </c>
      <c r="G329" s="54">
        <v>0.06</v>
      </c>
      <c r="H329" s="59">
        <f t="shared" si="33"/>
        <v>0</v>
      </c>
      <c r="I329" s="59">
        <f t="shared" si="34"/>
        <v>0</v>
      </c>
      <c r="K329" s="75"/>
    </row>
    <row r="330" spans="2:11" x14ac:dyDescent="0.65">
      <c r="B330" s="39">
        <f t="shared" si="28"/>
        <v>314</v>
      </c>
      <c r="C330" s="75">
        <f t="shared" si="29"/>
        <v>0</v>
      </c>
      <c r="D330" s="59">
        <f t="shared" si="30"/>
        <v>0</v>
      </c>
      <c r="E330" s="59">
        <f t="shared" si="31"/>
        <v>0</v>
      </c>
      <c r="F330" s="59">
        <f t="shared" si="32"/>
        <v>0</v>
      </c>
      <c r="G330" s="54">
        <v>0.06</v>
      </c>
      <c r="H330" s="59">
        <f t="shared" si="33"/>
        <v>0</v>
      </c>
      <c r="I330" s="59">
        <f t="shared" si="34"/>
        <v>0</v>
      </c>
      <c r="K330" s="75"/>
    </row>
    <row r="331" spans="2:11" x14ac:dyDescent="0.65">
      <c r="B331" s="39">
        <f t="shared" si="28"/>
        <v>315</v>
      </c>
      <c r="C331" s="75">
        <f t="shared" si="29"/>
        <v>0</v>
      </c>
      <c r="D331" s="59">
        <f t="shared" si="30"/>
        <v>0</v>
      </c>
      <c r="E331" s="59">
        <f t="shared" si="31"/>
        <v>0</v>
      </c>
      <c r="F331" s="59">
        <f t="shared" si="32"/>
        <v>0</v>
      </c>
      <c r="G331" s="54">
        <v>0.06</v>
      </c>
      <c r="H331" s="59">
        <f t="shared" si="33"/>
        <v>0</v>
      </c>
      <c r="I331" s="59">
        <f t="shared" si="34"/>
        <v>0</v>
      </c>
      <c r="K331" s="75"/>
    </row>
    <row r="332" spans="2:11" x14ac:dyDescent="0.65">
      <c r="B332" s="39">
        <f t="shared" si="28"/>
        <v>316</v>
      </c>
      <c r="C332" s="75">
        <f t="shared" si="29"/>
        <v>0</v>
      </c>
      <c r="D332" s="59">
        <f t="shared" si="30"/>
        <v>0</v>
      </c>
      <c r="E332" s="59">
        <f t="shared" si="31"/>
        <v>0</v>
      </c>
      <c r="F332" s="59">
        <f t="shared" si="32"/>
        <v>0</v>
      </c>
      <c r="G332" s="54">
        <v>0.06</v>
      </c>
      <c r="H332" s="59">
        <f t="shared" si="33"/>
        <v>0</v>
      </c>
      <c r="I332" s="59">
        <f t="shared" si="34"/>
        <v>0</v>
      </c>
      <c r="K332" s="75"/>
    </row>
    <row r="333" spans="2:11" x14ac:dyDescent="0.65">
      <c r="B333" s="39">
        <f t="shared" si="28"/>
        <v>317</v>
      </c>
      <c r="C333" s="75">
        <f t="shared" si="29"/>
        <v>0</v>
      </c>
      <c r="D333" s="59">
        <f t="shared" si="30"/>
        <v>0</v>
      </c>
      <c r="E333" s="59">
        <f t="shared" si="31"/>
        <v>0</v>
      </c>
      <c r="F333" s="59">
        <f t="shared" si="32"/>
        <v>0</v>
      </c>
      <c r="G333" s="54">
        <v>0.06</v>
      </c>
      <c r="H333" s="59">
        <f t="shared" si="33"/>
        <v>0</v>
      </c>
      <c r="I333" s="59">
        <f t="shared" si="34"/>
        <v>0</v>
      </c>
      <c r="K333" s="75"/>
    </row>
    <row r="334" spans="2:11" x14ac:dyDescent="0.65">
      <c r="B334" s="39">
        <f t="shared" si="28"/>
        <v>318</v>
      </c>
      <c r="C334" s="75">
        <f t="shared" si="29"/>
        <v>0</v>
      </c>
      <c r="D334" s="59">
        <f t="shared" si="30"/>
        <v>0</v>
      </c>
      <c r="E334" s="59">
        <f t="shared" si="31"/>
        <v>0</v>
      </c>
      <c r="F334" s="59">
        <f t="shared" si="32"/>
        <v>0</v>
      </c>
      <c r="G334" s="54">
        <v>0.06</v>
      </c>
      <c r="H334" s="59">
        <f t="shared" si="33"/>
        <v>0</v>
      </c>
      <c r="I334" s="59">
        <f t="shared" si="34"/>
        <v>0</v>
      </c>
      <c r="K334" s="75"/>
    </row>
    <row r="335" spans="2:11" x14ac:dyDescent="0.65">
      <c r="B335" s="39">
        <f t="shared" si="28"/>
        <v>319</v>
      </c>
      <c r="C335" s="75">
        <f t="shared" si="29"/>
        <v>0</v>
      </c>
      <c r="D335" s="59">
        <f t="shared" si="30"/>
        <v>0</v>
      </c>
      <c r="E335" s="59">
        <f t="shared" si="31"/>
        <v>0</v>
      </c>
      <c r="F335" s="59">
        <f t="shared" si="32"/>
        <v>0</v>
      </c>
      <c r="G335" s="54">
        <v>0.06</v>
      </c>
      <c r="H335" s="59">
        <f t="shared" si="33"/>
        <v>0</v>
      </c>
      <c r="I335" s="59">
        <f t="shared" si="34"/>
        <v>0</v>
      </c>
      <c r="K335" s="75"/>
    </row>
    <row r="336" spans="2:11" x14ac:dyDescent="0.65">
      <c r="B336" s="39">
        <f t="shared" si="28"/>
        <v>320</v>
      </c>
      <c r="C336" s="75">
        <f t="shared" si="29"/>
        <v>0</v>
      </c>
      <c r="D336" s="59">
        <f t="shared" si="30"/>
        <v>0</v>
      </c>
      <c r="E336" s="59">
        <f t="shared" si="31"/>
        <v>0</v>
      </c>
      <c r="F336" s="59">
        <f t="shared" si="32"/>
        <v>0</v>
      </c>
      <c r="G336" s="54">
        <v>0.06</v>
      </c>
      <c r="H336" s="59">
        <f t="shared" si="33"/>
        <v>0</v>
      </c>
      <c r="I336" s="59">
        <f t="shared" si="34"/>
        <v>0</v>
      </c>
      <c r="K336" s="75"/>
    </row>
    <row r="337" spans="2:11" x14ac:dyDescent="0.65">
      <c r="B337" s="39">
        <f t="shared" si="28"/>
        <v>321</v>
      </c>
      <c r="C337" s="75">
        <f t="shared" si="29"/>
        <v>0</v>
      </c>
      <c r="D337" s="59">
        <f t="shared" si="30"/>
        <v>0</v>
      </c>
      <c r="E337" s="59">
        <f t="shared" si="31"/>
        <v>0</v>
      </c>
      <c r="F337" s="59">
        <f t="shared" si="32"/>
        <v>0</v>
      </c>
      <c r="G337" s="54">
        <v>0.06</v>
      </c>
      <c r="H337" s="59">
        <f t="shared" si="33"/>
        <v>0</v>
      </c>
      <c r="I337" s="59">
        <f t="shared" si="34"/>
        <v>0</v>
      </c>
      <c r="K337" s="75"/>
    </row>
    <row r="338" spans="2:11" x14ac:dyDescent="0.65">
      <c r="B338" s="39">
        <f t="shared" ref="B338:B376" si="35">B337+1</f>
        <v>322</v>
      </c>
      <c r="C338" s="75">
        <f t="shared" ref="C338:C376" si="36">MIN(IF($B338=1,$C$9,IF(G338=G337,C337,-PMT(G338/12,$C$8-$B338,I337))),I337+I337*G338/12)</f>
        <v>0</v>
      </c>
      <c r="D338" s="59">
        <f t="shared" ref="D338:D376" si="37">IF($C$10&lt;I337-F338,$C$10,I337-F338)</f>
        <v>0</v>
      </c>
      <c r="E338" s="59">
        <f t="shared" ref="E338:E376" si="38">C338+D338</f>
        <v>0</v>
      </c>
      <c r="F338" s="59">
        <f t="shared" ref="F338:F376" si="39">IF(C338&gt;0,MIN(C338-H338,I337),0)</f>
        <v>0</v>
      </c>
      <c r="G338" s="54">
        <v>0.06</v>
      </c>
      <c r="H338" s="59">
        <f t="shared" ref="H338:H376" si="40">I337*G338/12</f>
        <v>0</v>
      </c>
      <c r="I338" s="59">
        <f t="shared" ref="I338:I376" si="41">IF(I337&gt;0,I337-D338-F338,0)</f>
        <v>0</v>
      </c>
      <c r="K338" s="75"/>
    </row>
    <row r="339" spans="2:11" x14ac:dyDescent="0.65">
      <c r="B339" s="39">
        <f t="shared" si="35"/>
        <v>323</v>
      </c>
      <c r="C339" s="75">
        <f t="shared" si="36"/>
        <v>0</v>
      </c>
      <c r="D339" s="59">
        <f t="shared" si="37"/>
        <v>0</v>
      </c>
      <c r="E339" s="59">
        <f t="shared" si="38"/>
        <v>0</v>
      </c>
      <c r="F339" s="59">
        <f t="shared" si="39"/>
        <v>0</v>
      </c>
      <c r="G339" s="54">
        <v>0.06</v>
      </c>
      <c r="H339" s="59">
        <f t="shared" si="40"/>
        <v>0</v>
      </c>
      <c r="I339" s="59">
        <f t="shared" si="41"/>
        <v>0</v>
      </c>
      <c r="K339" s="75"/>
    </row>
    <row r="340" spans="2:11" x14ac:dyDescent="0.65">
      <c r="B340" s="39">
        <f t="shared" si="35"/>
        <v>324</v>
      </c>
      <c r="C340" s="75">
        <f t="shared" si="36"/>
        <v>0</v>
      </c>
      <c r="D340" s="59">
        <f t="shared" si="37"/>
        <v>0</v>
      </c>
      <c r="E340" s="59">
        <f t="shared" si="38"/>
        <v>0</v>
      </c>
      <c r="F340" s="59">
        <f t="shared" si="39"/>
        <v>0</v>
      </c>
      <c r="G340" s="54">
        <v>0.06</v>
      </c>
      <c r="H340" s="59">
        <f t="shared" si="40"/>
        <v>0</v>
      </c>
      <c r="I340" s="59">
        <f t="shared" si="41"/>
        <v>0</v>
      </c>
      <c r="K340" s="75"/>
    </row>
    <row r="341" spans="2:11" x14ac:dyDescent="0.65">
      <c r="B341" s="39">
        <f t="shared" si="35"/>
        <v>325</v>
      </c>
      <c r="C341" s="75">
        <f t="shared" si="36"/>
        <v>0</v>
      </c>
      <c r="D341" s="59">
        <f t="shared" si="37"/>
        <v>0</v>
      </c>
      <c r="E341" s="59">
        <f t="shared" si="38"/>
        <v>0</v>
      </c>
      <c r="F341" s="59">
        <f t="shared" si="39"/>
        <v>0</v>
      </c>
      <c r="G341" s="54">
        <v>0.06</v>
      </c>
      <c r="H341" s="59">
        <f t="shared" si="40"/>
        <v>0</v>
      </c>
      <c r="I341" s="59">
        <f t="shared" si="41"/>
        <v>0</v>
      </c>
      <c r="K341" s="75"/>
    </row>
    <row r="342" spans="2:11" x14ac:dyDescent="0.65">
      <c r="B342" s="39">
        <f t="shared" si="35"/>
        <v>326</v>
      </c>
      <c r="C342" s="75">
        <f t="shared" si="36"/>
        <v>0</v>
      </c>
      <c r="D342" s="59">
        <f t="shared" si="37"/>
        <v>0</v>
      </c>
      <c r="E342" s="59">
        <f t="shared" si="38"/>
        <v>0</v>
      </c>
      <c r="F342" s="59">
        <f t="shared" si="39"/>
        <v>0</v>
      </c>
      <c r="G342" s="54">
        <v>0.06</v>
      </c>
      <c r="H342" s="59">
        <f t="shared" si="40"/>
        <v>0</v>
      </c>
      <c r="I342" s="59">
        <f t="shared" si="41"/>
        <v>0</v>
      </c>
      <c r="K342" s="75"/>
    </row>
    <row r="343" spans="2:11" x14ac:dyDescent="0.65">
      <c r="B343" s="39">
        <f t="shared" si="35"/>
        <v>327</v>
      </c>
      <c r="C343" s="75">
        <f t="shared" si="36"/>
        <v>0</v>
      </c>
      <c r="D343" s="59">
        <f t="shared" si="37"/>
        <v>0</v>
      </c>
      <c r="E343" s="59">
        <f t="shared" si="38"/>
        <v>0</v>
      </c>
      <c r="F343" s="59">
        <f t="shared" si="39"/>
        <v>0</v>
      </c>
      <c r="G343" s="54">
        <v>0.06</v>
      </c>
      <c r="H343" s="59">
        <f t="shared" si="40"/>
        <v>0</v>
      </c>
      <c r="I343" s="59">
        <f t="shared" si="41"/>
        <v>0</v>
      </c>
      <c r="K343" s="75"/>
    </row>
    <row r="344" spans="2:11" x14ac:dyDescent="0.65">
      <c r="B344" s="39">
        <f t="shared" si="35"/>
        <v>328</v>
      </c>
      <c r="C344" s="75">
        <f t="shared" si="36"/>
        <v>0</v>
      </c>
      <c r="D344" s="59">
        <f t="shared" si="37"/>
        <v>0</v>
      </c>
      <c r="E344" s="59">
        <f t="shared" si="38"/>
        <v>0</v>
      </c>
      <c r="F344" s="59">
        <f t="shared" si="39"/>
        <v>0</v>
      </c>
      <c r="G344" s="54">
        <v>0.06</v>
      </c>
      <c r="H344" s="59">
        <f t="shared" si="40"/>
        <v>0</v>
      </c>
      <c r="I344" s="59">
        <f t="shared" si="41"/>
        <v>0</v>
      </c>
      <c r="K344" s="75"/>
    </row>
    <row r="345" spans="2:11" x14ac:dyDescent="0.65">
      <c r="B345" s="39">
        <f t="shared" si="35"/>
        <v>329</v>
      </c>
      <c r="C345" s="75">
        <f t="shared" si="36"/>
        <v>0</v>
      </c>
      <c r="D345" s="59">
        <f t="shared" si="37"/>
        <v>0</v>
      </c>
      <c r="E345" s="59">
        <f t="shared" si="38"/>
        <v>0</v>
      </c>
      <c r="F345" s="59">
        <f t="shared" si="39"/>
        <v>0</v>
      </c>
      <c r="G345" s="54">
        <v>0.06</v>
      </c>
      <c r="H345" s="59">
        <f t="shared" si="40"/>
        <v>0</v>
      </c>
      <c r="I345" s="59">
        <f t="shared" si="41"/>
        <v>0</v>
      </c>
      <c r="K345" s="75"/>
    </row>
    <row r="346" spans="2:11" x14ac:dyDescent="0.65">
      <c r="B346" s="39">
        <f t="shared" si="35"/>
        <v>330</v>
      </c>
      <c r="C346" s="75">
        <f t="shared" si="36"/>
        <v>0</v>
      </c>
      <c r="D346" s="59">
        <f t="shared" si="37"/>
        <v>0</v>
      </c>
      <c r="E346" s="59">
        <f t="shared" si="38"/>
        <v>0</v>
      </c>
      <c r="F346" s="59">
        <f t="shared" si="39"/>
        <v>0</v>
      </c>
      <c r="G346" s="54">
        <v>0.06</v>
      </c>
      <c r="H346" s="59">
        <f t="shared" si="40"/>
        <v>0</v>
      </c>
      <c r="I346" s="59">
        <f t="shared" si="41"/>
        <v>0</v>
      </c>
      <c r="K346" s="75"/>
    </row>
    <row r="347" spans="2:11" x14ac:dyDescent="0.65">
      <c r="B347" s="39">
        <f t="shared" si="35"/>
        <v>331</v>
      </c>
      <c r="C347" s="75">
        <f t="shared" si="36"/>
        <v>0</v>
      </c>
      <c r="D347" s="59">
        <f t="shared" si="37"/>
        <v>0</v>
      </c>
      <c r="E347" s="59">
        <f t="shared" si="38"/>
        <v>0</v>
      </c>
      <c r="F347" s="59">
        <f t="shared" si="39"/>
        <v>0</v>
      </c>
      <c r="G347" s="54">
        <v>0.06</v>
      </c>
      <c r="H347" s="59">
        <f t="shared" si="40"/>
        <v>0</v>
      </c>
      <c r="I347" s="59">
        <f t="shared" si="41"/>
        <v>0</v>
      </c>
      <c r="K347" s="75"/>
    </row>
    <row r="348" spans="2:11" x14ac:dyDescent="0.65">
      <c r="B348" s="39">
        <f t="shared" si="35"/>
        <v>332</v>
      </c>
      <c r="C348" s="75">
        <f t="shared" si="36"/>
        <v>0</v>
      </c>
      <c r="D348" s="59">
        <f t="shared" si="37"/>
        <v>0</v>
      </c>
      <c r="E348" s="59">
        <f t="shared" si="38"/>
        <v>0</v>
      </c>
      <c r="F348" s="59">
        <f t="shared" si="39"/>
        <v>0</v>
      </c>
      <c r="G348" s="54">
        <v>0.06</v>
      </c>
      <c r="H348" s="59">
        <f t="shared" si="40"/>
        <v>0</v>
      </c>
      <c r="I348" s="59">
        <f t="shared" si="41"/>
        <v>0</v>
      </c>
      <c r="K348" s="75"/>
    </row>
    <row r="349" spans="2:11" x14ac:dyDescent="0.65">
      <c r="B349" s="39">
        <f t="shared" si="35"/>
        <v>333</v>
      </c>
      <c r="C349" s="75">
        <f t="shared" si="36"/>
        <v>0</v>
      </c>
      <c r="D349" s="59">
        <f t="shared" si="37"/>
        <v>0</v>
      </c>
      <c r="E349" s="59">
        <f t="shared" si="38"/>
        <v>0</v>
      </c>
      <c r="F349" s="59">
        <f t="shared" si="39"/>
        <v>0</v>
      </c>
      <c r="G349" s="54">
        <v>0.06</v>
      </c>
      <c r="H349" s="59">
        <f t="shared" si="40"/>
        <v>0</v>
      </c>
      <c r="I349" s="59">
        <f t="shared" si="41"/>
        <v>0</v>
      </c>
      <c r="K349" s="75"/>
    </row>
    <row r="350" spans="2:11" x14ac:dyDescent="0.65">
      <c r="B350" s="39">
        <f t="shared" si="35"/>
        <v>334</v>
      </c>
      <c r="C350" s="75">
        <f t="shared" si="36"/>
        <v>0</v>
      </c>
      <c r="D350" s="59">
        <f t="shared" si="37"/>
        <v>0</v>
      </c>
      <c r="E350" s="59">
        <f t="shared" si="38"/>
        <v>0</v>
      </c>
      <c r="F350" s="59">
        <f t="shared" si="39"/>
        <v>0</v>
      </c>
      <c r="G350" s="54">
        <v>0.06</v>
      </c>
      <c r="H350" s="59">
        <f t="shared" si="40"/>
        <v>0</v>
      </c>
      <c r="I350" s="59">
        <f t="shared" si="41"/>
        <v>0</v>
      </c>
      <c r="K350" s="75"/>
    </row>
    <row r="351" spans="2:11" x14ac:dyDescent="0.65">
      <c r="B351" s="39">
        <f t="shared" si="35"/>
        <v>335</v>
      </c>
      <c r="C351" s="75">
        <f t="shared" si="36"/>
        <v>0</v>
      </c>
      <c r="D351" s="59">
        <f t="shared" si="37"/>
        <v>0</v>
      </c>
      <c r="E351" s="59">
        <f t="shared" si="38"/>
        <v>0</v>
      </c>
      <c r="F351" s="59">
        <f t="shared" si="39"/>
        <v>0</v>
      </c>
      <c r="G351" s="54">
        <v>0.06</v>
      </c>
      <c r="H351" s="59">
        <f t="shared" si="40"/>
        <v>0</v>
      </c>
      <c r="I351" s="59">
        <f t="shared" si="41"/>
        <v>0</v>
      </c>
      <c r="K351" s="75"/>
    </row>
    <row r="352" spans="2:11" x14ac:dyDescent="0.65">
      <c r="B352" s="39">
        <f t="shared" si="35"/>
        <v>336</v>
      </c>
      <c r="C352" s="75">
        <f t="shared" si="36"/>
        <v>0</v>
      </c>
      <c r="D352" s="59">
        <f t="shared" si="37"/>
        <v>0</v>
      </c>
      <c r="E352" s="59">
        <f t="shared" si="38"/>
        <v>0</v>
      </c>
      <c r="F352" s="59">
        <f t="shared" si="39"/>
        <v>0</v>
      </c>
      <c r="G352" s="54">
        <v>0.06</v>
      </c>
      <c r="H352" s="59">
        <f t="shared" si="40"/>
        <v>0</v>
      </c>
      <c r="I352" s="59">
        <f t="shared" si="41"/>
        <v>0</v>
      </c>
      <c r="K352" s="75"/>
    </row>
    <row r="353" spans="2:11" x14ac:dyDescent="0.65">
      <c r="B353" s="39">
        <f t="shared" si="35"/>
        <v>337</v>
      </c>
      <c r="C353" s="75">
        <f t="shared" si="36"/>
        <v>0</v>
      </c>
      <c r="D353" s="59">
        <f t="shared" si="37"/>
        <v>0</v>
      </c>
      <c r="E353" s="59">
        <f t="shared" si="38"/>
        <v>0</v>
      </c>
      <c r="F353" s="59">
        <f t="shared" si="39"/>
        <v>0</v>
      </c>
      <c r="G353" s="54">
        <v>0.06</v>
      </c>
      <c r="H353" s="59">
        <f t="shared" si="40"/>
        <v>0</v>
      </c>
      <c r="I353" s="59">
        <f t="shared" si="41"/>
        <v>0</v>
      </c>
      <c r="K353" s="75"/>
    </row>
    <row r="354" spans="2:11" x14ac:dyDescent="0.65">
      <c r="B354" s="39">
        <f t="shared" si="35"/>
        <v>338</v>
      </c>
      <c r="C354" s="75">
        <f t="shared" si="36"/>
        <v>0</v>
      </c>
      <c r="D354" s="59">
        <f t="shared" si="37"/>
        <v>0</v>
      </c>
      <c r="E354" s="59">
        <f t="shared" si="38"/>
        <v>0</v>
      </c>
      <c r="F354" s="59">
        <f t="shared" si="39"/>
        <v>0</v>
      </c>
      <c r="G354" s="54">
        <v>0.06</v>
      </c>
      <c r="H354" s="59">
        <f t="shared" si="40"/>
        <v>0</v>
      </c>
      <c r="I354" s="59">
        <f t="shared" si="41"/>
        <v>0</v>
      </c>
      <c r="K354" s="75"/>
    </row>
    <row r="355" spans="2:11" x14ac:dyDescent="0.65">
      <c r="B355" s="39">
        <f t="shared" si="35"/>
        <v>339</v>
      </c>
      <c r="C355" s="75">
        <f t="shared" si="36"/>
        <v>0</v>
      </c>
      <c r="D355" s="59">
        <f t="shared" si="37"/>
        <v>0</v>
      </c>
      <c r="E355" s="59">
        <f t="shared" si="38"/>
        <v>0</v>
      </c>
      <c r="F355" s="59">
        <f t="shared" si="39"/>
        <v>0</v>
      </c>
      <c r="G355" s="54">
        <v>0.06</v>
      </c>
      <c r="H355" s="59">
        <f t="shared" si="40"/>
        <v>0</v>
      </c>
      <c r="I355" s="59">
        <f t="shared" si="41"/>
        <v>0</v>
      </c>
      <c r="K355" s="75"/>
    </row>
    <row r="356" spans="2:11" x14ac:dyDescent="0.65">
      <c r="B356" s="39">
        <f t="shared" si="35"/>
        <v>340</v>
      </c>
      <c r="C356" s="75">
        <f t="shared" si="36"/>
        <v>0</v>
      </c>
      <c r="D356" s="59">
        <f t="shared" si="37"/>
        <v>0</v>
      </c>
      <c r="E356" s="59">
        <f t="shared" si="38"/>
        <v>0</v>
      </c>
      <c r="F356" s="59">
        <f t="shared" si="39"/>
        <v>0</v>
      </c>
      <c r="G356" s="54">
        <v>0.06</v>
      </c>
      <c r="H356" s="59">
        <f t="shared" si="40"/>
        <v>0</v>
      </c>
      <c r="I356" s="59">
        <f t="shared" si="41"/>
        <v>0</v>
      </c>
      <c r="K356" s="75"/>
    </row>
    <row r="357" spans="2:11" x14ac:dyDescent="0.65">
      <c r="B357" s="39">
        <f t="shared" si="35"/>
        <v>341</v>
      </c>
      <c r="C357" s="75">
        <f t="shared" si="36"/>
        <v>0</v>
      </c>
      <c r="D357" s="59">
        <f t="shared" si="37"/>
        <v>0</v>
      </c>
      <c r="E357" s="59">
        <f t="shared" si="38"/>
        <v>0</v>
      </c>
      <c r="F357" s="59">
        <f t="shared" si="39"/>
        <v>0</v>
      </c>
      <c r="G357" s="54">
        <v>0.06</v>
      </c>
      <c r="H357" s="59">
        <f t="shared" si="40"/>
        <v>0</v>
      </c>
      <c r="I357" s="59">
        <f t="shared" si="41"/>
        <v>0</v>
      </c>
      <c r="K357" s="75"/>
    </row>
    <row r="358" spans="2:11" x14ac:dyDescent="0.65">
      <c r="B358" s="39">
        <f t="shared" si="35"/>
        <v>342</v>
      </c>
      <c r="C358" s="75">
        <f t="shared" si="36"/>
        <v>0</v>
      </c>
      <c r="D358" s="59">
        <f t="shared" si="37"/>
        <v>0</v>
      </c>
      <c r="E358" s="59">
        <f t="shared" si="38"/>
        <v>0</v>
      </c>
      <c r="F358" s="59">
        <f t="shared" si="39"/>
        <v>0</v>
      </c>
      <c r="G358" s="54">
        <v>0.06</v>
      </c>
      <c r="H358" s="59">
        <f t="shared" si="40"/>
        <v>0</v>
      </c>
      <c r="I358" s="59">
        <f t="shared" si="41"/>
        <v>0</v>
      </c>
      <c r="K358" s="75"/>
    </row>
    <row r="359" spans="2:11" x14ac:dyDescent="0.65">
      <c r="B359" s="39">
        <f t="shared" si="35"/>
        <v>343</v>
      </c>
      <c r="C359" s="75">
        <f t="shared" si="36"/>
        <v>0</v>
      </c>
      <c r="D359" s="59">
        <f t="shared" si="37"/>
        <v>0</v>
      </c>
      <c r="E359" s="59">
        <f t="shared" si="38"/>
        <v>0</v>
      </c>
      <c r="F359" s="59">
        <f t="shared" si="39"/>
        <v>0</v>
      </c>
      <c r="G359" s="54">
        <v>0.06</v>
      </c>
      <c r="H359" s="59">
        <f t="shared" si="40"/>
        <v>0</v>
      </c>
      <c r="I359" s="59">
        <f t="shared" si="41"/>
        <v>0</v>
      </c>
      <c r="K359" s="75"/>
    </row>
    <row r="360" spans="2:11" x14ac:dyDescent="0.65">
      <c r="B360" s="39">
        <f t="shared" si="35"/>
        <v>344</v>
      </c>
      <c r="C360" s="75">
        <f t="shared" si="36"/>
        <v>0</v>
      </c>
      <c r="D360" s="59">
        <f t="shared" si="37"/>
        <v>0</v>
      </c>
      <c r="E360" s="59">
        <f t="shared" si="38"/>
        <v>0</v>
      </c>
      <c r="F360" s="59">
        <f t="shared" si="39"/>
        <v>0</v>
      </c>
      <c r="G360" s="54">
        <v>0.06</v>
      </c>
      <c r="H360" s="59">
        <f t="shared" si="40"/>
        <v>0</v>
      </c>
      <c r="I360" s="59">
        <f t="shared" si="41"/>
        <v>0</v>
      </c>
      <c r="K360" s="75"/>
    </row>
    <row r="361" spans="2:11" x14ac:dyDescent="0.65">
      <c r="B361" s="39">
        <f t="shared" si="35"/>
        <v>345</v>
      </c>
      <c r="C361" s="75">
        <f t="shared" si="36"/>
        <v>0</v>
      </c>
      <c r="D361" s="59">
        <f t="shared" si="37"/>
        <v>0</v>
      </c>
      <c r="E361" s="59">
        <f t="shared" si="38"/>
        <v>0</v>
      </c>
      <c r="F361" s="59">
        <f t="shared" si="39"/>
        <v>0</v>
      </c>
      <c r="G361" s="54">
        <v>0.06</v>
      </c>
      <c r="H361" s="59">
        <f t="shared" si="40"/>
        <v>0</v>
      </c>
      <c r="I361" s="59">
        <f t="shared" si="41"/>
        <v>0</v>
      </c>
      <c r="K361" s="75"/>
    </row>
    <row r="362" spans="2:11" x14ac:dyDescent="0.65">
      <c r="B362" s="39">
        <f t="shared" si="35"/>
        <v>346</v>
      </c>
      <c r="C362" s="75">
        <f t="shared" si="36"/>
        <v>0</v>
      </c>
      <c r="D362" s="59">
        <f t="shared" si="37"/>
        <v>0</v>
      </c>
      <c r="E362" s="59">
        <f t="shared" si="38"/>
        <v>0</v>
      </c>
      <c r="F362" s="59">
        <f t="shared" si="39"/>
        <v>0</v>
      </c>
      <c r="G362" s="54">
        <v>0.06</v>
      </c>
      <c r="H362" s="59">
        <f t="shared" si="40"/>
        <v>0</v>
      </c>
      <c r="I362" s="59">
        <f t="shared" si="41"/>
        <v>0</v>
      </c>
      <c r="K362" s="75"/>
    </row>
    <row r="363" spans="2:11" x14ac:dyDescent="0.65">
      <c r="B363" s="39">
        <f t="shared" si="35"/>
        <v>347</v>
      </c>
      <c r="C363" s="75">
        <f t="shared" si="36"/>
        <v>0</v>
      </c>
      <c r="D363" s="59">
        <f t="shared" si="37"/>
        <v>0</v>
      </c>
      <c r="E363" s="59">
        <f t="shared" si="38"/>
        <v>0</v>
      </c>
      <c r="F363" s="59">
        <f t="shared" si="39"/>
        <v>0</v>
      </c>
      <c r="G363" s="54">
        <v>0.06</v>
      </c>
      <c r="H363" s="59">
        <f t="shared" si="40"/>
        <v>0</v>
      </c>
      <c r="I363" s="59">
        <f t="shared" si="41"/>
        <v>0</v>
      </c>
      <c r="K363" s="75"/>
    </row>
    <row r="364" spans="2:11" x14ac:dyDescent="0.65">
      <c r="B364" s="39">
        <f t="shared" si="35"/>
        <v>348</v>
      </c>
      <c r="C364" s="75">
        <f t="shared" si="36"/>
        <v>0</v>
      </c>
      <c r="D364" s="59">
        <f t="shared" si="37"/>
        <v>0</v>
      </c>
      <c r="E364" s="59">
        <f t="shared" si="38"/>
        <v>0</v>
      </c>
      <c r="F364" s="59">
        <f t="shared" si="39"/>
        <v>0</v>
      </c>
      <c r="G364" s="54">
        <v>0.06</v>
      </c>
      <c r="H364" s="59">
        <f t="shared" si="40"/>
        <v>0</v>
      </c>
      <c r="I364" s="59">
        <f t="shared" si="41"/>
        <v>0</v>
      </c>
      <c r="K364" s="75"/>
    </row>
    <row r="365" spans="2:11" x14ac:dyDescent="0.65">
      <c r="B365" s="39">
        <f t="shared" si="35"/>
        <v>349</v>
      </c>
      <c r="C365" s="75">
        <f t="shared" si="36"/>
        <v>0</v>
      </c>
      <c r="D365" s="59">
        <f t="shared" si="37"/>
        <v>0</v>
      </c>
      <c r="E365" s="59">
        <f t="shared" si="38"/>
        <v>0</v>
      </c>
      <c r="F365" s="59">
        <f t="shared" si="39"/>
        <v>0</v>
      </c>
      <c r="G365" s="54">
        <v>0.06</v>
      </c>
      <c r="H365" s="59">
        <f t="shared" si="40"/>
        <v>0</v>
      </c>
      <c r="I365" s="59">
        <f t="shared" si="41"/>
        <v>0</v>
      </c>
      <c r="K365" s="75"/>
    </row>
    <row r="366" spans="2:11" x14ac:dyDescent="0.65">
      <c r="B366" s="39">
        <f t="shared" si="35"/>
        <v>350</v>
      </c>
      <c r="C366" s="75">
        <f t="shared" si="36"/>
        <v>0</v>
      </c>
      <c r="D366" s="59">
        <f t="shared" si="37"/>
        <v>0</v>
      </c>
      <c r="E366" s="59">
        <f t="shared" si="38"/>
        <v>0</v>
      </c>
      <c r="F366" s="59">
        <f t="shared" si="39"/>
        <v>0</v>
      </c>
      <c r="G366" s="54">
        <v>0.06</v>
      </c>
      <c r="H366" s="59">
        <f t="shared" si="40"/>
        <v>0</v>
      </c>
      <c r="I366" s="59">
        <f t="shared" si="41"/>
        <v>0</v>
      </c>
      <c r="K366" s="75"/>
    </row>
    <row r="367" spans="2:11" x14ac:dyDescent="0.65">
      <c r="B367" s="39">
        <f t="shared" si="35"/>
        <v>351</v>
      </c>
      <c r="C367" s="75">
        <f t="shared" si="36"/>
        <v>0</v>
      </c>
      <c r="D367" s="59">
        <f t="shared" si="37"/>
        <v>0</v>
      </c>
      <c r="E367" s="59">
        <f t="shared" si="38"/>
        <v>0</v>
      </c>
      <c r="F367" s="59">
        <f t="shared" si="39"/>
        <v>0</v>
      </c>
      <c r="G367" s="54">
        <v>0.06</v>
      </c>
      <c r="H367" s="59">
        <f t="shared" si="40"/>
        <v>0</v>
      </c>
      <c r="I367" s="59">
        <f t="shared" si="41"/>
        <v>0</v>
      </c>
      <c r="K367" s="75"/>
    </row>
    <row r="368" spans="2:11" x14ac:dyDescent="0.65">
      <c r="B368" s="39">
        <f t="shared" si="35"/>
        <v>352</v>
      </c>
      <c r="C368" s="75">
        <f t="shared" si="36"/>
        <v>0</v>
      </c>
      <c r="D368" s="59">
        <f t="shared" si="37"/>
        <v>0</v>
      </c>
      <c r="E368" s="59">
        <f t="shared" si="38"/>
        <v>0</v>
      </c>
      <c r="F368" s="59">
        <f t="shared" si="39"/>
        <v>0</v>
      </c>
      <c r="G368" s="54">
        <v>0.06</v>
      </c>
      <c r="H368" s="59">
        <f t="shared" si="40"/>
        <v>0</v>
      </c>
      <c r="I368" s="59">
        <f t="shared" si="41"/>
        <v>0</v>
      </c>
      <c r="K368" s="75"/>
    </row>
    <row r="369" spans="2:11" x14ac:dyDescent="0.65">
      <c r="B369" s="39">
        <f t="shared" si="35"/>
        <v>353</v>
      </c>
      <c r="C369" s="75">
        <f t="shared" si="36"/>
        <v>0</v>
      </c>
      <c r="D369" s="59">
        <f t="shared" si="37"/>
        <v>0</v>
      </c>
      <c r="E369" s="59">
        <f t="shared" si="38"/>
        <v>0</v>
      </c>
      <c r="F369" s="59">
        <f t="shared" si="39"/>
        <v>0</v>
      </c>
      <c r="G369" s="54">
        <v>0.06</v>
      </c>
      <c r="H369" s="59">
        <f t="shared" si="40"/>
        <v>0</v>
      </c>
      <c r="I369" s="59">
        <f t="shared" si="41"/>
        <v>0</v>
      </c>
      <c r="K369" s="75"/>
    </row>
    <row r="370" spans="2:11" x14ac:dyDescent="0.65">
      <c r="B370" s="39">
        <f t="shared" si="35"/>
        <v>354</v>
      </c>
      <c r="C370" s="75">
        <f t="shared" si="36"/>
        <v>0</v>
      </c>
      <c r="D370" s="59">
        <f t="shared" si="37"/>
        <v>0</v>
      </c>
      <c r="E370" s="59">
        <f t="shared" si="38"/>
        <v>0</v>
      </c>
      <c r="F370" s="59">
        <f t="shared" si="39"/>
        <v>0</v>
      </c>
      <c r="G370" s="54">
        <v>0.06</v>
      </c>
      <c r="H370" s="59">
        <f t="shared" si="40"/>
        <v>0</v>
      </c>
      <c r="I370" s="59">
        <f t="shared" si="41"/>
        <v>0</v>
      </c>
      <c r="K370" s="75"/>
    </row>
    <row r="371" spans="2:11" x14ac:dyDescent="0.65">
      <c r="B371" s="39">
        <f t="shared" si="35"/>
        <v>355</v>
      </c>
      <c r="C371" s="75">
        <f t="shared" si="36"/>
        <v>0</v>
      </c>
      <c r="D371" s="59">
        <f t="shared" si="37"/>
        <v>0</v>
      </c>
      <c r="E371" s="59">
        <f t="shared" si="38"/>
        <v>0</v>
      </c>
      <c r="F371" s="59">
        <f t="shared" si="39"/>
        <v>0</v>
      </c>
      <c r="G371" s="54">
        <v>0.06</v>
      </c>
      <c r="H371" s="59">
        <f t="shared" si="40"/>
        <v>0</v>
      </c>
      <c r="I371" s="59">
        <f t="shared" si="41"/>
        <v>0</v>
      </c>
      <c r="K371" s="75"/>
    </row>
    <row r="372" spans="2:11" x14ac:dyDescent="0.65">
      <c r="B372" s="39">
        <f t="shared" si="35"/>
        <v>356</v>
      </c>
      <c r="C372" s="75">
        <f t="shared" si="36"/>
        <v>0</v>
      </c>
      <c r="D372" s="59">
        <f t="shared" si="37"/>
        <v>0</v>
      </c>
      <c r="E372" s="59">
        <f t="shared" si="38"/>
        <v>0</v>
      </c>
      <c r="F372" s="59">
        <f t="shared" si="39"/>
        <v>0</v>
      </c>
      <c r="G372" s="54">
        <v>0.06</v>
      </c>
      <c r="H372" s="59">
        <f t="shared" si="40"/>
        <v>0</v>
      </c>
      <c r="I372" s="59">
        <f t="shared" si="41"/>
        <v>0</v>
      </c>
      <c r="K372" s="75"/>
    </row>
    <row r="373" spans="2:11" x14ac:dyDescent="0.65">
      <c r="B373" s="39">
        <f t="shared" si="35"/>
        <v>357</v>
      </c>
      <c r="C373" s="75">
        <f t="shared" si="36"/>
        <v>0</v>
      </c>
      <c r="D373" s="59">
        <f t="shared" si="37"/>
        <v>0</v>
      </c>
      <c r="E373" s="59">
        <f t="shared" si="38"/>
        <v>0</v>
      </c>
      <c r="F373" s="59">
        <f t="shared" si="39"/>
        <v>0</v>
      </c>
      <c r="G373" s="54">
        <v>0.06</v>
      </c>
      <c r="H373" s="59">
        <f t="shared" si="40"/>
        <v>0</v>
      </c>
      <c r="I373" s="59">
        <f t="shared" si="41"/>
        <v>0</v>
      </c>
      <c r="K373" s="75"/>
    </row>
    <row r="374" spans="2:11" x14ac:dyDescent="0.65">
      <c r="B374" s="39">
        <f t="shared" si="35"/>
        <v>358</v>
      </c>
      <c r="C374" s="75">
        <f t="shared" si="36"/>
        <v>0</v>
      </c>
      <c r="D374" s="59">
        <f t="shared" si="37"/>
        <v>0</v>
      </c>
      <c r="E374" s="59">
        <f t="shared" si="38"/>
        <v>0</v>
      </c>
      <c r="F374" s="59">
        <f t="shared" si="39"/>
        <v>0</v>
      </c>
      <c r="G374" s="54">
        <v>0.06</v>
      </c>
      <c r="H374" s="59">
        <f t="shared" si="40"/>
        <v>0</v>
      </c>
      <c r="I374" s="59">
        <f t="shared" si="41"/>
        <v>0</v>
      </c>
      <c r="K374" s="75"/>
    </row>
    <row r="375" spans="2:11" x14ac:dyDescent="0.65">
      <c r="B375" s="39">
        <f t="shared" si="35"/>
        <v>359</v>
      </c>
      <c r="C375" s="75">
        <f t="shared" si="36"/>
        <v>0</v>
      </c>
      <c r="D375" s="59">
        <f t="shared" si="37"/>
        <v>0</v>
      </c>
      <c r="E375" s="59">
        <f t="shared" si="38"/>
        <v>0</v>
      </c>
      <c r="F375" s="59">
        <f t="shared" si="39"/>
        <v>0</v>
      </c>
      <c r="G375" s="54">
        <v>0.06</v>
      </c>
      <c r="H375" s="59">
        <f t="shared" si="40"/>
        <v>0</v>
      </c>
      <c r="I375" s="59">
        <f t="shared" si="41"/>
        <v>0</v>
      </c>
      <c r="K375" s="75"/>
    </row>
    <row r="376" spans="2:11" x14ac:dyDescent="0.65">
      <c r="B376" s="39">
        <f t="shared" si="35"/>
        <v>360</v>
      </c>
      <c r="C376" s="75">
        <f t="shared" si="36"/>
        <v>0</v>
      </c>
      <c r="D376" s="59">
        <f t="shared" si="37"/>
        <v>0</v>
      </c>
      <c r="E376" s="59">
        <f t="shared" si="38"/>
        <v>0</v>
      </c>
      <c r="F376" s="59">
        <f t="shared" si="39"/>
        <v>0</v>
      </c>
      <c r="G376" s="54">
        <v>0.06</v>
      </c>
      <c r="H376" s="59">
        <f t="shared" si="40"/>
        <v>0</v>
      </c>
      <c r="I376" s="59">
        <f t="shared" si="41"/>
        <v>0</v>
      </c>
      <c r="K376" s="75"/>
    </row>
    <row r="377" spans="2:11" x14ac:dyDescent="0.65">
      <c r="B377" s="39"/>
      <c r="C377" s="59"/>
      <c r="D377" s="59"/>
      <c r="E377" s="59"/>
      <c r="F377" s="59"/>
      <c r="G377" s="59"/>
      <c r="H377" s="59"/>
      <c r="I377" s="59"/>
    </row>
    <row r="378" spans="2:11" x14ac:dyDescent="0.65">
      <c r="B378" s="39"/>
      <c r="C378" s="59"/>
      <c r="D378" s="59"/>
      <c r="E378" s="59"/>
      <c r="F378" s="59"/>
      <c r="G378" s="59"/>
      <c r="H378" s="59"/>
      <c r="I378" s="59"/>
    </row>
  </sheetData>
  <conditionalFormatting sqref="B16:I376">
    <cfRule type="expression" dxfId="0" priority="1">
      <formula>$B16&gt;=$C$8+1</formula>
    </cfRule>
  </conditionalFormatting>
  <printOptions horizontalCentered="1"/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985D0-6046-4A6A-96DE-785C021B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Fixed Schedule</vt:lpstr>
      <vt:lpstr>Variable Periods</vt:lpstr>
      <vt:lpstr>Additional Principal Paydown</vt:lpstr>
      <vt:lpstr>Variable Interest Rate</vt:lpstr>
      <vt:lpstr>Cover!Print_Area</vt:lpstr>
      <vt:lpstr>'Fixed Schedule'!Print_Area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Schmidt</dc:creator>
  <cp:lastModifiedBy>Jeffrey Schmidt</cp:lastModifiedBy>
  <cp:lastPrinted>2024-02-20T17:38:40Z</cp:lastPrinted>
  <dcterms:created xsi:type="dcterms:W3CDTF">2024-02-07T19:43:31Z</dcterms:created>
  <dcterms:modified xsi:type="dcterms:W3CDTF">2024-02-22T16:00:31Z</dcterms:modified>
</cp:coreProperties>
</file>