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D11779AB-4509-4025-A73D-58EF2D659F6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5" r:id="rId1"/>
    <sheet name="Beneish M Score Calculator" sheetId="1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E7" i="1" l="1"/>
  <c r="E23" i="1" s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F31" i="1" s="1"/>
  <c r="F28" i="1" l="1"/>
  <c r="F30" i="1"/>
  <c r="F24" i="1"/>
  <c r="F29" i="1"/>
  <c r="F26" i="1"/>
  <c r="F27" i="1"/>
  <c r="F25" i="1"/>
  <c r="F32" i="1" l="1"/>
  <c r="B35" i="1" s="1"/>
</calcChain>
</file>

<file path=xl/sharedStrings.xml><?xml version="1.0" encoding="utf-8"?>
<sst xmlns="http://schemas.openxmlformats.org/spreadsheetml/2006/main" count="44" uniqueCount="43">
  <si>
    <t>https://corporatefinanceinstitute.com/</t>
  </si>
  <si>
    <t>Strictly Confidential</t>
  </si>
  <si>
    <t>Beneish M Score Calculator</t>
  </si>
  <si>
    <t>Company Name</t>
  </si>
  <si>
    <t>(in millions)</t>
  </si>
  <si>
    <t>Accounts Receivables</t>
  </si>
  <si>
    <t>Revenue</t>
  </si>
  <si>
    <t>Cost of Goods Sold</t>
  </si>
  <si>
    <t>Current Assets</t>
  </si>
  <si>
    <t>Total Assets</t>
  </si>
  <si>
    <t>Depreciation</t>
  </si>
  <si>
    <t>Selling, General, &amp; Admin. Expense</t>
  </si>
  <si>
    <t>Current Liabilities</t>
  </si>
  <si>
    <t>Total Long-term Debt</t>
  </si>
  <si>
    <t>Net Income from Continuing Operations</t>
  </si>
  <si>
    <t>Property, Plants, &amp; Equipment</t>
  </si>
  <si>
    <t>Cash Flow from Operations</t>
  </si>
  <si>
    <t>Day Sales in Receivables Index (DSRI)</t>
  </si>
  <si>
    <t>Gross Margin Index (GMI)</t>
  </si>
  <si>
    <t>Asset Quality Index (AQI)</t>
  </si>
  <si>
    <t>Sales Growth Index (SGI)</t>
  </si>
  <si>
    <t>Depreciation Index (DEPI)</t>
  </si>
  <si>
    <t>Financial Ratios Indexes</t>
  </si>
  <si>
    <t>Index</t>
  </si>
  <si>
    <t>Leverage Index (LVGI)</t>
  </si>
  <si>
    <t>Total Accruals to Total Assets (TATA)</t>
  </si>
  <si>
    <t>Selling, General, &amp; Admin. Expenses Index (SGAI)</t>
  </si>
  <si>
    <t>Beneish M Score</t>
  </si>
  <si>
    <t>Interpretation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</si>
  <si>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</si>
  <si>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</si>
  <si>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</si>
  <si>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</si>
  <si>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</si>
  <si>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</si>
  <si>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</si>
  <si>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</si>
  <si>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Beneish M Score &lt; -2.22: Company is not likely to have manipulated their earnings</t>
  </si>
  <si>
    <t>Beneish M Score &gt; -2.22: Company is likely to have manipulated their earnings</t>
  </si>
  <si>
    <r>
      <t xml:space="preserve">Securities </t>
    </r>
    <r>
      <rPr>
        <vertAlign val="superscript"/>
        <sz val="10"/>
        <rFont val="Open Sans"/>
        <family val="2"/>
      </rPr>
      <t>1</t>
    </r>
  </si>
  <si>
    <t>Securities is also referred to as total long term investments</t>
  </si>
  <si>
    <t>Hypothetical Inc.</t>
  </si>
  <si>
    <t>Beneish M Score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</si>
</sst>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&quot;$&quot;* #,##0.00_-;\-&quot;$&quot;* #,##0.00_-;_-&quot;$&quot;* &quot;-&quot;??_-;_-@_-"/>
    <numFmt numFmtId="166" formatCode="_ * #,##0_ ;_ * \-#,##0_ ;_ * &quot;-&quot;??_ ;_ @_ "/>
    <numFmt numFmtId="167" formatCode="&quot;$&quot;#,##0"/>
    <numFmt numFmtId="168" formatCode="_(* #,##0_);_(* \(#,##0\);_(* &quot;-&quot;??_);_(@_)"/>
    <numFmt numFmtId="169" formatCode="0.000"/>
    <numFmt numFmtId="170" formatCode="_(#,##0_)_%;\(#,##0\)_%;_(&quot;–&quot;_)_%;_(@_)_%"/>
    <numFmt numFmtId="171" formatCode="@\⁽\¹\⁾"/>
    <numFmt numFmtId="172" formatCode="&quot;Year &quot;0"/>
  </numFmts>
  <fonts count="38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sz val="11"/>
      <color theme="1"/>
      <name val="Open Sans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sz val="11"/>
      <name val="Open Sans"/>
      <family val="2"/>
    </font>
    <font>
      <sz val="11"/>
      <name val="Open Sans Semibold"/>
      <family val="2"/>
    </font>
    <font>
      <sz val="11"/>
      <color rgb="FF0000FF"/>
      <name val="Open Sans"/>
      <family val="2"/>
    </font>
    <font>
      <sz val="11"/>
      <color theme="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b/>
      <sz val="14"/>
      <color rgb="FF3271D2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u/>
      <sz val="10"/>
      <color rgb="FF0070C0"/>
      <name val="Open Sans"/>
      <family val="2"/>
    </font>
    <font>
      <vertAlign val="superscript"/>
      <sz val="10"/>
      <name val="Open Sans"/>
      <family val="2"/>
    </font>
    <font>
      <i/>
      <sz val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darkUp">
        <fgColor theme="0" tint="-0.24994659260841701"/>
        <bgColor theme="0" tint="-4.9989318521683403E-2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D9E5F7"/>
        <bgColor rgb="FF000000"/>
      </patternFill>
    </fill>
  </fills>
  <borders count="1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17">
    <xf numFmtId="0" fontId="0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horizontal="left" indent="1"/>
    </xf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8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right"/>
    </xf>
    <xf numFmtId="0" fontId="8" fillId="0" borderId="0" xfId="11" applyFont="1"/>
    <xf numFmtId="0" fontId="8" fillId="2" borderId="1" xfId="11" applyFont="1" applyFill="1" applyBorder="1"/>
    <xf numFmtId="0" fontId="8" fillId="2" borderId="2" xfId="11" applyFont="1" applyFill="1" applyBorder="1"/>
    <xf numFmtId="0" fontId="8" fillId="2" borderId="3" xfId="11" applyFont="1" applyFill="1" applyBorder="1"/>
    <xf numFmtId="0" fontId="8" fillId="2" borderId="4" xfId="11" applyFont="1" applyFill="1" applyBorder="1"/>
    <xf numFmtId="0" fontId="8" fillId="2" borderId="0" xfId="11" applyFont="1" applyFill="1"/>
    <xf numFmtId="0" fontId="8" fillId="2" borderId="5" xfId="11" applyFont="1" applyFill="1" applyBorder="1"/>
    <xf numFmtId="0" fontId="8" fillId="0" borderId="4" xfId="11" applyFont="1" applyBorder="1"/>
    <xf numFmtId="0" fontId="8" fillId="0" borderId="5" xfId="11" applyFont="1" applyBorder="1"/>
    <xf numFmtId="0" fontId="21" fillId="0" borderId="0" xfId="11" applyFont="1" applyProtection="1">
      <protection locked="0"/>
    </xf>
    <xf numFmtId="0" fontId="22" fillId="0" borderId="0" xfId="11" applyFont="1" applyAlignment="1">
      <alignment horizontal="right"/>
    </xf>
    <xf numFmtId="0" fontId="8" fillId="0" borderId="0" xfId="11" applyFont="1" applyProtection="1">
      <protection locked="0"/>
    </xf>
    <xf numFmtId="0" fontId="23" fillId="0" borderId="0" xfId="11" applyFont="1"/>
    <xf numFmtId="0" fontId="22" fillId="0" borderId="6" xfId="11" applyFont="1" applyBorder="1" applyProtection="1">
      <protection locked="0"/>
    </xf>
    <xf numFmtId="170" fontId="24" fillId="0" borderId="0" xfId="15" applyNumberFormat="1" applyFont="1" applyFill="1" applyBorder="1" applyProtection="1">
      <protection locked="0"/>
    </xf>
    <xf numFmtId="170" fontId="25" fillId="0" borderId="0" xfId="13" applyNumberFormat="1" applyFont="1" applyFill="1" applyBorder="1" applyProtection="1">
      <protection locked="0"/>
    </xf>
    <xf numFmtId="0" fontId="26" fillId="0" borderId="0" xfId="13" applyFont="1" applyFill="1" applyBorder="1" applyProtection="1">
      <protection locked="0"/>
    </xf>
    <xf numFmtId="170" fontId="6" fillId="0" borderId="0" xfId="11" applyNumberFormat="1" applyFont="1"/>
    <xf numFmtId="170" fontId="14" fillId="0" borderId="0" xfId="13" applyNumberFormat="1" applyFill="1" applyBorder="1"/>
    <xf numFmtId="0" fontId="27" fillId="5" borderId="0" xfId="11" applyFont="1" applyFill="1"/>
    <xf numFmtId="170" fontId="18" fillId="5" borderId="0" xfId="11" applyNumberFormat="1" applyFont="1" applyFill="1"/>
    <xf numFmtId="0" fontId="20" fillId="5" borderId="0" xfId="11" applyFont="1" applyFill="1"/>
    <xf numFmtId="0" fontId="8" fillId="0" borderId="7" xfId="11" applyFont="1" applyBorder="1"/>
    <xf numFmtId="0" fontId="8" fillId="0" borderId="8" xfId="11" applyFont="1" applyBorder="1"/>
    <xf numFmtId="0" fontId="8" fillId="0" borderId="9" xfId="11" applyFont="1" applyBorder="1"/>
    <xf numFmtId="0" fontId="28" fillId="6" borderId="0" xfId="2" applyFont="1" applyFill="1" applyAlignment="1">
      <alignment vertical="center"/>
    </xf>
    <xf numFmtId="0" fontId="29" fillId="0" borderId="0" xfId="0" applyFont="1"/>
    <xf numFmtId="0" fontId="30" fillId="0" borderId="0" xfId="0" applyFont="1" applyAlignment="1">
      <alignment horizontal="right"/>
    </xf>
    <xf numFmtId="0" fontId="2" fillId="0" borderId="0" xfId="0" applyFont="1"/>
    <xf numFmtId="0" fontId="20" fillId="3" borderId="0" xfId="0" applyFont="1" applyFill="1"/>
    <xf numFmtId="167" fontId="30" fillId="0" borderId="0" xfId="14" applyNumberFormat="1" applyFont="1" applyAlignment="1">
      <alignment horizontal="right"/>
    </xf>
    <xf numFmtId="0" fontId="29" fillId="0" borderId="0" xfId="0" applyFont="1" applyAlignment="1">
      <alignment horizontal="left" indent="1"/>
    </xf>
    <xf numFmtId="167" fontId="31" fillId="0" borderId="0" xfId="14" applyNumberFormat="1" applyFont="1" applyAlignment="1">
      <alignment horizontal="right"/>
    </xf>
    <xf numFmtId="168" fontId="31" fillId="0" borderId="0" xfId="1" applyNumberFormat="1" applyFont="1" applyAlignment="1">
      <alignment horizontal="right"/>
    </xf>
    <xf numFmtId="2" fontId="29" fillId="0" borderId="0" xfId="0" applyNumberFormat="1" applyFont="1"/>
    <xf numFmtId="167" fontId="29" fillId="0" borderId="0" xfId="0" applyNumberFormat="1" applyFont="1"/>
    <xf numFmtId="2" fontId="29" fillId="4" borderId="0" xfId="0" applyNumberFormat="1" applyFont="1" applyFill="1"/>
    <xf numFmtId="0" fontId="32" fillId="0" borderId="0" xfId="0" applyFont="1"/>
    <xf numFmtId="0" fontId="29" fillId="0" borderId="0" xfId="0" applyFont="1" applyAlignment="1">
      <alignment horizontal="left" indent="3"/>
    </xf>
    <xf numFmtId="0" fontId="20" fillId="0" borderId="0" xfId="0" applyFont="1"/>
    <xf numFmtId="166" fontId="2" fillId="0" borderId="0" xfId="1" applyNumberFormat="1" applyFont="1"/>
    <xf numFmtId="0" fontId="33" fillId="0" borderId="0" xfId="10" applyFont="1"/>
    <xf numFmtId="171" fontId="35" fillId="0" borderId="0" xfId="0" applyNumberFormat="1" applyFont="1" applyAlignment="1">
      <alignment horizontal="left" indent="1"/>
    </xf>
    <xf numFmtId="0" fontId="19" fillId="7" borderId="0" xfId="0" applyFont="1" applyFill="1"/>
    <xf numFmtId="0" fontId="29" fillId="7" borderId="0" xfId="0" applyFont="1" applyFill="1"/>
    <xf numFmtId="0" fontId="32" fillId="7" borderId="0" xfId="0" applyFont="1" applyFill="1"/>
    <xf numFmtId="0" fontId="36" fillId="7" borderId="0" xfId="0" applyFont="1" applyFill="1"/>
    <xf numFmtId="0" fontId="37" fillId="7" borderId="0" xfId="0" applyFont="1" applyFill="1"/>
    <xf numFmtId="172" fontId="7" fillId="3" borderId="0" xfId="0" applyNumberFormat="1" applyFont="1" applyFill="1"/>
    <xf numFmtId="172" fontId="37" fillId="7" borderId="0" xfId="0" applyNumberFormat="1" applyFont="1" applyFill="1"/>
    <xf numFmtId="0" fontId="37" fillId="7" borderId="0" xfId="0" applyFont="1" applyFill="1" applyAlignment="1">
      <alignment horizontal="right"/>
    </xf>
    <xf numFmtId="0" fontId="19" fillId="7" borderId="0" xfId="0" applyFont="1" applyFill="1" applyAlignment="1">
      <alignment vertical="center"/>
    </xf>
    <xf numFmtId="169" fontId="29" fillId="7" borderId="0" xfId="0" applyNumberFormat="1" applyFont="1" applyFill="1" applyAlignment="1">
      <alignment vertical="center"/>
    </xf>
    <xf numFmtId="0" fontId="3" fillId="0" borderId="0" xfId="11"/>
    <xf numFmtId="0" fontId="1" fillId="0" borderId="0" xfId="11" applyFont="1"/>
    <xf numFmtId="0" fontId="1" fillId="0" borderId="0" xfId="13" applyFont="1" applyFill="1" applyBorder="1"/>
    <xf numFmtId="0" fontId="1" fillId="5" borderId="0" xfId="11" applyFont="1" applyFill="1"/>
    <xf numFmtId="9" fontId="8" fillId="0" borderId="0" xfId="16" applyFont="1"/>
    <xf numFmtId="9" fontId="5" fillId="2" borderId="0" xfId="16" applyFont="1" applyFill="1"/>
    <xf numFmtId="9" fontId="6" fillId="2" borderId="0" xfId="16" applyFont="1" applyFill="1"/>
    <xf numFmtId="9" fontId="6" fillId="2" borderId="0" xfId="16" applyFont="1" applyFill="1" applyAlignment="1">
      <alignment horizontal="center"/>
    </xf>
  </cellXfs>
  <cellStyles count="17">
    <cellStyle name="Comma" xfId="1" builtinId="3"/>
    <cellStyle name="Comma 2" xfId="3" xr:uid="{00000000-0005-0000-0000-000001000000}"/>
    <cellStyle name="Comma 3" xfId="5" xr:uid="{00000000-0005-0000-0000-000002000000}"/>
    <cellStyle name="Ctx_Hyperlink" xfId="7" xr:uid="{00000000-0005-0000-0000-000003000000}"/>
    <cellStyle name="Currency" xfId="14" builtinId="4"/>
    <cellStyle name="Hyperlink" xfId="15" builtinId="8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6" builtinId="5"/>
    <cellStyle name="Percent 2" xfId="4" xr:uid="{00000000-0005-0000-0000-00000B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A7A7"/>
      <color rgb="FFFFB7B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D280D-FE52-4145-89E1-EFC15EF5B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" y="470245"/>
          <a:ext cx="437941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5070BF-A622-4155-8914-26AD1E74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9730" y="845820"/>
          <a:ext cx="269229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133210</xdr:colOff>
      <xdr:row>1</xdr:row>
      <xdr:rowOff>57193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964F0-DE45-4963-8EF9-F95E7ED0A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0"/>
          <a:ext cx="2651620" cy="754423"/>
        </a:xfrm>
        <a:prstGeom prst="rect">
          <a:avLst/>
        </a:prstGeom>
      </xdr:spPr>
    </xdr:pic>
    <xdr:clientData/>
  </xdr:twoCellAnchor>
  <xdr:twoCellAnchor editAs="oneCell">
    <xdr:from>
      <xdr:col>5</xdr:col>
      <xdr:colOff>116840</xdr:colOff>
      <xdr:row>0</xdr:row>
      <xdr:rowOff>143510</xdr:rowOff>
    </xdr:from>
    <xdr:to>
      <xdr:col>7</xdr:col>
      <xdr:colOff>467556</xdr:colOff>
      <xdr:row>0</xdr:row>
      <xdr:rowOff>606182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9D2C71-2652-4AE3-BB88-82CCE90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380" y="143510"/>
          <a:ext cx="1676596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5BFD-3029-42CA-9435-13EB7AD3CB55}">
  <sheetPr>
    <pageSetUpPr fitToPage="1"/>
  </sheetPr>
  <dimension ref="A1:M40"/>
  <sheetViews>
    <sheetView showGridLines="0" tabSelected="1" zoomScaleNormal="100" workbookViewId="0">
      <selection activeCell="B1" sqref="B1"/>
    </sheetView>
  </sheetViews>
  <sheetFormatPr defaultColWidth="7.89453125" defaultRowHeight="14.4" x14ac:dyDescent="0.55000000000000004"/>
  <cols>
    <col min="1" max="1" width="4.578125" style="58" customWidth="1"/>
    <col min="2" max="2" width="4.734375" style="58" customWidth="1"/>
    <col min="3" max="3" width="36.05078125" style="58" customWidth="1"/>
    <col min="4" max="11" width="10.47265625" style="58" customWidth="1"/>
    <col min="12" max="12" width="36.05078125" style="58" customWidth="1"/>
    <col min="13" max="13" width="4.734375" style="58" customWidth="1"/>
    <col min="14" max="16384" width="7.89453125" style="58"/>
  </cols>
  <sheetData>
    <row r="1" spans="1:13" ht="19.5" customHeight="1" thickBot="1" x14ac:dyDescent="0.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9.5" customHeight="1" thickTop="1" x14ac:dyDescent="0.7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5" customHeight="1" x14ac:dyDescent="0.75">
      <c r="A3" s="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.5" customHeight="1" x14ac:dyDescent="0.75">
      <c r="A4" s="5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9.5" customHeight="1" x14ac:dyDescent="0.75">
      <c r="A5" s="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.5" customHeight="1" x14ac:dyDescent="0.75">
      <c r="A6" s="5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9.5" customHeight="1" x14ac:dyDescent="0.75">
      <c r="A7" s="5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.5" customHeight="1" x14ac:dyDescent="0.75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9.5" customHeight="1" x14ac:dyDescent="0.75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.5" customHeight="1" x14ac:dyDescent="0.75">
      <c r="A10" s="5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28.5" customHeight="1" x14ac:dyDescent="1.3">
      <c r="A11" s="5"/>
      <c r="B11" s="12"/>
      <c r="C11" s="14" t="s">
        <v>42</v>
      </c>
      <c r="D11" s="5"/>
      <c r="E11" s="5"/>
      <c r="F11" s="5"/>
      <c r="G11" s="5"/>
      <c r="H11" s="5"/>
      <c r="I11" s="5"/>
      <c r="J11" s="5"/>
      <c r="K11" s="5"/>
      <c r="L11" s="15" t="s">
        <v>1</v>
      </c>
      <c r="M11" s="13"/>
    </row>
    <row r="12" spans="1:13" ht="19.5" customHeight="1" x14ac:dyDescent="0.75">
      <c r="A12" s="5"/>
      <c r="B12" s="12"/>
      <c r="C12" s="16"/>
      <c r="D12" s="5"/>
      <c r="E12" s="5"/>
      <c r="F12" s="5"/>
      <c r="G12" s="5"/>
      <c r="H12" s="5"/>
      <c r="I12" s="5"/>
      <c r="J12" s="5"/>
      <c r="K12" s="17"/>
      <c r="L12" s="5"/>
      <c r="M12" s="13"/>
    </row>
    <row r="13" spans="1:13" ht="19.5" customHeight="1" x14ac:dyDescent="0.9">
      <c r="A13" s="5"/>
      <c r="B13" s="12"/>
      <c r="C13" s="18" t="s">
        <v>29</v>
      </c>
      <c r="D13" s="59"/>
      <c r="E13" s="59"/>
      <c r="F13" s="59"/>
      <c r="G13" s="59"/>
      <c r="H13" s="59"/>
      <c r="I13" s="59"/>
      <c r="J13" s="59"/>
      <c r="K13" s="59"/>
      <c r="L13" s="59"/>
      <c r="M13" s="13"/>
    </row>
    <row r="14" spans="1:13" ht="19.5" customHeight="1" x14ac:dyDescent="0.75">
      <c r="A14" s="5"/>
      <c r="B14" s="12"/>
      <c r="C14" s="5"/>
      <c r="D14" s="59"/>
      <c r="E14" s="59"/>
      <c r="F14" s="59"/>
      <c r="G14" s="59"/>
      <c r="H14" s="59"/>
      <c r="I14" s="59"/>
      <c r="J14" s="59"/>
      <c r="K14" s="59"/>
      <c r="L14" s="59"/>
      <c r="M14" s="13"/>
    </row>
    <row r="15" spans="1:13" ht="19.5" customHeight="1" x14ac:dyDescent="0.8">
      <c r="A15" s="5"/>
      <c r="B15" s="12"/>
      <c r="C15" s="19" t="s">
        <v>42</v>
      </c>
      <c r="D15" s="59"/>
      <c r="E15" s="59"/>
      <c r="F15" s="59"/>
      <c r="G15" s="59"/>
      <c r="H15" s="59"/>
      <c r="I15" s="59"/>
      <c r="J15" s="59"/>
      <c r="K15" s="59"/>
      <c r="L15" s="59"/>
      <c r="M15" s="13"/>
    </row>
    <row r="16" spans="1:13" ht="19.5" customHeight="1" x14ac:dyDescent="0.8">
      <c r="A16" s="5"/>
      <c r="B16" s="12"/>
      <c r="C16" s="20"/>
      <c r="D16" s="59"/>
      <c r="E16" s="59"/>
      <c r="F16" s="59"/>
      <c r="G16" s="59"/>
      <c r="H16" s="59"/>
      <c r="I16" s="59"/>
      <c r="J16" s="59"/>
      <c r="K16" s="59"/>
      <c r="L16" s="59"/>
      <c r="M16" s="13"/>
    </row>
    <row r="17" spans="1:13" ht="19.5" customHeight="1" x14ac:dyDescent="0.8">
      <c r="A17" s="5"/>
      <c r="B17" s="12"/>
      <c r="C17" s="20"/>
      <c r="D17" s="59"/>
      <c r="E17" s="59"/>
      <c r="F17" s="59"/>
      <c r="G17" s="59"/>
      <c r="H17" s="59"/>
      <c r="I17" s="59"/>
      <c r="J17" s="59"/>
      <c r="K17" s="59"/>
      <c r="L17" s="59"/>
      <c r="M17" s="13"/>
    </row>
    <row r="18" spans="1:13" ht="19.5" customHeight="1" x14ac:dyDescent="0.8">
      <c r="A18" s="5"/>
      <c r="B18" s="12"/>
      <c r="C18" s="20"/>
      <c r="D18" s="59"/>
      <c r="E18" s="59"/>
      <c r="F18" s="59"/>
      <c r="G18" s="59"/>
      <c r="H18" s="59"/>
      <c r="I18" s="59"/>
      <c r="J18" s="59"/>
      <c r="K18" s="59"/>
      <c r="L18" s="59"/>
      <c r="M18" s="13"/>
    </row>
    <row r="19" spans="1:13" ht="19.5" customHeight="1" x14ac:dyDescent="0.8">
      <c r="A19" s="5"/>
      <c r="B19" s="12"/>
      <c r="C19" s="20"/>
      <c r="D19" s="59"/>
      <c r="E19" s="59"/>
      <c r="F19" s="59"/>
      <c r="G19" s="59"/>
      <c r="H19" s="59"/>
      <c r="I19" s="59"/>
      <c r="J19" s="59"/>
      <c r="K19" s="59"/>
      <c r="L19" s="59"/>
      <c r="M19" s="13"/>
    </row>
    <row r="20" spans="1:13" ht="19.5" customHeight="1" x14ac:dyDescent="0.8">
      <c r="A20" s="5"/>
      <c r="B20" s="12"/>
      <c r="C20" s="20"/>
      <c r="D20" s="59"/>
      <c r="E20" s="59"/>
      <c r="F20" s="59"/>
      <c r="G20" s="59"/>
      <c r="H20" s="59"/>
      <c r="I20" s="59"/>
      <c r="J20" s="59"/>
      <c r="K20" s="59"/>
      <c r="L20" s="59"/>
      <c r="M20" s="13"/>
    </row>
    <row r="21" spans="1:13" ht="19.5" customHeight="1" x14ac:dyDescent="0.75">
      <c r="A21" s="5"/>
      <c r="B21" s="12"/>
      <c r="C21" s="21"/>
      <c r="D21" s="59"/>
      <c r="E21" s="59"/>
      <c r="F21" s="59"/>
      <c r="G21" s="59"/>
      <c r="H21" s="59"/>
      <c r="I21" s="59"/>
      <c r="J21" s="59"/>
      <c r="K21" s="59"/>
      <c r="L21" s="59"/>
      <c r="M21" s="13"/>
    </row>
    <row r="22" spans="1:13" ht="19.5" customHeight="1" x14ac:dyDescent="0.75">
      <c r="A22" s="5"/>
      <c r="B22" s="12"/>
      <c r="C22" s="21"/>
      <c r="D22" s="59"/>
      <c r="E22" s="59"/>
      <c r="F22" s="59"/>
      <c r="G22" s="59"/>
      <c r="H22" s="59"/>
      <c r="I22" s="59"/>
      <c r="J22" s="59"/>
      <c r="K22" s="59"/>
      <c r="L22" s="59"/>
      <c r="M22" s="13"/>
    </row>
    <row r="23" spans="1:13" ht="19.5" customHeight="1" x14ac:dyDescent="0.75">
      <c r="A23" s="5"/>
      <c r="B23" s="12"/>
      <c r="C23" s="21"/>
      <c r="D23" s="59"/>
      <c r="E23" s="59"/>
      <c r="F23" s="59"/>
      <c r="G23" s="59"/>
      <c r="H23" s="59"/>
      <c r="I23" s="59"/>
      <c r="J23" s="59"/>
      <c r="K23" s="59"/>
      <c r="L23" s="59"/>
      <c r="M23" s="13"/>
    </row>
    <row r="24" spans="1:13" ht="19.5" customHeight="1" x14ac:dyDescent="0.75">
      <c r="A24" s="5"/>
      <c r="B24" s="12"/>
      <c r="C24" s="21"/>
      <c r="D24" s="59"/>
      <c r="E24" s="59"/>
      <c r="F24" s="59"/>
      <c r="G24" s="59"/>
      <c r="H24" s="59"/>
      <c r="I24" s="59"/>
      <c r="J24" s="59"/>
      <c r="K24" s="59"/>
      <c r="L24" s="59"/>
      <c r="M24" s="13"/>
    </row>
    <row r="25" spans="1:13" ht="19.5" customHeight="1" x14ac:dyDescent="0.75">
      <c r="A25" s="5"/>
      <c r="B25" s="12"/>
      <c r="C25" s="21"/>
      <c r="D25" s="59"/>
      <c r="E25" s="59"/>
      <c r="F25" s="59"/>
      <c r="G25" s="59"/>
      <c r="H25" s="59"/>
      <c r="I25" s="59"/>
      <c r="J25" s="59"/>
      <c r="K25" s="59"/>
      <c r="L25" s="59"/>
      <c r="M25" s="13"/>
    </row>
    <row r="26" spans="1:13" ht="19.5" customHeight="1" x14ac:dyDescent="0.8">
      <c r="A26" s="5"/>
      <c r="B26" s="12"/>
      <c r="C26" s="22"/>
      <c r="D26" s="59"/>
      <c r="E26" s="59"/>
      <c r="F26" s="59"/>
      <c r="G26" s="59"/>
      <c r="H26" s="59"/>
      <c r="I26" s="59"/>
      <c r="J26" s="59"/>
      <c r="K26" s="59"/>
      <c r="L26" s="59"/>
      <c r="M26" s="13"/>
    </row>
    <row r="27" spans="1:13" ht="19.5" customHeight="1" x14ac:dyDescent="0.8">
      <c r="A27" s="5"/>
      <c r="B27" s="12"/>
      <c r="C27" s="22"/>
      <c r="D27" s="59"/>
      <c r="E27" s="59"/>
      <c r="F27" s="59"/>
      <c r="G27" s="59"/>
      <c r="H27" s="59"/>
      <c r="I27" s="59"/>
      <c r="J27" s="59"/>
      <c r="K27" s="59"/>
      <c r="L27" s="59"/>
      <c r="M27" s="13"/>
    </row>
    <row r="28" spans="1:13" ht="19.5" customHeight="1" x14ac:dyDescent="0.75">
      <c r="A28" s="5"/>
      <c r="B28" s="12"/>
      <c r="C28" s="23"/>
      <c r="D28" s="59"/>
      <c r="E28" s="59"/>
      <c r="F28" s="59"/>
      <c r="G28" s="59"/>
      <c r="H28" s="59"/>
      <c r="I28" s="59"/>
      <c r="J28" s="59"/>
      <c r="K28" s="59"/>
      <c r="L28" s="59"/>
      <c r="M28" s="13"/>
    </row>
    <row r="29" spans="1:13" ht="19.5" customHeight="1" x14ac:dyDescent="0.75">
      <c r="A29" s="5"/>
      <c r="B29" s="12"/>
      <c r="C29" s="60"/>
      <c r="D29" s="59"/>
      <c r="E29" s="59"/>
      <c r="F29" s="59"/>
      <c r="G29" s="59"/>
      <c r="H29" s="59"/>
      <c r="I29" s="59"/>
      <c r="J29" s="59"/>
      <c r="K29" s="59"/>
      <c r="L29" s="59"/>
      <c r="M29" s="13"/>
    </row>
    <row r="30" spans="1:13" ht="19.5" customHeight="1" x14ac:dyDescent="0.75">
      <c r="A30" s="5"/>
      <c r="B30" s="12"/>
      <c r="C30" s="60"/>
      <c r="D30" s="59"/>
      <c r="E30" s="59"/>
      <c r="F30" s="59"/>
      <c r="G30" s="59"/>
      <c r="H30" s="59"/>
      <c r="I30" s="59"/>
      <c r="J30" s="59"/>
      <c r="K30" s="59"/>
      <c r="L30" s="59"/>
      <c r="M30" s="13"/>
    </row>
    <row r="31" spans="1:13" ht="19.5" customHeight="1" x14ac:dyDescent="0.8">
      <c r="A31" s="5"/>
      <c r="B31" s="12"/>
      <c r="C31" s="24" t="s">
        <v>30</v>
      </c>
      <c r="D31" s="61"/>
      <c r="E31" s="61"/>
      <c r="F31" s="61"/>
      <c r="G31" s="61"/>
      <c r="H31" s="61"/>
      <c r="I31" s="61"/>
      <c r="J31" s="61"/>
      <c r="K31" s="61"/>
      <c r="L31" s="61"/>
      <c r="M31" s="13"/>
    </row>
    <row r="32" spans="1:13" ht="19.5" customHeight="1" x14ac:dyDescent="0.75">
      <c r="A32" s="5"/>
      <c r="B32" s="12"/>
      <c r="C32" s="25" t="s">
        <v>31</v>
      </c>
      <c r="D32" s="26"/>
      <c r="E32" s="26"/>
      <c r="F32" s="26"/>
      <c r="G32" s="26"/>
      <c r="H32" s="26"/>
      <c r="I32" s="26"/>
      <c r="J32" s="26"/>
      <c r="K32" s="26"/>
      <c r="L32" s="26"/>
      <c r="M32" s="13"/>
    </row>
    <row r="33" spans="1:13" ht="19.5" customHeight="1" x14ac:dyDescent="0.75">
      <c r="A33" s="5"/>
      <c r="B33" s="12"/>
      <c r="C33" s="25" t="s">
        <v>32</v>
      </c>
      <c r="D33" s="26"/>
      <c r="E33" s="26"/>
      <c r="F33" s="26"/>
      <c r="G33" s="26"/>
      <c r="H33" s="26"/>
      <c r="I33" s="26"/>
      <c r="J33" s="26"/>
      <c r="K33" s="26"/>
      <c r="L33" s="26"/>
      <c r="M33" s="13"/>
    </row>
    <row r="34" spans="1:13" ht="19.5" customHeight="1" x14ac:dyDescent="0.75">
      <c r="A34" s="5"/>
      <c r="B34" s="12"/>
      <c r="C34" s="25" t="s">
        <v>33</v>
      </c>
      <c r="D34" s="26"/>
      <c r="E34" s="26"/>
      <c r="F34" s="26"/>
      <c r="G34" s="26"/>
      <c r="H34" s="26"/>
      <c r="I34" s="26"/>
      <c r="J34" s="26"/>
      <c r="K34" s="26"/>
      <c r="L34" s="26"/>
      <c r="M34" s="13"/>
    </row>
    <row r="35" spans="1:13" ht="19.5" customHeight="1" x14ac:dyDescent="0.75">
      <c r="A35" s="5"/>
      <c r="B35" s="12"/>
      <c r="C35" s="25" t="s">
        <v>34</v>
      </c>
      <c r="D35" s="26"/>
      <c r="E35" s="26"/>
      <c r="F35" s="26"/>
      <c r="G35" s="26"/>
      <c r="H35" s="26"/>
      <c r="I35" s="26"/>
      <c r="J35" s="26"/>
      <c r="K35" s="26"/>
      <c r="L35" s="26"/>
      <c r="M35" s="13"/>
    </row>
    <row r="36" spans="1:13" ht="19.5" customHeight="1" x14ac:dyDescent="0.75">
      <c r="A36" s="5"/>
      <c r="B36" s="12"/>
      <c r="C36" s="25" t="s">
        <v>35</v>
      </c>
      <c r="D36" s="26"/>
      <c r="E36" s="26"/>
      <c r="F36" s="26"/>
      <c r="G36" s="26"/>
      <c r="H36" s="26"/>
      <c r="I36" s="26"/>
      <c r="J36" s="26"/>
      <c r="K36" s="26"/>
      <c r="L36" s="26"/>
      <c r="M36" s="13"/>
    </row>
    <row r="37" spans="1:13" ht="19.5" customHeight="1" x14ac:dyDescent="0.75">
      <c r="A37" s="5"/>
      <c r="B37" s="12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13"/>
    </row>
    <row r="38" spans="1:13" ht="19.5" customHeight="1" x14ac:dyDescent="0.75">
      <c r="A38" s="5"/>
      <c r="B38" s="12"/>
      <c r="C38" s="25" t="s">
        <v>0</v>
      </c>
      <c r="D38" s="26"/>
      <c r="E38" s="26"/>
      <c r="F38" s="26"/>
      <c r="G38" s="26"/>
      <c r="H38" s="26"/>
      <c r="I38" s="26"/>
      <c r="J38" s="26"/>
      <c r="K38" s="26"/>
      <c r="L38" s="26"/>
      <c r="M38" s="13"/>
    </row>
    <row r="39" spans="1:13" ht="19.5" customHeight="1" thickBot="1" x14ac:dyDescent="0.8">
      <c r="A39" s="5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 t="s">
        <v>36</v>
      </c>
    </row>
    <row r="40" spans="1:13" ht="19.5" customHeight="1" thickTop="1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hyperlinks>
    <hyperlink ref="C38" r:id="rId1" xr:uid="{80132042-B7D4-43E5-89C5-76C7850818F9}"/>
    <hyperlink ref="C15" location="'Beneish M Score Calculator'!A1" tooltip="Beneish M Score Template" display="Beneish M Score Template" xr:uid="{CB195455-44CA-4D58-BFB9-A84B1E0A64CB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5625" defaultRowHeight="14.4" x14ac:dyDescent="0.65"/>
  <cols>
    <col min="1" max="1" width="9.15625" style="33"/>
    <col min="2" max="2" width="34.7890625" style="33" customWidth="1"/>
    <col min="3" max="3" width="19.5234375" style="33" customWidth="1"/>
    <col min="4" max="5" width="13.89453125" style="33" customWidth="1"/>
    <col min="6" max="6" width="9.15625" style="33" customWidth="1"/>
    <col min="7" max="16384" width="9.15625" style="33"/>
  </cols>
  <sheetData>
    <row r="1" spans="1:19" s="62" customFormat="1" ht="55" customHeight="1" x14ac:dyDescent="0.8">
      <c r="B1" s="63"/>
      <c r="C1" s="64"/>
      <c r="D1" s="64"/>
      <c r="E1" s="65"/>
      <c r="F1" s="65"/>
      <c r="G1" s="65"/>
      <c r="H1" s="65"/>
    </row>
    <row r="2" spans="1:19" s="1" customFormat="1" ht="16.5" x14ac:dyDescent="0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ht="20.399999999999999" x14ac:dyDescent="0.75">
      <c r="A3" s="2"/>
      <c r="B3" s="30" t="s">
        <v>2</v>
      </c>
      <c r="C3" s="30"/>
      <c r="D3" s="30"/>
      <c r="E3" s="30"/>
      <c r="F3" s="30"/>
      <c r="G3" s="30"/>
      <c r="H3" s="3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" customFormat="1" ht="16.5" x14ac:dyDescent="0.75">
      <c r="A4" s="2"/>
      <c r="B4" s="3"/>
      <c r="C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65">
      <c r="A5" s="31"/>
      <c r="B5" s="31" t="s">
        <v>3</v>
      </c>
      <c r="C5" s="32" t="s">
        <v>41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x14ac:dyDescent="0.6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x14ac:dyDescent="0.65">
      <c r="A7" s="31"/>
      <c r="B7" s="34" t="s">
        <v>4</v>
      </c>
      <c r="C7" s="34"/>
      <c r="D7" s="53">
        <v>2</v>
      </c>
      <c r="E7" s="53">
        <f>D7-1</f>
        <v>1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x14ac:dyDescent="0.65">
      <c r="A8" s="31"/>
      <c r="B8" s="31" t="s">
        <v>6</v>
      </c>
      <c r="C8" s="31"/>
      <c r="D8" s="35">
        <v>232887</v>
      </c>
      <c r="E8" s="35">
        <v>177866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x14ac:dyDescent="0.65">
      <c r="A9" s="31"/>
      <c r="B9" s="31" t="s">
        <v>7</v>
      </c>
      <c r="C9" s="31"/>
      <c r="D9" s="35">
        <v>139156</v>
      </c>
      <c r="E9" s="35">
        <v>111934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x14ac:dyDescent="0.65">
      <c r="A10" s="31"/>
      <c r="B10" s="31" t="s">
        <v>11</v>
      </c>
      <c r="C10" s="31"/>
      <c r="D10" s="35">
        <v>81310</v>
      </c>
      <c r="E10" s="35">
        <v>61826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x14ac:dyDescent="0.65">
      <c r="A11" s="31"/>
      <c r="B11" s="31" t="s">
        <v>10</v>
      </c>
      <c r="C11" s="31"/>
      <c r="D11" s="35">
        <v>11478</v>
      </c>
      <c r="E11" s="35">
        <v>15341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x14ac:dyDescent="0.65">
      <c r="A12" s="31"/>
      <c r="B12" s="31" t="s">
        <v>14</v>
      </c>
      <c r="C12" s="31"/>
      <c r="D12" s="35">
        <v>10073</v>
      </c>
      <c r="E12" s="35">
        <v>3033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x14ac:dyDescent="0.65">
      <c r="A13" s="31"/>
      <c r="B13" s="31" t="s">
        <v>5</v>
      </c>
      <c r="C13" s="31"/>
      <c r="D13" s="35">
        <v>16677</v>
      </c>
      <c r="E13" s="35">
        <v>13164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x14ac:dyDescent="0.65">
      <c r="A14" s="31"/>
      <c r="B14" s="31" t="s">
        <v>8</v>
      </c>
      <c r="C14" s="31"/>
      <c r="D14" s="35">
        <v>75101</v>
      </c>
      <c r="E14" s="35">
        <v>60197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 x14ac:dyDescent="0.65">
      <c r="A15" s="31"/>
      <c r="B15" s="31" t="s">
        <v>15</v>
      </c>
      <c r="C15" s="31"/>
      <c r="D15" s="35">
        <v>61797</v>
      </c>
      <c r="E15" s="35">
        <v>48866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 ht="14.4" customHeight="1" x14ac:dyDescent="0.65">
      <c r="A16" s="31"/>
      <c r="B16" s="31" t="s">
        <v>39</v>
      </c>
      <c r="C16" s="31"/>
      <c r="D16" s="35">
        <v>942</v>
      </c>
      <c r="E16" s="35">
        <v>737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x14ac:dyDescent="0.65">
      <c r="A17" s="31"/>
      <c r="B17" s="31" t="s">
        <v>9</v>
      </c>
      <c r="C17" s="31"/>
      <c r="D17" s="35">
        <v>162648</v>
      </c>
      <c r="E17" s="35">
        <v>131310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 x14ac:dyDescent="0.65">
      <c r="A18" s="31"/>
      <c r="B18" s="31" t="s">
        <v>12</v>
      </c>
      <c r="C18" s="31"/>
      <c r="D18" s="35">
        <v>68391</v>
      </c>
      <c r="E18" s="35">
        <v>57883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x14ac:dyDescent="0.65">
      <c r="A19" s="31"/>
      <c r="B19" s="31" t="s">
        <v>13</v>
      </c>
      <c r="C19" s="31"/>
      <c r="D19" s="35">
        <v>23495</v>
      </c>
      <c r="E19" s="35">
        <v>24743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x14ac:dyDescent="0.65">
      <c r="A20" s="31"/>
      <c r="B20" s="31" t="s">
        <v>16</v>
      </c>
      <c r="C20" s="31"/>
      <c r="D20" s="35">
        <v>30723</v>
      </c>
      <c r="E20" s="35">
        <v>18365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x14ac:dyDescent="0.65">
      <c r="A21" s="31"/>
      <c r="B21" s="47" t="s">
        <v>40</v>
      </c>
      <c r="C21" s="36"/>
      <c r="D21" s="37"/>
      <c r="E21" s="37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 x14ac:dyDescent="0.65">
      <c r="A22" s="31"/>
      <c r="D22" s="38"/>
      <c r="E22" s="38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 x14ac:dyDescent="0.65">
      <c r="A23" s="31"/>
      <c r="B23" s="52" t="s">
        <v>22</v>
      </c>
      <c r="C23" s="51"/>
      <c r="D23" s="54">
        <f>D7</f>
        <v>2</v>
      </c>
      <c r="E23" s="54">
        <f>E7</f>
        <v>1</v>
      </c>
      <c r="F23" s="55" t="s">
        <v>23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 x14ac:dyDescent="0.65">
      <c r="A24" s="31"/>
      <c r="B24" s="31" t="s">
        <v>17</v>
      </c>
      <c r="C24" s="31"/>
      <c r="D24" s="39">
        <f>D13/D8*365</f>
        <v>26.137590333509387</v>
      </c>
      <c r="E24" s="39">
        <f>E13/E8*365</f>
        <v>27.013931836326226</v>
      </c>
      <c r="F24" s="39">
        <f>D24/E24</f>
        <v>0.96755964632892122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x14ac:dyDescent="0.65">
      <c r="A25" s="31"/>
      <c r="B25" s="31" t="s">
        <v>18</v>
      </c>
      <c r="C25" s="31"/>
      <c r="D25" s="39">
        <f>(D8-D9)/D8</f>
        <v>0.40247416128852193</v>
      </c>
      <c r="E25" s="39">
        <f>(E8-E9)/E8</f>
        <v>0.3706835482891615</v>
      </c>
      <c r="F25" s="39">
        <f>E25/D25</f>
        <v>0.92101203988454139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 x14ac:dyDescent="0.65">
      <c r="A26" s="31"/>
      <c r="B26" s="31" t="s">
        <v>19</v>
      </c>
      <c r="C26" s="31"/>
      <c r="D26" s="39">
        <f>(1-(D14+D15+D16))/D17</f>
        <v>-0.84746815208302595</v>
      </c>
      <c r="E26" s="39">
        <f>(1-(E14+E15+E16))/E17</f>
        <v>-0.83618155509862158</v>
      </c>
      <c r="F26" s="39">
        <f>D26/E26</f>
        <v>1.0134977827668934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 x14ac:dyDescent="0.65">
      <c r="A27" s="31"/>
      <c r="B27" s="31" t="s">
        <v>20</v>
      </c>
      <c r="C27" s="31"/>
      <c r="D27" s="40">
        <f>D8</f>
        <v>232887</v>
      </c>
      <c r="E27" s="40">
        <f>E8</f>
        <v>177866</v>
      </c>
      <c r="F27" s="39">
        <f>D27/E27</f>
        <v>1.3093396152159491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 x14ac:dyDescent="0.65">
      <c r="A28" s="31"/>
      <c r="B28" s="31" t="s">
        <v>21</v>
      </c>
      <c r="C28" s="31"/>
      <c r="D28" s="39">
        <f>D11/(D15+D11)</f>
        <v>0.15664278403275333</v>
      </c>
      <c r="E28" s="39">
        <f>E11/(E15+E11)</f>
        <v>0.23893033469870886</v>
      </c>
      <c r="F28" s="39">
        <f>E28/D28</f>
        <v>1.5253197660784015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 x14ac:dyDescent="0.65">
      <c r="A29" s="31"/>
      <c r="B29" s="31" t="s">
        <v>26</v>
      </c>
      <c r="C29" s="31"/>
      <c r="D29" s="39">
        <f>D10/D8</f>
        <v>0.34913928214112422</v>
      </c>
      <c r="E29" s="39">
        <f>E10/E8</f>
        <v>0.34759875411826879</v>
      </c>
      <c r="F29" s="39">
        <f>D29/E29</f>
        <v>1.0044319146849741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x14ac:dyDescent="0.65">
      <c r="A30" s="31"/>
      <c r="B30" s="31" t="s">
        <v>24</v>
      </c>
      <c r="C30" s="31"/>
      <c r="D30" s="39">
        <f>(D18+D19)/D17</f>
        <v>0.56493777974521664</v>
      </c>
      <c r="E30" s="39">
        <f>(E18+E19)/E17</f>
        <v>0.62924377427461731</v>
      </c>
      <c r="F30" s="39">
        <f>D30/E30</f>
        <v>0.89780432138000632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 x14ac:dyDescent="0.65">
      <c r="A31" s="31"/>
      <c r="B31" s="31" t="s">
        <v>25</v>
      </c>
      <c r="C31" s="31"/>
      <c r="D31" s="39">
        <f>(D12-D20)/D17</f>
        <v>-0.12696129063990949</v>
      </c>
      <c r="E31" s="41"/>
      <c r="F31" s="39">
        <f>D31</f>
        <v>-0.12696129063990949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 ht="20.05" customHeight="1" x14ac:dyDescent="0.65">
      <c r="A32" s="31"/>
      <c r="B32" s="56" t="s">
        <v>27</v>
      </c>
      <c r="C32" s="48"/>
      <c r="D32" s="48"/>
      <c r="E32" s="48"/>
      <c r="F32" s="57">
        <f>-4.84+0.92*F24+0.528*F25+0.404*F26+0.892*F27+0.115*F28-0.172*F29+4.679*F31-0.327*F30</f>
        <v>-2.7711511355301006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x14ac:dyDescent="0.65">
      <c r="A33" s="31"/>
      <c r="B33" s="31"/>
      <c r="C33" s="31"/>
      <c r="D33" s="42"/>
      <c r="E33" s="42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x14ac:dyDescent="0.65">
      <c r="A34" s="31"/>
      <c r="B34" s="52" t="s">
        <v>28</v>
      </c>
      <c r="C34" s="49"/>
      <c r="D34" s="50"/>
      <c r="E34" s="50"/>
      <c r="F34" s="49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 s="31" customFormat="1" x14ac:dyDescent="0.65">
      <c r="B35" s="31" t="str">
        <f>IF(F32&gt;-2.22,C5&amp;" is likely to have manipulated their earnings.",C5&amp;" is not likely to have manipulated their earnings.")</f>
        <v>Hypothetical Inc. is not likely to have manipulated their earnings.</v>
      </c>
      <c r="D35" s="42"/>
      <c r="E35" s="42"/>
    </row>
    <row r="36" spans="1:19" ht="14.4" customHeight="1" x14ac:dyDescent="0.65">
      <c r="A36" s="31"/>
      <c r="B36" s="43" t="s">
        <v>37</v>
      </c>
      <c r="C36" s="31"/>
      <c r="D36" s="42"/>
      <c r="E36" s="42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ht="14.4" customHeight="1" x14ac:dyDescent="0.65">
      <c r="A37" s="31"/>
      <c r="B37" s="43" t="s">
        <v>38</v>
      </c>
      <c r="C37" s="31"/>
      <c r="D37" s="42"/>
      <c r="E37" s="4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x14ac:dyDescent="0.6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 x14ac:dyDescent="0.65">
      <c r="A39" s="31"/>
      <c r="B39" s="31"/>
      <c r="C39" s="31"/>
      <c r="D39" s="44"/>
      <c r="E39" s="44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4" spans="1:19" x14ac:dyDescent="0.65">
      <c r="D44" s="45"/>
      <c r="E44" s="45"/>
    </row>
    <row r="45" spans="1:19" x14ac:dyDescent="0.65">
      <c r="B45" s="46"/>
      <c r="C45" s="46"/>
    </row>
  </sheetData>
  <conditionalFormatting sqref="F32">
    <cfRule type="cellIs" dxfId="1" priority="1" operator="lessThan">
      <formula>-2.22</formula>
    </cfRule>
    <cfRule type="cellIs" dxfId="0" priority="2" operator="greaterThanOrEqual">
      <formula>-2.22</formula>
    </cfRule>
  </conditionalFormatting>
  <pageMargins left="0.7" right="0.7" top="0.75" bottom="0.75" header="0.3" footer="0.3"/>
  <pageSetup orientation="portrait" r:id="rId1"/>
  <ignoredErrors>
    <ignoredError sqref="F25:F2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Beneish M Score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Jeffrey Schmidt</cp:lastModifiedBy>
  <dcterms:created xsi:type="dcterms:W3CDTF">2018-03-08T21:19:59Z</dcterms:created>
  <dcterms:modified xsi:type="dcterms:W3CDTF">2023-10-30T13:13:32Z</dcterms:modified>
</cp:coreProperties>
</file>