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66925"/>
  <xr:revisionPtr revIDLastSave="0" documentId="8_{A5BB5F6A-3EEA-42C5-B8CF-055E80C218B6}" xr6:coauthVersionLast="47" xr6:coauthVersionMax="47" xr10:uidLastSave="{00000000-0000-0000-0000-000000000000}"/>
  <bookViews>
    <workbookView xWindow="-110" yWindow="-110" windowWidth="38620" windowHeight="21220" xr2:uid="{8977C125-C393-485F-8B4F-574CE04EE572}"/>
  </bookViews>
  <sheets>
    <sheet name="Cover" sheetId="12" r:id="rId1"/>
    <sheet name="Model" sheetId="17" r:id="rId2"/>
    <sheet name="How to use" sheetId="18" r:id="rId3"/>
  </sheets>
  <externalReferences>
    <externalReference r:id="rId4"/>
  </externalReferences>
  <definedNames>
    <definedName name="CorpTaxTotal" localSheetId="0">#REF!</definedName>
    <definedName name="CorpTaxTotal" localSheetId="2">#REF!</definedName>
    <definedName name="CorpTaxTotal">#REF!</definedName>
    <definedName name="Difference" localSheetId="0">#REF!</definedName>
    <definedName name="Difference">#REF!</definedName>
    <definedName name="IndTaxTotal" localSheetId="0">#REF!</definedName>
    <definedName name="IndTaxTotal">#REF!</definedName>
    <definedName name="_xlnm.Print_Area" localSheetId="0">Cover!$B$2:$M$34</definedName>
    <definedName name="_xlnm.Print_Area" localSheetId="2">'How to use'!$A$1:$M$49</definedName>
    <definedName name="_xlnm.Print_Area" localSheetId="1">Model!$A$1:$K$86</definedName>
    <definedName name="TaxInc" localSheetId="0">#REF!</definedName>
    <definedName name="TaxInc" localSheetId="2">#REF!</definedName>
    <definedName name="TaxIn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1" i="17" l="1"/>
  <c r="I80" i="17"/>
  <c r="H81" i="17"/>
  <c r="H80" i="17"/>
  <c r="I45" i="17" l="1"/>
  <c r="J44" i="17" l="1"/>
  <c r="I53" i="17" l="1"/>
  <c r="G44" i="17" l="1"/>
  <c r="K44" i="17" s="1"/>
  <c r="J46" i="17"/>
  <c r="J47" i="17"/>
  <c r="J48" i="17"/>
  <c r="J49" i="17"/>
  <c r="J50" i="17"/>
  <c r="J53" i="17"/>
  <c r="J54" i="17"/>
  <c r="J55" i="17"/>
  <c r="J56" i="17"/>
  <c r="J57" i="17"/>
  <c r="J59" i="17"/>
  <c r="J64" i="17"/>
  <c r="J65" i="17"/>
  <c r="J66" i="17"/>
  <c r="J67" i="17"/>
  <c r="J68" i="17"/>
  <c r="J71" i="17"/>
  <c r="J72" i="17"/>
  <c r="J73" i="17"/>
  <c r="J83" i="17"/>
  <c r="G46" i="17"/>
  <c r="G47" i="17"/>
  <c r="G48" i="17"/>
  <c r="G49" i="17"/>
  <c r="G50" i="17"/>
  <c r="K50" i="17" s="1"/>
  <c r="G53" i="17"/>
  <c r="G54" i="17"/>
  <c r="G55" i="17"/>
  <c r="G56" i="17"/>
  <c r="G57" i="17"/>
  <c r="G59" i="17"/>
  <c r="K59" i="17" s="1"/>
  <c r="G64" i="17"/>
  <c r="G65" i="17"/>
  <c r="G66" i="17"/>
  <c r="G67" i="17"/>
  <c r="G68" i="17"/>
  <c r="G71" i="17"/>
  <c r="G72" i="17"/>
  <c r="G73" i="17"/>
  <c r="G81" i="17"/>
  <c r="G83" i="17"/>
  <c r="K83" i="17" s="1"/>
  <c r="J13" i="17"/>
  <c r="J17" i="17"/>
  <c r="J26" i="17"/>
  <c r="K56" i="17" l="1"/>
  <c r="K54" i="17"/>
  <c r="K67" i="17"/>
  <c r="K68" i="17"/>
  <c r="K55" i="17"/>
  <c r="K53" i="17"/>
  <c r="K66" i="17"/>
  <c r="I30" i="17" s="1"/>
  <c r="J30" i="17" s="1"/>
  <c r="K65" i="17"/>
  <c r="I23" i="17" s="1"/>
  <c r="J23" i="17" s="1"/>
  <c r="K71" i="17"/>
  <c r="K73" i="17"/>
  <c r="I31" i="17" s="1"/>
  <c r="J31" i="17" s="1"/>
  <c r="K48" i="17"/>
  <c r="K72" i="17"/>
  <c r="K57" i="17"/>
  <c r="K64" i="17"/>
  <c r="K49" i="17"/>
  <c r="K47" i="17"/>
  <c r="K46" i="17"/>
  <c r="J45" i="17"/>
  <c r="I51" i="17"/>
  <c r="G45" i="17"/>
  <c r="I58" i="17"/>
  <c r="I69" i="17"/>
  <c r="I74" i="17"/>
  <c r="H11" i="17"/>
  <c r="I20" i="17" l="1"/>
  <c r="J20" i="17" s="1"/>
  <c r="I76" i="17"/>
  <c r="I16" i="17"/>
  <c r="J16" i="17" s="1"/>
  <c r="I10" i="17"/>
  <c r="J10" i="17" s="1"/>
  <c r="K45" i="17"/>
  <c r="I9" i="17" s="1"/>
  <c r="J9" i="17" s="1"/>
  <c r="I60" i="17"/>
  <c r="H74" i="17"/>
  <c r="J74" i="17" s="1"/>
  <c r="F74" i="17"/>
  <c r="E74" i="17"/>
  <c r="H69" i="17"/>
  <c r="F69" i="17"/>
  <c r="E69" i="17"/>
  <c r="H58" i="17"/>
  <c r="J58" i="17" s="1"/>
  <c r="F58" i="17"/>
  <c r="E58" i="17"/>
  <c r="H51" i="17"/>
  <c r="J51" i="17" s="1"/>
  <c r="F51" i="17"/>
  <c r="E51" i="17"/>
  <c r="H32" i="17"/>
  <c r="H24" i="17"/>
  <c r="H14" i="17"/>
  <c r="G69" i="17" l="1"/>
  <c r="I11" i="17"/>
  <c r="J11" i="17" s="1"/>
  <c r="G51" i="17"/>
  <c r="K51" i="17" s="1"/>
  <c r="G74" i="17"/>
  <c r="K74" i="17" s="1"/>
  <c r="G58" i="17"/>
  <c r="K58" i="17" s="1"/>
  <c r="H76" i="17"/>
  <c r="J76" i="17" s="1"/>
  <c r="J69" i="17"/>
  <c r="K69" i="17" s="1"/>
  <c r="F76" i="17"/>
  <c r="F80" i="17" s="1"/>
  <c r="F60" i="17"/>
  <c r="H60" i="17"/>
  <c r="E76" i="17"/>
  <c r="H18" i="17"/>
  <c r="H21" i="17" s="1"/>
  <c r="E60" i="17"/>
  <c r="I14" i="17"/>
  <c r="J14" i="17" s="1"/>
  <c r="J60" i="17" l="1"/>
  <c r="G76" i="17"/>
  <c r="K76" i="17" s="1"/>
  <c r="E82" i="17"/>
  <c r="E84" i="17" s="1"/>
  <c r="G60" i="17"/>
  <c r="K60" i="17" s="1"/>
  <c r="H28" i="17"/>
  <c r="I24" i="17"/>
  <c r="J24" i="17" s="1"/>
  <c r="I32" i="17"/>
  <c r="J32" i="17" s="1"/>
  <c r="F82" i="17" l="1"/>
  <c r="G80" i="17"/>
  <c r="H34" i="17"/>
  <c r="F84" i="17" l="1"/>
  <c r="G82" i="17"/>
  <c r="I18" i="17"/>
  <c r="J18" i="17" s="1"/>
  <c r="H82" i="17" l="1"/>
  <c r="F86" i="17"/>
  <c r="G84" i="17"/>
  <c r="G86" i="17" s="1"/>
  <c r="I21" i="17"/>
  <c r="J21" i="17" s="1"/>
  <c r="H84" i="17" l="1"/>
  <c r="I28" i="17"/>
  <c r="J28" i="17" s="1"/>
  <c r="H86" i="17" l="1"/>
  <c r="I34" i="17"/>
  <c r="J34" i="17" l="1"/>
  <c r="J81" i="17"/>
  <c r="K81" i="17" s="1"/>
  <c r="I82" i="17" l="1"/>
  <c r="J80" i="17"/>
  <c r="K80" i="17" s="1"/>
  <c r="I84" i="17" l="1"/>
  <c r="J82" i="17"/>
  <c r="K82" i="17" s="1"/>
  <c r="J84" i="17" l="1"/>
  <c r="I86" i="17"/>
  <c r="K84" i="17" l="1"/>
  <c r="K86" i="17" s="1"/>
  <c r="J86" i="17"/>
  <c r="E86" i="17" s="1"/>
</calcChain>
</file>

<file path=xl/sharedStrings.xml><?xml version="1.0" encoding="utf-8"?>
<sst xmlns="http://schemas.openxmlformats.org/spreadsheetml/2006/main" count="99" uniqueCount="78">
  <si>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</si>
  <si>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</si>
  <si>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</si>
  <si>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</si>
  <si>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</si>
  <si>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</si>
  <si>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</si>
  <si>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</si>
  <si>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</si>
  <si>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Model</t>
  </si>
  <si>
    <t>© 2015 to 2023 CFI Education Inc.</t>
  </si>
  <si>
    <t>Income Statement</t>
  </si>
  <si>
    <t>Cash - 
Ending</t>
  </si>
  <si>
    <t>Net Adjustment</t>
  </si>
  <si>
    <t>Accrual - Ending</t>
  </si>
  <si>
    <t>All figures in USD thousands unless stated</t>
  </si>
  <si>
    <t>Revenue</t>
  </si>
  <si>
    <t>COGS</t>
  </si>
  <si>
    <t>Gross Profit</t>
  </si>
  <si>
    <t>Other Income</t>
  </si>
  <si>
    <t>SG&amp;A</t>
  </si>
  <si>
    <t>Other</t>
  </si>
  <si>
    <t>EBITDA</t>
  </si>
  <si>
    <t>Depreciation</t>
  </si>
  <si>
    <t>EBIT</t>
  </si>
  <si>
    <t>Interest Expense</t>
  </si>
  <si>
    <t>Total Interest</t>
  </si>
  <si>
    <t>Gains/Losses</t>
  </si>
  <si>
    <t>EBT</t>
  </si>
  <si>
    <t>Current Tax</t>
  </si>
  <si>
    <t>Deferred Tax</t>
  </si>
  <si>
    <t>Total Tax</t>
  </si>
  <si>
    <t>Net Income</t>
  </si>
  <si>
    <t>Balance Sheet</t>
  </si>
  <si>
    <t>Cash - 
Beginning</t>
  </si>
  <si>
    <t>Adjustment</t>
  </si>
  <si>
    <t>Accrual - Beginning</t>
  </si>
  <si>
    <t>2021A to
2022A</t>
  </si>
  <si>
    <t>ASSETS</t>
  </si>
  <si>
    <t>Cash</t>
  </si>
  <si>
    <t>Accounts Receivable</t>
  </si>
  <si>
    <t>Inventory (Raw Material, Work in Progress)</t>
  </si>
  <si>
    <t>Inventory (Finished Goods)</t>
  </si>
  <si>
    <t>Tools and Supplies</t>
  </si>
  <si>
    <t>Prepaids</t>
  </si>
  <si>
    <t>Other Current Assets</t>
  </si>
  <si>
    <t>Current Assets</t>
  </si>
  <si>
    <t>Plant, Property &amp; Equipment</t>
  </si>
  <si>
    <t>Long term assets</t>
  </si>
  <si>
    <t>Land</t>
  </si>
  <si>
    <t>Investments</t>
  </si>
  <si>
    <t>Other Non-Current Assets</t>
  </si>
  <si>
    <t>Non-Current Assets</t>
  </si>
  <si>
    <t>Total Assets</t>
  </si>
  <si>
    <t>LIABILITIES</t>
  </si>
  <si>
    <t>Accounts Payable</t>
  </si>
  <si>
    <t>Interest Payable</t>
  </si>
  <si>
    <t>Taxes Payable</t>
  </si>
  <si>
    <t>Notes Payable</t>
  </si>
  <si>
    <t>Current Portion of Long Term Debt</t>
  </si>
  <si>
    <t>Current Liabilities</t>
  </si>
  <si>
    <t>Term Loan 1</t>
  </si>
  <si>
    <t>Term Loan 2</t>
  </si>
  <si>
    <t>Deferred Tax Liabilities</t>
  </si>
  <si>
    <t>Non-Current Liabilities</t>
  </si>
  <si>
    <t>Total Liabilities</t>
  </si>
  <si>
    <t>EQUITY</t>
  </si>
  <si>
    <t>Retained Earnings</t>
  </si>
  <si>
    <t>Shareholders' Equity</t>
  </si>
  <si>
    <t>Total Liabilities &amp; Shareholders' Equity</t>
  </si>
  <si>
    <t>Balance Sheet Out of Balance?</t>
  </si>
  <si>
    <t>Cash to Accrual Accounting</t>
  </si>
  <si>
    <t>How to use</t>
  </si>
  <si>
    <t>* Note - multiple balance sheet items may match to a single income statement entry.</t>
  </si>
  <si>
    <r>
      <t xml:space="preserve">3.  Match the </t>
    </r>
    <r>
      <rPr>
        <b/>
        <i/>
        <sz val="10"/>
        <color theme="1"/>
        <rFont val="Open Sans"/>
        <family val="2"/>
      </rPr>
      <t>net adjustments</t>
    </r>
    <r>
      <rPr>
        <b/>
        <sz val="10"/>
        <color theme="1"/>
        <rFont val="Open Sans"/>
        <family val="2"/>
      </rPr>
      <t xml:space="preserve"> </t>
    </r>
    <r>
      <rPr>
        <sz val="10"/>
        <color theme="1"/>
        <rFont val="Open Sans"/>
        <family val="2"/>
      </rPr>
      <t xml:space="preserve">within </t>
    </r>
    <r>
      <rPr>
        <b/>
        <sz val="10"/>
        <color theme="1"/>
        <rFont val="Open Sans"/>
        <family val="2"/>
      </rPr>
      <t>column K</t>
    </r>
    <r>
      <rPr>
        <sz val="10"/>
        <color theme="1"/>
        <rFont val="Open Sans"/>
        <family val="2"/>
      </rPr>
      <t xml:space="preserve"> of the balance sheet with </t>
    </r>
    <r>
      <rPr>
        <b/>
        <sz val="10"/>
        <color theme="1"/>
        <rFont val="Open Sans"/>
        <family val="2"/>
      </rPr>
      <t xml:space="preserve">column I </t>
    </r>
    <r>
      <rPr>
        <sz val="10"/>
        <color theme="1"/>
        <rFont val="Open Sans"/>
        <family val="2"/>
      </rPr>
      <t xml:space="preserve">of the </t>
    </r>
    <r>
      <rPr>
        <b/>
        <sz val="10"/>
        <color theme="1"/>
        <rFont val="Open Sans"/>
        <family val="2"/>
      </rPr>
      <t>income statement</t>
    </r>
    <r>
      <rPr>
        <sz val="10"/>
        <color theme="1"/>
        <rFont val="Open Sans"/>
        <family val="2"/>
      </rPr>
      <t xml:space="preserve">.*  </t>
    </r>
  </si>
  <si>
    <r>
      <t>2.  Determine accrual adjustments for the various</t>
    </r>
    <r>
      <rPr>
        <b/>
        <sz val="10"/>
        <color theme="1"/>
        <rFont val="Open Sans"/>
        <family val="2"/>
      </rPr>
      <t xml:space="preserve"> balance sheet</t>
    </r>
    <r>
      <rPr>
        <sz val="10"/>
        <color theme="1"/>
        <rFont val="Open Sans"/>
        <family val="2"/>
      </rPr>
      <t xml:space="preserve"> accounts, insert adjustments into </t>
    </r>
    <r>
      <rPr>
        <b/>
        <sz val="10"/>
        <color theme="1"/>
        <rFont val="Open Sans"/>
        <family val="2"/>
      </rPr>
      <t>columns F and I</t>
    </r>
    <r>
      <rPr>
        <sz val="10"/>
        <color theme="1"/>
        <rFont val="Open Sans"/>
        <family val="2"/>
      </rPr>
      <t>.</t>
    </r>
  </si>
  <si>
    <r>
      <t>1.  Start by entering cash-based financial information (</t>
    </r>
    <r>
      <rPr>
        <b/>
        <sz val="10"/>
        <color theme="1"/>
        <rFont val="Open Sans"/>
        <family val="2"/>
      </rPr>
      <t>balance sheet and income statement</t>
    </r>
    <r>
      <rPr>
        <sz val="10"/>
        <color theme="1"/>
        <rFont val="Open Sans"/>
        <family val="2"/>
      </rPr>
      <t xml:space="preserve">) into </t>
    </r>
    <r>
      <rPr>
        <b/>
        <sz val="10"/>
        <color theme="1"/>
        <rFont val="Open Sans"/>
        <family val="2"/>
      </rPr>
      <t>columns E and H</t>
    </r>
    <r>
      <rPr>
        <sz val="10"/>
        <color theme="1"/>
        <rFont val="Open Sans"/>
        <family val="2"/>
      </rPr>
      <t xml:space="preserve">.  </t>
    </r>
  </si>
  <si>
    <t>Apply the adjustment principle - typical conversions are outlined in the slides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</si>
</sst>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0.0%"/>
    <numFmt numFmtId="165" formatCode="_(#,##0_);\(#,##0\);_(&quot;–&quot;_);_(@_)"/>
    <numFmt numFmtId="166" formatCode="_(#,##0_)_%;\(#,##0\)_%;_(&quot;–&quot;_)_%;_(@_)_%"/>
    <numFmt numFmtId="167" formatCode="0&quot;A&quot;"/>
    <numFmt numFmtId="168" formatCode="0000\A"/>
    <numFmt numFmtId="169" formatCode="_(#,##0.0%_);\(#,##0.0%\);_(&quot;–&quot;_)_%;_(@_)_%"/>
    <numFmt numFmtId="170" formatCode="#,##0_);[Red]\(#,##0\);\-"/>
    <numFmt numFmtId="171" formatCode="_(#,##0.000_);\(#,##0.000\);_(&quot;–&quot;_);_(@_)"/>
    <numFmt numFmtId="172" formatCode="_-* #,##0_-;\(#,##0\)_-;_-* &quot;-&quot;_-;_-@_-"/>
    <numFmt numFmtId="173" formatCode="#,##0_);\(#,##0\);\-"/>
    <numFmt numFmtId="174" formatCode="[=0]&quot;No&quot;_);[=1]&quot;Yes&quot;_)"/>
    <numFmt numFmtId="178" formatCode="_-* #,##0.00_-;\-* #,##0.00_-;_-* &quot;-&quot;??_-;_-@_-"/>
  </numFmts>
  <fonts count="4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20"/>
      <color rgb="FF4472C4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79229B"/>
      <name val="Open Sans"/>
      <family val="2"/>
    </font>
    <font>
      <u/>
      <sz val="11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4"/>
      <color rgb="FF3271D2"/>
      <name val="Open Sans"/>
      <family val="2"/>
    </font>
    <font>
      <sz val="10"/>
      <name val="Bookman"/>
      <family val="1"/>
    </font>
    <font>
      <b/>
      <sz val="10"/>
      <color rgb="FF3271D2"/>
      <name val="Open Sans"/>
      <family val="2"/>
    </font>
    <font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i/>
      <sz val="9"/>
      <name val="Open Sans"/>
      <family val="2"/>
    </font>
    <font>
      <sz val="10"/>
      <color theme="4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0"/>
      <color theme="2"/>
      <name val="Open Sans"/>
      <family val="2"/>
    </font>
    <font>
      <sz val="10"/>
      <color rgb="FF0000FF"/>
      <name val="Open Sans"/>
      <family val="2"/>
    </font>
    <font>
      <i/>
      <sz val="10"/>
      <name val="Open Sans"/>
      <family val="2"/>
    </font>
    <font>
      <b/>
      <i/>
      <sz val="10"/>
      <color theme="1"/>
      <name val="Open Sans"/>
      <family val="2"/>
    </font>
    <font>
      <u/>
      <sz val="10"/>
      <color theme="1"/>
      <name val="Open Sans"/>
      <family val="2"/>
    </font>
    <font>
      <sz val="9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AE3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medium">
        <color rgb="FF3271D2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FA621C"/>
      </right>
      <top/>
      <bottom/>
      <diagonal/>
    </border>
    <border>
      <left/>
      <right style="thin">
        <color rgb="FFFA621C"/>
      </right>
      <top style="thin">
        <color rgb="FFFA621C"/>
      </top>
      <bottom style="thin">
        <color rgb="FFFA621C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0" borderId="0"/>
    <xf numFmtId="43" fontId="35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35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6" fillId="0" borderId="0" xfId="3" applyFont="1" applyProtection="1">
      <protection locked="0"/>
    </xf>
    <xf numFmtId="0" fontId="7" fillId="0" borderId="0" xfId="3" applyFont="1"/>
    <xf numFmtId="0" fontId="7" fillId="0" borderId="0" xfId="0" applyFont="1"/>
    <xf numFmtId="0" fontId="7" fillId="2" borderId="2" xfId="3" applyFont="1" applyFill="1" applyBorder="1"/>
    <xf numFmtId="0" fontId="7" fillId="2" borderId="3" xfId="3" applyFont="1" applyFill="1" applyBorder="1"/>
    <xf numFmtId="0" fontId="7" fillId="2" borderId="4" xfId="3" applyFont="1" applyFill="1" applyBorder="1"/>
    <xf numFmtId="0" fontId="7" fillId="2" borderId="5" xfId="3" applyFont="1" applyFill="1" applyBorder="1"/>
    <xf numFmtId="0" fontId="7" fillId="2" borderId="0" xfId="3" applyFont="1" applyFill="1"/>
    <xf numFmtId="0" fontId="7" fillId="2" borderId="6" xfId="3" applyFont="1" applyFill="1" applyBorder="1"/>
    <xf numFmtId="0" fontId="8" fillId="2" borderId="0" xfId="3" applyFont="1" applyFill="1"/>
    <xf numFmtId="0" fontId="7" fillId="0" borderId="5" xfId="3" applyFont="1" applyBorder="1"/>
    <xf numFmtId="0" fontId="7" fillId="0" borderId="6" xfId="3" applyFont="1" applyBorder="1"/>
    <xf numFmtId="0" fontId="9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0" fillId="0" borderId="0" xfId="3" applyFont="1"/>
    <xf numFmtId="0" fontId="9" fillId="0" borderId="1" xfId="3" applyFont="1" applyBorder="1" applyProtection="1">
      <protection locked="0"/>
    </xf>
    <xf numFmtId="166" fontId="11" fillId="0" borderId="0" xfId="1" applyNumberFormat="1" applyFont="1" applyFill="1" applyBorder="1" applyProtection="1">
      <protection locked="0"/>
    </xf>
    <xf numFmtId="166" fontId="7" fillId="0" borderId="0" xfId="3" applyNumberFormat="1" applyFont="1"/>
    <xf numFmtId="166" fontId="12" fillId="0" borderId="0" xfId="4" applyNumberFormat="1" applyFont="1" applyFill="1" applyBorder="1"/>
    <xf numFmtId="0" fontId="7" fillId="0" borderId="0" xfId="5" applyFont="1" applyFill="1" applyBorder="1"/>
    <xf numFmtId="0" fontId="13" fillId="3" borderId="0" xfId="3" applyFont="1" applyFill="1"/>
    <xf numFmtId="0" fontId="7" fillId="3" borderId="0" xfId="3" applyFont="1" applyFill="1"/>
    <xf numFmtId="166" fontId="14" fillId="3" borderId="0" xfId="3" applyNumberFormat="1" applyFont="1" applyFill="1"/>
    <xf numFmtId="0" fontId="14" fillId="3" borderId="0" xfId="3" applyFont="1" applyFill="1"/>
    <xf numFmtId="0" fontId="7" fillId="0" borderId="7" xfId="3" applyFont="1" applyBorder="1"/>
    <xf numFmtId="0" fontId="7" fillId="0" borderId="8" xfId="3" applyFont="1" applyBorder="1"/>
    <xf numFmtId="0" fontId="7" fillId="0" borderId="9" xfId="3" applyFont="1" applyBorder="1"/>
    <xf numFmtId="0" fontId="16" fillId="0" borderId="0" xfId="0" applyFont="1"/>
    <xf numFmtId="0" fontId="22" fillId="0" borderId="0" xfId="0" applyFont="1"/>
    <xf numFmtId="0" fontId="19" fillId="2" borderId="0" xfId="3" applyFont="1" applyFill="1"/>
    <xf numFmtId="0" fontId="19" fillId="2" borderId="0" xfId="3" applyFont="1" applyFill="1" applyAlignment="1">
      <alignment horizontal="centerContinuous"/>
    </xf>
    <xf numFmtId="0" fontId="16" fillId="2" borderId="0" xfId="0" applyFont="1" applyFill="1"/>
    <xf numFmtId="0" fontId="15" fillId="0" borderId="0" xfId="3" applyFont="1"/>
    <xf numFmtId="0" fontId="23" fillId="4" borderId="0" xfId="3" applyFont="1" applyFill="1" applyAlignment="1">
      <alignment vertical="center"/>
    </xf>
    <xf numFmtId="37" fontId="26" fillId="4" borderId="0" xfId="3" applyNumberFormat="1" applyFont="1" applyFill="1" applyAlignment="1">
      <alignment vertical="center"/>
    </xf>
    <xf numFmtId="167" fontId="17" fillId="4" borderId="0" xfId="3" applyNumberFormat="1" applyFont="1" applyFill="1" applyAlignment="1">
      <alignment horizontal="right"/>
    </xf>
    <xf numFmtId="37" fontId="27" fillId="0" borderId="0" xfId="3" applyNumberFormat="1" applyFont="1" applyAlignment="1">
      <alignment vertical="center"/>
    </xf>
    <xf numFmtId="37" fontId="28" fillId="0" borderId="0" xfId="3" applyNumberFormat="1" applyFont="1" applyAlignment="1">
      <alignment vertical="center"/>
    </xf>
    <xf numFmtId="37" fontId="26" fillId="0" borderId="0" xfId="3" applyNumberFormat="1" applyFont="1" applyAlignment="1">
      <alignment vertical="center"/>
    </xf>
    <xf numFmtId="167" fontId="29" fillId="0" borderId="0" xfId="3" applyNumberFormat="1" applyFont="1" applyAlignment="1">
      <alignment wrapText="1"/>
    </xf>
    <xf numFmtId="166" fontId="30" fillId="0" borderId="0" xfId="3" applyNumberFormat="1" applyFont="1" applyAlignment="1">
      <alignment vertical="center"/>
    </xf>
    <xf numFmtId="167" fontId="29" fillId="0" borderId="0" xfId="3" applyNumberFormat="1" applyFont="1" applyAlignment="1">
      <alignment horizontal="right"/>
    </xf>
    <xf numFmtId="0" fontId="25" fillId="0" borderId="0" xfId="3" applyFont="1" applyAlignment="1">
      <alignment horizontal="right"/>
    </xf>
    <xf numFmtId="168" fontId="25" fillId="0" borderId="10" xfId="3" applyNumberFormat="1" applyFont="1" applyBorder="1" applyAlignment="1">
      <alignment horizontal="right"/>
    </xf>
    <xf numFmtId="167" fontId="29" fillId="0" borderId="11" xfId="3" applyNumberFormat="1" applyFont="1" applyBorder="1" applyAlignment="1">
      <alignment horizontal="right"/>
    </xf>
    <xf numFmtId="0" fontId="20" fillId="0" borderId="0" xfId="3" applyFont="1" applyAlignment="1">
      <alignment horizontal="left"/>
    </xf>
    <xf numFmtId="169" fontId="18" fillId="0" borderId="0" xfId="3" applyNumberFormat="1" applyFont="1"/>
    <xf numFmtId="0" fontId="19" fillId="0" borderId="0" xfId="3" applyFont="1"/>
    <xf numFmtId="165" fontId="18" fillId="0" borderId="0" xfId="3" applyNumberFormat="1" applyFont="1" applyAlignment="1">
      <alignment horizontal="right"/>
    </xf>
    <xf numFmtId="165" fontId="31" fillId="0" borderId="0" xfId="3" applyNumberFormat="1" applyFont="1" applyAlignment="1">
      <alignment horizontal="right"/>
    </xf>
    <xf numFmtId="165" fontId="19" fillId="0" borderId="0" xfId="3" applyNumberFormat="1" applyFont="1" applyAlignment="1">
      <alignment horizontal="right"/>
    </xf>
    <xf numFmtId="165" fontId="18" fillId="0" borderId="12" xfId="3" applyNumberFormat="1" applyFont="1" applyBorder="1" applyAlignment="1">
      <alignment horizontal="right"/>
    </xf>
    <xf numFmtId="0" fontId="32" fillId="0" borderId="0" xfId="3" applyFont="1" applyAlignment="1">
      <alignment horizontal="left"/>
    </xf>
    <xf numFmtId="0" fontId="29" fillId="0" borderId="0" xfId="3" applyFont="1"/>
    <xf numFmtId="165" fontId="32" fillId="0" borderId="0" xfId="3" applyNumberFormat="1" applyFont="1" applyAlignment="1">
      <alignment horizontal="right"/>
    </xf>
    <xf numFmtId="165" fontId="29" fillId="0" borderId="0" xfId="3" applyNumberFormat="1" applyFont="1" applyAlignment="1">
      <alignment horizontal="right"/>
    </xf>
    <xf numFmtId="164" fontId="29" fillId="0" borderId="0" xfId="7" applyNumberFormat="1" applyFont="1" applyFill="1" applyBorder="1" applyAlignment="1">
      <alignment horizontal="right"/>
    </xf>
    <xf numFmtId="165" fontId="29" fillId="0" borderId="0" xfId="7" applyNumberFormat="1" applyFont="1" applyFill="1" applyAlignment="1">
      <alignment horizontal="right"/>
    </xf>
    <xf numFmtId="9" fontId="33" fillId="0" borderId="0" xfId="7" applyFont="1" applyFill="1" applyBorder="1" applyAlignment="1">
      <alignment horizontal="right"/>
    </xf>
    <xf numFmtId="165" fontId="33" fillId="0" borderId="0" xfId="7" applyNumberFormat="1" applyFont="1" applyFill="1" applyAlignment="1">
      <alignment horizontal="right"/>
    </xf>
    <xf numFmtId="165" fontId="31" fillId="0" borderId="12" xfId="3" applyNumberFormat="1" applyFont="1" applyBorder="1" applyAlignment="1">
      <alignment horizontal="right"/>
    </xf>
    <xf numFmtId="165" fontId="19" fillId="0" borderId="12" xfId="3" applyNumberFormat="1" applyFont="1" applyBorder="1" applyAlignment="1">
      <alignment horizontal="right"/>
    </xf>
    <xf numFmtId="165" fontId="20" fillId="0" borderId="0" xfId="3" applyNumberFormat="1" applyFont="1" applyAlignment="1">
      <alignment horizontal="right"/>
    </xf>
    <xf numFmtId="165" fontId="18" fillId="0" borderId="1" xfId="3" applyNumberFormat="1" applyFont="1" applyBorder="1" applyAlignment="1">
      <alignment horizontal="right"/>
    </xf>
    <xf numFmtId="165" fontId="32" fillId="0" borderId="13" xfId="3" applyNumberFormat="1" applyFont="1" applyBorder="1" applyAlignment="1">
      <alignment horizontal="right"/>
    </xf>
    <xf numFmtId="170" fontId="29" fillId="0" borderId="0" xfId="3" applyNumberFormat="1" applyFont="1"/>
    <xf numFmtId="171" fontId="29" fillId="0" borderId="0" xfId="3" applyNumberFormat="1" applyFont="1"/>
    <xf numFmtId="167" fontId="17" fillId="5" borderId="0" xfId="8" applyNumberFormat="1" applyFont="1" applyFill="1" applyAlignment="1">
      <alignment horizontal="right"/>
    </xf>
    <xf numFmtId="37" fontId="28" fillId="0" borderId="0" xfId="8" applyNumberFormat="1" applyFont="1" applyAlignment="1">
      <alignment vertical="center"/>
    </xf>
    <xf numFmtId="167" fontId="17" fillId="0" borderId="0" xfId="8" applyNumberFormat="1" applyFont="1" applyAlignment="1">
      <alignment horizontal="right"/>
    </xf>
    <xf numFmtId="167" fontId="29" fillId="0" borderId="0" xfId="8" applyNumberFormat="1" applyFont="1" applyAlignment="1">
      <alignment horizontal="right"/>
    </xf>
    <xf numFmtId="37" fontId="27" fillId="0" borderId="0" xfId="8" applyNumberFormat="1" applyFont="1" applyAlignment="1">
      <alignment vertical="center"/>
    </xf>
    <xf numFmtId="166" fontId="30" fillId="0" borderId="0" xfId="8" applyNumberFormat="1" applyFont="1" applyAlignment="1">
      <alignment vertical="center"/>
    </xf>
    <xf numFmtId="0" fontId="29" fillId="0" borderId="0" xfId="9" applyNumberFormat="1" applyFont="1" applyBorder="1" applyProtection="1">
      <protection locked="0"/>
    </xf>
    <xf numFmtId="172" fontId="19" fillId="0" borderId="0" xfId="9" applyNumberFormat="1" applyFont="1" applyProtection="1">
      <protection locked="0"/>
    </xf>
    <xf numFmtId="172" fontId="19" fillId="0" borderId="0" xfId="9" applyNumberFormat="1" applyFont="1" applyBorder="1" applyProtection="1">
      <protection locked="0"/>
    </xf>
    <xf numFmtId="172" fontId="19" fillId="0" borderId="0" xfId="9" applyNumberFormat="1" applyFont="1" applyFill="1" applyBorder="1" applyProtection="1">
      <protection locked="0"/>
    </xf>
    <xf numFmtId="172" fontId="29" fillId="0" borderId="0" xfId="9" applyNumberFormat="1" applyFont="1" applyBorder="1" applyProtection="1">
      <protection locked="0"/>
    </xf>
    <xf numFmtId="0" fontId="19" fillId="0" borderId="0" xfId="3" applyFont="1" applyAlignment="1">
      <alignment horizontal="left" indent="1"/>
    </xf>
    <xf numFmtId="165" fontId="19" fillId="0" borderId="0" xfId="9" applyNumberFormat="1" applyFont="1" applyFill="1" applyBorder="1" applyProtection="1">
      <protection locked="0"/>
    </xf>
    <xf numFmtId="165" fontId="31" fillId="0" borderId="0" xfId="9" applyNumberFormat="1" applyFont="1" applyFill="1" applyBorder="1" applyProtection="1">
      <protection locked="0"/>
    </xf>
    <xf numFmtId="165" fontId="19" fillId="0" borderId="0" xfId="9" applyNumberFormat="1" applyFont="1" applyFill="1" applyProtection="1">
      <protection locked="0"/>
    </xf>
    <xf numFmtId="165" fontId="36" fillId="0" borderId="0" xfId="9" applyNumberFormat="1" applyFont="1" applyBorder="1" applyProtection="1">
      <protection locked="0"/>
    </xf>
    <xf numFmtId="165" fontId="19" fillId="0" borderId="0" xfId="9" applyNumberFormat="1" applyFont="1" applyBorder="1" applyProtection="1">
      <protection locked="0"/>
    </xf>
    <xf numFmtId="172" fontId="19" fillId="0" borderId="0" xfId="9" applyNumberFormat="1" applyFont="1" applyFill="1" applyBorder="1" applyAlignment="1" applyProtection="1">
      <alignment horizontal="left" indent="1"/>
      <protection locked="0"/>
    </xf>
    <xf numFmtId="49" fontId="19" fillId="0" borderId="0" xfId="3" applyNumberFormat="1" applyFont="1" applyAlignment="1">
      <alignment horizontal="left" indent="1"/>
    </xf>
    <xf numFmtId="165" fontId="36" fillId="0" borderId="0" xfId="9" applyNumberFormat="1" applyFont="1" applyFill="1" applyBorder="1" applyProtection="1">
      <protection locked="0"/>
    </xf>
    <xf numFmtId="0" fontId="32" fillId="0" borderId="0" xfId="3" applyFont="1" applyAlignment="1">
      <alignment horizontal="left" indent="1"/>
    </xf>
    <xf numFmtId="165" fontId="29" fillId="0" borderId="0" xfId="9" applyNumberFormat="1" applyFont="1" applyBorder="1" applyProtection="1">
      <protection locked="0"/>
    </xf>
    <xf numFmtId="165" fontId="29" fillId="0" borderId="0" xfId="9" applyNumberFormat="1" applyFont="1" applyFill="1" applyBorder="1" applyProtection="1">
      <protection locked="0"/>
    </xf>
    <xf numFmtId="165" fontId="32" fillId="0" borderId="13" xfId="9" applyNumberFormat="1" applyFont="1" applyFill="1" applyBorder="1" applyProtection="1">
      <protection locked="0"/>
    </xf>
    <xf numFmtId="172" fontId="29" fillId="0" borderId="0" xfId="9" applyNumberFormat="1" applyFont="1" applyFill="1" applyBorder="1" applyProtection="1">
      <protection locked="0"/>
    </xf>
    <xf numFmtId="165" fontId="33" fillId="0" borderId="0" xfId="9" applyNumberFormat="1" applyFont="1" applyBorder="1" applyProtection="1">
      <protection locked="0"/>
    </xf>
    <xf numFmtId="165" fontId="33" fillId="0" borderId="0" xfId="9" applyNumberFormat="1" applyFont="1" applyFill="1" applyBorder="1" applyProtection="1">
      <protection locked="0"/>
    </xf>
    <xf numFmtId="0" fontId="29" fillId="0" borderId="0" xfId="8" applyFont="1"/>
    <xf numFmtId="165" fontId="37" fillId="0" borderId="0" xfId="9" applyNumberFormat="1" applyFont="1" applyProtection="1">
      <protection locked="0"/>
    </xf>
    <xf numFmtId="165" fontId="37" fillId="0" borderId="0" xfId="9" applyNumberFormat="1" applyFont="1" applyFill="1" applyBorder="1" applyProtection="1">
      <protection locked="0"/>
    </xf>
    <xf numFmtId="172" fontId="29" fillId="0" borderId="0" xfId="9" applyNumberFormat="1" applyFont="1" applyFill="1" applyBorder="1" applyAlignment="1" applyProtection="1">
      <alignment horizontal="left" indent="1"/>
      <protection locked="0"/>
    </xf>
    <xf numFmtId="0" fontId="29" fillId="0" borderId="0" xfId="9" applyNumberFormat="1" applyFont="1" applyFill="1" applyBorder="1" applyProtection="1">
      <protection locked="0"/>
    </xf>
    <xf numFmtId="165" fontId="32" fillId="0" borderId="14" xfId="9" applyNumberFormat="1" applyFont="1" applyFill="1" applyBorder="1" applyProtection="1">
      <protection locked="0"/>
    </xf>
    <xf numFmtId="165" fontId="29" fillId="0" borderId="13" xfId="9" applyNumberFormat="1" applyFont="1" applyFill="1" applyBorder="1" applyProtection="1">
      <protection locked="0"/>
    </xf>
    <xf numFmtId="173" fontId="20" fillId="0" borderId="0" xfId="8" applyNumberFormat="1" applyFont="1"/>
    <xf numFmtId="173" fontId="20" fillId="0" borderId="15" xfId="8" applyNumberFormat="1" applyFont="1" applyBorder="1"/>
    <xf numFmtId="174" fontId="20" fillId="0" borderId="16" xfId="3" applyNumberFormat="1" applyFont="1" applyBorder="1" applyAlignment="1">
      <alignment horizontal="center"/>
    </xf>
    <xf numFmtId="165" fontId="20" fillId="0" borderId="0" xfId="8" applyNumberFormat="1" applyFont="1"/>
    <xf numFmtId="172" fontId="38" fillId="0" borderId="0" xfId="9" applyNumberFormat="1" applyFont="1" applyFill="1" applyBorder="1" applyProtection="1">
      <protection locked="0"/>
    </xf>
    <xf numFmtId="0" fontId="19" fillId="0" borderId="12" xfId="8" applyFont="1" applyBorder="1"/>
    <xf numFmtId="166" fontId="1" fillId="0" borderId="0" xfId="1" applyNumberFormat="1" applyFill="1" applyBorder="1" applyProtection="1">
      <protection locked="0"/>
    </xf>
    <xf numFmtId="165" fontId="29" fillId="0" borderId="14" xfId="9" applyNumberFormat="1" applyFont="1" applyFill="1" applyBorder="1" applyProtection="1">
      <protection locked="0"/>
    </xf>
    <xf numFmtId="165" fontId="32" fillId="0" borderId="14" xfId="9" applyNumberFormat="1" applyFont="1" applyFill="1" applyBorder="1" applyAlignment="1" applyProtection="1">
      <protection locked="0"/>
    </xf>
    <xf numFmtId="165" fontId="29" fillId="0" borderId="14" xfId="9" applyNumberFormat="1" applyFont="1" applyFill="1" applyBorder="1" applyAlignment="1" applyProtection="1">
      <protection locked="0"/>
    </xf>
    <xf numFmtId="168" fontId="25" fillId="0" borderId="10" xfId="3" applyNumberFormat="1" applyFont="1" applyBorder="1" applyAlignment="1">
      <alignment horizontal="right" vertical="center"/>
    </xf>
    <xf numFmtId="168" fontId="25" fillId="0" borderId="10" xfId="3" applyNumberFormat="1" applyFont="1" applyBorder="1" applyAlignment="1">
      <alignment horizontal="right" vertical="center" wrapText="1"/>
    </xf>
    <xf numFmtId="165" fontId="19" fillId="0" borderId="0" xfId="8" applyNumberFormat="1" applyFont="1"/>
    <xf numFmtId="165" fontId="4" fillId="0" borderId="0" xfId="0" applyNumberFormat="1" applyFont="1"/>
    <xf numFmtId="165" fontId="19" fillId="0" borderId="1" xfId="3" applyNumberFormat="1" applyFont="1" applyBorder="1" applyAlignment="1">
      <alignment horizontal="right"/>
    </xf>
    <xf numFmtId="165" fontId="29" fillId="0" borderId="13" xfId="3" applyNumberFormat="1" applyFont="1" applyBorder="1" applyAlignment="1">
      <alignment horizontal="right"/>
    </xf>
    <xf numFmtId="0" fontId="29" fillId="0" borderId="0" xfId="3" applyFont="1" applyAlignment="1">
      <alignment horizontal="left" indent="1"/>
    </xf>
    <xf numFmtId="165" fontId="32" fillId="0" borderId="0" xfId="9" applyNumberFormat="1" applyFont="1" applyFill="1" applyBorder="1" applyProtection="1">
      <protection locked="0"/>
    </xf>
    <xf numFmtId="0" fontId="21" fillId="0" borderId="0" xfId="0" applyFont="1" applyAlignment="1">
      <alignment horizontal="center" vertical="center" wrapText="1"/>
    </xf>
    <xf numFmtId="167" fontId="29" fillId="0" borderId="0" xfId="3" applyNumberFormat="1" applyFont="1" applyAlignment="1">
      <alignment horizontal="center" wrapText="1"/>
    </xf>
    <xf numFmtId="167" fontId="29" fillId="0" borderId="0" xfId="3" applyNumberFormat="1" applyFont="1" applyAlignment="1">
      <alignment horizontal="center" vertical="center" wrapText="1"/>
    </xf>
    <xf numFmtId="0" fontId="7" fillId="0" borderId="0" xfId="0" applyFont="1"/>
    <xf numFmtId="0" fontId="16" fillId="0" borderId="0" xfId="0" applyFont="1"/>
    <xf numFmtId="166" fontId="1" fillId="0" borderId="0" xfId="1" applyNumberFormat="1" applyFill="1" applyBorder="1" applyProtection="1">
      <protection locked="0"/>
    </xf>
    <xf numFmtId="0" fontId="40" fillId="0" borderId="0" xfId="0" applyFont="1"/>
    <xf numFmtId="0" fontId="41" fillId="0" borderId="0" xfId="0" applyFont="1"/>
  </cellXfs>
  <cellStyles count="12">
    <cellStyle name="Comma 2" xfId="6" xr:uid="{D9F576E5-6448-43E2-83AF-DE34DC388198}"/>
    <cellStyle name="Comma 2 2" xfId="10" xr:uid="{521B9E8E-09A4-409D-922B-E89F36493E7B}"/>
    <cellStyle name="Comma 3" xfId="9" xr:uid="{47D4DD15-6D7F-4D45-9901-6E3992C24057}"/>
    <cellStyle name="Comma 3 2" xfId="11" xr:uid="{A6C8E41B-80EB-44B5-A427-85C62E8221B0}"/>
    <cellStyle name="Hyperlink" xfId="1" builtinId="8"/>
    <cellStyle name="Hyperlink 2" xfId="4" xr:uid="{598F874E-17E4-44CB-8D83-E0597AFDE592}"/>
    <cellStyle name="Hyperlink 2 2" xfId="5" xr:uid="{E6812D5F-B898-4335-82FF-B3CEEF4B7FDB}"/>
    <cellStyle name="Normal" xfId="0" builtinId="0"/>
    <cellStyle name="Normal 2" xfId="2" xr:uid="{0062771A-E79E-4CD6-907B-26893C80852E}"/>
    <cellStyle name="Normal 2 2" xfId="8" xr:uid="{85EED3EC-05F3-49A7-988E-A6FE35F9B045}"/>
    <cellStyle name="Normal 2 2 2" xfId="3" xr:uid="{762299D8-CF2E-44C4-A12B-56ED9E4113CA}"/>
    <cellStyle name="Percent 2" xfId="7" xr:uid="{B4480A9C-3F53-46EF-9D32-5A433109EC66}"/>
  </cellStyles>
  <dxfs count="2"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 patternType="solid">
          <bgColor rgb="FFFA621C"/>
        </patternFill>
      </fill>
    </dxf>
  </dxfs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95325</xdr:colOff>
      <xdr:row>6</xdr:row>
      <xdr:rowOff>17600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15BD0-2475-4253-8097-0E91DB414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6750" y="990600"/>
          <a:ext cx="2660725" cy="51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292100</xdr:colOff>
      <xdr:row>4</xdr:row>
      <xdr:rowOff>0</xdr:rowOff>
    </xdr:from>
    <xdr:to>
      <xdr:col>12</xdr:col>
      <xdr:colOff>103349</xdr:colOff>
      <xdr:row>5</xdr:row>
      <xdr:rowOff>220775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369E14-43B1-43A9-B59B-97586029D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9350" y="990600"/>
          <a:ext cx="243062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161925</xdr:rowOff>
    </xdr:from>
    <xdr:to>
      <xdr:col>1</xdr:col>
      <xdr:colOff>1897875</xdr:colOff>
      <xdr:row>0</xdr:row>
      <xdr:rowOff>525100</xdr:rowOff>
    </xdr:to>
    <xdr:pic>
      <xdr:nvPicPr>
        <xdr:cNvPr id="6" name="Graphic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9BD04-9C05-4900-81D3-2B3F3251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9550" y="161925"/>
          <a:ext cx="1802625" cy="363175"/>
        </a:xfrm>
        <a:prstGeom prst="rect">
          <a:avLst/>
        </a:prstGeom>
      </xdr:spPr>
    </xdr:pic>
    <xdr:clientData/>
  </xdr:twoCellAnchor>
  <xdr:twoCellAnchor editAs="oneCell">
    <xdr:from>
      <xdr:col>8</xdr:col>
      <xdr:colOff>861785</xdr:colOff>
      <xdr:row>0</xdr:row>
      <xdr:rowOff>154214</xdr:rowOff>
    </xdr:from>
    <xdr:to>
      <xdr:col>10</xdr:col>
      <xdr:colOff>774201</xdr:colOff>
      <xdr:row>0</xdr:row>
      <xdr:rowOff>477789</xdr:rowOff>
    </xdr:to>
    <xdr:pic>
      <xdr:nvPicPr>
        <xdr:cNvPr id="7" name="Graphic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EF3A91-1390-4221-A83D-F962FB396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567385" y="154214"/>
          <a:ext cx="1677716" cy="32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20000" cy="4488629"/>
    <xdr:pic>
      <xdr:nvPicPr>
        <xdr:cNvPr id="2" name="Picture 1">
          <a:extLst>
            <a:ext uri="{FF2B5EF4-FFF2-40B4-BE49-F238E27FC236}">
              <a16:creationId xmlns:a16="http://schemas.microsoft.com/office/drawing/2014/main" id="{E9DC8AEB-2C40-46BC-A129-C804509F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0000" cy="44886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146051</xdr:rowOff>
    </xdr:from>
    <xdr:ext cx="7920000" cy="4467847"/>
    <xdr:pic>
      <xdr:nvPicPr>
        <xdr:cNvPr id="3" name="Picture 2">
          <a:extLst>
            <a:ext uri="{FF2B5EF4-FFF2-40B4-BE49-F238E27FC236}">
              <a16:creationId xmlns:a16="http://schemas.microsoft.com/office/drawing/2014/main" id="{DDCB9FFD-83FC-4246-B2E9-8432275B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3201"/>
          <a:ext cx="7920000" cy="446784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ip\Downloads\Cash%20to%20Accrual%20-%20Template.xlsx" TargetMode="External"/><Relationship Id="rId1" Type="http://schemas.openxmlformats.org/officeDocument/2006/relationships/externalLinkPath" Target="file:///C:\Users\GabrielLip\Downloads\Cash%20to%20Accrual%20-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856B-E009-4FA4-80C1-941373467148}">
  <sheetPr>
    <pageSetUpPr fitToPage="1"/>
  </sheetPr>
  <dimension ref="A1:M35"/>
  <sheetViews>
    <sheetView showGridLines="0" tabSelected="1" zoomScaleNormal="100" workbookViewId="0">
      <selection activeCell="C16" sqref="C16"/>
    </sheetView>
  </sheetViews>
  <sheetFormatPr defaultColWidth="9.1796875" defaultRowHeight="16.5"/>
  <cols>
    <col min="1" max="1" width="4.7265625" style="4" customWidth="1"/>
    <col min="2" max="2" width="4.81640625" style="4" customWidth="1"/>
    <col min="3" max="3" width="36.7265625" style="4" customWidth="1"/>
    <col min="4" max="11" width="10.7265625" style="4" customWidth="1"/>
    <col min="12" max="12" width="26.81640625" style="4" bestFit="1" customWidth="1"/>
    <col min="13" max="13" width="4.81640625" style="4" customWidth="1"/>
    <col min="14" max="16384" width="9.1796875" style="4"/>
  </cols>
  <sheetData>
    <row r="1" spans="1:13" ht="19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9.5" customHeight="1" thickTop="1">
      <c r="A2" s="3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9.5" customHeight="1">
      <c r="A3" s="3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1:13" ht="19.5" customHeight="1">
      <c r="A4" s="3"/>
      <c r="B4" s="8"/>
      <c r="C4" s="11"/>
      <c r="D4" s="9"/>
      <c r="E4" s="9"/>
      <c r="F4" s="9"/>
      <c r="G4" s="9"/>
      <c r="H4" s="9"/>
      <c r="I4" s="9"/>
      <c r="J4" s="9"/>
      <c r="K4" s="9"/>
      <c r="L4" s="11"/>
      <c r="M4" s="10"/>
    </row>
    <row r="5" spans="1:13" ht="19.5" customHeight="1">
      <c r="A5" s="3"/>
      <c r="B5" s="8"/>
      <c r="C5" s="11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3" ht="19.5" customHeight="1">
      <c r="A6" s="3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ht="19.5" customHeight="1">
      <c r="A7" s="3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3" ht="19.5" customHeight="1">
      <c r="A8" s="3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1:13" ht="19.5" customHeight="1">
      <c r="A9" s="3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ht="19.5" customHeight="1">
      <c r="A10" s="3"/>
      <c r="B10" s="12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</row>
    <row r="11" spans="1:13" ht="28.5" customHeight="1">
      <c r="A11" s="3"/>
      <c r="B11" s="12"/>
      <c r="C11" s="2" t="s">
        <v>71</v>
      </c>
      <c r="D11" s="3"/>
      <c r="E11" s="3"/>
      <c r="F11" s="3"/>
      <c r="G11" s="3"/>
      <c r="H11" s="3"/>
      <c r="I11" s="3"/>
      <c r="J11" s="3"/>
      <c r="K11" s="3"/>
      <c r="L11" s="14" t="s">
        <v>0</v>
      </c>
      <c r="M11" s="13"/>
    </row>
    <row r="12" spans="1:13" ht="19.5" customHeight="1">
      <c r="A12" s="3"/>
      <c r="B12" s="12"/>
      <c r="C12" s="15"/>
      <c r="D12" s="3"/>
      <c r="E12" s="3"/>
      <c r="F12" s="3"/>
      <c r="G12" s="3"/>
      <c r="H12" s="3"/>
      <c r="I12" s="3"/>
      <c r="J12" s="3"/>
      <c r="K12" s="16"/>
      <c r="L12" s="3"/>
      <c r="M12" s="13"/>
    </row>
    <row r="13" spans="1:13" ht="19.5" customHeight="1">
      <c r="A13" s="3"/>
      <c r="B13" s="12"/>
      <c r="C13" s="17" t="s">
        <v>1</v>
      </c>
      <c r="D13" s="3"/>
      <c r="E13" s="3"/>
      <c r="F13" s="3"/>
      <c r="G13" s="3"/>
      <c r="H13" s="3"/>
      <c r="I13" s="3"/>
      <c r="J13" s="3"/>
      <c r="K13" s="3"/>
      <c r="L13" s="3"/>
      <c r="M13" s="13"/>
    </row>
    <row r="14" spans="1:13" ht="19.5" customHeight="1">
      <c r="A14" s="3"/>
      <c r="B14" s="12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</row>
    <row r="15" spans="1:13" ht="19.5" customHeight="1">
      <c r="A15" s="3"/>
      <c r="B15" s="12"/>
      <c r="C15" s="109" t="s">
        <v>9</v>
      </c>
      <c r="D15" s="3"/>
      <c r="E15" s="3"/>
      <c r="F15" s="3"/>
      <c r="G15" s="3"/>
      <c r="H15" s="3"/>
      <c r="I15" s="3"/>
      <c r="J15" s="3"/>
      <c r="K15" s="3"/>
      <c r="L15" s="3"/>
      <c r="M15" s="13"/>
    </row>
    <row r="16" spans="1:13" ht="19.5" customHeight="1">
      <c r="A16" s="3"/>
      <c r="B16" s="12"/>
      <c r="C16" s="126" t="s">
        <v>72</v>
      </c>
      <c r="D16" s="3"/>
      <c r="E16" s="3"/>
      <c r="F16" s="3"/>
      <c r="G16" s="3"/>
      <c r="H16" s="3"/>
      <c r="I16" s="3"/>
      <c r="J16" s="3"/>
      <c r="K16" s="3"/>
      <c r="L16" s="3"/>
      <c r="M16" s="13"/>
    </row>
    <row r="17" spans="1:13" ht="19.5" customHeight="1">
      <c r="A17" s="3"/>
      <c r="B17" s="12"/>
      <c r="C17" s="18"/>
      <c r="D17" s="3"/>
      <c r="E17" s="3"/>
      <c r="F17" s="3"/>
      <c r="G17" s="3"/>
      <c r="H17" s="3"/>
      <c r="I17" s="3"/>
      <c r="J17" s="3"/>
      <c r="K17" s="3"/>
      <c r="L17" s="3"/>
      <c r="M17" s="13"/>
    </row>
    <row r="18" spans="1:13" ht="19.5" customHeight="1">
      <c r="A18" s="3"/>
      <c r="B18" s="12"/>
      <c r="C18" s="18"/>
      <c r="D18" s="3"/>
      <c r="E18" s="3"/>
      <c r="F18" s="3"/>
      <c r="G18" s="3"/>
      <c r="H18" s="3"/>
      <c r="I18" s="3"/>
      <c r="J18" s="3"/>
      <c r="K18" s="3"/>
      <c r="L18" s="3"/>
      <c r="M18" s="13"/>
    </row>
    <row r="19" spans="1:13" ht="19.5" customHeight="1">
      <c r="A19" s="3"/>
      <c r="B19" s="12"/>
      <c r="C19" s="18"/>
      <c r="D19" s="3"/>
      <c r="E19" s="3"/>
      <c r="F19" s="3"/>
      <c r="G19" s="3"/>
      <c r="H19" s="3"/>
      <c r="I19" s="3"/>
      <c r="J19" s="3"/>
      <c r="K19" s="3"/>
      <c r="L19" s="3"/>
      <c r="M19" s="13"/>
    </row>
    <row r="20" spans="1:13" ht="19.5" customHeight="1">
      <c r="A20" s="3"/>
      <c r="B20" s="12"/>
      <c r="D20" s="3"/>
      <c r="E20" s="3"/>
      <c r="F20" s="3"/>
      <c r="G20" s="3"/>
      <c r="H20" s="3"/>
      <c r="I20" s="3"/>
      <c r="J20" s="3"/>
      <c r="K20" s="3"/>
      <c r="L20" s="3"/>
      <c r="M20" s="13"/>
    </row>
    <row r="21" spans="1:13" ht="19.5" customHeight="1">
      <c r="A21" s="3"/>
      <c r="B21" s="12"/>
      <c r="D21" s="3"/>
      <c r="E21" s="3"/>
      <c r="F21" s="3"/>
      <c r="G21" s="3"/>
      <c r="H21" s="3"/>
      <c r="I21" s="3"/>
      <c r="J21" s="3"/>
      <c r="K21" s="3"/>
      <c r="L21" s="3"/>
      <c r="M21" s="13"/>
    </row>
    <row r="22" spans="1:13" ht="19.5" customHeight="1">
      <c r="A22" s="3"/>
      <c r="B22" s="12"/>
      <c r="C22" s="19"/>
      <c r="D22" s="3"/>
      <c r="E22" s="3"/>
      <c r="F22" s="3"/>
      <c r="G22" s="3"/>
      <c r="H22" s="3"/>
      <c r="I22" s="3"/>
      <c r="J22" s="3"/>
      <c r="K22" s="3"/>
      <c r="L22" s="3"/>
      <c r="M22" s="13"/>
    </row>
    <row r="23" spans="1:13" ht="19.5" customHeight="1">
      <c r="A23" s="3"/>
      <c r="B23" s="12"/>
      <c r="C23" s="20"/>
      <c r="D23" s="3"/>
      <c r="E23" s="3"/>
      <c r="F23" s="3"/>
      <c r="G23" s="3"/>
      <c r="H23" s="3"/>
      <c r="I23" s="3"/>
      <c r="J23" s="3"/>
      <c r="K23" s="3"/>
      <c r="L23" s="3"/>
      <c r="M23" s="13"/>
    </row>
    <row r="24" spans="1:13" ht="19.5" customHeight="1">
      <c r="A24" s="3"/>
      <c r="B24" s="12"/>
      <c r="C24" s="21"/>
      <c r="D24" s="3"/>
      <c r="E24" s="3"/>
      <c r="F24" s="3"/>
      <c r="G24" s="3"/>
      <c r="H24" s="3"/>
      <c r="I24" s="3"/>
      <c r="J24" s="3"/>
      <c r="K24" s="3"/>
      <c r="L24" s="3"/>
      <c r="M24" s="13"/>
    </row>
    <row r="25" spans="1:13" ht="19.5" customHeight="1">
      <c r="A25" s="3"/>
      <c r="B25" s="12"/>
      <c r="C25" s="21"/>
      <c r="D25" s="3"/>
      <c r="E25" s="3"/>
      <c r="F25" s="3"/>
      <c r="G25" s="3"/>
      <c r="H25" s="3"/>
      <c r="I25" s="3"/>
      <c r="J25" s="3"/>
      <c r="K25" s="3"/>
      <c r="L25" s="3"/>
      <c r="M25" s="13"/>
    </row>
    <row r="26" spans="1:13" ht="19.5" customHeight="1">
      <c r="A26" s="3"/>
      <c r="B26" s="12"/>
      <c r="C26" s="22" t="s">
        <v>10</v>
      </c>
      <c r="D26" s="23"/>
      <c r="E26" s="23"/>
      <c r="F26" s="23"/>
      <c r="G26" s="23"/>
      <c r="H26" s="23"/>
      <c r="I26" s="23"/>
      <c r="J26" s="23"/>
      <c r="K26" s="23"/>
      <c r="L26" s="23"/>
      <c r="M26" s="13"/>
    </row>
    <row r="27" spans="1:13" ht="19.5" customHeight="1">
      <c r="A27" s="3"/>
      <c r="B27" s="12"/>
      <c r="C27" s="24" t="s">
        <v>2</v>
      </c>
      <c r="D27" s="25"/>
      <c r="E27" s="25"/>
      <c r="F27" s="25"/>
      <c r="G27" s="25"/>
      <c r="H27" s="25"/>
      <c r="I27" s="25"/>
      <c r="J27" s="25"/>
      <c r="K27" s="25"/>
      <c r="L27" s="25"/>
      <c r="M27" s="13"/>
    </row>
    <row r="28" spans="1:13" ht="19.5" customHeight="1">
      <c r="A28" s="3"/>
      <c r="B28" s="12"/>
      <c r="C28" s="24" t="s">
        <v>3</v>
      </c>
      <c r="D28" s="25"/>
      <c r="E28" s="25"/>
      <c r="F28" s="25"/>
      <c r="G28" s="25"/>
      <c r="H28" s="25"/>
      <c r="I28" s="25"/>
      <c r="J28" s="25"/>
      <c r="K28" s="25"/>
      <c r="L28" s="25"/>
      <c r="M28" s="13"/>
    </row>
    <row r="29" spans="1:13" ht="19.5" customHeight="1">
      <c r="A29" s="3"/>
      <c r="B29" s="12"/>
      <c r="C29" s="24" t="s">
        <v>4</v>
      </c>
      <c r="D29" s="25"/>
      <c r="E29" s="25"/>
      <c r="F29" s="25"/>
      <c r="G29" s="25"/>
      <c r="H29" s="25"/>
      <c r="I29" s="25"/>
      <c r="J29" s="25"/>
      <c r="K29" s="25"/>
      <c r="L29" s="25"/>
      <c r="M29" s="13"/>
    </row>
    <row r="30" spans="1:13" ht="19.5" customHeight="1">
      <c r="A30" s="3"/>
      <c r="B30" s="12"/>
      <c r="C30" s="24" t="s">
        <v>5</v>
      </c>
      <c r="D30" s="25"/>
      <c r="E30" s="25"/>
      <c r="F30" s="25"/>
      <c r="G30" s="25"/>
      <c r="H30" s="25"/>
      <c r="I30" s="25"/>
      <c r="J30" s="25"/>
      <c r="K30" s="25"/>
      <c r="L30" s="25"/>
      <c r="M30" s="13"/>
    </row>
    <row r="31" spans="1:13" ht="19.5" customHeight="1">
      <c r="A31" s="3"/>
      <c r="B31" s="12"/>
      <c r="C31" s="24" t="s">
        <v>6</v>
      </c>
      <c r="D31" s="25"/>
      <c r="E31" s="25"/>
      <c r="F31" s="25"/>
      <c r="G31" s="25"/>
      <c r="H31" s="25"/>
      <c r="I31" s="25"/>
      <c r="J31" s="25"/>
      <c r="K31" s="25"/>
      <c r="L31" s="25"/>
      <c r="M31" s="13"/>
    </row>
    <row r="32" spans="1:13" ht="19.5" customHeight="1">
      <c r="A32" s="3"/>
      <c r="B32" s="12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13"/>
    </row>
    <row r="33" spans="1:13" ht="19.5" customHeight="1">
      <c r="A33" s="3"/>
      <c r="B33" s="12"/>
      <c r="C33" s="24" t="s">
        <v>7</v>
      </c>
      <c r="D33" s="25"/>
      <c r="E33" s="25"/>
      <c r="F33" s="25"/>
      <c r="G33" s="25"/>
      <c r="H33" s="25"/>
      <c r="I33" s="25"/>
      <c r="J33" s="25"/>
      <c r="K33" s="25"/>
      <c r="L33" s="25"/>
      <c r="M33" s="13"/>
    </row>
    <row r="34" spans="1:13" ht="19.5" customHeight="1" thickBot="1">
      <c r="A34" s="3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8" t="s">
        <v>8</v>
      </c>
    </row>
    <row r="35" spans="1:13" ht="19.5" customHeight="1" thickTop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hyperlinks>
    <hyperlink ref="C33" r:id="rId1" xr:uid="{5581BAD9-7307-4836-9802-50C4F64C7E97}"/>
    <hyperlink ref="C15" location="Model!A1" display="Model" xr:uid="{C6A2FD16-7511-4D48-AB64-3C7F106D75FA}"/>
    <hyperlink ref="C16" location="'How to use'!A1" display="How to use" xr:uid="{3AF07A8B-F51C-477F-9711-E4D154DEAEA3}"/>
  </hyperlinks>
  <pageMargins left="0.7" right="0.7" top="0.75" bottom="0.75" header="0.3" footer="0.3"/>
  <pageSetup scale="77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E809-F326-4E27-A17D-A5183FA33481}">
  <sheetPr>
    <pageSetUpPr fitToPage="1"/>
  </sheetPr>
  <dimension ref="A1:AD89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defaultRowHeight="14.5"/>
  <cols>
    <col min="1" max="1" width="1.6328125" bestFit="1" customWidth="1"/>
    <col min="2" max="2" width="38.54296875" bestFit="1" customWidth="1"/>
    <col min="3" max="3" width="8.6328125" customWidth="1"/>
    <col min="4" max="4" width="1.7265625" customWidth="1"/>
    <col min="5" max="11" width="12.6328125" customWidth="1"/>
  </cols>
  <sheetData>
    <row r="1" spans="1:11" s="29" customFormat="1" ht="50.25" customHeight="1">
      <c r="B1" s="31"/>
      <c r="C1" s="32"/>
      <c r="D1" s="32"/>
      <c r="E1" s="33"/>
      <c r="F1" s="33"/>
      <c r="G1" s="33"/>
      <c r="H1" s="33"/>
      <c r="I1" s="33"/>
      <c r="J1" s="33"/>
      <c r="K1" s="33"/>
    </row>
    <row r="2" spans="1:11" ht="15" customHeight="1">
      <c r="A2" s="34" t="s">
        <v>8</v>
      </c>
      <c r="B2" s="35" t="s">
        <v>11</v>
      </c>
      <c r="C2" s="36"/>
      <c r="D2" s="36"/>
      <c r="E2" s="37"/>
      <c r="F2" s="37"/>
      <c r="G2" s="37"/>
      <c r="H2" s="37"/>
      <c r="I2" s="37"/>
      <c r="J2" s="37"/>
      <c r="K2" s="37"/>
    </row>
    <row r="3" spans="1:11" ht="15" customHeight="1">
      <c r="A3" s="38"/>
      <c r="B3" s="39"/>
      <c r="C3" s="40"/>
      <c r="D3" s="40"/>
      <c r="E3" s="41"/>
      <c r="F3" s="41"/>
      <c r="G3" s="41"/>
      <c r="H3" s="122" t="s">
        <v>12</v>
      </c>
      <c r="I3" s="121" t="s">
        <v>13</v>
      </c>
      <c r="J3" s="122" t="s">
        <v>14</v>
      </c>
    </row>
    <row r="4" spans="1:11" ht="15" customHeight="1">
      <c r="A4" s="38"/>
      <c r="B4" s="39"/>
      <c r="C4" s="40"/>
      <c r="D4" s="40"/>
      <c r="E4" s="41"/>
      <c r="F4" s="41"/>
      <c r="G4" s="41"/>
      <c r="H4" s="122"/>
      <c r="I4" s="121"/>
      <c r="J4" s="122"/>
    </row>
    <row r="5" spans="1:11" ht="15" customHeight="1" thickBot="1">
      <c r="A5" s="38"/>
      <c r="B5" s="42" t="s">
        <v>15</v>
      </c>
      <c r="C5" s="43"/>
      <c r="D5" s="43"/>
      <c r="E5" s="44"/>
      <c r="F5" s="44"/>
      <c r="G5" s="44"/>
      <c r="H5" s="45">
        <v>2022</v>
      </c>
      <c r="I5" s="45">
        <v>2022</v>
      </c>
      <c r="J5" s="45">
        <v>2022</v>
      </c>
    </row>
    <row r="6" spans="1:11" ht="15" customHeight="1">
      <c r="A6" s="38"/>
      <c r="B6" s="42"/>
      <c r="C6" s="43"/>
      <c r="D6" s="43"/>
      <c r="E6" s="43"/>
      <c r="F6" s="43"/>
      <c r="G6" s="43"/>
      <c r="H6" s="46"/>
      <c r="I6" s="46"/>
      <c r="J6" s="46"/>
    </row>
    <row r="7" spans="1:11" ht="15" customHeight="1">
      <c r="A7" s="38"/>
      <c r="B7" s="42"/>
      <c r="C7" s="43"/>
      <c r="D7" s="43"/>
      <c r="E7" s="43"/>
      <c r="F7" s="43"/>
      <c r="G7" s="43"/>
      <c r="H7" s="43"/>
      <c r="I7" s="43"/>
      <c r="J7" s="43"/>
    </row>
    <row r="8" spans="1:11" ht="15" customHeight="1">
      <c r="A8" s="34"/>
      <c r="B8" s="47"/>
      <c r="C8" s="43"/>
      <c r="D8" s="43"/>
      <c r="E8" s="48"/>
      <c r="F8" s="48"/>
      <c r="G8" s="48"/>
      <c r="H8" s="48"/>
      <c r="I8" s="48"/>
      <c r="J8" s="48"/>
    </row>
    <row r="9" spans="1:11" ht="15" customHeight="1">
      <c r="A9" s="34"/>
      <c r="B9" s="47" t="s">
        <v>16</v>
      </c>
      <c r="C9" s="43"/>
      <c r="D9" s="49"/>
      <c r="E9" s="50"/>
      <c r="F9" s="50"/>
      <c r="G9" s="50"/>
      <c r="H9" s="51">
        <v>1600</v>
      </c>
      <c r="I9" s="51">
        <f>K45</f>
        <v>60</v>
      </c>
      <c r="J9" s="52">
        <f>SUM(H9:I9)</f>
        <v>1660</v>
      </c>
    </row>
    <row r="10" spans="1:11" ht="15" customHeight="1">
      <c r="A10" s="34"/>
      <c r="B10" s="47" t="s">
        <v>17</v>
      </c>
      <c r="C10" s="49"/>
      <c r="D10" s="49"/>
      <c r="E10" s="50"/>
      <c r="F10" s="50"/>
      <c r="G10" s="50"/>
      <c r="H10" s="53">
        <v>0</v>
      </c>
      <c r="I10" s="53">
        <f>-K46-K47</f>
        <v>-10</v>
      </c>
      <c r="J10" s="63">
        <f t="shared" ref="J10:J34" si="0">SUM(H10:I10)</f>
        <v>-10</v>
      </c>
    </row>
    <row r="11" spans="1:11" ht="15" customHeight="1">
      <c r="A11" s="34" t="s">
        <v>8</v>
      </c>
      <c r="B11" s="54" t="s">
        <v>18</v>
      </c>
      <c r="C11" s="49"/>
      <c r="D11" s="49"/>
      <c r="E11" s="56"/>
      <c r="F11" s="56"/>
      <c r="G11" s="56"/>
      <c r="H11" s="56">
        <f>H9-H10</f>
        <v>1600</v>
      </c>
      <c r="I11" s="56">
        <f>I9-I10</f>
        <v>70</v>
      </c>
      <c r="J11" s="57">
        <f t="shared" si="0"/>
        <v>1670</v>
      </c>
    </row>
    <row r="12" spans="1:11" ht="15" customHeight="1">
      <c r="A12" s="34"/>
      <c r="B12" s="47"/>
      <c r="C12" s="49"/>
      <c r="D12" s="49"/>
      <c r="E12" s="58"/>
      <c r="F12" s="58"/>
      <c r="G12" s="58"/>
      <c r="H12" s="59"/>
      <c r="I12" s="59"/>
      <c r="J12" s="59"/>
    </row>
    <row r="13" spans="1:11" ht="15" customHeight="1">
      <c r="A13" s="34"/>
      <c r="B13" s="47" t="s">
        <v>19</v>
      </c>
      <c r="C13" s="49"/>
      <c r="D13" s="49"/>
      <c r="E13" s="58"/>
      <c r="F13" s="58"/>
      <c r="G13" s="58"/>
      <c r="H13" s="51">
        <v>190</v>
      </c>
      <c r="I13" s="51">
        <v>0</v>
      </c>
      <c r="J13" s="52">
        <f t="shared" si="0"/>
        <v>190</v>
      </c>
    </row>
    <row r="14" spans="1:11" ht="15" customHeight="1">
      <c r="A14" s="34" t="s">
        <v>8</v>
      </c>
      <c r="B14" s="54" t="s">
        <v>19</v>
      </c>
      <c r="C14" s="49"/>
      <c r="D14" s="49"/>
      <c r="E14" s="58"/>
      <c r="F14" s="58"/>
      <c r="G14" s="58"/>
      <c r="H14" s="56">
        <f>SUM(H13)</f>
        <v>190</v>
      </c>
      <c r="I14" s="56">
        <f t="shared" ref="I14" si="1">SUM(I13)</f>
        <v>0</v>
      </c>
      <c r="J14" s="57">
        <f t="shared" si="0"/>
        <v>190</v>
      </c>
    </row>
    <row r="15" spans="1:11" ht="15" customHeight="1">
      <c r="A15" s="34"/>
      <c r="B15" s="47"/>
      <c r="C15" s="49"/>
      <c r="D15" s="49"/>
      <c r="E15" s="60"/>
      <c r="F15" s="60"/>
      <c r="G15" s="60"/>
      <c r="H15" s="61"/>
      <c r="I15" s="61"/>
      <c r="J15" s="59"/>
    </row>
    <row r="16" spans="1:11" ht="15" customHeight="1">
      <c r="A16" s="34"/>
      <c r="B16" s="47" t="s">
        <v>20</v>
      </c>
      <c r="C16" s="50"/>
      <c r="D16" s="49"/>
      <c r="E16" s="50"/>
      <c r="F16" s="50"/>
      <c r="G16" s="50"/>
      <c r="H16" s="51">
        <v>850</v>
      </c>
      <c r="I16" s="51">
        <f>-K48-K49+K64</f>
        <v>10</v>
      </c>
      <c r="J16" s="52">
        <f t="shared" si="0"/>
        <v>860</v>
      </c>
    </row>
    <row r="17" spans="1:10" ht="15" customHeight="1">
      <c r="A17" s="34"/>
      <c r="B17" s="47" t="s">
        <v>21</v>
      </c>
      <c r="C17" s="49"/>
      <c r="D17" s="49"/>
      <c r="E17" s="50"/>
      <c r="F17" s="50"/>
      <c r="G17" s="50"/>
      <c r="H17" s="62">
        <v>0</v>
      </c>
      <c r="I17" s="62"/>
      <c r="J17" s="63">
        <f t="shared" si="0"/>
        <v>0</v>
      </c>
    </row>
    <row r="18" spans="1:10" ht="15" customHeight="1">
      <c r="A18" s="34" t="s">
        <v>8</v>
      </c>
      <c r="B18" s="54" t="s">
        <v>22</v>
      </c>
      <c r="C18" s="49"/>
      <c r="D18" s="49"/>
      <c r="E18" s="56"/>
      <c r="F18" s="56"/>
      <c r="G18" s="56"/>
      <c r="H18" s="56">
        <f>H11+H14-SUM(H16:H17)</f>
        <v>940</v>
      </c>
      <c r="I18" s="56">
        <f t="shared" ref="I18" si="2">I11+I14-SUM(I16:I17)</f>
        <v>60</v>
      </c>
      <c r="J18" s="57">
        <f t="shared" si="0"/>
        <v>1000</v>
      </c>
    </row>
    <row r="19" spans="1:10" ht="15" customHeight="1">
      <c r="A19" s="34"/>
      <c r="B19" s="54"/>
      <c r="C19" s="49"/>
      <c r="D19" s="49"/>
      <c r="E19" s="58"/>
      <c r="F19" s="58"/>
      <c r="G19" s="58"/>
      <c r="H19" s="59"/>
      <c r="I19" s="59"/>
      <c r="J19" s="59"/>
    </row>
    <row r="20" spans="1:10" ht="15" customHeight="1">
      <c r="A20" s="34"/>
      <c r="B20" s="47" t="s">
        <v>23</v>
      </c>
      <c r="C20" s="49"/>
      <c r="D20" s="49"/>
      <c r="E20" s="50"/>
      <c r="F20" s="50"/>
      <c r="G20" s="50"/>
      <c r="H20" s="62">
        <v>280</v>
      </c>
      <c r="I20" s="62">
        <f>-280-K53</f>
        <v>-50</v>
      </c>
      <c r="J20" s="63">
        <f t="shared" si="0"/>
        <v>230</v>
      </c>
    </row>
    <row r="21" spans="1:10" ht="15" customHeight="1">
      <c r="A21" s="34" t="s">
        <v>8</v>
      </c>
      <c r="B21" s="54" t="s">
        <v>24</v>
      </c>
      <c r="C21" s="49"/>
      <c r="D21" s="49"/>
      <c r="E21" s="56"/>
      <c r="F21" s="56"/>
      <c r="G21" s="56"/>
      <c r="H21" s="56">
        <f>H18-H20</f>
        <v>660</v>
      </c>
      <c r="I21" s="56">
        <f>I18-I20</f>
        <v>110</v>
      </c>
      <c r="J21" s="57">
        <f t="shared" si="0"/>
        <v>770</v>
      </c>
    </row>
    <row r="22" spans="1:10" ht="15" customHeight="1">
      <c r="A22" s="34"/>
      <c r="B22" s="54"/>
      <c r="C22" s="49"/>
      <c r="D22" s="49"/>
      <c r="E22" s="57"/>
      <c r="F22" s="57"/>
      <c r="G22" s="57"/>
      <c r="H22" s="57"/>
      <c r="I22" s="57"/>
      <c r="J22" s="57"/>
    </row>
    <row r="23" spans="1:10" ht="15" customHeight="1">
      <c r="A23" s="34"/>
      <c r="B23" s="47" t="s">
        <v>25</v>
      </c>
      <c r="C23" s="49"/>
      <c r="D23" s="49"/>
      <c r="E23" s="50"/>
      <c r="F23" s="50"/>
      <c r="G23" s="50"/>
      <c r="H23" s="51">
        <v>360</v>
      </c>
      <c r="I23" s="51">
        <f>K65+K67</f>
        <v>-90</v>
      </c>
      <c r="J23" s="52">
        <f t="shared" si="0"/>
        <v>270</v>
      </c>
    </row>
    <row r="24" spans="1:10" ht="15" customHeight="1">
      <c r="A24" s="34" t="s">
        <v>8</v>
      </c>
      <c r="B24" s="47" t="s">
        <v>26</v>
      </c>
      <c r="C24" s="49"/>
      <c r="D24" s="49"/>
      <c r="E24" s="64"/>
      <c r="F24" s="64"/>
      <c r="G24" s="64"/>
      <c r="H24" s="64">
        <f>SUM(H23:H23)</f>
        <v>360</v>
      </c>
      <c r="I24" s="64">
        <f>SUM(I23:I23)</f>
        <v>-90</v>
      </c>
      <c r="J24" s="52">
        <f t="shared" si="0"/>
        <v>270</v>
      </c>
    </row>
    <row r="25" spans="1:10" ht="15" customHeight="1">
      <c r="A25" s="34"/>
      <c r="B25" s="47"/>
      <c r="C25" s="49"/>
      <c r="D25" s="49"/>
      <c r="E25" s="50"/>
      <c r="F25" s="50"/>
      <c r="G25" s="50"/>
      <c r="H25" s="50"/>
      <c r="I25" s="50"/>
      <c r="J25" s="52"/>
    </row>
    <row r="26" spans="1:10" ht="15" customHeight="1">
      <c r="A26" s="34" t="s">
        <v>8</v>
      </c>
      <c r="B26" s="47" t="s">
        <v>27</v>
      </c>
      <c r="C26" s="49"/>
      <c r="D26" s="49"/>
      <c r="E26" s="50"/>
      <c r="F26" s="50"/>
      <c r="G26" s="50"/>
      <c r="H26" s="50">
        <v>0</v>
      </c>
      <c r="I26" s="50">
        <v>0</v>
      </c>
      <c r="J26" s="52">
        <f t="shared" si="0"/>
        <v>0</v>
      </c>
    </row>
    <row r="27" spans="1:10" ht="15" customHeight="1">
      <c r="A27" s="34"/>
      <c r="B27" s="47"/>
      <c r="C27" s="49"/>
      <c r="D27" s="49"/>
      <c r="E27" s="50"/>
      <c r="F27" s="50"/>
      <c r="G27" s="50"/>
      <c r="H27" s="50"/>
      <c r="I27" s="50"/>
      <c r="J27" s="52"/>
    </row>
    <row r="28" spans="1:10" ht="15" customHeight="1">
      <c r="A28" s="34" t="s">
        <v>8</v>
      </c>
      <c r="B28" s="54" t="s">
        <v>28</v>
      </c>
      <c r="C28" s="49"/>
      <c r="D28" s="49"/>
      <c r="E28" s="56"/>
      <c r="F28" s="56"/>
      <c r="G28" s="56"/>
      <c r="H28" s="57">
        <f t="shared" ref="H28:I28" si="3">H21-H24-H26</f>
        <v>300</v>
      </c>
      <c r="I28" s="57">
        <f t="shared" si="3"/>
        <v>200</v>
      </c>
      <c r="J28" s="57">
        <f t="shared" si="0"/>
        <v>500</v>
      </c>
    </row>
    <row r="29" spans="1:10" ht="15" customHeight="1">
      <c r="A29" s="34"/>
      <c r="B29" s="54"/>
      <c r="C29" s="49"/>
      <c r="D29" s="49"/>
      <c r="E29" s="57"/>
      <c r="F29" s="57"/>
      <c r="G29" s="57"/>
      <c r="H29" s="57"/>
      <c r="I29" s="57"/>
      <c r="J29" s="57"/>
    </row>
    <row r="30" spans="1:10" ht="15" customHeight="1">
      <c r="A30" s="34"/>
      <c r="B30" s="47" t="s">
        <v>29</v>
      </c>
      <c r="C30" s="49"/>
      <c r="D30" s="49"/>
      <c r="E30" s="50"/>
      <c r="F30" s="50"/>
      <c r="G30" s="50"/>
      <c r="H30" s="51">
        <v>50</v>
      </c>
      <c r="I30" s="51">
        <f>K66</f>
        <v>30</v>
      </c>
      <c r="J30" s="52">
        <f t="shared" si="0"/>
        <v>80</v>
      </c>
    </row>
    <row r="31" spans="1:10" ht="15" customHeight="1">
      <c r="A31" s="34"/>
      <c r="B31" s="47" t="s">
        <v>30</v>
      </c>
      <c r="C31" s="49"/>
      <c r="D31" s="49"/>
      <c r="E31" s="50"/>
      <c r="F31" s="50"/>
      <c r="G31" s="50"/>
      <c r="H31" s="62">
        <v>0</v>
      </c>
      <c r="I31" s="62">
        <f>K73</f>
        <v>90</v>
      </c>
      <c r="J31" s="63">
        <f t="shared" si="0"/>
        <v>90</v>
      </c>
    </row>
    <row r="32" spans="1:10" ht="15" customHeight="1">
      <c r="A32" s="34" t="s">
        <v>8</v>
      </c>
      <c r="B32" s="47" t="s">
        <v>31</v>
      </c>
      <c r="C32" s="49"/>
      <c r="D32" s="49"/>
      <c r="E32" s="64"/>
      <c r="F32" s="64"/>
      <c r="G32" s="64"/>
      <c r="H32" s="64">
        <f>SUM(H30:H31)</f>
        <v>50</v>
      </c>
      <c r="I32" s="64">
        <f>SUM(I30:I31)</f>
        <v>120</v>
      </c>
      <c r="J32" s="52">
        <f t="shared" si="0"/>
        <v>170</v>
      </c>
    </row>
    <row r="33" spans="1:12" ht="15" customHeight="1">
      <c r="A33" s="34"/>
      <c r="B33" s="47"/>
      <c r="C33" s="49"/>
      <c r="D33" s="49"/>
      <c r="E33" s="50"/>
      <c r="F33" s="50"/>
      <c r="G33" s="50"/>
      <c r="H33" s="65"/>
      <c r="I33" s="65"/>
      <c r="J33" s="117"/>
    </row>
    <row r="34" spans="1:12" ht="15" customHeight="1" thickBot="1">
      <c r="A34" s="34" t="s">
        <v>8</v>
      </c>
      <c r="B34" s="54" t="s">
        <v>32</v>
      </c>
      <c r="C34" s="49"/>
      <c r="D34" s="49"/>
      <c r="E34" s="56"/>
      <c r="F34" s="56"/>
      <c r="G34" s="56"/>
      <c r="H34" s="66">
        <f>H28-H32</f>
        <v>250</v>
      </c>
      <c r="I34" s="66">
        <f>I28-I32</f>
        <v>80</v>
      </c>
      <c r="J34" s="118">
        <f t="shared" si="0"/>
        <v>330</v>
      </c>
    </row>
    <row r="35" spans="1:12" ht="15" customHeight="1">
      <c r="A35" s="34"/>
      <c r="B35" s="55"/>
      <c r="C35" s="49"/>
      <c r="D35" s="49"/>
      <c r="E35" s="67"/>
      <c r="F35" s="67"/>
      <c r="G35" s="67"/>
      <c r="H35" s="68"/>
      <c r="I35" s="68"/>
      <c r="J35" s="68"/>
    </row>
    <row r="36" spans="1:12" ht="15" customHeight="1">
      <c r="A36" s="3" t="s">
        <v>8</v>
      </c>
      <c r="B36" s="35" t="s">
        <v>33</v>
      </c>
      <c r="C36" s="69"/>
      <c r="D36" s="69"/>
      <c r="E36" s="69"/>
      <c r="F36" s="69"/>
      <c r="G36" s="69"/>
      <c r="H36" s="69"/>
      <c r="I36" s="69"/>
      <c r="J36" s="69"/>
      <c r="K36" s="69"/>
    </row>
    <row r="37" spans="1:12" ht="15" customHeight="1">
      <c r="A37" s="3"/>
      <c r="B37" s="70"/>
      <c r="C37" s="71"/>
      <c r="D37" s="71"/>
      <c r="E37" s="122" t="s">
        <v>34</v>
      </c>
      <c r="F37" s="123" t="s">
        <v>35</v>
      </c>
      <c r="G37" s="122" t="s">
        <v>36</v>
      </c>
      <c r="H37" s="122" t="s">
        <v>12</v>
      </c>
      <c r="I37" s="123" t="s">
        <v>35</v>
      </c>
      <c r="J37" s="122" t="s">
        <v>14</v>
      </c>
      <c r="K37" s="121" t="s">
        <v>13</v>
      </c>
    </row>
    <row r="38" spans="1:12" ht="15" customHeight="1">
      <c r="A38" s="3"/>
      <c r="B38" s="70"/>
      <c r="C38" s="71"/>
      <c r="D38" s="71"/>
      <c r="E38" s="122"/>
      <c r="F38" s="123"/>
      <c r="G38" s="122"/>
      <c r="H38" s="122"/>
      <c r="I38" s="123"/>
      <c r="J38" s="122"/>
      <c r="K38" s="121"/>
    </row>
    <row r="39" spans="1:12" ht="29.5" thickBot="1">
      <c r="A39" s="3"/>
      <c r="B39" s="42" t="s">
        <v>15</v>
      </c>
      <c r="C39" s="72"/>
      <c r="D39" s="72"/>
      <c r="E39" s="113">
        <v>2021</v>
      </c>
      <c r="F39" s="113">
        <v>2021</v>
      </c>
      <c r="G39" s="113">
        <v>2021</v>
      </c>
      <c r="H39" s="113">
        <v>2022</v>
      </c>
      <c r="I39" s="113">
        <v>2022</v>
      </c>
      <c r="J39" s="113">
        <v>2022</v>
      </c>
      <c r="K39" s="114" t="s">
        <v>37</v>
      </c>
    </row>
    <row r="40" spans="1:12" ht="15" customHeight="1">
      <c r="A40" s="3"/>
      <c r="B40" s="42"/>
      <c r="C40" s="72"/>
      <c r="D40" s="72"/>
      <c r="E40" s="72"/>
      <c r="F40" s="72"/>
      <c r="G40" s="72"/>
      <c r="H40" s="73"/>
      <c r="I40" s="73"/>
      <c r="J40" s="73"/>
    </row>
    <row r="41" spans="1:12" ht="15" customHeight="1">
      <c r="A41" s="3"/>
      <c r="B41" s="74"/>
      <c r="C41" s="72"/>
      <c r="D41" s="72"/>
      <c r="E41" s="72"/>
      <c r="F41" s="72"/>
      <c r="G41" s="72"/>
      <c r="H41" s="73"/>
      <c r="I41" s="73"/>
      <c r="J41" s="3"/>
    </row>
    <row r="42" spans="1:12" ht="15" customHeight="1">
      <c r="A42" s="3" t="s">
        <v>8</v>
      </c>
      <c r="B42" s="75" t="s">
        <v>38</v>
      </c>
      <c r="C42" s="77"/>
      <c r="D42" s="77"/>
      <c r="E42" s="78"/>
      <c r="F42" s="78"/>
      <c r="G42" s="78"/>
      <c r="H42" s="78"/>
      <c r="I42" s="78"/>
      <c r="J42" s="3"/>
    </row>
    <row r="43" spans="1:12" ht="15" customHeight="1">
      <c r="A43" s="3"/>
      <c r="B43" s="79"/>
      <c r="C43" s="77"/>
      <c r="D43" s="77"/>
      <c r="E43" s="78"/>
      <c r="F43" s="78"/>
      <c r="G43" s="78"/>
      <c r="H43" s="78"/>
      <c r="I43" s="78"/>
      <c r="J43" s="77"/>
    </row>
    <row r="44" spans="1:12" ht="15" customHeight="1">
      <c r="A44" s="3"/>
      <c r="B44" s="80" t="s">
        <v>39</v>
      </c>
      <c r="C44" s="81"/>
      <c r="D44" s="81"/>
      <c r="E44" s="82">
        <v>270</v>
      </c>
      <c r="F44" s="82">
        <v>0</v>
      </c>
      <c r="G44" s="81">
        <f>SUM(E44:F44)</f>
        <v>270</v>
      </c>
      <c r="H44" s="82">
        <v>0</v>
      </c>
      <c r="I44" s="82">
        <v>0</v>
      </c>
      <c r="J44" s="81">
        <f>SUM(H44:I44)</f>
        <v>0</v>
      </c>
      <c r="K44" s="81">
        <f>J44-G44</f>
        <v>-270</v>
      </c>
    </row>
    <row r="45" spans="1:12" ht="15" customHeight="1">
      <c r="A45" s="3"/>
      <c r="B45" s="80" t="s">
        <v>40</v>
      </c>
      <c r="C45" s="84"/>
      <c r="D45" s="84"/>
      <c r="E45" s="82">
        <v>450</v>
      </c>
      <c r="F45" s="82">
        <v>80</v>
      </c>
      <c r="G45" s="81">
        <f>SUM(E45:F45)</f>
        <v>530</v>
      </c>
      <c r="H45" s="82">
        <v>450</v>
      </c>
      <c r="I45" s="82">
        <f>270-130</f>
        <v>140</v>
      </c>
      <c r="J45" s="81">
        <f>SUM(H45:I45)</f>
        <v>590</v>
      </c>
      <c r="K45" s="81">
        <f>J45-G45</f>
        <v>60</v>
      </c>
      <c r="L45" s="30"/>
    </row>
    <row r="46" spans="1:12" ht="15" customHeight="1">
      <c r="A46" s="3"/>
      <c r="B46" s="80" t="s">
        <v>41</v>
      </c>
      <c r="C46" s="84"/>
      <c r="D46" s="84"/>
      <c r="E46" s="82">
        <v>200</v>
      </c>
      <c r="F46" s="82">
        <v>0</v>
      </c>
      <c r="G46" s="81">
        <f t="shared" ref="G46:G84" si="4">SUM(E46:F46)</f>
        <v>200</v>
      </c>
      <c r="H46" s="82">
        <v>0</v>
      </c>
      <c r="I46" s="82">
        <v>160</v>
      </c>
      <c r="J46" s="81">
        <f t="shared" ref="J46:J84" si="5">SUM(H46:I46)</f>
        <v>160</v>
      </c>
      <c r="K46" s="81">
        <f t="shared" ref="K46:K84" si="6">J46-G46</f>
        <v>-40</v>
      </c>
      <c r="L46" s="30"/>
    </row>
    <row r="47" spans="1:12" ht="15" customHeight="1">
      <c r="A47" s="3"/>
      <c r="B47" s="80" t="s">
        <v>42</v>
      </c>
      <c r="C47" s="84"/>
      <c r="D47" s="84"/>
      <c r="E47" s="82">
        <v>0</v>
      </c>
      <c r="F47" s="82">
        <v>100</v>
      </c>
      <c r="G47" s="81">
        <f t="shared" si="4"/>
        <v>100</v>
      </c>
      <c r="H47" s="82">
        <v>0</v>
      </c>
      <c r="I47" s="82">
        <v>150</v>
      </c>
      <c r="J47" s="81">
        <f t="shared" si="5"/>
        <v>150</v>
      </c>
      <c r="K47" s="81">
        <f t="shared" si="6"/>
        <v>50</v>
      </c>
      <c r="L47" s="30"/>
    </row>
    <row r="48" spans="1:12" ht="15" customHeight="1">
      <c r="A48" s="3"/>
      <c r="B48" s="80" t="s">
        <v>43</v>
      </c>
      <c r="C48" s="84"/>
      <c r="D48" s="84"/>
      <c r="E48" s="82">
        <v>0</v>
      </c>
      <c r="F48" s="82">
        <v>90</v>
      </c>
      <c r="G48" s="81">
        <f t="shared" si="4"/>
        <v>90</v>
      </c>
      <c r="H48" s="82">
        <v>0</v>
      </c>
      <c r="I48" s="82">
        <v>60</v>
      </c>
      <c r="J48" s="81">
        <f t="shared" si="5"/>
        <v>60</v>
      </c>
      <c r="K48" s="81">
        <f t="shared" si="6"/>
        <v>-30</v>
      </c>
      <c r="L48" s="30"/>
    </row>
    <row r="49" spans="1:30" ht="15" customHeight="1">
      <c r="A49" s="3"/>
      <c r="B49" s="80" t="s">
        <v>44</v>
      </c>
      <c r="C49" s="84"/>
      <c r="D49" s="84"/>
      <c r="E49" s="82">
        <v>0</v>
      </c>
      <c r="F49" s="82">
        <v>70</v>
      </c>
      <c r="G49" s="81">
        <f t="shared" si="4"/>
        <v>70</v>
      </c>
      <c r="H49" s="82">
        <v>0</v>
      </c>
      <c r="I49" s="82">
        <v>140</v>
      </c>
      <c r="J49" s="81">
        <f t="shared" si="5"/>
        <v>140</v>
      </c>
      <c r="K49" s="81">
        <f t="shared" si="6"/>
        <v>70</v>
      </c>
      <c r="L49" s="30"/>
    </row>
    <row r="50" spans="1:30" ht="15" customHeight="1">
      <c r="A50" s="3"/>
      <c r="B50" s="80" t="s">
        <v>45</v>
      </c>
      <c r="C50" s="84"/>
      <c r="D50" s="84"/>
      <c r="E50" s="82">
        <v>0</v>
      </c>
      <c r="F50" s="82"/>
      <c r="G50" s="81">
        <f t="shared" si="4"/>
        <v>0</v>
      </c>
      <c r="H50" s="82">
        <v>0</v>
      </c>
      <c r="I50" s="82"/>
      <c r="J50" s="81">
        <f t="shared" si="5"/>
        <v>0</v>
      </c>
      <c r="K50" s="81">
        <f t="shared" si="6"/>
        <v>0</v>
      </c>
      <c r="L50" s="30"/>
    </row>
    <row r="51" spans="1:30" ht="15" customHeight="1">
      <c r="A51" s="3"/>
      <c r="B51" s="119" t="s">
        <v>46</v>
      </c>
      <c r="C51" s="85"/>
      <c r="D51" s="81"/>
      <c r="E51" s="101">
        <f>SUM(E44:E50)</f>
        <v>920</v>
      </c>
      <c r="F51" s="101">
        <f>SUM(F44:F50)</f>
        <v>340</v>
      </c>
      <c r="G51" s="110">
        <f t="shared" si="4"/>
        <v>1260</v>
      </c>
      <c r="H51" s="101">
        <f t="shared" ref="H51:I51" si="7">SUM(H44:H50)</f>
        <v>450</v>
      </c>
      <c r="I51" s="101">
        <f t="shared" si="7"/>
        <v>650</v>
      </c>
      <c r="J51" s="110">
        <f t="shared" si="5"/>
        <v>1100</v>
      </c>
      <c r="K51" s="110">
        <f t="shared" si="6"/>
        <v>-160</v>
      </c>
      <c r="L51" s="30"/>
    </row>
    <row r="52" spans="1:30" ht="15" customHeight="1">
      <c r="A52" s="3"/>
      <c r="B52" s="86"/>
      <c r="C52" s="85"/>
      <c r="D52" s="85"/>
      <c r="E52" s="81"/>
      <c r="F52" s="81"/>
      <c r="G52" s="81"/>
      <c r="H52" s="81"/>
      <c r="I52" s="81"/>
      <c r="J52" s="81"/>
      <c r="K52" s="81"/>
      <c r="L52" s="30"/>
    </row>
    <row r="53" spans="1:30" ht="15" customHeight="1">
      <c r="A53" s="3"/>
      <c r="B53" s="80" t="s">
        <v>47</v>
      </c>
      <c r="C53" s="84"/>
      <c r="D53" s="84"/>
      <c r="E53" s="82">
        <v>2880</v>
      </c>
      <c r="F53" s="82">
        <v>0</v>
      </c>
      <c r="G53" s="81">
        <f t="shared" si="4"/>
        <v>2880</v>
      </c>
      <c r="H53" s="82">
        <v>2650</v>
      </c>
      <c r="I53" s="82">
        <f>23-23</f>
        <v>0</v>
      </c>
      <c r="J53" s="81">
        <f t="shared" si="5"/>
        <v>2650</v>
      </c>
      <c r="K53" s="81">
        <f t="shared" si="6"/>
        <v>-230</v>
      </c>
      <c r="L53" s="30"/>
    </row>
    <row r="54" spans="1:30" ht="15" customHeight="1">
      <c r="A54" s="3"/>
      <c r="B54" s="80" t="s">
        <v>48</v>
      </c>
      <c r="C54" s="84"/>
      <c r="D54" s="84"/>
      <c r="E54" s="82">
        <v>0</v>
      </c>
      <c r="F54" s="82">
        <v>0</v>
      </c>
      <c r="G54" s="81">
        <f t="shared" si="4"/>
        <v>0</v>
      </c>
      <c r="H54" s="82">
        <v>0</v>
      </c>
      <c r="I54" s="82">
        <v>0</v>
      </c>
      <c r="J54" s="81">
        <f t="shared" si="5"/>
        <v>0</v>
      </c>
      <c r="K54" s="81">
        <f t="shared" si="6"/>
        <v>0</v>
      </c>
      <c r="L54" s="30"/>
    </row>
    <row r="55" spans="1:30" ht="15" customHeight="1">
      <c r="A55" s="3"/>
      <c r="B55" s="87" t="s">
        <v>49</v>
      </c>
      <c r="C55" s="84"/>
      <c r="D55" s="84"/>
      <c r="E55" s="82">
        <v>4500</v>
      </c>
      <c r="F55" s="82">
        <v>0</v>
      </c>
      <c r="G55" s="81">
        <f t="shared" si="4"/>
        <v>4500</v>
      </c>
      <c r="H55" s="82">
        <v>4500</v>
      </c>
      <c r="I55" s="82">
        <v>0</v>
      </c>
      <c r="J55" s="81">
        <f t="shared" si="5"/>
        <v>4500</v>
      </c>
      <c r="K55" s="81">
        <f t="shared" si="6"/>
        <v>0</v>
      </c>
      <c r="L55" s="30"/>
    </row>
    <row r="56" spans="1:30" ht="15" customHeight="1">
      <c r="A56" s="3"/>
      <c r="B56" s="87" t="s">
        <v>50</v>
      </c>
      <c r="C56" s="84"/>
      <c r="D56" s="84"/>
      <c r="E56" s="82">
        <v>0</v>
      </c>
      <c r="F56" s="82">
        <v>0</v>
      </c>
      <c r="G56" s="81">
        <f t="shared" si="4"/>
        <v>0</v>
      </c>
      <c r="H56" s="82">
        <v>0</v>
      </c>
      <c r="I56" s="82">
        <v>0</v>
      </c>
      <c r="J56" s="81">
        <f t="shared" si="5"/>
        <v>0</v>
      </c>
      <c r="K56" s="81">
        <f t="shared" si="6"/>
        <v>0</v>
      </c>
      <c r="L56" s="30"/>
    </row>
    <row r="57" spans="1:30" ht="15" customHeight="1">
      <c r="A57" s="3"/>
      <c r="B57" s="87" t="s">
        <v>51</v>
      </c>
      <c r="C57" s="84"/>
      <c r="D57" s="84"/>
      <c r="E57" s="82">
        <v>0</v>
      </c>
      <c r="F57" s="82">
        <v>0</v>
      </c>
      <c r="G57" s="81">
        <f t="shared" si="4"/>
        <v>0</v>
      </c>
      <c r="H57" s="82">
        <v>0</v>
      </c>
      <c r="I57" s="82">
        <v>0</v>
      </c>
      <c r="J57" s="81">
        <f t="shared" si="5"/>
        <v>0</v>
      </c>
      <c r="K57" s="81">
        <f t="shared" si="6"/>
        <v>0</v>
      </c>
      <c r="L57" s="30"/>
    </row>
    <row r="58" spans="1:30" ht="15" customHeight="1">
      <c r="A58" s="3"/>
      <c r="B58" s="119" t="s">
        <v>52</v>
      </c>
      <c r="C58" s="85"/>
      <c r="D58" s="81"/>
      <c r="E58" s="101">
        <f>SUM(E53:E57)</f>
        <v>7380</v>
      </c>
      <c r="F58" s="101">
        <f t="shared" ref="F58:I58" si="8">SUM(F53:F57)</f>
        <v>0</v>
      </c>
      <c r="G58" s="110">
        <f t="shared" si="4"/>
        <v>7380</v>
      </c>
      <c r="H58" s="101">
        <f t="shared" si="8"/>
        <v>7150</v>
      </c>
      <c r="I58" s="101">
        <f t="shared" si="8"/>
        <v>0</v>
      </c>
      <c r="J58" s="110">
        <f t="shared" si="5"/>
        <v>7150</v>
      </c>
      <c r="K58" s="110">
        <f t="shared" si="6"/>
        <v>-230</v>
      </c>
      <c r="L58" s="30"/>
    </row>
    <row r="59" spans="1:30" ht="15" customHeight="1">
      <c r="A59" s="3"/>
      <c r="B59" s="86"/>
      <c r="C59" s="84"/>
      <c r="D59" s="84"/>
      <c r="E59" s="88"/>
      <c r="F59" s="88"/>
      <c r="G59" s="81">
        <f t="shared" si="4"/>
        <v>0</v>
      </c>
      <c r="H59" s="88"/>
      <c r="I59" s="88"/>
      <c r="J59" s="81">
        <f t="shared" si="5"/>
        <v>0</v>
      </c>
      <c r="K59" s="81">
        <f t="shared" si="6"/>
        <v>0</v>
      </c>
      <c r="L59" s="30"/>
    </row>
    <row r="60" spans="1:30" ht="15" customHeight="1" thickBot="1">
      <c r="A60" s="3"/>
      <c r="B60" s="89" t="s">
        <v>53</v>
      </c>
      <c r="C60" s="90"/>
      <c r="D60" s="91"/>
      <c r="E60" s="92">
        <f t="shared" ref="E60:I60" si="9">E51+E58</f>
        <v>8300</v>
      </c>
      <c r="F60" s="92">
        <f t="shared" si="9"/>
        <v>340</v>
      </c>
      <c r="G60" s="102">
        <f t="shared" si="4"/>
        <v>8640</v>
      </c>
      <c r="H60" s="92">
        <f t="shared" si="9"/>
        <v>7600</v>
      </c>
      <c r="I60" s="92">
        <f t="shared" si="9"/>
        <v>650</v>
      </c>
      <c r="J60" s="102">
        <f t="shared" si="5"/>
        <v>8250</v>
      </c>
      <c r="K60" s="102">
        <f t="shared" si="6"/>
        <v>-390</v>
      </c>
      <c r="L60" s="30"/>
      <c r="AD60" s="80"/>
    </row>
    <row r="61" spans="1:30" ht="15" customHeight="1">
      <c r="A61" s="3"/>
      <c r="B61" s="93"/>
      <c r="C61" s="94"/>
      <c r="D61" s="94"/>
      <c r="E61" s="95"/>
      <c r="F61" s="95"/>
      <c r="G61" s="83"/>
      <c r="H61" s="81"/>
      <c r="I61" s="81"/>
      <c r="J61" s="83"/>
      <c r="K61" s="116"/>
      <c r="L61" s="30"/>
    </row>
    <row r="62" spans="1:30" ht="15" customHeight="1">
      <c r="A62" s="3" t="s">
        <v>8</v>
      </c>
      <c r="B62" s="96" t="s">
        <v>54</v>
      </c>
      <c r="C62" s="97"/>
      <c r="D62" s="97"/>
      <c r="E62" s="98"/>
      <c r="F62" s="98"/>
      <c r="G62" s="83"/>
      <c r="H62" s="81"/>
      <c r="I62" s="81"/>
      <c r="J62" s="83"/>
      <c r="K62" s="116"/>
      <c r="L62" s="30"/>
    </row>
    <row r="63" spans="1:30" ht="15" customHeight="1">
      <c r="A63" s="3"/>
      <c r="B63" s="93"/>
      <c r="C63" s="97"/>
      <c r="D63" s="97"/>
      <c r="E63" s="98"/>
      <c r="F63" s="98"/>
      <c r="G63" s="83"/>
      <c r="H63" s="81"/>
      <c r="I63" s="81"/>
      <c r="J63" s="83"/>
      <c r="K63" s="116"/>
      <c r="L63" s="30"/>
    </row>
    <row r="64" spans="1:30" ht="15" customHeight="1">
      <c r="A64" s="3"/>
      <c r="B64" s="80" t="s">
        <v>55</v>
      </c>
      <c r="C64" s="84"/>
      <c r="D64" s="84"/>
      <c r="E64" s="82">
        <v>0</v>
      </c>
      <c r="F64" s="82">
        <v>400</v>
      </c>
      <c r="G64" s="83">
        <f t="shared" si="4"/>
        <v>400</v>
      </c>
      <c r="H64" s="82">
        <v>0</v>
      </c>
      <c r="I64" s="82">
        <v>450</v>
      </c>
      <c r="J64" s="83">
        <f t="shared" si="5"/>
        <v>450</v>
      </c>
      <c r="K64" s="116">
        <f t="shared" si="6"/>
        <v>50</v>
      </c>
      <c r="L64" s="30"/>
    </row>
    <row r="65" spans="1:12" ht="15" customHeight="1">
      <c r="A65" s="3"/>
      <c r="B65" s="80" t="s">
        <v>56</v>
      </c>
      <c r="C65" s="84"/>
      <c r="D65" s="84"/>
      <c r="E65" s="82">
        <v>0</v>
      </c>
      <c r="F65" s="82">
        <v>280</v>
      </c>
      <c r="G65" s="83">
        <f t="shared" si="4"/>
        <v>280</v>
      </c>
      <c r="H65" s="82">
        <v>0</v>
      </c>
      <c r="I65" s="82">
        <v>260</v>
      </c>
      <c r="J65" s="83">
        <f t="shared" si="5"/>
        <v>260</v>
      </c>
      <c r="K65" s="116">
        <f t="shared" si="6"/>
        <v>-20</v>
      </c>
      <c r="L65" s="30"/>
    </row>
    <row r="66" spans="1:12" ht="15" customHeight="1">
      <c r="A66" s="3"/>
      <c r="B66" s="80" t="s">
        <v>57</v>
      </c>
      <c r="C66" s="84"/>
      <c r="D66" s="84"/>
      <c r="E66" s="82">
        <v>0</v>
      </c>
      <c r="F66" s="82">
        <v>40</v>
      </c>
      <c r="G66" s="83">
        <f t="shared" si="4"/>
        <v>40</v>
      </c>
      <c r="H66" s="82">
        <v>0</v>
      </c>
      <c r="I66" s="82">
        <v>70</v>
      </c>
      <c r="J66" s="83">
        <f t="shared" si="5"/>
        <v>70</v>
      </c>
      <c r="K66" s="116">
        <f t="shared" si="6"/>
        <v>30</v>
      </c>
      <c r="L66" s="30"/>
    </row>
    <row r="67" spans="1:12" ht="15" customHeight="1">
      <c r="A67" s="3"/>
      <c r="B67" s="80" t="s">
        <v>58</v>
      </c>
      <c r="C67" s="84"/>
      <c r="D67" s="84"/>
      <c r="E67" s="82">
        <v>700</v>
      </c>
      <c r="F67" s="82">
        <v>0</v>
      </c>
      <c r="G67" s="81">
        <f t="shared" si="4"/>
        <v>700</v>
      </c>
      <c r="H67" s="82">
        <v>630</v>
      </c>
      <c r="I67" s="82">
        <v>0</v>
      </c>
      <c r="J67" s="81">
        <f t="shared" si="5"/>
        <v>630</v>
      </c>
      <c r="K67" s="81">
        <f t="shared" si="6"/>
        <v>-70</v>
      </c>
      <c r="L67" s="30"/>
    </row>
    <row r="68" spans="1:12" ht="15" customHeight="1">
      <c r="A68" s="3"/>
      <c r="B68" s="80" t="s">
        <v>59</v>
      </c>
      <c r="C68" s="84"/>
      <c r="D68" s="84"/>
      <c r="E68" s="82">
        <v>230</v>
      </c>
      <c r="F68" s="82">
        <v>0</v>
      </c>
      <c r="G68" s="81">
        <f t="shared" si="4"/>
        <v>230</v>
      </c>
      <c r="H68" s="82">
        <v>230</v>
      </c>
      <c r="I68" s="82">
        <v>0</v>
      </c>
      <c r="J68" s="81">
        <f t="shared" si="5"/>
        <v>230</v>
      </c>
      <c r="K68" s="81">
        <f t="shared" si="6"/>
        <v>0</v>
      </c>
      <c r="L68" s="30"/>
    </row>
    <row r="69" spans="1:12" ht="15" customHeight="1">
      <c r="A69" s="3"/>
      <c r="B69" s="119" t="s">
        <v>60</v>
      </c>
      <c r="C69" s="85"/>
      <c r="D69" s="85"/>
      <c r="E69" s="101">
        <f>SUM(E64:E68)</f>
        <v>930</v>
      </c>
      <c r="F69" s="101">
        <f t="shared" ref="F69" si="10">SUM(F64:F68)</f>
        <v>720</v>
      </c>
      <c r="G69" s="110">
        <f t="shared" si="4"/>
        <v>1650</v>
      </c>
      <c r="H69" s="101">
        <f>SUM(H64:H68)</f>
        <v>860</v>
      </c>
      <c r="I69" s="101">
        <f t="shared" ref="I69" si="11">SUM(I64:I68)</f>
        <v>780</v>
      </c>
      <c r="J69" s="110">
        <f t="shared" si="5"/>
        <v>1640</v>
      </c>
      <c r="K69" s="110">
        <f t="shared" si="6"/>
        <v>-10</v>
      </c>
      <c r="L69" s="30"/>
    </row>
    <row r="70" spans="1:12" ht="15" customHeight="1">
      <c r="A70" s="3"/>
      <c r="B70" s="99"/>
      <c r="C70" s="90"/>
      <c r="D70" s="90"/>
      <c r="E70" s="91"/>
      <c r="F70" s="91"/>
      <c r="G70" s="91"/>
      <c r="H70" s="91"/>
      <c r="I70" s="91"/>
      <c r="J70" s="91"/>
      <c r="K70" s="91"/>
      <c r="L70" s="30"/>
    </row>
    <row r="71" spans="1:12" ht="15" customHeight="1">
      <c r="A71" s="3"/>
      <c r="B71" s="80" t="s">
        <v>61</v>
      </c>
      <c r="C71" s="90"/>
      <c r="D71" s="90"/>
      <c r="E71" s="82">
        <v>980</v>
      </c>
      <c r="F71" s="82">
        <v>0</v>
      </c>
      <c r="G71" s="81">
        <f t="shared" si="4"/>
        <v>980</v>
      </c>
      <c r="H71" s="82">
        <v>900</v>
      </c>
      <c r="I71" s="82">
        <v>0</v>
      </c>
      <c r="J71" s="81">
        <f t="shared" si="5"/>
        <v>900</v>
      </c>
      <c r="K71" s="81">
        <f t="shared" si="6"/>
        <v>-80</v>
      </c>
      <c r="L71" s="30"/>
    </row>
    <row r="72" spans="1:12" ht="15" customHeight="1">
      <c r="A72" s="3"/>
      <c r="B72" s="80" t="s">
        <v>62</v>
      </c>
      <c r="C72" s="90"/>
      <c r="D72" s="90"/>
      <c r="E72" s="82">
        <v>2300</v>
      </c>
      <c r="F72" s="82">
        <v>0</v>
      </c>
      <c r="G72" s="81">
        <f t="shared" si="4"/>
        <v>2300</v>
      </c>
      <c r="H72" s="82">
        <v>2150</v>
      </c>
      <c r="I72" s="82">
        <v>0</v>
      </c>
      <c r="J72" s="81">
        <f t="shared" si="5"/>
        <v>2150</v>
      </c>
      <c r="K72" s="81">
        <f t="shared" si="6"/>
        <v>-150</v>
      </c>
      <c r="L72" s="30"/>
    </row>
    <row r="73" spans="1:12" ht="15" customHeight="1">
      <c r="A73" s="3"/>
      <c r="B73" s="80" t="s">
        <v>63</v>
      </c>
      <c r="C73" s="90"/>
      <c r="D73" s="90"/>
      <c r="E73" s="82">
        <v>0</v>
      </c>
      <c r="F73" s="82">
        <v>190</v>
      </c>
      <c r="G73" s="81">
        <f t="shared" si="4"/>
        <v>190</v>
      </c>
      <c r="H73" s="82">
        <v>0</v>
      </c>
      <c r="I73" s="82">
        <v>280</v>
      </c>
      <c r="J73" s="81">
        <f t="shared" si="5"/>
        <v>280</v>
      </c>
      <c r="K73" s="81">
        <f t="shared" si="6"/>
        <v>90</v>
      </c>
      <c r="L73" s="30"/>
    </row>
    <row r="74" spans="1:12" ht="15" customHeight="1">
      <c r="A74" s="3"/>
      <c r="B74" s="119" t="s">
        <v>64</v>
      </c>
      <c r="C74" s="81"/>
      <c r="D74" s="81"/>
      <c r="E74" s="111">
        <f>SUM(E71:E73)</f>
        <v>3280</v>
      </c>
      <c r="F74" s="111">
        <f t="shared" ref="F74:I74" si="12">SUM(F71:F73)</f>
        <v>190</v>
      </c>
      <c r="G74" s="112">
        <f t="shared" si="4"/>
        <v>3470</v>
      </c>
      <c r="H74" s="111">
        <f t="shared" si="12"/>
        <v>3050</v>
      </c>
      <c r="I74" s="111">
        <f t="shared" si="12"/>
        <v>280</v>
      </c>
      <c r="J74" s="112">
        <f t="shared" si="5"/>
        <v>3330</v>
      </c>
      <c r="K74" s="112">
        <f t="shared" si="6"/>
        <v>-140</v>
      </c>
    </row>
    <row r="75" spans="1:12" ht="15" customHeight="1">
      <c r="A75" s="3"/>
      <c r="B75" s="86"/>
      <c r="C75" s="88"/>
      <c r="D75" s="88"/>
      <c r="E75" s="81"/>
      <c r="F75" s="81"/>
      <c r="G75" s="81"/>
      <c r="H75" s="81"/>
      <c r="I75" s="81"/>
      <c r="J75" s="81"/>
      <c r="K75" s="81"/>
    </row>
    <row r="76" spans="1:12" ht="15" customHeight="1">
      <c r="A76" s="3"/>
      <c r="B76" s="89" t="s">
        <v>65</v>
      </c>
      <c r="C76" s="90"/>
      <c r="D76" s="90"/>
      <c r="E76" s="120">
        <f>E69+E74</f>
        <v>4210</v>
      </c>
      <c r="F76" s="120">
        <f t="shared" ref="F76:I76" si="13">F69+F74</f>
        <v>910</v>
      </c>
      <c r="G76" s="91">
        <f t="shared" si="4"/>
        <v>5120</v>
      </c>
      <c r="H76" s="120">
        <f t="shared" si="13"/>
        <v>3910</v>
      </c>
      <c r="I76" s="120">
        <f t="shared" si="13"/>
        <v>1060</v>
      </c>
      <c r="J76" s="91">
        <f t="shared" si="5"/>
        <v>4970</v>
      </c>
      <c r="K76" s="91">
        <f t="shared" si="6"/>
        <v>-150</v>
      </c>
    </row>
    <row r="77" spans="1:12" ht="15" customHeight="1">
      <c r="A77" s="3"/>
      <c r="B77" s="93"/>
      <c r="C77" s="90"/>
      <c r="D77" s="90"/>
      <c r="E77" s="91"/>
      <c r="F77" s="91"/>
      <c r="G77" s="91"/>
      <c r="H77" s="91"/>
      <c r="I77" s="91"/>
      <c r="J77" s="91"/>
      <c r="K77" s="91"/>
    </row>
    <row r="78" spans="1:12" ht="15" customHeight="1">
      <c r="A78" s="3" t="s">
        <v>8</v>
      </c>
      <c r="B78" s="100" t="s">
        <v>66</v>
      </c>
      <c r="C78" s="90"/>
      <c r="D78" s="90"/>
      <c r="E78" s="91"/>
      <c r="F78" s="91"/>
      <c r="G78" s="91"/>
      <c r="H78" s="91"/>
      <c r="I78" s="91"/>
      <c r="J78" s="91"/>
      <c r="K78" s="91"/>
    </row>
    <row r="79" spans="1:12" ht="15" customHeight="1">
      <c r="A79" s="3"/>
      <c r="B79" s="93"/>
      <c r="C79" s="90"/>
      <c r="D79" s="90"/>
      <c r="E79" s="82"/>
      <c r="F79" s="82"/>
      <c r="G79" s="81"/>
      <c r="H79" s="82"/>
      <c r="I79" s="82"/>
      <c r="J79" s="81"/>
      <c r="K79" s="81"/>
    </row>
    <row r="80" spans="1:12" ht="15" customHeight="1">
      <c r="A80" s="3"/>
      <c r="B80" s="80" t="s">
        <v>67</v>
      </c>
      <c r="C80" s="85"/>
      <c r="D80" s="85"/>
      <c r="E80" s="82">
        <v>4090</v>
      </c>
      <c r="F80" s="82">
        <f>F60-F76</f>
        <v>-570</v>
      </c>
      <c r="G80" s="81">
        <f t="shared" si="4"/>
        <v>3520</v>
      </c>
      <c r="H80" s="81">
        <f>H60-H76-H34</f>
        <v>3440</v>
      </c>
      <c r="I80" s="81">
        <f>I60-I76-I34</f>
        <v>-490</v>
      </c>
      <c r="J80" s="81">
        <f t="shared" si="5"/>
        <v>2950</v>
      </c>
      <c r="K80" s="81">
        <f t="shared" si="6"/>
        <v>-570</v>
      </c>
    </row>
    <row r="81" spans="1:11" ht="15" customHeight="1">
      <c r="A81" s="3"/>
      <c r="B81" s="80" t="s">
        <v>32</v>
      </c>
      <c r="C81" s="85"/>
      <c r="D81" s="85"/>
      <c r="E81" s="82">
        <v>0</v>
      </c>
      <c r="F81" s="82">
        <v>0</v>
      </c>
      <c r="G81" s="81">
        <f t="shared" si="4"/>
        <v>0</v>
      </c>
      <c r="H81" s="81">
        <f>H34</f>
        <v>250</v>
      </c>
      <c r="I81" s="81">
        <f>I34</f>
        <v>80</v>
      </c>
      <c r="J81" s="81">
        <f t="shared" si="5"/>
        <v>330</v>
      </c>
      <c r="K81" s="81">
        <f t="shared" si="6"/>
        <v>330</v>
      </c>
    </row>
    <row r="82" spans="1:11" ht="15" customHeight="1">
      <c r="A82" s="3"/>
      <c r="B82" s="89" t="s">
        <v>68</v>
      </c>
      <c r="C82" s="90"/>
      <c r="D82" s="90"/>
      <c r="E82" s="110">
        <f>SUM(E79:E81)</f>
        <v>4090</v>
      </c>
      <c r="F82" s="110">
        <f t="shared" ref="F82:I82" si="14">SUM(F80:F81)</f>
        <v>-570</v>
      </c>
      <c r="G82" s="110">
        <f t="shared" si="4"/>
        <v>3520</v>
      </c>
      <c r="H82" s="110">
        <f t="shared" si="14"/>
        <v>3690</v>
      </c>
      <c r="I82" s="110">
        <f t="shared" si="14"/>
        <v>-410</v>
      </c>
      <c r="J82" s="110">
        <f t="shared" si="5"/>
        <v>3280</v>
      </c>
      <c r="K82" s="110">
        <f t="shared" si="6"/>
        <v>-240</v>
      </c>
    </row>
    <row r="83" spans="1:11" ht="15" customHeight="1">
      <c r="A83" s="3"/>
      <c r="B83" s="99"/>
      <c r="C83" s="90"/>
      <c r="D83" s="90"/>
      <c r="E83" s="91"/>
      <c r="F83" s="91"/>
      <c r="G83" s="91">
        <f t="shared" si="4"/>
        <v>0</v>
      </c>
      <c r="H83" s="91"/>
      <c r="I83" s="91"/>
      <c r="J83" s="91">
        <f t="shared" si="5"/>
        <v>0</v>
      </c>
      <c r="K83" s="91">
        <f t="shared" si="6"/>
        <v>0</v>
      </c>
    </row>
    <row r="84" spans="1:11" ht="15" customHeight="1" thickBot="1">
      <c r="A84" s="3"/>
      <c r="B84" s="89" t="s">
        <v>69</v>
      </c>
      <c r="C84" s="90"/>
      <c r="D84" s="90"/>
      <c r="E84" s="102">
        <f>E76+E82</f>
        <v>8300</v>
      </c>
      <c r="F84" s="102">
        <f t="shared" ref="F84:I84" si="15">F76+F82</f>
        <v>340</v>
      </c>
      <c r="G84" s="102">
        <f t="shared" si="4"/>
        <v>8640</v>
      </c>
      <c r="H84" s="102">
        <f t="shared" si="15"/>
        <v>7600</v>
      </c>
      <c r="I84" s="102">
        <f t="shared" si="15"/>
        <v>650</v>
      </c>
      <c r="J84" s="102">
        <f t="shared" si="5"/>
        <v>8250</v>
      </c>
      <c r="K84" s="102">
        <f t="shared" si="6"/>
        <v>-390</v>
      </c>
    </row>
    <row r="85" spans="1:11" ht="15" customHeight="1">
      <c r="A85" s="3"/>
      <c r="B85" s="86"/>
      <c r="C85" s="76"/>
      <c r="D85" s="76"/>
      <c r="E85" s="78"/>
      <c r="F85" s="78"/>
      <c r="G85" s="78"/>
      <c r="H85" s="78"/>
      <c r="I85" s="78"/>
      <c r="J85" s="76"/>
      <c r="K85" s="1"/>
    </row>
    <row r="86" spans="1:11" ht="15" customHeight="1">
      <c r="A86" s="3"/>
      <c r="B86" s="80" t="s">
        <v>70</v>
      </c>
      <c r="C86" s="103"/>
      <c r="D86" s="104"/>
      <c r="E86" s="105">
        <f>IF(ABS(SUM(F86:J86))&gt;0.01,1,0)</f>
        <v>0</v>
      </c>
      <c r="F86" s="106">
        <f t="shared" ref="F86:K86" si="16">ROUND(F60-F84,4)</f>
        <v>0</v>
      </c>
      <c r="G86" s="115">
        <f t="shared" si="16"/>
        <v>0</v>
      </c>
      <c r="H86" s="106">
        <f t="shared" si="16"/>
        <v>0</v>
      </c>
      <c r="I86" s="106">
        <f t="shared" si="16"/>
        <v>0</v>
      </c>
      <c r="J86" s="115">
        <f t="shared" si="16"/>
        <v>0</v>
      </c>
      <c r="K86" s="115">
        <f t="shared" si="16"/>
        <v>0</v>
      </c>
    </row>
    <row r="87" spans="1:11" ht="15" customHeight="1">
      <c r="A87" s="3"/>
      <c r="B87" s="3"/>
      <c r="C87" s="103"/>
      <c r="D87" s="103"/>
      <c r="E87" s="103"/>
      <c r="F87" s="103"/>
      <c r="G87" s="103"/>
      <c r="H87" s="103"/>
      <c r="I87" s="103"/>
      <c r="J87" s="106"/>
    </row>
    <row r="88" spans="1:11" ht="15" customHeight="1">
      <c r="A88" s="3"/>
      <c r="B88" s="107"/>
      <c r="C88" s="103"/>
      <c r="D88" s="103"/>
      <c r="E88" s="103"/>
      <c r="F88" s="103"/>
      <c r="G88" s="103"/>
      <c r="H88" s="103"/>
      <c r="I88" s="103"/>
      <c r="J88" s="103"/>
    </row>
    <row r="89" spans="1:11" ht="15" customHeight="1">
      <c r="A89" s="3"/>
      <c r="B89" s="108"/>
      <c r="C89" s="108"/>
      <c r="D89" s="108"/>
      <c r="E89" s="108"/>
      <c r="F89" s="108"/>
      <c r="G89" s="108"/>
      <c r="H89" s="108"/>
      <c r="I89" s="108"/>
      <c r="J89" s="108"/>
    </row>
  </sheetData>
  <mergeCells count="10">
    <mergeCell ref="K37:K38"/>
    <mergeCell ref="H3:H4"/>
    <mergeCell ref="I3:I4"/>
    <mergeCell ref="J3:J4"/>
    <mergeCell ref="E37:E38"/>
    <mergeCell ref="F37:F38"/>
    <mergeCell ref="G37:G38"/>
    <mergeCell ref="H37:H38"/>
    <mergeCell ref="I37:I38"/>
    <mergeCell ref="J37:J38"/>
  </mergeCells>
  <conditionalFormatting sqref="E86:G86">
    <cfRule type="expression" dxfId="1" priority="2">
      <formula>E86=1</formula>
    </cfRule>
  </conditionalFormatting>
  <conditionalFormatting sqref="F86:K86">
    <cfRule type="expression" dxfId="0" priority="1">
      <formula>F86&lt;&gt;0</formula>
    </cfRule>
  </conditionalFormatting>
  <pageMargins left="0.7" right="0.7" top="0.75" bottom="0.75" header="0.3" footer="0.3"/>
  <pageSetup scale="68" fitToHeight="0" orientation="portrait" r:id="rId1"/>
  <rowBreaks count="1" manualBreakCount="1">
    <brk id="35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B841-AC74-4D42-ABA3-6A3F21FDBB39}">
  <dimension ref="A44:A49"/>
  <sheetViews>
    <sheetView zoomScaleNormal="100" workbookViewId="0">
      <selection activeCell="O43" sqref="O43"/>
    </sheetView>
  </sheetViews>
  <sheetFormatPr defaultRowHeight="16.5"/>
  <cols>
    <col min="1" max="16384" width="8.7265625" style="124"/>
  </cols>
  <sheetData>
    <row r="44" spans="1:1">
      <c r="A44" s="127" t="s">
        <v>77</v>
      </c>
    </row>
    <row r="46" spans="1:1">
      <c r="A46" s="125" t="s">
        <v>76</v>
      </c>
    </row>
    <row r="47" spans="1:1">
      <c r="A47" s="125" t="s">
        <v>75</v>
      </c>
    </row>
    <row r="48" spans="1:1">
      <c r="A48" s="125" t="s">
        <v>74</v>
      </c>
    </row>
    <row r="49" spans="1:1">
      <c r="A49" s="128" t="s">
        <v>73</v>
      </c>
    </row>
  </sheetData>
  <pageMargins left="0.7" right="0.7" top="0.75" bottom="0.75" header="0.3" footer="0.3"/>
  <pageSetup scale="8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Model</vt:lpstr>
      <vt:lpstr>How to use</vt:lpstr>
      <vt:lpstr>Cover!Print_Area</vt:lpstr>
      <vt:lpstr>'How to use'!Print_Area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2022-08-16T02:23:53Z</dcterms:created>
  <dcterms:modified xsi:type="dcterms:W3CDTF">2023-03-20T22:32:11Z</dcterms:modified>
</cp:coreProperties>
</file>