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Shared drives\Non Course Content\Free CFI Templates\Excel\"/>
    </mc:Choice>
  </mc:AlternateContent>
  <xr:revisionPtr revIDLastSave="0" documentId="13_ncr:1_{522B77F8-AAC0-4ED0-8F15-176F37561374}" xr6:coauthVersionLast="47" xr6:coauthVersionMax="47" xr10:uidLastSave="{00000000-0000-0000-0000-000000000000}"/>
  <bookViews>
    <workbookView xWindow="-96" yWindow="-96" windowWidth="23232" windowHeight="12696" activeTab="1" xr2:uid="{00000000-000D-0000-FFFF-FFFF00000000}"/>
  </bookViews>
  <sheets>
    <sheet name="Cover Page" sheetId="3" r:id="rId1"/>
    <sheet name="Diluted EPS" sheetId="1" r:id="rId2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1">'Diluted EPS'!$B$2:$I$32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" i="1" l="1"/>
  <c r="I30" i="1"/>
  <c r="I29" i="1"/>
  <c r="I28" i="1"/>
  <c r="I27" i="1"/>
  <c r="I26" i="1"/>
  <c r="I25" i="1"/>
  <c r="H30" i="1"/>
  <c r="H26" i="1"/>
  <c r="H27" i="1"/>
  <c r="H28" i="1"/>
  <c r="H29" i="1"/>
  <c r="H25" i="1"/>
  <c r="G30" i="1"/>
  <c r="G29" i="1"/>
  <c r="G28" i="1"/>
  <c r="G27" i="1"/>
  <c r="G26" i="1"/>
  <c r="G25" i="1"/>
  <c r="F26" i="1"/>
  <c r="E29" i="1"/>
  <c r="F29" i="1" s="1"/>
  <c r="E26" i="1"/>
  <c r="E25" i="1"/>
  <c r="F25" i="1" s="1"/>
  <c r="B27" i="1"/>
  <c r="B28" i="1" s="1"/>
  <c r="B29" i="1" s="1"/>
  <c r="B26" i="1"/>
  <c r="E27" i="1" l="1"/>
  <c r="F27" i="1" s="1"/>
  <c r="F30" i="1" s="1"/>
  <c r="E16" i="1" s="1"/>
  <c r="E28" i="1"/>
  <c r="F28" i="1" s="1"/>
  <c r="F9" i="1"/>
  <c r="E9" i="1"/>
  <c r="F7" i="1"/>
  <c r="E7" i="1"/>
  <c r="E8" i="1" l="1"/>
  <c r="F8" i="1" l="1"/>
  <c r="F10" i="1" s="1"/>
  <c r="F11" i="1" s="1"/>
  <c r="E10" i="1"/>
  <c r="E11" i="1" s="1"/>
  <c r="E12" i="1" l="1"/>
  <c r="F12" i="1"/>
  <c r="E19" i="1" l="1"/>
  <c r="E18" i="1"/>
  <c r="F18" i="1"/>
  <c r="F19" i="1"/>
</calcChain>
</file>

<file path=xl/sharedStrings.xml><?xml version="1.0" encoding="utf-8"?>
<sst xmlns="http://schemas.openxmlformats.org/spreadsheetml/2006/main" count="43" uniqueCount="42">
  <si>
    <t>Diluted EPS Analysis</t>
  </si>
  <si>
    <t>Revenue</t>
  </si>
  <si>
    <t>COGS</t>
  </si>
  <si>
    <t>Gross Profit</t>
  </si>
  <si>
    <t>SG&amp;A</t>
  </si>
  <si>
    <t>Taxes</t>
  </si>
  <si>
    <t>Net Income</t>
  </si>
  <si>
    <t>Weighted Average Shares Outstanding</t>
  </si>
  <si>
    <t>Basic</t>
  </si>
  <si>
    <t>Fully Diluted</t>
  </si>
  <si>
    <t>Basic EPS</t>
  </si>
  <si>
    <t>Fully Diluted EPS</t>
  </si>
  <si>
    <t>Strike Price</t>
  </si>
  <si>
    <t>Diluted Shares</t>
  </si>
  <si>
    <t>Diluted EPS</t>
  </si>
  <si>
    <t>https://corporatefinanceinstitute.com/</t>
  </si>
  <si>
    <t>Strictly Confidential</t>
  </si>
  <si>
    <t>Diluted Earnings Per Share (EPS) Template</t>
  </si>
  <si>
    <t>Earnings Before Tax</t>
  </si>
  <si>
    <t>Year 2</t>
  </si>
  <si>
    <t>Year 1</t>
  </si>
  <si>
    <t>Employee Option Schedule (Year 2)</t>
  </si>
  <si>
    <t>Market Price</t>
  </si>
  <si>
    <t># of Total</t>
  </si>
  <si>
    <t>Options</t>
  </si>
  <si>
    <t>Yes/No</t>
  </si>
  <si>
    <t>Exercise?</t>
  </si>
  <si>
    <t>In-the-Money</t>
  </si>
  <si>
    <t>Table of Contents</t>
  </si>
  <si>
    <t>© 2015 to 2023 CFI Education Inc.</t>
  </si>
  <si>
    <t>This Excel model is for educational purposes only and should not be used for any other reason. All content is Copyright material of CFI Education Inc.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</si>
  <si>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</si>
  <si>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</si>
  <si>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</si>
  <si>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</si>
  <si>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 xml:space="preserve"> </t>
  </si>
  <si>
    <t>Proceeds from</t>
  </si>
  <si>
    <t>ITM Options</t>
  </si>
  <si>
    <t>Repurchased</t>
  </si>
  <si>
    <t>Shares</t>
  </si>
  <si>
    <t>Net Dilution</t>
  </si>
  <si>
    <t>from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</si>
</sst>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(* #,##0_);_(* \(#,##0\);_(* &quot;-&quot;??_);_(@_)"/>
    <numFmt numFmtId="165" formatCode="_-* #,##0_-;\(#,##0\)_-;_-* &quot;-&quot;_-;_-@_-"/>
    <numFmt numFmtId="166" formatCode="0.0%"/>
    <numFmt numFmtId="167" formatCode="[=1]&quot;Yes&quot;_);[=0]&quot;No&quot;_)"/>
    <numFmt numFmtId="168" formatCode="_(#,##0_);\(#,##0\);_(&quot;–&quot;_);_(@_)"/>
    <numFmt numFmtId="169" formatCode="_(#,##0_)_%;\(#,##0\)_%;_(&quot;–&quot;_)_%;_(@_)_%"/>
    <numFmt numFmtId="170" formatCode="_(&quot;$&quot;#,##0_);\(&quot;$&quot;#,##0\);_(&quot;–&quot;_);_(@_)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sz val="8"/>
      <color theme="0"/>
      <name val="Open Sans"/>
      <family val="2"/>
    </font>
    <font>
      <sz val="12"/>
      <color theme="1"/>
      <name val="Open Sans"/>
      <family val="2"/>
    </font>
    <font>
      <b/>
      <sz val="10"/>
      <color theme="1"/>
      <name val="Open Sans"/>
      <family val="2"/>
    </font>
    <font>
      <u/>
      <sz val="11"/>
      <color theme="10"/>
      <name val="Calibri"/>
      <family val="2"/>
      <scheme val="minor"/>
    </font>
    <font>
      <sz val="11"/>
      <color theme="1"/>
      <name val="Open Sans"/>
      <family val="2"/>
    </font>
    <font>
      <sz val="11"/>
      <color theme="1"/>
      <name val="Arial Narrow"/>
      <family val="2"/>
    </font>
    <font>
      <u/>
      <sz val="10"/>
      <color theme="10"/>
      <name val="Arial"/>
      <family val="2"/>
    </font>
    <font>
      <sz val="10"/>
      <color theme="0"/>
      <name val="Open Sans"/>
      <family val="2"/>
    </font>
    <font>
      <b/>
      <sz val="14"/>
      <color rgb="FF3271D2"/>
      <name val="Open Sans"/>
      <family val="2"/>
    </font>
    <font>
      <sz val="10"/>
      <color rgb="FF3271D2"/>
      <name val="Open Sans"/>
      <family val="2"/>
    </font>
    <font>
      <b/>
      <sz val="10"/>
      <color rgb="FF000000"/>
      <name val="Open Sans"/>
      <family val="2"/>
    </font>
    <font>
      <sz val="10"/>
      <color rgb="FF000000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b/>
      <sz val="11"/>
      <color theme="1"/>
      <name val="Open Sans"/>
      <family val="2"/>
    </font>
    <font>
      <u/>
      <sz val="11"/>
      <color theme="10"/>
      <name val="Arial Narrow"/>
      <family val="2"/>
    </font>
    <font>
      <u/>
      <sz val="12"/>
      <color rgb="FF3271D2"/>
      <name val="Open Sans"/>
      <family val="2"/>
    </font>
    <font>
      <u/>
      <sz val="12"/>
      <color theme="10"/>
      <name val="Open Sans"/>
      <family val="2"/>
    </font>
    <font>
      <sz val="10"/>
      <color rgb="FF002060"/>
      <name val="Open Sans"/>
      <family val="2"/>
    </font>
    <font>
      <b/>
      <sz val="12"/>
      <color theme="0"/>
      <name val="Open Sans"/>
      <family val="2"/>
    </font>
    <font>
      <sz val="11"/>
      <color theme="0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theme="2" tint="0.79998168889431442"/>
        <bgColor rgb="FF000000"/>
      </patternFill>
    </fill>
    <fill>
      <patternFill patternType="solid">
        <fgColor rgb="FF4472C4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/>
    <xf numFmtId="0" fontId="10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19" fillId="0" borderId="0" applyNumberFormat="0" applyFill="0" applyBorder="0" applyAlignment="0" applyProtection="0"/>
  </cellStyleXfs>
  <cellXfs count="67">
    <xf numFmtId="0" fontId="0" fillId="0" borderId="0" xfId="0"/>
    <xf numFmtId="165" fontId="4" fillId="2" borderId="0" xfId="1" applyNumberFormat="1" applyFont="1" applyFill="1"/>
    <xf numFmtId="165" fontId="5" fillId="2" borderId="0" xfId="1" applyNumberFormat="1" applyFont="1" applyFill="1"/>
    <xf numFmtId="165" fontId="5" fillId="2" borderId="0" xfId="1" applyNumberFormat="1" applyFont="1" applyFill="1" applyAlignment="1">
      <alignment horizontal="center"/>
    </xf>
    <xf numFmtId="0" fontId="6" fillId="0" borderId="0" xfId="0" applyFont="1"/>
    <xf numFmtId="0" fontId="3" fillId="0" borderId="0" xfId="3"/>
    <xf numFmtId="165" fontId="5" fillId="0" borderId="0" xfId="1" applyNumberFormat="1" applyFont="1" applyFill="1" applyAlignment="1">
      <alignment horizontal="center"/>
    </xf>
    <xf numFmtId="0" fontId="12" fillId="3" borderId="0" xfId="6" applyFont="1" applyFill="1" applyAlignment="1">
      <alignment vertical="center"/>
    </xf>
    <xf numFmtId="164" fontId="13" fillId="0" borderId="1" xfId="1" applyNumberFormat="1" applyFont="1" applyBorder="1"/>
    <xf numFmtId="166" fontId="13" fillId="0" borderId="0" xfId="5" applyNumberFormat="1" applyFont="1"/>
    <xf numFmtId="164" fontId="13" fillId="0" borderId="0" xfId="1" applyNumberFormat="1" applyFont="1"/>
    <xf numFmtId="0" fontId="14" fillId="0" borderId="0" xfId="0" applyFont="1" applyAlignment="1">
      <alignment horizontal="right"/>
    </xf>
    <xf numFmtId="0" fontId="14" fillId="0" borderId="0" xfId="0" applyFont="1"/>
    <xf numFmtId="43" fontId="15" fillId="0" borderId="0" xfId="1" applyFont="1" applyFill="1" applyBorder="1"/>
    <xf numFmtId="43" fontId="14" fillId="0" borderId="0" xfId="1" applyFont="1" applyFill="1" applyBorder="1"/>
    <xf numFmtId="0" fontId="2" fillId="0" borderId="0" xfId="0" applyFont="1"/>
    <xf numFmtId="0" fontId="2" fillId="0" borderId="1" xfId="0" applyFont="1" applyBorder="1"/>
    <xf numFmtId="164" fontId="2" fillId="0" borderId="1" xfId="1" applyNumberFormat="1" applyFont="1" applyBorder="1"/>
    <xf numFmtId="164" fontId="2" fillId="0" borderId="0" xfId="1" applyNumberFormat="1" applyFont="1"/>
    <xf numFmtId="0" fontId="2" fillId="0" borderId="2" xfId="0" applyFont="1" applyBorder="1"/>
    <xf numFmtId="164" fontId="2" fillId="0" borderId="2" xfId="1" applyNumberFormat="1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7" fontId="15" fillId="0" borderId="1" xfId="0" applyNumberFormat="1" applyFont="1" applyBorder="1" applyAlignment="1">
      <alignment horizontal="center"/>
    </xf>
    <xf numFmtId="167" fontId="15" fillId="0" borderId="0" xfId="0" applyNumberFormat="1" applyFont="1" applyAlignment="1">
      <alignment horizontal="center"/>
    </xf>
    <xf numFmtId="168" fontId="2" fillId="0" borderId="0" xfId="0" applyNumberFormat="1" applyFont="1"/>
    <xf numFmtId="0" fontId="6" fillId="0" borderId="0" xfId="0" applyFont="1" applyAlignment="1">
      <alignment horizontal="right"/>
    </xf>
    <xf numFmtId="0" fontId="2" fillId="0" borderId="5" xfId="0" applyFont="1" applyBorder="1" applyAlignment="1">
      <alignment horizontal="right"/>
    </xf>
    <xf numFmtId="0" fontId="13" fillId="0" borderId="1" xfId="0" applyFont="1" applyBorder="1"/>
    <xf numFmtId="0" fontId="13" fillId="0" borderId="0" xfId="0" applyFont="1"/>
    <xf numFmtId="168" fontId="2" fillId="0" borderId="4" xfId="0" applyNumberFormat="1" applyFont="1" applyBorder="1"/>
    <xf numFmtId="164" fontId="15" fillId="0" borderId="0" xfId="1" applyNumberFormat="1" applyFont="1"/>
    <xf numFmtId="164" fontId="6" fillId="0" borderId="0" xfId="0" applyNumberFormat="1" applyFont="1"/>
    <xf numFmtId="0" fontId="8" fillId="0" borderId="0" xfId="3" applyFont="1"/>
    <xf numFmtId="0" fontId="8" fillId="2" borderId="6" xfId="3" applyFont="1" applyFill="1" applyBorder="1"/>
    <xf numFmtId="0" fontId="8" fillId="2" borderId="7" xfId="3" applyFont="1" applyFill="1" applyBorder="1"/>
    <xf numFmtId="0" fontId="8" fillId="2" borderId="8" xfId="3" applyFont="1" applyFill="1" applyBorder="1"/>
    <xf numFmtId="0" fontId="8" fillId="2" borderId="9" xfId="3" applyFont="1" applyFill="1" applyBorder="1"/>
    <xf numFmtId="0" fontId="8" fillId="2" borderId="0" xfId="3" applyFont="1" applyFill="1"/>
    <xf numFmtId="0" fontId="8" fillId="2" borderId="10" xfId="3" applyFont="1" applyFill="1" applyBorder="1"/>
    <xf numFmtId="0" fontId="8" fillId="0" borderId="9" xfId="3" applyFont="1" applyBorder="1"/>
    <xf numFmtId="0" fontId="8" fillId="0" borderId="10" xfId="3" applyFont="1" applyBorder="1"/>
    <xf numFmtId="0" fontId="16" fillId="0" borderId="0" xfId="3" applyFont="1" applyProtection="1">
      <protection locked="0"/>
    </xf>
    <xf numFmtId="0" fontId="17" fillId="0" borderId="0" xfId="3" applyFont="1" applyAlignment="1">
      <alignment horizontal="right"/>
    </xf>
    <xf numFmtId="0" fontId="8" fillId="0" borderId="0" xfId="3" applyFont="1" applyProtection="1">
      <protection locked="0"/>
    </xf>
    <xf numFmtId="0" fontId="18" fillId="0" borderId="0" xfId="3" applyFont="1"/>
    <xf numFmtId="0" fontId="17" fillId="0" borderId="3" xfId="3" applyFont="1" applyBorder="1" applyProtection="1">
      <protection locked="0"/>
    </xf>
    <xf numFmtId="0" fontId="2" fillId="0" borderId="0" xfId="3" applyFont="1"/>
    <xf numFmtId="169" fontId="20" fillId="0" borderId="0" xfId="7" applyNumberFormat="1" applyFont="1" applyFill="1" applyBorder="1" applyProtection="1">
      <protection locked="0"/>
    </xf>
    <xf numFmtId="169" fontId="21" fillId="0" borderId="0" xfId="4" applyNumberFormat="1" applyFont="1" applyFill="1" applyBorder="1" applyProtection="1">
      <protection locked="0"/>
    </xf>
    <xf numFmtId="0" fontId="22" fillId="0" borderId="0" xfId="4" applyFont="1" applyFill="1" applyBorder="1" applyProtection="1">
      <protection locked="0"/>
    </xf>
    <xf numFmtId="169" fontId="5" fillId="0" borderId="0" xfId="3" applyNumberFormat="1" applyFont="1"/>
    <xf numFmtId="169" fontId="10" fillId="0" borderId="0" xfId="4" applyNumberFormat="1" applyFill="1" applyBorder="1"/>
    <xf numFmtId="0" fontId="2" fillId="0" borderId="0" xfId="4" applyFont="1" applyFill="1" applyBorder="1"/>
    <xf numFmtId="0" fontId="23" fillId="4" borderId="0" xfId="3" applyFont="1" applyFill="1"/>
    <xf numFmtId="0" fontId="2" fillId="4" borderId="0" xfId="3" applyFont="1" applyFill="1"/>
    <xf numFmtId="169" fontId="24" fillId="4" borderId="0" xfId="3" applyNumberFormat="1" applyFont="1" applyFill="1"/>
    <xf numFmtId="0" fontId="11" fillId="4" borderId="0" xfId="3" applyFont="1" applyFill="1"/>
    <xf numFmtId="0" fontId="8" fillId="0" borderId="11" xfId="3" applyFont="1" applyBorder="1"/>
    <xf numFmtId="0" fontId="8" fillId="0" borderId="12" xfId="3" applyFont="1" applyBorder="1"/>
    <xf numFmtId="0" fontId="8" fillId="0" borderId="13" xfId="3" applyFont="1" applyBorder="1"/>
    <xf numFmtId="0" fontId="1" fillId="0" borderId="0" xfId="0" applyFont="1" applyAlignment="1">
      <alignment horizontal="right"/>
    </xf>
    <xf numFmtId="0" fontId="1" fillId="0" borderId="5" xfId="0" applyFont="1" applyBorder="1" applyAlignment="1">
      <alignment horizontal="right"/>
    </xf>
    <xf numFmtId="170" fontId="2" fillId="0" borderId="0" xfId="0" applyNumberFormat="1" applyFont="1" applyBorder="1"/>
    <xf numFmtId="170" fontId="2" fillId="0" borderId="4" xfId="0" applyNumberFormat="1" applyFont="1" applyBorder="1"/>
    <xf numFmtId="168" fontId="2" fillId="0" borderId="0" xfId="0" applyNumberFormat="1" applyFont="1" applyBorder="1"/>
    <xf numFmtId="164" fontId="6" fillId="0" borderId="14" xfId="0" applyNumberFormat="1" applyFont="1" applyBorder="1"/>
  </cellXfs>
  <cellStyles count="8">
    <cellStyle name="Comma" xfId="1" builtinId="3"/>
    <cellStyle name="Hyperlink 2" xfId="7" xr:uid="{FCD6ABAD-9C33-4697-8246-D236F6CB9A84}"/>
    <cellStyle name="Hyperlink 2 2" xfId="4" xr:uid="{5181C3B7-5648-4B69-B540-A4624245F211}"/>
    <cellStyle name="Hyperlink 3" xfId="2" xr:uid="{00000000-0005-0000-0000-000001000000}"/>
    <cellStyle name="Normal" xfId="0" builtinId="0"/>
    <cellStyle name="Normal 2" xfId="6" xr:uid="{CC0D6029-E6D0-4769-B87E-EBF1C10288F2}"/>
    <cellStyle name="Normal 2 2 2" xfId="3" xr:uid="{1AF9908B-5A52-4B36-B88C-3C09E9D3CEE3}"/>
    <cellStyle name="Percent" xfId="5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1</xdr:row>
      <xdr:rowOff>222595</xdr:rowOff>
    </xdr:from>
    <xdr:to>
      <xdr:col>5</xdr:col>
      <xdr:colOff>1727</xdr:colOff>
      <xdr:row>6</xdr:row>
      <xdr:rowOff>230913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46F12-56DC-44F7-9E98-9A9DF5466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" y="470245"/>
          <a:ext cx="4463237" cy="1246568"/>
        </a:xfrm>
        <a:prstGeom prst="rect">
          <a:avLst/>
        </a:prstGeom>
      </xdr:spPr>
    </xdr:pic>
    <xdr:clientData/>
  </xdr:twoCellAnchor>
  <xdr:twoCellAnchor editAs="oneCell">
    <xdr:from>
      <xdr:col>10</xdr:col>
      <xdr:colOff>678180</xdr:colOff>
      <xdr:row>3</xdr:row>
      <xdr:rowOff>102870</xdr:rowOff>
    </xdr:from>
    <xdr:to>
      <xdr:col>11</xdr:col>
      <xdr:colOff>2593237</xdr:colOff>
      <xdr:row>6</xdr:row>
      <xdr:rowOff>87630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143AEEA-5F9C-4F6E-9395-1792EFD63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370" y="845820"/>
          <a:ext cx="2688487" cy="727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0</xdr:row>
      <xdr:rowOff>0</xdr:rowOff>
    </xdr:from>
    <xdr:to>
      <xdr:col>3</xdr:col>
      <xdr:colOff>630377</xdr:colOff>
      <xdr:row>1</xdr:row>
      <xdr:rowOff>53458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165935-F673-49DD-A9B4-618FCE5FB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" y="0"/>
          <a:ext cx="2687777" cy="750688"/>
        </a:xfrm>
        <a:prstGeom prst="rect">
          <a:avLst/>
        </a:prstGeom>
      </xdr:spPr>
    </xdr:pic>
    <xdr:clientData/>
  </xdr:twoCellAnchor>
  <xdr:oneCellAnchor>
    <xdr:from>
      <xdr:col>6</xdr:col>
      <xdr:colOff>842010</xdr:colOff>
      <xdr:row>0</xdr:row>
      <xdr:rowOff>111023</xdr:rowOff>
    </xdr:from>
    <xdr:ext cx="1709317" cy="462672"/>
    <xdr:pic>
      <xdr:nvPicPr>
        <xdr:cNvPr id="5" name="Pictur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CCEFE65-5609-45C6-9313-76DA3C380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5120" y="111023"/>
          <a:ext cx="1709317" cy="46267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6985-0211-430F-B499-D276D349E827}">
  <sheetPr>
    <pageSetUpPr fitToPage="1"/>
  </sheetPr>
  <dimension ref="A1:M40"/>
  <sheetViews>
    <sheetView showGridLines="0" zoomScaleNormal="100" workbookViewId="0"/>
  </sheetViews>
  <sheetFormatPr defaultRowHeight="14.4" x14ac:dyDescent="0.55000000000000004"/>
  <cols>
    <col min="1" max="1" width="4.68359375" style="5" customWidth="1"/>
    <col min="2" max="2" width="4.83984375" style="5" customWidth="1"/>
    <col min="3" max="3" width="36.68359375" style="5" customWidth="1"/>
    <col min="4" max="11" width="10.68359375" style="5" customWidth="1"/>
    <col min="12" max="12" width="36.68359375" style="5" customWidth="1"/>
    <col min="13" max="13" width="4.83984375" style="5" customWidth="1"/>
    <col min="14" max="16384" width="8.83984375" style="5"/>
  </cols>
  <sheetData>
    <row r="1" spans="1:13" ht="19.5" customHeight="1" thickBot="1" x14ac:dyDescent="0.8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ht="19.5" customHeight="1" thickTop="1" x14ac:dyDescent="0.75">
      <c r="A2" s="33"/>
      <c r="B2" s="34"/>
      <c r="C2" s="35"/>
      <c r="D2" s="35"/>
      <c r="E2" s="35"/>
      <c r="F2" s="35"/>
      <c r="G2" s="35"/>
      <c r="H2" s="35"/>
      <c r="I2" s="35"/>
      <c r="J2" s="35"/>
      <c r="K2" s="35"/>
      <c r="L2" s="35"/>
      <c r="M2" s="36"/>
    </row>
    <row r="3" spans="1:13" ht="19.5" customHeight="1" x14ac:dyDescent="0.75">
      <c r="A3" s="33"/>
      <c r="B3" s="37"/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</row>
    <row r="4" spans="1:13" ht="19.5" customHeight="1" x14ac:dyDescent="0.75">
      <c r="A4" s="33"/>
      <c r="B4" s="37"/>
      <c r="C4" s="38"/>
      <c r="D4" s="38"/>
      <c r="E4" s="38"/>
      <c r="F4" s="38"/>
      <c r="G4" s="38"/>
      <c r="H4" s="38"/>
      <c r="I4" s="38"/>
      <c r="J4" s="38"/>
      <c r="K4" s="38"/>
      <c r="L4" s="38"/>
      <c r="M4" s="39"/>
    </row>
    <row r="5" spans="1:13" ht="19.5" customHeight="1" x14ac:dyDescent="0.75">
      <c r="A5" s="33"/>
      <c r="B5" s="37"/>
      <c r="C5" s="38"/>
      <c r="D5" s="38"/>
      <c r="E5" s="38"/>
      <c r="F5" s="38"/>
      <c r="G5" s="38"/>
      <c r="H5" s="38"/>
      <c r="I5" s="38"/>
      <c r="J5" s="38"/>
      <c r="K5" s="38"/>
      <c r="L5" s="38"/>
      <c r="M5" s="39"/>
    </row>
    <row r="6" spans="1:13" ht="19.5" customHeight="1" x14ac:dyDescent="0.75">
      <c r="A6" s="33"/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9"/>
    </row>
    <row r="7" spans="1:13" ht="19.5" customHeight="1" x14ac:dyDescent="0.75">
      <c r="A7" s="33"/>
      <c r="B7" s="37"/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1:13" ht="19.5" customHeight="1" x14ac:dyDescent="0.75">
      <c r="A8" s="33"/>
      <c r="B8" s="37"/>
      <c r="C8" s="38"/>
      <c r="D8" s="38"/>
      <c r="E8" s="38"/>
      <c r="F8" s="38"/>
      <c r="G8" s="38"/>
      <c r="H8" s="38"/>
      <c r="I8" s="38"/>
      <c r="J8" s="38"/>
      <c r="K8" s="38"/>
      <c r="L8" s="38"/>
      <c r="M8" s="39"/>
    </row>
    <row r="9" spans="1:13" ht="19.5" customHeight="1" x14ac:dyDescent="0.75">
      <c r="A9" s="33"/>
      <c r="B9" s="37"/>
      <c r="C9" s="38"/>
      <c r="D9" s="38"/>
      <c r="E9" s="38"/>
      <c r="F9" s="38"/>
      <c r="G9" s="38"/>
      <c r="H9" s="38"/>
      <c r="I9" s="38"/>
      <c r="J9" s="38"/>
      <c r="K9" s="38"/>
      <c r="L9" s="38"/>
      <c r="M9" s="39"/>
    </row>
    <row r="10" spans="1:13" ht="19.5" customHeight="1" x14ac:dyDescent="0.75">
      <c r="A10" s="33"/>
      <c r="B10" s="40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41"/>
    </row>
    <row r="11" spans="1:13" ht="28.5" customHeight="1" x14ac:dyDescent="1.3">
      <c r="A11" s="33"/>
      <c r="B11" s="40"/>
      <c r="C11" s="42" t="s">
        <v>17</v>
      </c>
      <c r="D11" s="33"/>
      <c r="E11" s="33"/>
      <c r="F11" s="33"/>
      <c r="G11" s="33"/>
      <c r="H11" s="33"/>
      <c r="I11" s="33"/>
      <c r="J11" s="33"/>
      <c r="K11" s="33"/>
      <c r="L11" s="43" t="s">
        <v>16</v>
      </c>
      <c r="M11" s="41"/>
    </row>
    <row r="12" spans="1:13" ht="19.5" customHeight="1" x14ac:dyDescent="0.75">
      <c r="A12" s="33"/>
      <c r="B12" s="40"/>
      <c r="C12" s="44"/>
      <c r="D12" s="33"/>
      <c r="E12" s="33"/>
      <c r="F12" s="33"/>
      <c r="G12" s="33"/>
      <c r="H12" s="33"/>
      <c r="I12" s="33"/>
      <c r="J12" s="33"/>
      <c r="K12" s="45"/>
      <c r="L12" s="33"/>
      <c r="M12" s="41"/>
    </row>
    <row r="13" spans="1:13" ht="19.5" customHeight="1" x14ac:dyDescent="0.9">
      <c r="A13" s="33"/>
      <c r="B13" s="40"/>
      <c r="C13" s="46" t="s">
        <v>28</v>
      </c>
      <c r="D13" s="47"/>
      <c r="E13" s="47"/>
      <c r="F13" s="47"/>
      <c r="G13" s="47"/>
      <c r="H13" s="47"/>
      <c r="I13" s="47"/>
      <c r="J13" s="47"/>
      <c r="K13" s="47"/>
      <c r="L13" s="47"/>
      <c r="M13" s="41"/>
    </row>
    <row r="14" spans="1:13" ht="19.5" customHeight="1" x14ac:dyDescent="0.75">
      <c r="A14" s="33"/>
      <c r="B14" s="40"/>
      <c r="C14" s="33"/>
      <c r="D14" s="47"/>
      <c r="E14" s="47"/>
      <c r="F14" s="47"/>
      <c r="G14" s="47"/>
      <c r="H14" s="47"/>
      <c r="I14" s="47"/>
      <c r="J14" s="47"/>
      <c r="K14" s="47"/>
      <c r="L14" s="47"/>
      <c r="M14" s="41"/>
    </row>
    <row r="15" spans="1:13" ht="19.5" customHeight="1" x14ac:dyDescent="0.8">
      <c r="A15" s="33"/>
      <c r="B15" s="40"/>
      <c r="C15" s="48" t="s">
        <v>14</v>
      </c>
      <c r="D15" s="47"/>
      <c r="E15" s="47"/>
      <c r="F15" s="47"/>
      <c r="G15" s="47"/>
      <c r="H15" s="47"/>
      <c r="I15" s="47"/>
      <c r="J15" s="47"/>
      <c r="K15" s="47"/>
      <c r="L15" s="47"/>
      <c r="M15" s="41"/>
    </row>
    <row r="16" spans="1:13" ht="19.5" customHeight="1" x14ac:dyDescent="0.8">
      <c r="A16" s="33"/>
      <c r="B16" s="40"/>
      <c r="C16" s="49"/>
      <c r="D16" s="47"/>
      <c r="E16" s="47"/>
      <c r="F16" s="47"/>
      <c r="G16" s="47"/>
      <c r="H16" s="47"/>
      <c r="I16" s="47"/>
      <c r="J16" s="47"/>
      <c r="K16" s="47"/>
      <c r="L16" s="47"/>
      <c r="M16" s="41"/>
    </row>
    <row r="17" spans="1:13" ht="19.5" customHeight="1" x14ac:dyDescent="0.8">
      <c r="A17" s="33"/>
      <c r="B17" s="40"/>
      <c r="C17" s="49"/>
      <c r="D17" s="47"/>
      <c r="E17" s="47"/>
      <c r="F17" s="47"/>
      <c r="G17" s="47"/>
      <c r="H17" s="47"/>
      <c r="I17" s="47"/>
      <c r="J17" s="47"/>
      <c r="K17" s="47"/>
      <c r="L17" s="47"/>
      <c r="M17" s="41"/>
    </row>
    <row r="18" spans="1:13" ht="19.5" customHeight="1" x14ac:dyDescent="0.8">
      <c r="A18" s="33"/>
      <c r="B18" s="40"/>
      <c r="C18" s="49"/>
      <c r="D18" s="47"/>
      <c r="E18" s="47"/>
      <c r="F18" s="47"/>
      <c r="G18" s="47"/>
      <c r="H18" s="47"/>
      <c r="I18" s="47"/>
      <c r="J18" s="47"/>
      <c r="K18" s="47"/>
      <c r="L18" s="47"/>
      <c r="M18" s="41"/>
    </row>
    <row r="19" spans="1:13" ht="19.5" customHeight="1" x14ac:dyDescent="0.8">
      <c r="A19" s="33"/>
      <c r="B19" s="40"/>
      <c r="C19" s="49"/>
      <c r="D19" s="47"/>
      <c r="E19" s="47"/>
      <c r="F19" s="47"/>
      <c r="G19" s="47"/>
      <c r="H19" s="47"/>
      <c r="I19" s="47"/>
      <c r="J19" s="47"/>
      <c r="K19" s="47"/>
      <c r="L19" s="47"/>
      <c r="M19" s="41"/>
    </row>
    <row r="20" spans="1:13" ht="19.5" customHeight="1" x14ac:dyDescent="0.8">
      <c r="A20" s="33"/>
      <c r="B20" s="40"/>
      <c r="C20" s="49"/>
      <c r="D20" s="47"/>
      <c r="E20" s="47"/>
      <c r="F20" s="47"/>
      <c r="G20" s="47"/>
      <c r="H20" s="47"/>
      <c r="I20" s="47"/>
      <c r="J20" s="47"/>
      <c r="K20" s="47"/>
      <c r="L20" s="47"/>
      <c r="M20" s="41"/>
    </row>
    <row r="21" spans="1:13" ht="19.5" customHeight="1" x14ac:dyDescent="0.75">
      <c r="A21" s="33"/>
      <c r="B21" s="40"/>
      <c r="C21" s="50"/>
      <c r="D21" s="47"/>
      <c r="E21" s="47"/>
      <c r="F21" s="47"/>
      <c r="G21" s="47"/>
      <c r="H21" s="47"/>
      <c r="I21" s="47"/>
      <c r="J21" s="47"/>
      <c r="K21" s="47"/>
      <c r="L21" s="47"/>
      <c r="M21" s="41"/>
    </row>
    <row r="22" spans="1:13" ht="19.5" customHeight="1" x14ac:dyDescent="0.75">
      <c r="A22" s="33"/>
      <c r="B22" s="40"/>
      <c r="C22" s="50"/>
      <c r="D22" s="47"/>
      <c r="E22" s="47"/>
      <c r="F22" s="47"/>
      <c r="G22" s="47"/>
      <c r="H22" s="47"/>
      <c r="I22" s="47"/>
      <c r="J22" s="47"/>
      <c r="K22" s="47"/>
      <c r="L22" s="47"/>
      <c r="M22" s="41"/>
    </row>
    <row r="23" spans="1:13" ht="19.5" customHeight="1" x14ac:dyDescent="0.75">
      <c r="A23" s="33"/>
      <c r="B23" s="40"/>
      <c r="C23" s="50"/>
      <c r="D23" s="47"/>
      <c r="E23" s="47"/>
      <c r="F23" s="47"/>
      <c r="G23" s="47"/>
      <c r="H23" s="47"/>
      <c r="I23" s="47"/>
      <c r="J23" s="47"/>
      <c r="K23" s="47"/>
      <c r="L23" s="47"/>
      <c r="M23" s="41"/>
    </row>
    <row r="24" spans="1:13" ht="19.5" customHeight="1" x14ac:dyDescent="0.75">
      <c r="A24" s="33"/>
      <c r="B24" s="40"/>
      <c r="C24" s="50"/>
      <c r="D24" s="47"/>
      <c r="E24" s="47"/>
      <c r="F24" s="47"/>
      <c r="G24" s="47"/>
      <c r="H24" s="47"/>
      <c r="I24" s="47"/>
      <c r="J24" s="47"/>
      <c r="K24" s="47"/>
      <c r="L24" s="47"/>
      <c r="M24" s="41"/>
    </row>
    <row r="25" spans="1:13" ht="19.5" customHeight="1" x14ac:dyDescent="0.75">
      <c r="A25" s="33"/>
      <c r="B25" s="40"/>
      <c r="C25" s="50"/>
      <c r="D25" s="47"/>
      <c r="E25" s="47"/>
      <c r="F25" s="47"/>
      <c r="G25" s="47"/>
      <c r="H25" s="47"/>
      <c r="I25" s="47"/>
      <c r="J25" s="47"/>
      <c r="K25" s="47"/>
      <c r="L25" s="47"/>
      <c r="M25" s="41"/>
    </row>
    <row r="26" spans="1:13" ht="19.5" customHeight="1" x14ac:dyDescent="0.8">
      <c r="A26" s="33"/>
      <c r="B26" s="40"/>
      <c r="C26" s="51"/>
      <c r="D26" s="47"/>
      <c r="E26" s="47"/>
      <c r="F26" s="47"/>
      <c r="G26" s="47"/>
      <c r="H26" s="47"/>
      <c r="I26" s="47"/>
      <c r="J26" s="47"/>
      <c r="K26" s="47"/>
      <c r="L26" s="47"/>
      <c r="M26" s="41"/>
    </row>
    <row r="27" spans="1:13" ht="19.5" customHeight="1" x14ac:dyDescent="0.8">
      <c r="A27" s="33"/>
      <c r="B27" s="40"/>
      <c r="C27" s="51"/>
      <c r="D27" s="47"/>
      <c r="E27" s="47"/>
      <c r="F27" s="47"/>
      <c r="G27" s="47"/>
      <c r="H27" s="47"/>
      <c r="I27" s="47"/>
      <c r="J27" s="47"/>
      <c r="K27" s="47"/>
      <c r="L27" s="47"/>
      <c r="M27" s="41"/>
    </row>
    <row r="28" spans="1:13" ht="19.5" customHeight="1" x14ac:dyDescent="0.75">
      <c r="A28" s="33"/>
      <c r="B28" s="40"/>
      <c r="C28" s="52"/>
      <c r="D28" s="47"/>
      <c r="E28" s="47"/>
      <c r="F28" s="47"/>
      <c r="G28" s="47"/>
      <c r="H28" s="47"/>
      <c r="I28" s="47"/>
      <c r="J28" s="47"/>
      <c r="K28" s="47"/>
      <c r="L28" s="47"/>
      <c r="M28" s="41"/>
    </row>
    <row r="29" spans="1:13" ht="19.5" customHeight="1" x14ac:dyDescent="0.75">
      <c r="A29" s="33"/>
      <c r="B29" s="40"/>
      <c r="C29" s="53"/>
      <c r="D29" s="47"/>
      <c r="E29" s="47"/>
      <c r="F29" s="47"/>
      <c r="G29" s="47"/>
      <c r="H29" s="47"/>
      <c r="I29" s="47"/>
      <c r="J29" s="47"/>
      <c r="K29" s="47"/>
      <c r="L29" s="47"/>
      <c r="M29" s="41"/>
    </row>
    <row r="30" spans="1:13" ht="19.5" customHeight="1" x14ac:dyDescent="0.75">
      <c r="A30" s="33"/>
      <c r="B30" s="40"/>
      <c r="C30" s="53"/>
      <c r="D30" s="47"/>
      <c r="E30" s="47"/>
      <c r="F30" s="47"/>
      <c r="G30" s="47"/>
      <c r="H30" s="47"/>
      <c r="I30" s="47"/>
      <c r="J30" s="47"/>
      <c r="K30" s="47"/>
      <c r="L30" s="47"/>
      <c r="M30" s="41"/>
    </row>
    <row r="31" spans="1:13" ht="19.5" customHeight="1" x14ac:dyDescent="0.8">
      <c r="A31" s="33"/>
      <c r="B31" s="40"/>
      <c r="C31" s="54" t="s">
        <v>29</v>
      </c>
      <c r="D31" s="55"/>
      <c r="E31" s="55"/>
      <c r="F31" s="55"/>
      <c r="G31" s="55"/>
      <c r="H31" s="55"/>
      <c r="I31" s="55"/>
      <c r="J31" s="55"/>
      <c r="K31" s="55"/>
      <c r="L31" s="55"/>
      <c r="M31" s="41"/>
    </row>
    <row r="32" spans="1:13" ht="19.5" customHeight="1" x14ac:dyDescent="0.75">
      <c r="A32" s="33"/>
      <c r="B32" s="40"/>
      <c r="C32" s="56" t="s">
        <v>30</v>
      </c>
      <c r="D32" s="57"/>
      <c r="E32" s="57"/>
      <c r="F32" s="57"/>
      <c r="G32" s="57"/>
      <c r="H32" s="57"/>
      <c r="I32" s="57"/>
      <c r="J32" s="57"/>
      <c r="K32" s="57"/>
      <c r="L32" s="57"/>
      <c r="M32" s="41"/>
    </row>
    <row r="33" spans="1:13" ht="19.5" customHeight="1" x14ac:dyDescent="0.75">
      <c r="A33" s="33"/>
      <c r="B33" s="40"/>
      <c r="C33" s="56" t="s">
        <v>31</v>
      </c>
      <c r="D33" s="57"/>
      <c r="E33" s="57"/>
      <c r="F33" s="57"/>
      <c r="G33" s="57"/>
      <c r="H33" s="57"/>
      <c r="I33" s="57"/>
      <c r="J33" s="57"/>
      <c r="K33" s="57"/>
      <c r="L33" s="57"/>
      <c r="M33" s="41"/>
    </row>
    <row r="34" spans="1:13" ht="19.5" customHeight="1" x14ac:dyDescent="0.75">
      <c r="A34" s="33"/>
      <c r="B34" s="40"/>
      <c r="C34" s="56" t="s">
        <v>32</v>
      </c>
      <c r="D34" s="57"/>
      <c r="E34" s="57"/>
      <c r="F34" s="57"/>
      <c r="G34" s="57"/>
      <c r="H34" s="57"/>
      <c r="I34" s="57"/>
      <c r="J34" s="57"/>
      <c r="K34" s="57"/>
      <c r="L34" s="57"/>
      <c r="M34" s="41"/>
    </row>
    <row r="35" spans="1:13" ht="19.5" customHeight="1" x14ac:dyDescent="0.75">
      <c r="A35" s="33"/>
      <c r="B35" s="40"/>
      <c r="C35" s="56" t="s">
        <v>33</v>
      </c>
      <c r="D35" s="57"/>
      <c r="E35" s="57"/>
      <c r="F35" s="57"/>
      <c r="G35" s="57"/>
      <c r="H35" s="57"/>
      <c r="I35" s="57"/>
      <c r="J35" s="57"/>
      <c r="K35" s="57"/>
      <c r="L35" s="57"/>
      <c r="M35" s="41"/>
    </row>
    <row r="36" spans="1:13" ht="19.5" customHeight="1" x14ac:dyDescent="0.75">
      <c r="A36" s="33"/>
      <c r="B36" s="40"/>
      <c r="C36" s="56" t="s">
        <v>34</v>
      </c>
      <c r="D36" s="57"/>
      <c r="E36" s="57"/>
      <c r="F36" s="57"/>
      <c r="G36" s="57"/>
      <c r="H36" s="57"/>
      <c r="I36" s="57"/>
      <c r="J36" s="57"/>
      <c r="K36" s="57"/>
      <c r="L36" s="57"/>
      <c r="M36" s="41"/>
    </row>
    <row r="37" spans="1:13" ht="19.5" customHeight="1" x14ac:dyDescent="0.75">
      <c r="A37" s="33"/>
      <c r="B37" s="40"/>
      <c r="C37" s="56"/>
      <c r="D37" s="57"/>
      <c r="E37" s="57"/>
      <c r="F37" s="57"/>
      <c r="G37" s="57"/>
      <c r="H37" s="57"/>
      <c r="I37" s="57"/>
      <c r="J37" s="57"/>
      <c r="K37" s="57"/>
      <c r="L37" s="57"/>
      <c r="M37" s="41"/>
    </row>
    <row r="38" spans="1:13" ht="19.5" customHeight="1" x14ac:dyDescent="0.75">
      <c r="A38" s="33"/>
      <c r="B38" s="40"/>
      <c r="C38" s="56" t="s">
        <v>15</v>
      </c>
      <c r="D38" s="57"/>
      <c r="E38" s="57"/>
      <c r="F38" s="57"/>
      <c r="G38" s="57"/>
      <c r="H38" s="57"/>
      <c r="I38" s="57"/>
      <c r="J38" s="57"/>
      <c r="K38" s="57"/>
      <c r="L38" s="57"/>
      <c r="M38" s="41"/>
    </row>
    <row r="39" spans="1:13" ht="19.5" customHeight="1" thickBot="1" x14ac:dyDescent="0.8">
      <c r="A39" s="33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60" t="s">
        <v>35</v>
      </c>
    </row>
    <row r="40" spans="1:13" ht="19.5" customHeight="1" thickTop="1" x14ac:dyDescent="0.75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</row>
  </sheetData>
  <hyperlinks>
    <hyperlink ref="C38" r:id="rId1" xr:uid="{5EBF5BBF-7242-4F78-8401-C5518B59FA87}"/>
    <hyperlink ref="C15" location="'Diluted EPS'!A1" tooltip="Diluted EPS" display="Diluted EPS" xr:uid="{FFDDE5FA-EAD5-4638-A3D1-26D9E11F4788}"/>
  </hyperlinks>
  <pageMargins left="0.7" right="0.7" top="0.75" bottom="0.75" header="0.3" footer="0.3"/>
  <pageSetup scale="66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32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65"/>
  <cols>
    <col min="1" max="1" width="8.83984375" style="15"/>
    <col min="2" max="4" width="14.89453125" style="15" customWidth="1"/>
    <col min="5" max="9" width="13.5234375" style="15" customWidth="1"/>
    <col min="10" max="16384" width="8.83984375" style="15"/>
  </cols>
  <sheetData>
    <row r="1" spans="2:10" customFormat="1" ht="55" customHeight="1" x14ac:dyDescent="0.8">
      <c r="B1" s="1"/>
      <c r="C1" s="2"/>
      <c r="D1" s="2"/>
      <c r="E1" s="3"/>
      <c r="F1" s="3"/>
      <c r="G1" s="3"/>
      <c r="H1" s="3"/>
      <c r="I1" s="3"/>
      <c r="J1" s="6"/>
    </row>
    <row r="2" spans="2:10" customFormat="1" x14ac:dyDescent="0.55000000000000004"/>
    <row r="3" spans="2:10" customFormat="1" ht="20.399999999999999" x14ac:dyDescent="0.55000000000000004">
      <c r="B3" s="7" t="s">
        <v>0</v>
      </c>
      <c r="C3" s="7"/>
      <c r="D3" s="7"/>
      <c r="E3" s="7"/>
      <c r="F3" s="7"/>
      <c r="G3" s="7"/>
      <c r="H3" s="7"/>
      <c r="I3" s="7"/>
    </row>
    <row r="5" spans="2:10" x14ac:dyDescent="0.65">
      <c r="C5" s="4"/>
      <c r="D5" s="4"/>
      <c r="E5" s="11" t="s">
        <v>19</v>
      </c>
      <c r="F5" s="11" t="s">
        <v>20</v>
      </c>
    </row>
    <row r="6" spans="2:10" x14ac:dyDescent="0.65">
      <c r="B6" s="16" t="s">
        <v>1</v>
      </c>
      <c r="C6" s="17"/>
      <c r="D6" s="17"/>
      <c r="E6" s="8">
        <v>18643</v>
      </c>
      <c r="F6" s="8">
        <v>16643</v>
      </c>
    </row>
    <row r="7" spans="2:10" x14ac:dyDescent="0.65">
      <c r="B7" s="15" t="s">
        <v>2</v>
      </c>
      <c r="C7" s="9">
        <v>0.25</v>
      </c>
      <c r="D7" s="18"/>
      <c r="E7" s="18">
        <f>-E6*$C$7</f>
        <v>-4660.75</v>
      </c>
      <c r="F7" s="18">
        <f>-F6*$C$7</f>
        <v>-4160.75</v>
      </c>
    </row>
    <row r="8" spans="2:10" x14ac:dyDescent="0.65">
      <c r="B8" s="16" t="s">
        <v>3</v>
      </c>
      <c r="C8" s="17"/>
      <c r="D8" s="17"/>
      <c r="E8" s="17">
        <f>SUM(E6:E7)</f>
        <v>13982.25</v>
      </c>
      <c r="F8" s="17">
        <f>SUM(F6:F7)</f>
        <v>12482.25</v>
      </c>
    </row>
    <row r="9" spans="2:10" x14ac:dyDescent="0.65">
      <c r="B9" s="15" t="s">
        <v>4</v>
      </c>
      <c r="C9" s="9">
        <v>0.375</v>
      </c>
      <c r="D9" s="18"/>
      <c r="E9" s="18">
        <f>-E6*$C$9</f>
        <v>-6991.125</v>
      </c>
      <c r="F9" s="18">
        <f>-F6*$C$9</f>
        <v>-6241.125</v>
      </c>
    </row>
    <row r="10" spans="2:10" x14ac:dyDescent="0.65">
      <c r="B10" s="16" t="s">
        <v>18</v>
      </c>
      <c r="C10" s="17"/>
      <c r="D10" s="17"/>
      <c r="E10" s="17">
        <f>SUM(E8:E9)</f>
        <v>6991.125</v>
      </c>
      <c r="F10" s="17">
        <f>SUM(F8:F9)</f>
        <v>6241.125</v>
      </c>
    </row>
    <row r="11" spans="2:10" x14ac:dyDescent="0.65">
      <c r="B11" s="15" t="s">
        <v>5</v>
      </c>
      <c r="C11" s="9">
        <v>0.3</v>
      </c>
      <c r="D11" s="18"/>
      <c r="E11" s="18">
        <f>-E10*$C$11</f>
        <v>-2097.3375000000001</v>
      </c>
      <c r="F11" s="18">
        <f>-F10*$C$11</f>
        <v>-1872.3374999999999</v>
      </c>
    </row>
    <row r="12" spans="2:10" ht="14.7" thickBot="1" x14ac:dyDescent="0.7">
      <c r="B12" s="19" t="s">
        <v>6</v>
      </c>
      <c r="C12" s="20"/>
      <c r="D12" s="20"/>
      <c r="E12" s="20">
        <f>SUM(E10:E11)</f>
        <v>4893.7875000000004</v>
      </c>
      <c r="F12" s="20">
        <f>SUM(F10:F11)</f>
        <v>4368.7875000000004</v>
      </c>
    </row>
    <row r="13" spans="2:10" ht="14.7" thickTop="1" x14ac:dyDescent="0.65"/>
    <row r="14" spans="2:10" x14ac:dyDescent="0.65">
      <c r="B14" s="15" t="s">
        <v>7</v>
      </c>
    </row>
    <row r="15" spans="2:10" x14ac:dyDescent="0.65">
      <c r="B15" s="15" t="s">
        <v>8</v>
      </c>
      <c r="C15" s="18"/>
      <c r="D15" s="18"/>
      <c r="E15" s="10">
        <v>2000</v>
      </c>
      <c r="F15" s="10">
        <v>2000</v>
      </c>
    </row>
    <row r="16" spans="2:10" x14ac:dyDescent="0.65">
      <c r="B16" s="15" t="s">
        <v>9</v>
      </c>
      <c r="C16" s="18"/>
      <c r="D16" s="18"/>
      <c r="E16" s="31">
        <f>I32</f>
        <v>2061.3636363636365</v>
      </c>
      <c r="F16" s="10">
        <v>2100</v>
      </c>
    </row>
    <row r="18" spans="2:9" x14ac:dyDescent="0.65">
      <c r="B18" s="12" t="s">
        <v>10</v>
      </c>
      <c r="C18" s="13"/>
      <c r="D18" s="13"/>
      <c r="E18" s="14">
        <f>E$12/E15</f>
        <v>2.4468937500000001</v>
      </c>
      <c r="F18" s="14">
        <f>F$12/F15</f>
        <v>2.1843937500000004</v>
      </c>
    </row>
    <row r="19" spans="2:9" x14ac:dyDescent="0.65">
      <c r="B19" s="12" t="s">
        <v>11</v>
      </c>
      <c r="C19" s="13"/>
      <c r="D19" s="13"/>
      <c r="E19" s="14">
        <f>E$12/E16</f>
        <v>2.3740534729878719</v>
      </c>
      <c r="F19" s="14">
        <f>F$12/F16</f>
        <v>2.0803750000000001</v>
      </c>
    </row>
    <row r="22" spans="2:9" x14ac:dyDescent="0.65">
      <c r="B22" s="4" t="s">
        <v>21</v>
      </c>
    </row>
    <row r="23" spans="2:9" x14ac:dyDescent="0.65">
      <c r="B23" s="26"/>
      <c r="C23" s="22"/>
      <c r="D23" s="22" t="s">
        <v>23</v>
      </c>
      <c r="E23" s="21" t="s">
        <v>26</v>
      </c>
      <c r="F23" s="22" t="s">
        <v>27</v>
      </c>
      <c r="G23" s="61" t="s">
        <v>36</v>
      </c>
      <c r="H23" s="61" t="s">
        <v>38</v>
      </c>
      <c r="I23" s="61" t="s">
        <v>40</v>
      </c>
    </row>
    <row r="24" spans="2:9" x14ac:dyDescent="0.65">
      <c r="B24" s="27" t="s">
        <v>22</v>
      </c>
      <c r="C24" s="22" t="s">
        <v>12</v>
      </c>
      <c r="D24" s="22" t="s">
        <v>24</v>
      </c>
      <c r="E24" s="21" t="s">
        <v>25</v>
      </c>
      <c r="F24" s="27" t="s">
        <v>24</v>
      </c>
      <c r="G24" s="62" t="s">
        <v>37</v>
      </c>
      <c r="H24" s="62" t="s">
        <v>39</v>
      </c>
      <c r="I24" s="62" t="s">
        <v>41</v>
      </c>
    </row>
    <row r="25" spans="2:9" x14ac:dyDescent="0.65">
      <c r="B25" s="28">
        <v>55</v>
      </c>
      <c r="C25" s="28">
        <v>30</v>
      </c>
      <c r="D25" s="28">
        <v>100</v>
      </c>
      <c r="E25" s="23">
        <f>IF(C25&lt;B25,1,0)</f>
        <v>1</v>
      </c>
      <c r="F25" s="25">
        <f>D25*E25</f>
        <v>100</v>
      </c>
      <c r="G25" s="63">
        <f>F25*C25</f>
        <v>3000</v>
      </c>
      <c r="H25" s="65">
        <f>G25/B25</f>
        <v>54.545454545454547</v>
      </c>
      <c r="I25" s="65">
        <f>F25-H25</f>
        <v>45.454545454545453</v>
      </c>
    </row>
    <row r="26" spans="2:9" x14ac:dyDescent="0.65">
      <c r="B26" s="15">
        <f>+B25</f>
        <v>55</v>
      </c>
      <c r="C26" s="29">
        <v>45</v>
      </c>
      <c r="D26" s="29">
        <v>50</v>
      </c>
      <c r="E26" s="24">
        <f t="shared" ref="E26:E29" si="0">IF(C26&lt;B26,1,0)</f>
        <v>1</v>
      </c>
      <c r="F26" s="25">
        <f t="shared" ref="F26:F29" si="1">D26*E26</f>
        <v>50</v>
      </c>
      <c r="G26" s="63">
        <f t="shared" ref="G26:G29" si="2">F26*C26</f>
        <v>2250</v>
      </c>
      <c r="H26" s="65">
        <f t="shared" ref="H26:H29" si="3">G26/B26</f>
        <v>40.909090909090907</v>
      </c>
      <c r="I26" s="65">
        <f t="shared" ref="I26:I29" si="4">F26-H26</f>
        <v>9.0909090909090935</v>
      </c>
    </row>
    <row r="27" spans="2:9" x14ac:dyDescent="0.65">
      <c r="B27" s="15">
        <f t="shared" ref="B27:B29" si="5">+B26</f>
        <v>55</v>
      </c>
      <c r="C27" s="29">
        <v>50</v>
      </c>
      <c r="D27" s="29">
        <v>75</v>
      </c>
      <c r="E27" s="24">
        <f t="shared" si="0"/>
        <v>1</v>
      </c>
      <c r="F27" s="25">
        <f t="shared" si="1"/>
        <v>75</v>
      </c>
      <c r="G27" s="63">
        <f t="shared" si="2"/>
        <v>3750</v>
      </c>
      <c r="H27" s="65">
        <f t="shared" si="3"/>
        <v>68.181818181818187</v>
      </c>
      <c r="I27" s="65">
        <f t="shared" si="4"/>
        <v>6.818181818181813</v>
      </c>
    </row>
    <row r="28" spans="2:9" x14ac:dyDescent="0.65">
      <c r="B28" s="15">
        <f t="shared" si="5"/>
        <v>55</v>
      </c>
      <c r="C28" s="29">
        <v>60</v>
      </c>
      <c r="D28" s="29">
        <v>125</v>
      </c>
      <c r="E28" s="24">
        <f t="shared" si="0"/>
        <v>0</v>
      </c>
      <c r="F28" s="25">
        <f t="shared" si="1"/>
        <v>0</v>
      </c>
      <c r="G28" s="63">
        <f t="shared" si="2"/>
        <v>0</v>
      </c>
      <c r="H28" s="65">
        <f t="shared" si="3"/>
        <v>0</v>
      </c>
      <c r="I28" s="65">
        <f t="shared" si="4"/>
        <v>0</v>
      </c>
    </row>
    <row r="29" spans="2:9" x14ac:dyDescent="0.65">
      <c r="B29" s="15">
        <f t="shared" si="5"/>
        <v>55</v>
      </c>
      <c r="C29" s="29">
        <v>65</v>
      </c>
      <c r="D29" s="29">
        <v>45</v>
      </c>
      <c r="E29" s="24">
        <f t="shared" si="0"/>
        <v>0</v>
      </c>
      <c r="F29" s="30">
        <f t="shared" si="1"/>
        <v>0</v>
      </c>
      <c r="G29" s="64">
        <f t="shared" si="2"/>
        <v>0</v>
      </c>
      <c r="H29" s="30">
        <f t="shared" si="3"/>
        <v>0</v>
      </c>
      <c r="I29" s="30">
        <f t="shared" si="4"/>
        <v>0</v>
      </c>
    </row>
    <row r="30" spans="2:9" x14ac:dyDescent="0.65">
      <c r="C30" s="21"/>
      <c r="D30" s="21"/>
      <c r="E30" s="22"/>
      <c r="F30" s="25">
        <f>SUM(F25:F29)</f>
        <v>225</v>
      </c>
      <c r="G30" s="63">
        <f>SUM(G25:G29)</f>
        <v>9000</v>
      </c>
      <c r="H30" s="65">
        <f>SUM(H25:H29)</f>
        <v>163.63636363636363</v>
      </c>
      <c r="I30" s="65">
        <f>SUM(I25:I29)</f>
        <v>61.36363636363636</v>
      </c>
    </row>
    <row r="32" spans="2:9" x14ac:dyDescent="0.65">
      <c r="B32" s="4" t="s">
        <v>13</v>
      </c>
      <c r="C32" s="4"/>
      <c r="D32" s="4"/>
      <c r="E32" s="32"/>
      <c r="I32" s="66">
        <f>E15+I30</f>
        <v>2061.3636363636365</v>
      </c>
    </row>
  </sheetData>
  <printOptions horizontalCentered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Page</vt:lpstr>
      <vt:lpstr>Diluted EPS</vt:lpstr>
      <vt:lpstr>'Diluted EPS'!Print_Area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Corporate Finance Institute</cp:lastModifiedBy>
  <cp:lastPrinted>2023-04-14T20:52:44Z</cp:lastPrinted>
  <dcterms:created xsi:type="dcterms:W3CDTF">2017-07-29T16:35:11Z</dcterms:created>
  <dcterms:modified xsi:type="dcterms:W3CDTF">2023-04-14T20:54:54Z</dcterms:modified>
</cp:coreProperties>
</file>