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74989D84-C284-4E4D-915D-66E946B4FF0C}" xr6:coauthVersionLast="47" xr6:coauthVersionMax="47" xr10:uidLastSave="{00000000-0000-0000-0000-000000000000}"/>
  <bookViews>
    <workbookView xWindow="-96" yWindow="-96" windowWidth="23232" windowHeight="12696" xr2:uid="{6832477F-F6C6-4EB0-86B1-4E06BC66BACA}"/>
  </bookViews>
  <sheets>
    <sheet name="Cover Page" sheetId="3" r:id="rId1"/>
    <sheet name="Levelized Cost of Energy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30" i="1"/>
  <c r="E28" i="1"/>
  <c r="F28" i="1" s="1"/>
  <c r="M21" i="1"/>
  <c r="L21" i="1"/>
  <c r="K21" i="1"/>
  <c r="J21" i="1"/>
  <c r="I21" i="1"/>
  <c r="H21" i="1"/>
  <c r="G21" i="1"/>
  <c r="F21" i="1"/>
  <c r="E21" i="1"/>
  <c r="E20" i="1"/>
  <c r="F20" i="1" s="1"/>
  <c r="G20" i="1" s="1"/>
  <c r="C19" i="1"/>
  <c r="C23" i="1" s="1"/>
  <c r="G28" i="1" l="1"/>
  <c r="H20" i="1"/>
  <c r="D16" i="1"/>
  <c r="E16" i="1" l="1"/>
  <c r="D17" i="1"/>
  <c r="D27" i="1" s="1"/>
  <c r="H28" i="1"/>
  <c r="I20" i="1"/>
  <c r="D29" i="1" l="1"/>
  <c r="D30" i="1" s="1"/>
  <c r="E27" i="1"/>
  <c r="D22" i="1"/>
  <c r="D23" i="1" s="1"/>
  <c r="F16" i="1"/>
  <c r="E17" i="1"/>
  <c r="E22" i="1" s="1"/>
  <c r="E23" i="1" s="1"/>
  <c r="I28" i="1"/>
  <c r="J20" i="1"/>
  <c r="E29" i="1" l="1"/>
  <c r="E30" i="1" s="1"/>
  <c r="F27" i="1"/>
  <c r="G16" i="1"/>
  <c r="F17" i="1"/>
  <c r="F22" i="1" s="1"/>
  <c r="F23" i="1" s="1"/>
  <c r="J28" i="1"/>
  <c r="K20" i="1"/>
  <c r="H16" i="1" l="1"/>
  <c r="G17" i="1"/>
  <c r="G22" i="1" s="1"/>
  <c r="G23" i="1" s="1"/>
  <c r="G27" i="1"/>
  <c r="F29" i="1"/>
  <c r="F30" i="1" s="1"/>
  <c r="L20" i="1"/>
  <c r="K28" i="1"/>
  <c r="G29" i="1" l="1"/>
  <c r="G30" i="1" s="1"/>
  <c r="H27" i="1"/>
  <c r="I16" i="1"/>
  <c r="H17" i="1"/>
  <c r="H22" i="1" s="1"/>
  <c r="H23" i="1" s="1"/>
  <c r="L28" i="1"/>
  <c r="M20" i="1"/>
  <c r="J16" i="1" l="1"/>
  <c r="I17" i="1"/>
  <c r="I22" i="1" s="1"/>
  <c r="I23" i="1" s="1"/>
  <c r="H29" i="1"/>
  <c r="H30" i="1" s="1"/>
  <c r="I27" i="1"/>
  <c r="M28" i="1"/>
  <c r="I29" i="1" l="1"/>
  <c r="I30" i="1" s="1"/>
  <c r="J27" i="1"/>
  <c r="K16" i="1"/>
  <c r="J17" i="1"/>
  <c r="J22" i="1" s="1"/>
  <c r="J23" i="1" s="1"/>
  <c r="L16" i="1" l="1"/>
  <c r="K17" i="1"/>
  <c r="K22" i="1" s="1"/>
  <c r="K23" i="1" s="1"/>
  <c r="J29" i="1"/>
  <c r="J30" i="1" s="1"/>
  <c r="K27" i="1"/>
  <c r="L27" i="1" l="1"/>
  <c r="K29" i="1"/>
  <c r="K30" i="1" s="1"/>
  <c r="M16" i="1"/>
  <c r="M17" i="1" s="1"/>
  <c r="M22" i="1" s="1"/>
  <c r="M23" i="1" s="1"/>
  <c r="L17" i="1"/>
  <c r="L22" i="1" s="1"/>
  <c r="L23" i="1" s="1"/>
  <c r="C24" i="1" l="1"/>
  <c r="M27" i="1"/>
  <c r="M29" i="1" s="1"/>
  <c r="M30" i="1" s="1"/>
  <c r="L29" i="1"/>
  <c r="L30" i="1" s="1"/>
  <c r="C31" i="1" l="1"/>
  <c r="C34" i="1" s="1"/>
</calcChain>
</file>

<file path=xl/sharedStrings.xml><?xml version="1.0" encoding="utf-8"?>
<sst xmlns="http://schemas.openxmlformats.org/spreadsheetml/2006/main" count="51" uniqueCount="38">
  <si>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</si>
  <si>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</si>
  <si>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</si>
  <si>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</si>
  <si>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</si>
  <si>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</si>
  <si>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</si>
  <si>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</si>
  <si>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 xml:space="preserve"> </t>
  </si>
  <si>
    <t>Levelized Cost of Energy</t>
  </si>
  <si>
    <t>Levelized Cost of Energy Template</t>
  </si>
  <si>
    <t>Total Costs</t>
  </si>
  <si>
    <t>Assumptions (in '000s)</t>
  </si>
  <si>
    <t>Initial Investment Cost ($)</t>
  </si>
  <si>
    <t>Operations and Maintenance Costs ($)</t>
  </si>
  <si>
    <t>O&amp;M Growth Rate (%)</t>
  </si>
  <si>
    <t>Annual Fuel Costs ($)</t>
  </si>
  <si>
    <t>Annual Electricity Output (kWH)</t>
  </si>
  <si>
    <t>Project Lifespan (years)</t>
  </si>
  <si>
    <t>Discount Rate (%)</t>
  </si>
  <si>
    <t>Entry Date</t>
  </si>
  <si>
    <t>Entry</t>
  </si>
  <si>
    <t>Construction</t>
  </si>
  <si>
    <t>Operations</t>
  </si>
  <si>
    <t>Date</t>
  </si>
  <si>
    <t>Year Frac (From Start Date)</t>
  </si>
  <si>
    <t>Initial Investment</t>
  </si>
  <si>
    <t>O&amp;M Costs</t>
  </si>
  <si>
    <t>Fuel Costs</t>
  </si>
  <si>
    <t>Discount Factor</t>
  </si>
  <si>
    <t>Present Value of Costs</t>
  </si>
  <si>
    <t>NPV of Total Costs</t>
  </si>
  <si>
    <t>Total Energy Output</t>
  </si>
  <si>
    <t>Yearly Output</t>
  </si>
  <si>
    <t>NPV of Total Output</t>
  </si>
  <si>
    <t>LCOE</t>
  </si>
  <si>
    <t>Levelized Cost of Energy Template (LCOE)</t>
  </si>
  <si>
    <t>© 2015 to 2023 CFI Education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</si>
</sst>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-* #,##0.00_-;\-* #,##0.00_-;_-* &quot;-&quot;??_-;_-@_-"/>
    <numFmt numFmtId="165" formatCode="_(#,##0_)_%;\(#,##0\)_%;_(&quot;–&quot;_)_%;_(@_)_%"/>
    <numFmt numFmtId="166" formatCode="0&quot;A&quot;"/>
    <numFmt numFmtId="167" formatCode="0&quot;F&quot;"/>
    <numFmt numFmtId="168" formatCode="#,##0_);\(#,##0\);\-"/>
    <numFmt numFmtId="169" formatCode="_(#,##0_);\(#,##0\);_(&quot;–&quot;_);_(@_)"/>
    <numFmt numFmtId="170" formatCode="_(#,##0.0%_);\(#,##0.0%\);_(&quot;–&quot;_)_%;_(@_)_%"/>
    <numFmt numFmtId="171" formatCode="0.0%"/>
    <numFmt numFmtId="172" formatCode="_(#,##0.00_);\(#,##0.00\);_(&quot;–&quot;_);_(@_)"/>
    <numFmt numFmtId="173" formatCode="_-* #,##0_-;\-* #,##0_-;_-* &quot;-&quot;??_-;_-@_-"/>
    <numFmt numFmtId="174" formatCode="0.000"/>
    <numFmt numFmtId="175" formatCode="#,##0;\(#,##0\);\-"/>
    <numFmt numFmtId="176" formatCode="&quot;$&quot;#,##0"/>
    <numFmt numFmtId="177" formatCode="#,##0&quot;kWh&quot;;\(#,##0\)&quot;kWh&quot;;\-"/>
    <numFmt numFmtId="178" formatCode="&quot;$&quot;#,##0.00&quot;/kWh&quot;;\(&quot;$&quot;#,##0.00\)&quot;/kWh&quot;;\-"/>
    <numFmt numFmtId="179" formatCode="_-* #,##0_-;\(#,##0\)_-;_-* &quot;-&quot;_-;_-@_-"/>
  </numFmts>
  <fonts count="39"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u/>
      <sz val="10"/>
      <color theme="10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0"/>
      <color theme="10"/>
      <name val="Arial"/>
      <family val="2"/>
    </font>
    <font>
      <u/>
      <sz val="12"/>
      <color theme="1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0"/>
      <name val="Bookman"/>
      <family val="1"/>
    </font>
    <font>
      <b/>
      <sz val="14"/>
      <color rgb="FF3271D2"/>
      <name val="Open Sans"/>
      <family val="2"/>
    </font>
    <font>
      <b/>
      <sz val="10"/>
      <color theme="0"/>
      <name val="Calibri"/>
      <family val="2"/>
    </font>
    <font>
      <b/>
      <sz val="14"/>
      <color rgb="FF0000FF"/>
      <name val="Open Sans"/>
      <family val="2"/>
    </font>
    <font>
      <b/>
      <sz val="10"/>
      <name val="Open Sans"/>
      <family val="2"/>
    </font>
    <font>
      <b/>
      <sz val="10"/>
      <color rgb="FF3271D2"/>
      <name val="Open Sans"/>
      <family val="2"/>
    </font>
    <font>
      <sz val="11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i/>
      <sz val="10"/>
      <color rgb="FFFF0000"/>
      <name val="Open Sans"/>
      <family val="2"/>
    </font>
    <font>
      <i/>
      <sz val="10"/>
      <color rgb="FF000000"/>
      <name val="Open Sans"/>
      <family val="2"/>
    </font>
    <font>
      <b/>
      <sz val="10"/>
      <color rgb="FF000000"/>
      <name val="Open Sans"/>
      <family val="2"/>
    </font>
    <font>
      <b/>
      <sz val="10"/>
      <name val="Open Sans"/>
      <family val="2"/>
    </font>
    <font>
      <i/>
      <sz val="10"/>
      <name val="Open Sans"/>
      <family val="2"/>
    </font>
    <font>
      <sz val="10"/>
      <color theme="1"/>
      <name val="Arial Narrow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b/>
      <sz val="10"/>
      <color theme="0"/>
      <name val="Open Sans"/>
      <family val="2"/>
    </font>
    <font>
      <sz val="10"/>
      <color rgb="FF000000"/>
      <name val="Open Sans"/>
      <family val="2"/>
    </font>
    <font>
      <u/>
      <sz val="11"/>
      <color theme="10"/>
      <name val="Calibri"/>
      <family val="2"/>
      <scheme val="minor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sz val="8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</fills>
  <borders count="12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5" fillId="0" borderId="0" applyNumberFormat="0" applyFill="0" applyBorder="0" applyAlignment="0" applyProtection="0"/>
  </cellStyleXfs>
  <cellXfs count="105">
    <xf numFmtId="0" fontId="0" fillId="0" borderId="0" xfId="0"/>
    <xf numFmtId="0" fontId="7" fillId="0" borderId="0" xfId="4" applyFont="1"/>
    <xf numFmtId="0" fontId="7" fillId="2" borderId="1" xfId="4" applyFont="1" applyFill="1" applyBorder="1"/>
    <xf numFmtId="0" fontId="7" fillId="2" borderId="2" xfId="4" applyFont="1" applyFill="1" applyBorder="1"/>
    <xf numFmtId="0" fontId="7" fillId="2" borderId="3" xfId="4" applyFont="1" applyFill="1" applyBorder="1"/>
    <xf numFmtId="0" fontId="7" fillId="2" borderId="4" xfId="4" applyFont="1" applyFill="1" applyBorder="1"/>
    <xf numFmtId="0" fontId="7" fillId="2" borderId="0" xfId="4" applyFont="1" applyFill="1"/>
    <xf numFmtId="0" fontId="7" fillId="2" borderId="5" xfId="4" applyFont="1" applyFill="1" applyBorder="1"/>
    <xf numFmtId="0" fontId="7" fillId="0" borderId="4" xfId="4" applyFont="1" applyBorder="1"/>
    <xf numFmtId="0" fontId="7" fillId="0" borderId="5" xfId="4" applyFont="1" applyBorder="1"/>
    <xf numFmtId="0" fontId="8" fillId="0" borderId="0" xfId="4" applyFont="1" applyProtection="1">
      <protection locked="0"/>
    </xf>
    <xf numFmtId="0" fontId="9" fillId="0" borderId="0" xfId="4" applyFont="1" applyAlignment="1">
      <alignment horizontal="right"/>
    </xf>
    <xf numFmtId="0" fontId="7" fillId="0" borderId="0" xfId="4" applyFont="1" applyProtection="1">
      <protection locked="0"/>
    </xf>
    <xf numFmtId="0" fontId="10" fillId="0" borderId="0" xfId="4" applyFont="1"/>
    <xf numFmtId="0" fontId="9" fillId="0" borderId="6" xfId="4" applyFont="1" applyBorder="1" applyProtection="1">
      <protection locked="0"/>
    </xf>
    <xf numFmtId="0" fontId="1" fillId="0" borderId="0" xfId="4" applyFont="1"/>
    <xf numFmtId="0" fontId="1" fillId="0" borderId="0" xfId="6" applyFont="1" applyFill="1" applyBorder="1"/>
    <xf numFmtId="0" fontId="13" fillId="3" borderId="0" xfId="4" applyFont="1" applyFill="1"/>
    <xf numFmtId="0" fontId="1" fillId="3" borderId="0" xfId="4" applyFont="1" applyFill="1"/>
    <xf numFmtId="165" fontId="14" fillId="3" borderId="0" xfId="4" applyNumberFormat="1" applyFont="1" applyFill="1"/>
    <xf numFmtId="0" fontId="4" fillId="3" borderId="0" xfId="4" applyFont="1" applyFill="1"/>
    <xf numFmtId="0" fontId="7" fillId="0" borderId="7" xfId="4" applyFont="1" applyBorder="1"/>
    <xf numFmtId="0" fontId="7" fillId="0" borderId="8" xfId="4" applyFont="1" applyBorder="1"/>
    <xf numFmtId="0" fontId="7" fillId="0" borderId="9" xfId="4" applyFont="1" applyBorder="1"/>
    <xf numFmtId="37" fontId="16" fillId="4" borderId="0" xfId="4" applyNumberFormat="1" applyFont="1" applyFill="1" applyAlignment="1">
      <alignment vertical="center"/>
    </xf>
    <xf numFmtId="37" fontId="2" fillId="4" borderId="0" xfId="4" applyNumberFormat="1" applyFont="1" applyFill="1" applyAlignment="1">
      <alignment vertical="center"/>
    </xf>
    <xf numFmtId="37" fontId="4" fillId="4" borderId="0" xfId="4" applyNumberFormat="1" applyFont="1" applyFill="1" applyAlignment="1">
      <alignment vertical="center"/>
    </xf>
    <xf numFmtId="166" fontId="2" fillId="4" borderId="0" xfId="4" applyNumberFormat="1" applyFont="1" applyFill="1" applyAlignment="1">
      <alignment horizontal="right"/>
    </xf>
    <xf numFmtId="166" fontId="17" fillId="4" borderId="0" xfId="4" applyNumberFormat="1" applyFont="1" applyFill="1" applyAlignment="1">
      <alignment horizontal="right"/>
    </xf>
    <xf numFmtId="37" fontId="18" fillId="0" borderId="0" xfId="4" applyNumberFormat="1" applyFont="1" applyAlignment="1">
      <alignment vertical="center"/>
    </xf>
    <xf numFmtId="37" fontId="2" fillId="0" borderId="0" xfId="4" applyNumberFormat="1" applyFont="1" applyAlignment="1">
      <alignment vertical="center"/>
    </xf>
    <xf numFmtId="37" fontId="4" fillId="0" borderId="0" xfId="4" applyNumberFormat="1" applyFont="1" applyAlignment="1">
      <alignment vertical="center"/>
    </xf>
    <xf numFmtId="166" fontId="2" fillId="0" borderId="0" xfId="4" applyNumberFormat="1" applyFont="1" applyAlignment="1">
      <alignment horizontal="right"/>
    </xf>
    <xf numFmtId="166" fontId="19" fillId="0" borderId="0" xfId="4" applyNumberFormat="1" applyFont="1" applyAlignment="1">
      <alignment horizontal="right"/>
    </xf>
    <xf numFmtId="0" fontId="21" fillId="0" borderId="0" xfId="4" applyFont="1"/>
    <xf numFmtId="0" fontId="22" fillId="0" borderId="0" xfId="4" applyFont="1"/>
    <xf numFmtId="0" fontId="23" fillId="0" borderId="0" xfId="4" applyFont="1"/>
    <xf numFmtId="168" fontId="22" fillId="0" borderId="0" xfId="4" applyNumberFormat="1" applyFont="1"/>
    <xf numFmtId="0" fontId="22" fillId="0" borderId="0" xfId="4" applyFont="1" applyAlignment="1">
      <alignment horizontal="left" indent="1"/>
    </xf>
    <xf numFmtId="171" fontId="22" fillId="0" borderId="0" xfId="8" applyNumberFormat="1" applyFont="1" applyFill="1" applyBorder="1"/>
    <xf numFmtId="172" fontId="24" fillId="0" borderId="0" xfId="4" applyNumberFormat="1" applyFont="1"/>
    <xf numFmtId="172" fontId="23" fillId="0" borderId="0" xfId="4" applyNumberFormat="1" applyFont="1"/>
    <xf numFmtId="0" fontId="3" fillId="0" borderId="0" xfId="4" applyFont="1"/>
    <xf numFmtId="171" fontId="25" fillId="0" borderId="0" xfId="8" applyNumberFormat="1" applyFont="1" applyFill="1" applyBorder="1"/>
    <xf numFmtId="171" fontId="3" fillId="0" borderId="0" xfId="4" applyNumberFormat="1" applyFont="1"/>
    <xf numFmtId="168" fontId="25" fillId="0" borderId="0" xfId="4" applyNumberFormat="1" applyFont="1" applyAlignment="1">
      <alignment horizontal="centerContinuous"/>
    </xf>
    <xf numFmtId="14" fontId="22" fillId="0" borderId="0" xfId="4" applyNumberFormat="1" applyFont="1"/>
    <xf numFmtId="169" fontId="24" fillId="0" borderId="0" xfId="4" applyNumberFormat="1" applyFont="1"/>
    <xf numFmtId="0" fontId="22" fillId="0" borderId="0" xfId="4" applyFont="1" applyAlignment="1">
      <alignment horizontal="left"/>
    </xf>
    <xf numFmtId="0" fontId="26" fillId="0" borderId="0" xfId="4" applyFont="1" applyAlignment="1">
      <alignment horizontal="left"/>
    </xf>
    <xf numFmtId="166" fontId="17" fillId="0" borderId="0" xfId="4" applyNumberFormat="1" applyFont="1" applyAlignment="1">
      <alignment horizontal="right"/>
    </xf>
    <xf numFmtId="166" fontId="20" fillId="0" borderId="0" xfId="4" applyNumberFormat="1" applyFont="1" applyAlignment="1">
      <alignment horizontal="right"/>
    </xf>
    <xf numFmtId="167" fontId="19" fillId="0" borderId="0" xfId="4" applyNumberFormat="1" applyFont="1" applyAlignment="1">
      <alignment horizontal="right"/>
    </xf>
    <xf numFmtId="170" fontId="24" fillId="0" borderId="0" xfId="4" applyNumberFormat="1" applyFont="1"/>
    <xf numFmtId="0" fontId="27" fillId="0" borderId="10" xfId="4" applyFont="1" applyBorder="1" applyAlignment="1">
      <alignment horizontal="left" indent="1"/>
    </xf>
    <xf numFmtId="0" fontId="23" fillId="0" borderId="10" xfId="4" applyFont="1" applyBorder="1"/>
    <xf numFmtId="0" fontId="28" fillId="0" borderId="10" xfId="4" applyFont="1" applyBorder="1"/>
    <xf numFmtId="165" fontId="29" fillId="0" borderId="10" xfId="4" applyNumberFormat="1" applyFont="1" applyBorder="1" applyAlignment="1">
      <alignment vertical="center"/>
    </xf>
    <xf numFmtId="0" fontId="1" fillId="0" borderId="0" xfId="0" applyFont="1"/>
    <xf numFmtId="37" fontId="30" fillId="0" borderId="0" xfId="4" applyNumberFormat="1" applyFont="1" applyAlignment="1">
      <alignment vertical="center"/>
    </xf>
    <xf numFmtId="0" fontId="29" fillId="0" borderId="0" xfId="4" applyFont="1" applyAlignment="1">
      <alignment horizontal="center"/>
    </xf>
    <xf numFmtId="0" fontId="25" fillId="0" borderId="0" xfId="4" applyFont="1" applyAlignment="1">
      <alignment horizontal="center"/>
    </xf>
    <xf numFmtId="14" fontId="24" fillId="0" borderId="0" xfId="4" applyNumberFormat="1" applyFont="1" applyAlignment="1">
      <alignment horizontal="right"/>
    </xf>
    <xf numFmtId="173" fontId="24" fillId="0" borderId="0" xfId="1" applyNumberFormat="1" applyFont="1" applyAlignment="1">
      <alignment horizontal="right"/>
    </xf>
    <xf numFmtId="10" fontId="24" fillId="0" borderId="0" xfId="2" applyNumberFormat="1" applyFont="1" applyAlignment="1">
      <alignment horizontal="right"/>
    </xf>
    <xf numFmtId="175" fontId="22" fillId="0" borderId="0" xfId="4" applyNumberFormat="1" applyFont="1"/>
    <xf numFmtId="175" fontId="31" fillId="0" borderId="0" xfId="4" applyNumberFormat="1" applyFont="1" applyAlignment="1">
      <alignment horizontal="right"/>
    </xf>
    <xf numFmtId="174" fontId="34" fillId="0" borderId="0" xfId="4" applyNumberFormat="1" applyFont="1" applyAlignment="1">
      <alignment horizontal="right"/>
    </xf>
    <xf numFmtId="174" fontId="31" fillId="0" borderId="0" xfId="4" applyNumberFormat="1" applyFont="1" applyAlignment="1">
      <alignment horizontal="right"/>
    </xf>
    <xf numFmtId="174" fontId="34" fillId="0" borderId="10" xfId="4" applyNumberFormat="1" applyFont="1" applyBorder="1" applyAlignment="1">
      <alignment horizontal="right"/>
    </xf>
    <xf numFmtId="174" fontId="31" fillId="0" borderId="10" xfId="4" applyNumberFormat="1" applyFont="1" applyBorder="1" applyAlignment="1">
      <alignment horizontal="right"/>
    </xf>
    <xf numFmtId="175" fontId="22" fillId="0" borderId="10" xfId="4" applyNumberFormat="1" applyFont="1" applyBorder="1"/>
    <xf numFmtId="0" fontId="28" fillId="0" borderId="0" xfId="4" applyFont="1"/>
    <xf numFmtId="0" fontId="22" fillId="0" borderId="10" xfId="4" applyFont="1" applyBorder="1" applyAlignment="1">
      <alignment horizontal="left" indent="1"/>
    </xf>
    <xf numFmtId="0" fontId="28" fillId="0" borderId="11" xfId="4" applyFont="1" applyBorder="1"/>
    <xf numFmtId="176" fontId="27" fillId="0" borderId="11" xfId="4" applyNumberFormat="1" applyFont="1" applyBorder="1"/>
    <xf numFmtId="177" fontId="27" fillId="0" borderId="11" xfId="4" applyNumberFormat="1" applyFont="1" applyBorder="1"/>
    <xf numFmtId="178" fontId="27" fillId="0" borderId="11" xfId="4" applyNumberFormat="1" applyFont="1" applyBorder="1"/>
    <xf numFmtId="0" fontId="31" fillId="0" borderId="10" xfId="4" applyFont="1" applyBorder="1" applyAlignment="1">
      <alignment horizontal="right"/>
    </xf>
    <xf numFmtId="0" fontId="34" fillId="0" borderId="10" xfId="4" applyFont="1" applyBorder="1" applyAlignment="1">
      <alignment horizontal="right"/>
    </xf>
    <xf numFmtId="172" fontId="34" fillId="0" borderId="10" xfId="4" applyNumberFormat="1" applyFont="1" applyBorder="1" applyAlignment="1">
      <alignment horizontal="right"/>
    </xf>
    <xf numFmtId="14" fontId="34" fillId="0" borderId="0" xfId="4" applyNumberFormat="1" applyFont="1" applyAlignment="1">
      <alignment horizontal="right"/>
    </xf>
    <xf numFmtId="14" fontId="31" fillId="0" borderId="0" xfId="4" applyNumberFormat="1" applyFont="1" applyAlignment="1">
      <alignment horizontal="right"/>
    </xf>
    <xf numFmtId="169" fontId="34" fillId="0" borderId="0" xfId="4" applyNumberFormat="1" applyFont="1" applyAlignment="1">
      <alignment horizontal="right"/>
    </xf>
    <xf numFmtId="37" fontId="33" fillId="0" borderId="0" xfId="4" applyNumberFormat="1" applyFont="1" applyAlignment="1">
      <alignment horizontal="right" vertical="center"/>
    </xf>
    <xf numFmtId="0" fontId="31" fillId="0" borderId="0" xfId="4" applyFont="1" applyAlignment="1">
      <alignment horizontal="right"/>
    </xf>
    <xf numFmtId="166" fontId="28" fillId="0" borderId="0" xfId="4" applyNumberFormat="1" applyFont="1" applyAlignment="1">
      <alignment horizontal="right"/>
    </xf>
    <xf numFmtId="175" fontId="34" fillId="0" borderId="0" xfId="4" applyNumberFormat="1" applyFont="1" applyAlignment="1">
      <alignment horizontal="right"/>
    </xf>
    <xf numFmtId="175" fontId="34" fillId="0" borderId="10" xfId="4" applyNumberFormat="1" applyFont="1" applyBorder="1" applyAlignment="1">
      <alignment horizontal="right"/>
    </xf>
    <xf numFmtId="0" fontId="34" fillId="0" borderId="0" xfId="4" applyFont="1" applyAlignment="1">
      <alignment horizontal="right"/>
    </xf>
    <xf numFmtId="168" fontId="34" fillId="0" borderId="0" xfId="4" applyNumberFormat="1" applyFont="1" applyAlignment="1">
      <alignment horizontal="right"/>
    </xf>
    <xf numFmtId="172" fontId="34" fillId="0" borderId="0" xfId="4" applyNumberFormat="1" applyFont="1" applyAlignment="1">
      <alignment horizontal="right"/>
    </xf>
    <xf numFmtId="169" fontId="34" fillId="0" borderId="10" xfId="4" applyNumberFormat="1" applyFont="1" applyBorder="1" applyAlignment="1">
      <alignment horizontal="right"/>
    </xf>
    <xf numFmtId="169" fontId="32" fillId="0" borderId="0" xfId="4" applyNumberFormat="1" applyFont="1" applyAlignment="1">
      <alignment horizontal="right"/>
    </xf>
    <xf numFmtId="169" fontId="31" fillId="0" borderId="0" xfId="4" applyNumberFormat="1" applyFont="1" applyAlignment="1">
      <alignment horizontal="right"/>
    </xf>
    <xf numFmtId="171" fontId="34" fillId="0" borderId="0" xfId="8" applyNumberFormat="1" applyFont="1" applyFill="1" applyBorder="1" applyAlignment="1">
      <alignment horizontal="right"/>
    </xf>
    <xf numFmtId="0" fontId="6" fillId="0" borderId="0" xfId="4"/>
    <xf numFmtId="165" fontId="12" fillId="0" borderId="0" xfId="6" applyNumberFormat="1" applyFont="1" applyFill="1" applyBorder="1" applyProtection="1">
      <protection locked="0"/>
    </xf>
    <xf numFmtId="0" fontId="36" fillId="0" borderId="0" xfId="6" applyFont="1" applyFill="1" applyBorder="1" applyProtection="1">
      <protection locked="0"/>
    </xf>
    <xf numFmtId="165" fontId="37" fillId="0" borderId="0" xfId="4" applyNumberFormat="1" applyFont="1"/>
    <xf numFmtId="165" fontId="11" fillId="0" borderId="0" xfId="6" applyNumberFormat="1" applyFill="1" applyBorder="1"/>
    <xf numFmtId="165" fontId="12" fillId="0" borderId="0" xfId="3" applyNumberFormat="1" applyFont="1" applyFill="1" applyBorder="1" applyProtection="1">
      <protection locked="0"/>
    </xf>
    <xf numFmtId="179" fontId="38" fillId="2" borderId="0" xfId="1" applyNumberFormat="1" applyFont="1" applyFill="1"/>
    <xf numFmtId="179" fontId="37" fillId="2" borderId="0" xfId="1" applyNumberFormat="1" applyFont="1" applyFill="1"/>
    <xf numFmtId="179" fontId="37" fillId="2" borderId="0" xfId="1" applyNumberFormat="1" applyFont="1" applyFill="1" applyAlignment="1">
      <alignment horizontal="center"/>
    </xf>
  </cellXfs>
  <cellStyles count="10">
    <cellStyle name="Comma" xfId="1" builtinId="3"/>
    <cellStyle name="Comma 2" xfId="7" xr:uid="{43603F81-F47E-4050-8010-4B0103C6A404}"/>
    <cellStyle name="Hyperlink" xfId="3" builtinId="8"/>
    <cellStyle name="Hyperlink 2" xfId="5" xr:uid="{A024B678-F84A-4C57-AE03-35579718D611}"/>
    <cellStyle name="Hyperlink 2 2" xfId="6" xr:uid="{29FDE427-18EA-45FF-BD54-5E73B8F81EA5}"/>
    <cellStyle name="Hyperlink 3" xfId="9" xr:uid="{4817F263-CF6D-48AE-8175-0D2C98F23180}"/>
    <cellStyle name="Normal" xfId="0" builtinId="0"/>
    <cellStyle name="Normal 2 2 2" xfId="4" xr:uid="{11011EE2-7339-4664-80AD-BDB89C82C6B2}"/>
    <cellStyle name="Percent" xfId="2" builtinId="5"/>
    <cellStyle name="Percent 2" xfId="8" xr:uid="{9C61B4C3-F521-4DF7-B7F7-6FE52A5569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C8232-1F71-43FC-BD80-F67512666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7E4A03-B30D-498A-A022-C8E5601C9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1</xdr:col>
      <xdr:colOff>2786837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97A6AC-0A6E-4167-8732-A817166A4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0</xdr:row>
      <xdr:rowOff>103403</xdr:rowOff>
    </xdr:from>
    <xdr:to>
      <xdr:col>12</xdr:col>
      <xdr:colOff>608227</xdr:colOff>
      <xdr:row>0</xdr:row>
      <xdr:rowOff>566075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4E6C99B-D11C-478B-9E36-3D192EE51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2280" y="10340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E37AB-F688-4938-AAD7-48B67C035CDE}">
  <sheetPr>
    <pageSetUpPr fitToPage="1"/>
  </sheetPr>
  <dimension ref="A1:M40"/>
  <sheetViews>
    <sheetView showGridLines="0" tabSelected="1" zoomScaleNormal="100" workbookViewId="0"/>
  </sheetViews>
  <sheetFormatPr defaultRowHeight="14.4"/>
  <cols>
    <col min="1" max="1" width="4.68359375" style="96" customWidth="1"/>
    <col min="2" max="2" width="4.83984375" style="96" customWidth="1"/>
    <col min="3" max="3" width="36.68359375" style="96" customWidth="1"/>
    <col min="4" max="11" width="10.68359375" style="96" customWidth="1"/>
    <col min="12" max="12" width="36.68359375" style="96" customWidth="1"/>
    <col min="13" max="13" width="4.83984375" style="96" customWidth="1"/>
    <col min="14" max="16384" width="8.83984375" style="96"/>
  </cols>
  <sheetData>
    <row r="1" spans="1:13" ht="19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9.5" customHeight="1" thickTop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1:13" ht="19.5" customHeight="1">
      <c r="A3" s="1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1:13" ht="19.5" customHeight="1">
      <c r="A4" s="1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1:13" ht="19.5" customHeight="1">
      <c r="A5" s="1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1:13" ht="19.5" customHeight="1">
      <c r="A6" s="1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ht="19.5" customHeight="1">
      <c r="A7" s="1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19.5" customHeight="1">
      <c r="A8" s="1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ht="19.5" customHeight="1">
      <c r="A9" s="1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ht="19.5" customHeight="1">
      <c r="A10" s="1"/>
      <c r="B10" s="8"/>
      <c r="C10" s="1"/>
      <c r="D10" s="1"/>
      <c r="E10" s="1"/>
      <c r="F10" s="1"/>
      <c r="G10" s="1"/>
      <c r="H10" s="1"/>
      <c r="I10" s="1"/>
      <c r="J10" s="1"/>
      <c r="K10" s="1"/>
      <c r="L10" s="1"/>
      <c r="M10" s="9"/>
    </row>
    <row r="11" spans="1:13" ht="28.5" customHeight="1">
      <c r="A11" s="1"/>
      <c r="B11" s="8"/>
      <c r="C11" s="10" t="s">
        <v>10</v>
      </c>
      <c r="D11" s="1"/>
      <c r="E11" s="1"/>
      <c r="F11" s="1"/>
      <c r="G11" s="1"/>
      <c r="H11" s="1"/>
      <c r="I11" s="1"/>
      <c r="J11" s="1"/>
      <c r="K11" s="1"/>
      <c r="L11" s="11" t="s">
        <v>0</v>
      </c>
      <c r="M11" s="9"/>
    </row>
    <row r="12" spans="1:13" ht="19.5" customHeight="1">
      <c r="A12" s="1"/>
      <c r="B12" s="8"/>
      <c r="C12" s="12"/>
      <c r="D12" s="1"/>
      <c r="E12" s="1"/>
      <c r="F12" s="1"/>
      <c r="G12" s="1"/>
      <c r="H12" s="1"/>
      <c r="I12" s="1"/>
      <c r="J12" s="1"/>
      <c r="K12" s="13"/>
      <c r="L12" s="1"/>
      <c r="M12" s="9"/>
    </row>
    <row r="13" spans="1:13" ht="19.5" customHeight="1">
      <c r="A13" s="1"/>
      <c r="B13" s="8"/>
      <c r="C13" s="14" t="s">
        <v>1</v>
      </c>
      <c r="D13" s="15"/>
      <c r="E13" s="15"/>
      <c r="F13" s="15"/>
      <c r="G13" s="15"/>
      <c r="H13" s="15"/>
      <c r="I13" s="15"/>
      <c r="J13" s="15"/>
      <c r="K13" s="15"/>
      <c r="L13" s="15"/>
      <c r="M13" s="9"/>
    </row>
    <row r="14" spans="1:13" ht="19.5" customHeight="1">
      <c r="A14" s="1"/>
      <c r="B14" s="8"/>
      <c r="C14" s="1"/>
      <c r="D14" s="15"/>
      <c r="E14" s="15"/>
      <c r="F14" s="15"/>
      <c r="G14" s="15"/>
      <c r="H14" s="15"/>
      <c r="I14" s="15"/>
      <c r="J14" s="15"/>
      <c r="K14" s="15"/>
      <c r="L14" s="15"/>
      <c r="M14" s="9"/>
    </row>
    <row r="15" spans="1:13" ht="19.5" customHeight="1">
      <c r="A15" s="1"/>
      <c r="B15" s="8"/>
      <c r="C15" s="101" t="s">
        <v>9</v>
      </c>
      <c r="D15" s="15"/>
      <c r="E15" s="15"/>
      <c r="F15" s="15"/>
      <c r="G15" s="15"/>
      <c r="H15" s="15"/>
      <c r="I15" s="15"/>
      <c r="J15" s="15"/>
      <c r="K15" s="15"/>
      <c r="L15" s="15"/>
      <c r="M15" s="9"/>
    </row>
    <row r="16" spans="1:13" ht="19.5" customHeight="1">
      <c r="A16" s="1"/>
      <c r="B16" s="8"/>
      <c r="C16" s="97"/>
      <c r="D16" s="15"/>
      <c r="E16" s="15"/>
      <c r="F16" s="15"/>
      <c r="G16" s="15"/>
      <c r="H16" s="15"/>
      <c r="I16" s="15"/>
      <c r="J16" s="15"/>
      <c r="K16" s="15"/>
      <c r="L16" s="15"/>
      <c r="M16" s="9"/>
    </row>
    <row r="17" spans="1:13" ht="19.5" customHeight="1">
      <c r="A17" s="1"/>
      <c r="B17" s="8"/>
      <c r="C17" s="97"/>
      <c r="D17" s="15"/>
      <c r="E17" s="15"/>
      <c r="F17" s="15"/>
      <c r="G17" s="15"/>
      <c r="H17" s="15"/>
      <c r="I17" s="15"/>
      <c r="J17" s="15"/>
      <c r="K17" s="15"/>
      <c r="L17" s="15"/>
      <c r="M17" s="9"/>
    </row>
    <row r="18" spans="1:13" ht="19.5" customHeight="1">
      <c r="A18" s="1"/>
      <c r="B18" s="8"/>
      <c r="C18" s="97"/>
      <c r="D18" s="15"/>
      <c r="E18" s="15"/>
      <c r="F18" s="15"/>
      <c r="G18" s="15"/>
      <c r="H18" s="15"/>
      <c r="I18" s="15"/>
      <c r="J18" s="15"/>
      <c r="K18" s="15"/>
      <c r="L18" s="15"/>
      <c r="M18" s="9"/>
    </row>
    <row r="19" spans="1:13" ht="19.5" customHeight="1">
      <c r="A19" s="1"/>
      <c r="B19" s="8"/>
      <c r="C19" s="97"/>
      <c r="D19" s="15"/>
      <c r="E19" s="15"/>
      <c r="F19" s="15"/>
      <c r="G19" s="15"/>
      <c r="H19" s="15"/>
      <c r="I19" s="15"/>
      <c r="J19" s="15"/>
      <c r="K19" s="15"/>
      <c r="L19" s="15"/>
      <c r="M19" s="9"/>
    </row>
    <row r="20" spans="1:13" ht="19.5" customHeight="1">
      <c r="A20" s="1"/>
      <c r="B20" s="8"/>
      <c r="C20" s="97"/>
      <c r="D20" s="15"/>
      <c r="E20" s="15"/>
      <c r="F20" s="15"/>
      <c r="G20" s="15"/>
      <c r="H20" s="15"/>
      <c r="I20" s="15"/>
      <c r="J20" s="15"/>
      <c r="K20" s="15"/>
      <c r="L20" s="15"/>
      <c r="M20" s="9"/>
    </row>
    <row r="21" spans="1:13" ht="19.5" customHeight="1">
      <c r="A21" s="1"/>
      <c r="B21" s="8"/>
      <c r="C21" s="98"/>
      <c r="D21" s="15"/>
      <c r="E21" s="15"/>
      <c r="F21" s="15"/>
      <c r="G21" s="15"/>
      <c r="H21" s="15"/>
      <c r="I21" s="15"/>
      <c r="J21" s="15"/>
      <c r="K21" s="15"/>
      <c r="L21" s="15"/>
      <c r="M21" s="9"/>
    </row>
    <row r="22" spans="1:13" ht="19.5" customHeight="1">
      <c r="A22" s="1"/>
      <c r="B22" s="8"/>
      <c r="C22" s="98"/>
      <c r="D22" s="15"/>
      <c r="E22" s="15"/>
      <c r="F22" s="15"/>
      <c r="G22" s="15"/>
      <c r="H22" s="15"/>
      <c r="I22" s="15"/>
      <c r="J22" s="15"/>
      <c r="K22" s="15"/>
      <c r="L22" s="15"/>
      <c r="M22" s="9"/>
    </row>
    <row r="23" spans="1:13" ht="19.5" customHeight="1">
      <c r="A23" s="1"/>
      <c r="B23" s="8"/>
      <c r="C23" s="98"/>
      <c r="D23" s="15"/>
      <c r="E23" s="15"/>
      <c r="F23" s="15"/>
      <c r="G23" s="15"/>
      <c r="H23" s="15"/>
      <c r="I23" s="15"/>
      <c r="J23" s="15"/>
      <c r="K23" s="15"/>
      <c r="L23" s="15"/>
      <c r="M23" s="9"/>
    </row>
    <row r="24" spans="1:13" ht="19.5" customHeight="1">
      <c r="A24" s="1"/>
      <c r="B24" s="8"/>
      <c r="C24" s="98"/>
      <c r="D24" s="15"/>
      <c r="E24" s="15"/>
      <c r="F24" s="15"/>
      <c r="G24" s="15"/>
      <c r="H24" s="15"/>
      <c r="I24" s="15"/>
      <c r="J24" s="15"/>
      <c r="K24" s="15"/>
      <c r="L24" s="15"/>
      <c r="M24" s="9"/>
    </row>
    <row r="25" spans="1:13" ht="19.5" customHeight="1">
      <c r="A25" s="1"/>
      <c r="B25" s="8"/>
      <c r="C25" s="98"/>
      <c r="D25" s="15"/>
      <c r="E25" s="15"/>
      <c r="F25" s="15"/>
      <c r="G25" s="15"/>
      <c r="H25" s="15"/>
      <c r="I25" s="15"/>
      <c r="J25" s="15"/>
      <c r="K25" s="15"/>
      <c r="L25" s="15"/>
      <c r="M25" s="9"/>
    </row>
    <row r="26" spans="1:13" ht="19.5" customHeight="1">
      <c r="A26" s="1"/>
      <c r="B26" s="8"/>
      <c r="C26" s="99"/>
      <c r="D26" s="15"/>
      <c r="E26" s="15"/>
      <c r="F26" s="15"/>
      <c r="G26" s="15"/>
      <c r="H26" s="15"/>
      <c r="I26" s="15"/>
      <c r="J26" s="15"/>
      <c r="K26" s="15"/>
      <c r="L26" s="15"/>
      <c r="M26" s="9"/>
    </row>
    <row r="27" spans="1:13" ht="19.5" customHeight="1">
      <c r="A27" s="1"/>
      <c r="B27" s="8"/>
      <c r="C27" s="99"/>
      <c r="D27" s="15"/>
      <c r="E27" s="15"/>
      <c r="F27" s="15"/>
      <c r="G27" s="15"/>
      <c r="H27" s="15"/>
      <c r="I27" s="15"/>
      <c r="J27" s="15"/>
      <c r="K27" s="15"/>
      <c r="L27" s="15"/>
      <c r="M27" s="9"/>
    </row>
    <row r="28" spans="1:13" ht="19.5" customHeight="1">
      <c r="A28" s="1"/>
      <c r="B28" s="8"/>
      <c r="C28" s="100"/>
      <c r="D28" s="15"/>
      <c r="E28" s="15"/>
      <c r="F28" s="15"/>
      <c r="G28" s="15"/>
      <c r="H28" s="15"/>
      <c r="I28" s="15"/>
      <c r="J28" s="15"/>
      <c r="K28" s="15"/>
      <c r="L28" s="15"/>
      <c r="M28" s="9"/>
    </row>
    <row r="29" spans="1:13" ht="19.5" customHeight="1">
      <c r="A29" s="1"/>
      <c r="B29" s="8"/>
      <c r="C29" s="16"/>
      <c r="D29" s="15"/>
      <c r="E29" s="15"/>
      <c r="F29" s="15"/>
      <c r="G29" s="15"/>
      <c r="H29" s="15"/>
      <c r="I29" s="15"/>
      <c r="J29" s="15"/>
      <c r="K29" s="15"/>
      <c r="L29" s="15"/>
      <c r="M29" s="9"/>
    </row>
    <row r="30" spans="1:13" ht="19.5" customHeight="1">
      <c r="A30" s="1"/>
      <c r="B30" s="8"/>
      <c r="C30" s="16"/>
      <c r="D30" s="15"/>
      <c r="E30" s="15"/>
      <c r="F30" s="15"/>
      <c r="G30" s="15"/>
      <c r="H30" s="15"/>
      <c r="I30" s="15"/>
      <c r="J30" s="15"/>
      <c r="K30" s="15"/>
      <c r="L30" s="15"/>
      <c r="M30" s="9"/>
    </row>
    <row r="31" spans="1:13" ht="19.5" customHeight="1">
      <c r="A31" s="1"/>
      <c r="B31" s="8"/>
      <c r="C31" s="17" t="s">
        <v>37</v>
      </c>
      <c r="D31" s="18"/>
      <c r="E31" s="18"/>
      <c r="F31" s="18"/>
      <c r="G31" s="18"/>
      <c r="H31" s="18"/>
      <c r="I31" s="18"/>
      <c r="J31" s="18"/>
      <c r="K31" s="18"/>
      <c r="L31" s="18"/>
      <c r="M31" s="9"/>
    </row>
    <row r="32" spans="1:13" ht="19.5" customHeight="1">
      <c r="A32" s="1"/>
      <c r="B32" s="8"/>
      <c r="C32" s="19" t="s">
        <v>2</v>
      </c>
      <c r="D32" s="20"/>
      <c r="E32" s="20"/>
      <c r="F32" s="20"/>
      <c r="G32" s="20"/>
      <c r="H32" s="20"/>
      <c r="I32" s="20"/>
      <c r="J32" s="20"/>
      <c r="K32" s="20"/>
      <c r="L32" s="20"/>
      <c r="M32" s="9"/>
    </row>
    <row r="33" spans="1:13" ht="19.5" customHeight="1">
      <c r="A33" s="1"/>
      <c r="B33" s="8"/>
      <c r="C33" s="19" t="s">
        <v>3</v>
      </c>
      <c r="D33" s="20"/>
      <c r="E33" s="20"/>
      <c r="F33" s="20"/>
      <c r="G33" s="20"/>
      <c r="H33" s="20"/>
      <c r="I33" s="20"/>
      <c r="J33" s="20"/>
      <c r="K33" s="20"/>
      <c r="L33" s="20"/>
      <c r="M33" s="9"/>
    </row>
    <row r="34" spans="1:13" ht="19.5" customHeight="1">
      <c r="A34" s="1"/>
      <c r="B34" s="8"/>
      <c r="C34" s="19" t="s">
        <v>4</v>
      </c>
      <c r="D34" s="20"/>
      <c r="E34" s="20"/>
      <c r="F34" s="20"/>
      <c r="G34" s="20"/>
      <c r="H34" s="20"/>
      <c r="I34" s="20"/>
      <c r="J34" s="20"/>
      <c r="K34" s="20"/>
      <c r="L34" s="20"/>
      <c r="M34" s="9"/>
    </row>
    <row r="35" spans="1:13" ht="19.5" customHeight="1">
      <c r="A35" s="1"/>
      <c r="B35" s="8"/>
      <c r="C35" s="19" t="s">
        <v>5</v>
      </c>
      <c r="D35" s="20"/>
      <c r="E35" s="20"/>
      <c r="F35" s="20"/>
      <c r="G35" s="20"/>
      <c r="H35" s="20"/>
      <c r="I35" s="20"/>
      <c r="J35" s="20"/>
      <c r="K35" s="20"/>
      <c r="L35" s="20"/>
      <c r="M35" s="9"/>
    </row>
    <row r="36" spans="1:13" ht="19.5" customHeight="1">
      <c r="A36" s="1"/>
      <c r="B36" s="8"/>
      <c r="C36" s="19" t="s">
        <v>6</v>
      </c>
      <c r="D36" s="20"/>
      <c r="E36" s="20"/>
      <c r="F36" s="20"/>
      <c r="G36" s="20"/>
      <c r="H36" s="20"/>
      <c r="I36" s="20"/>
      <c r="J36" s="20"/>
      <c r="K36" s="20"/>
      <c r="L36" s="20"/>
      <c r="M36" s="9"/>
    </row>
    <row r="37" spans="1:13" ht="19.5" customHeight="1">
      <c r="A37" s="1"/>
      <c r="B37" s="8"/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9"/>
    </row>
    <row r="38" spans="1:13" ht="19.5" customHeight="1">
      <c r="A38" s="1"/>
      <c r="B38" s="8"/>
      <c r="C38" s="19" t="s">
        <v>7</v>
      </c>
      <c r="D38" s="20"/>
      <c r="E38" s="20"/>
      <c r="F38" s="20"/>
      <c r="G38" s="20"/>
      <c r="H38" s="20"/>
      <c r="I38" s="20"/>
      <c r="J38" s="20"/>
      <c r="K38" s="20"/>
      <c r="L38" s="20"/>
      <c r="M38" s="9"/>
    </row>
    <row r="39" spans="1:13" ht="19.5" customHeight="1" thickBot="1">
      <c r="A39" s="1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 t="s">
        <v>8</v>
      </c>
    </row>
    <row r="40" spans="1:13" ht="19.5" customHeight="1" thickTop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hyperlinks>
    <hyperlink ref="C38" r:id="rId1" xr:uid="{8603C89A-4A71-42BB-BF01-AD2E1381D4EB}"/>
    <hyperlink ref="C15" location="'Levelized Cost of Energy'!A1" tooltip="Levelized Cost of Energy" display="Levelized Cost of Energy" xr:uid="{0D7A5DF6-0D9F-4F7B-A06E-9362663B56B7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5D02-62A8-47AB-BC43-291672E18FA5}">
  <dimension ref="A1:O52"/>
  <sheetViews>
    <sheetView showGridLines="0" workbookViewId="0">
      <selection activeCell="B9" sqref="B9"/>
    </sheetView>
  </sheetViews>
  <sheetFormatPr defaultRowHeight="14.4"/>
  <cols>
    <col min="1" max="1" width="3.578125" customWidth="1"/>
    <col min="2" max="2" width="39.578125" bestFit="1" customWidth="1"/>
    <col min="3" max="3" width="13.41796875" bestFit="1" customWidth="1"/>
    <col min="4" max="4" width="12.15625" bestFit="1" customWidth="1"/>
    <col min="5" max="5" width="12.83984375" bestFit="1" customWidth="1"/>
    <col min="6" max="6" width="12" bestFit="1" customWidth="1"/>
    <col min="7" max="13" width="11.68359375" bestFit="1" customWidth="1"/>
  </cols>
  <sheetData>
    <row r="1" spans="1:15" ht="55" customHeight="1">
      <c r="B1" s="102"/>
      <c r="C1" s="103"/>
      <c r="D1" s="103"/>
      <c r="E1" s="104"/>
      <c r="F1" s="104"/>
      <c r="G1" s="104"/>
      <c r="H1" s="104"/>
      <c r="I1" s="104"/>
      <c r="J1" s="104"/>
      <c r="K1" s="104"/>
      <c r="L1" s="104"/>
      <c r="M1" s="104"/>
    </row>
    <row r="3" spans="1:15" ht="15" customHeight="1">
      <c r="A3" s="34" t="s">
        <v>8</v>
      </c>
      <c r="B3" s="24" t="s">
        <v>36</v>
      </c>
      <c r="C3" s="25"/>
      <c r="D3" s="26"/>
      <c r="E3" s="26"/>
      <c r="F3" s="27"/>
      <c r="G3" s="28"/>
      <c r="H3" s="28"/>
      <c r="I3" s="28"/>
      <c r="J3" s="28"/>
      <c r="K3" s="28"/>
      <c r="L3" s="28"/>
      <c r="M3" s="28" t="s">
        <v>8</v>
      </c>
    </row>
    <row r="4" spans="1:15" ht="15" customHeight="1">
      <c r="A4" s="34"/>
      <c r="B4" s="29"/>
      <c r="C4" s="30"/>
      <c r="D4" s="31"/>
      <c r="E4" s="31"/>
      <c r="F4" s="32"/>
      <c r="G4" s="50"/>
      <c r="H4" s="50"/>
      <c r="I4" s="50"/>
      <c r="J4" s="50"/>
      <c r="K4" s="50"/>
      <c r="L4" s="50"/>
      <c r="M4" s="50"/>
    </row>
    <row r="5" spans="1:15" ht="15" customHeight="1">
      <c r="B5" s="56" t="s">
        <v>12</v>
      </c>
      <c r="C5" s="57"/>
      <c r="D5" s="30"/>
      <c r="E5" s="33"/>
      <c r="F5" s="33"/>
      <c r="G5" s="51"/>
      <c r="H5" s="33"/>
      <c r="I5" s="33"/>
      <c r="J5" s="52"/>
      <c r="K5" s="52"/>
      <c r="L5" s="52"/>
      <c r="M5" s="52"/>
      <c r="N5" s="58"/>
      <c r="O5" s="58"/>
    </row>
    <row r="6" spans="1:15" ht="15" customHeight="1">
      <c r="B6" s="36" t="s">
        <v>13</v>
      </c>
      <c r="C6" s="63">
        <v>1500</v>
      </c>
      <c r="D6" s="30"/>
      <c r="E6" s="33"/>
      <c r="F6" s="33"/>
      <c r="G6" s="33"/>
      <c r="H6" s="33"/>
      <c r="I6" s="33"/>
      <c r="J6" s="59"/>
      <c r="K6" s="59"/>
      <c r="L6" s="59"/>
      <c r="M6" s="59"/>
      <c r="N6" s="58"/>
      <c r="O6" s="58"/>
    </row>
    <row r="7" spans="1:15" ht="15" customHeight="1">
      <c r="B7" s="36" t="s">
        <v>14</v>
      </c>
      <c r="C7" s="63">
        <v>100</v>
      </c>
      <c r="D7" s="30"/>
      <c r="E7" s="60"/>
      <c r="F7" s="33"/>
      <c r="G7" s="47"/>
      <c r="H7" s="47"/>
      <c r="I7" s="47"/>
      <c r="J7" s="47"/>
      <c r="K7" s="47"/>
      <c r="L7" s="47"/>
      <c r="M7" s="47"/>
      <c r="N7" s="58"/>
      <c r="O7" s="58"/>
    </row>
    <row r="8" spans="1:15" ht="15" customHeight="1">
      <c r="B8" s="36" t="s">
        <v>15</v>
      </c>
      <c r="C8" s="64">
        <v>0.02</v>
      </c>
      <c r="D8" s="30"/>
      <c r="E8" s="33"/>
      <c r="F8" s="33"/>
      <c r="G8" s="53"/>
      <c r="H8" s="53"/>
      <c r="I8" s="53"/>
      <c r="J8" s="53"/>
      <c r="K8" s="53"/>
      <c r="L8" s="53"/>
      <c r="M8" s="53"/>
      <c r="N8" s="58"/>
      <c r="O8" s="58"/>
    </row>
    <row r="9" spans="1:15" ht="15" customHeight="1">
      <c r="B9" s="36" t="s">
        <v>16</v>
      </c>
      <c r="C9" s="63">
        <v>0</v>
      </c>
      <c r="D9" s="35"/>
      <c r="E9" s="61"/>
      <c r="F9" s="42"/>
      <c r="G9" s="43"/>
      <c r="H9" s="44"/>
      <c r="I9" s="44"/>
      <c r="J9" s="37"/>
      <c r="K9" s="37"/>
      <c r="L9" s="37"/>
      <c r="M9" s="37"/>
      <c r="N9" s="58"/>
      <c r="O9" s="58"/>
    </row>
    <row r="10" spans="1:15" ht="15" customHeight="1">
      <c r="B10" s="36" t="s">
        <v>17</v>
      </c>
      <c r="C10" s="63">
        <v>3000</v>
      </c>
      <c r="D10" s="35"/>
      <c r="E10" s="60"/>
      <c r="F10" s="36"/>
      <c r="G10" s="45"/>
      <c r="H10" s="45"/>
      <c r="I10" s="45"/>
      <c r="J10" s="37"/>
      <c r="K10" s="37"/>
      <c r="L10" s="37"/>
      <c r="M10" s="37"/>
      <c r="N10" s="58"/>
      <c r="O10" s="58"/>
    </row>
    <row r="11" spans="1:15" ht="15" customHeight="1">
      <c r="B11" s="36" t="s">
        <v>18</v>
      </c>
      <c r="C11" s="63">
        <v>10</v>
      </c>
      <c r="D11" s="35"/>
      <c r="E11" s="60"/>
      <c r="F11" s="36"/>
      <c r="G11" s="37"/>
      <c r="H11" s="37"/>
      <c r="I11" s="37"/>
      <c r="J11" s="37"/>
      <c r="K11" s="37"/>
      <c r="L11" s="37"/>
      <c r="M11" s="37"/>
      <c r="N11" s="58"/>
      <c r="O11" s="58"/>
    </row>
    <row r="12" spans="1:15" ht="15" customHeight="1">
      <c r="B12" s="36" t="s">
        <v>19</v>
      </c>
      <c r="C12" s="64">
        <v>0.08</v>
      </c>
      <c r="D12" s="30"/>
      <c r="E12" s="60"/>
      <c r="F12" s="33"/>
      <c r="G12" s="40"/>
      <c r="H12" s="40"/>
      <c r="I12" s="40"/>
      <c r="J12" s="41"/>
      <c r="K12" s="41"/>
      <c r="L12" s="41"/>
      <c r="M12" s="41"/>
      <c r="N12" s="58"/>
      <c r="O12" s="58"/>
    </row>
    <row r="13" spans="1:15" ht="15" customHeight="1">
      <c r="B13" s="36" t="s">
        <v>20</v>
      </c>
      <c r="C13" s="62">
        <v>44926</v>
      </c>
      <c r="D13" s="30"/>
      <c r="E13" s="60"/>
      <c r="F13" s="33"/>
      <c r="G13" s="40"/>
      <c r="H13" s="40"/>
      <c r="I13" s="40"/>
      <c r="J13" s="41"/>
      <c r="K13" s="41"/>
      <c r="L13" s="41"/>
      <c r="M13" s="41"/>
      <c r="N13" s="58"/>
      <c r="O13" s="58"/>
    </row>
    <row r="14" spans="1:15" ht="15" customHeight="1">
      <c r="B14" s="36"/>
      <c r="C14" s="38"/>
      <c r="D14" s="30"/>
      <c r="E14" s="60"/>
      <c r="F14" s="33"/>
      <c r="G14" s="40"/>
      <c r="H14" s="40"/>
      <c r="I14" s="40"/>
      <c r="J14" s="41"/>
      <c r="K14" s="41"/>
      <c r="L14" s="41"/>
      <c r="M14" s="41"/>
      <c r="N14" s="58"/>
      <c r="O14" s="58"/>
    </row>
    <row r="15" spans="1:15" ht="15" customHeight="1">
      <c r="B15" s="56" t="s">
        <v>11</v>
      </c>
      <c r="C15" s="54" t="s">
        <v>21</v>
      </c>
      <c r="D15" s="79" t="s">
        <v>22</v>
      </c>
      <c r="E15" s="78" t="s">
        <v>23</v>
      </c>
      <c r="F15" s="78" t="s">
        <v>23</v>
      </c>
      <c r="G15" s="80" t="s">
        <v>23</v>
      </c>
      <c r="H15" s="80" t="s">
        <v>23</v>
      </c>
      <c r="I15" s="80" t="s">
        <v>23</v>
      </c>
      <c r="J15" s="80" t="s">
        <v>23</v>
      </c>
      <c r="K15" s="80" t="s">
        <v>23</v>
      </c>
      <c r="L15" s="80" t="s">
        <v>23</v>
      </c>
      <c r="M15" s="80" t="s">
        <v>23</v>
      </c>
      <c r="N15" s="58"/>
      <c r="O15" s="58"/>
    </row>
    <row r="16" spans="1:15" ht="15" customHeight="1">
      <c r="B16" s="36" t="s">
        <v>24</v>
      </c>
      <c r="C16" s="46">
        <f>+C13</f>
        <v>44926</v>
      </c>
      <c r="D16" s="81">
        <f>DATE(YEAR(C16)+1,MONTH(C16),DAY(C16))</f>
        <v>45291</v>
      </c>
      <c r="E16" s="82">
        <f t="shared" ref="E16:M16" si="0">DATE(YEAR(D16)+1,MONTH(D16),DAY(D16))</f>
        <v>45657</v>
      </c>
      <c r="F16" s="82">
        <f t="shared" si="0"/>
        <v>46022</v>
      </c>
      <c r="G16" s="81">
        <f t="shared" si="0"/>
        <v>46387</v>
      </c>
      <c r="H16" s="81">
        <f t="shared" si="0"/>
        <v>46752</v>
      </c>
      <c r="I16" s="81">
        <f t="shared" si="0"/>
        <v>47118</v>
      </c>
      <c r="J16" s="81">
        <f t="shared" si="0"/>
        <v>47483</v>
      </c>
      <c r="K16" s="81">
        <f t="shared" si="0"/>
        <v>47848</v>
      </c>
      <c r="L16" s="81">
        <f t="shared" si="0"/>
        <v>48213</v>
      </c>
      <c r="M16" s="81">
        <f t="shared" si="0"/>
        <v>48579</v>
      </c>
      <c r="N16" s="58"/>
      <c r="O16" s="58"/>
    </row>
    <row r="17" spans="2:15" ht="15" customHeight="1">
      <c r="B17" s="36" t="s">
        <v>25</v>
      </c>
      <c r="C17" s="38"/>
      <c r="D17" s="83">
        <f t="shared" ref="D17:M17" si="1">YEARFRAC($C$16,D16)</f>
        <v>1</v>
      </c>
      <c r="E17" s="83">
        <f t="shared" si="1"/>
        <v>2</v>
      </c>
      <c r="F17" s="83">
        <f t="shared" si="1"/>
        <v>3</v>
      </c>
      <c r="G17" s="83">
        <f t="shared" si="1"/>
        <v>4</v>
      </c>
      <c r="H17" s="83">
        <f t="shared" si="1"/>
        <v>5</v>
      </c>
      <c r="I17" s="83">
        <f t="shared" si="1"/>
        <v>6</v>
      </c>
      <c r="J17" s="83">
        <f t="shared" si="1"/>
        <v>7</v>
      </c>
      <c r="K17" s="83">
        <f t="shared" si="1"/>
        <v>8</v>
      </c>
      <c r="L17" s="83">
        <f t="shared" si="1"/>
        <v>9</v>
      </c>
      <c r="M17" s="83">
        <f t="shared" si="1"/>
        <v>10</v>
      </c>
      <c r="N17" s="58"/>
      <c r="O17" s="58"/>
    </row>
    <row r="18" spans="2:15" ht="15" customHeight="1">
      <c r="B18" s="36"/>
      <c r="C18" s="38"/>
      <c r="D18" s="84"/>
      <c r="E18" s="85"/>
      <c r="F18" s="86"/>
      <c r="G18" s="83"/>
      <c r="H18" s="83"/>
      <c r="I18" s="83"/>
      <c r="J18" s="83"/>
      <c r="K18" s="83"/>
      <c r="L18" s="83"/>
      <c r="M18" s="83"/>
      <c r="N18" s="58"/>
      <c r="O18" s="58"/>
    </row>
    <row r="19" spans="2:15" ht="15" customHeight="1">
      <c r="B19" s="36" t="s">
        <v>26</v>
      </c>
      <c r="C19" s="65">
        <f>C6</f>
        <v>1500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58"/>
      <c r="O19" s="58"/>
    </row>
    <row r="20" spans="2:15" ht="15" customHeight="1">
      <c r="B20" s="36" t="s">
        <v>27</v>
      </c>
      <c r="C20" s="65">
        <v>0</v>
      </c>
      <c r="D20" s="87">
        <v>0</v>
      </c>
      <c r="E20" s="66">
        <f>$C$7+$C$9</f>
        <v>100</v>
      </c>
      <c r="F20" s="66">
        <f t="shared" ref="F20:M20" si="2">E20*(1+$C$8)</f>
        <v>102</v>
      </c>
      <c r="G20" s="87">
        <f t="shared" si="2"/>
        <v>104.04</v>
      </c>
      <c r="H20" s="87">
        <f t="shared" si="2"/>
        <v>106.1208</v>
      </c>
      <c r="I20" s="87">
        <f t="shared" si="2"/>
        <v>108.243216</v>
      </c>
      <c r="J20" s="87">
        <f t="shared" si="2"/>
        <v>110.40808032000001</v>
      </c>
      <c r="K20" s="87">
        <f t="shared" si="2"/>
        <v>112.61624192640001</v>
      </c>
      <c r="L20" s="87">
        <f t="shared" si="2"/>
        <v>114.868566764928</v>
      </c>
      <c r="M20" s="87">
        <f t="shared" si="2"/>
        <v>117.16593810022657</v>
      </c>
      <c r="N20" s="58"/>
      <c r="O20" s="58"/>
    </row>
    <row r="21" spans="2:15" ht="15" customHeight="1">
      <c r="B21" s="36" t="s">
        <v>28</v>
      </c>
      <c r="C21" s="65">
        <v>0</v>
      </c>
      <c r="D21" s="87">
        <v>0</v>
      </c>
      <c r="E21" s="66">
        <f t="shared" ref="E21:M21" si="3">$C$9</f>
        <v>0</v>
      </c>
      <c r="F21" s="66">
        <f t="shared" si="3"/>
        <v>0</v>
      </c>
      <c r="G21" s="87">
        <f t="shared" si="3"/>
        <v>0</v>
      </c>
      <c r="H21" s="87">
        <f t="shared" si="3"/>
        <v>0</v>
      </c>
      <c r="I21" s="87">
        <f t="shared" si="3"/>
        <v>0</v>
      </c>
      <c r="J21" s="87">
        <f t="shared" si="3"/>
        <v>0</v>
      </c>
      <c r="K21" s="87">
        <f t="shared" si="3"/>
        <v>0</v>
      </c>
      <c r="L21" s="87">
        <f t="shared" si="3"/>
        <v>0</v>
      </c>
      <c r="M21" s="87">
        <f t="shared" si="3"/>
        <v>0</v>
      </c>
      <c r="N21" s="58"/>
      <c r="O21" s="58"/>
    </row>
    <row r="22" spans="2:15" ht="15" customHeight="1">
      <c r="B22" s="36" t="s">
        <v>29</v>
      </c>
      <c r="C22" s="65"/>
      <c r="D22" s="67">
        <f t="shared" ref="D22:M22" si="4">1/(1+$C$12)^D17</f>
        <v>0.92592592592592582</v>
      </c>
      <c r="E22" s="68">
        <f t="shared" si="4"/>
        <v>0.85733882030178321</v>
      </c>
      <c r="F22" s="68">
        <f t="shared" si="4"/>
        <v>0.79383224102016958</v>
      </c>
      <c r="G22" s="68">
        <f t="shared" si="4"/>
        <v>0.73502985279645328</v>
      </c>
      <c r="H22" s="68">
        <f t="shared" si="4"/>
        <v>0.68058319703375303</v>
      </c>
      <c r="I22" s="68">
        <f t="shared" si="4"/>
        <v>0.63016962688310452</v>
      </c>
      <c r="J22" s="68">
        <f t="shared" si="4"/>
        <v>0.58349039526213387</v>
      </c>
      <c r="K22" s="68">
        <f t="shared" si="4"/>
        <v>0.54026888450197574</v>
      </c>
      <c r="L22" s="68">
        <f t="shared" si="4"/>
        <v>0.50024896713145905</v>
      </c>
      <c r="M22" s="68">
        <f t="shared" si="4"/>
        <v>0.46319348808468425</v>
      </c>
      <c r="N22" s="58"/>
      <c r="O22" s="58"/>
    </row>
    <row r="23" spans="2:15" ht="15" customHeight="1">
      <c r="B23" s="55" t="s">
        <v>30</v>
      </c>
      <c r="C23" s="71">
        <f>C19</f>
        <v>1500</v>
      </c>
      <c r="D23" s="88">
        <f>SUM(D20:D21)*D22</f>
        <v>0</v>
      </c>
      <c r="E23" s="88">
        <f>SUM(E20:E21)*E22</f>
        <v>85.733882030178322</v>
      </c>
      <c r="F23" s="88">
        <f t="shared" ref="F23:M23" si="5">SUM(F20:F21)*F22</f>
        <v>80.970888584057292</v>
      </c>
      <c r="G23" s="88">
        <f t="shared" si="5"/>
        <v>76.472505884943004</v>
      </c>
      <c r="H23" s="88">
        <f t="shared" si="5"/>
        <v>72.224033335779495</v>
      </c>
      <c r="I23" s="88">
        <f t="shared" si="5"/>
        <v>68.211587039347293</v>
      </c>
      <c r="J23" s="88">
        <f t="shared" si="5"/>
        <v>64.422054426050224</v>
      </c>
      <c r="K23" s="88">
        <f t="shared" si="5"/>
        <v>60.843051402380766</v>
      </c>
      <c r="L23" s="88">
        <f t="shared" si="5"/>
        <v>57.462881880026281</v>
      </c>
      <c r="M23" s="88">
        <f t="shared" si="5"/>
        <v>54.27049955335815</v>
      </c>
      <c r="N23" s="58"/>
      <c r="O23" s="58"/>
    </row>
    <row r="24" spans="2:15" ht="15" customHeight="1">
      <c r="B24" s="74" t="s">
        <v>31</v>
      </c>
      <c r="C24" s="75">
        <f>SUM(C23:M23)</f>
        <v>2120.6113841361207</v>
      </c>
      <c r="D24" s="89"/>
      <c r="E24" s="85"/>
      <c r="F24" s="85"/>
      <c r="G24" s="90"/>
      <c r="H24" s="90"/>
      <c r="I24" s="90"/>
      <c r="J24" s="90"/>
      <c r="K24" s="90"/>
      <c r="L24" s="90"/>
      <c r="M24" s="90"/>
      <c r="N24" s="58"/>
      <c r="O24" s="58"/>
    </row>
    <row r="25" spans="2:15" ht="15" customHeight="1">
      <c r="B25" s="36"/>
      <c r="C25" s="49"/>
      <c r="D25" s="89"/>
      <c r="E25" s="85"/>
      <c r="F25" s="85"/>
      <c r="G25" s="90"/>
      <c r="H25" s="90"/>
      <c r="I25" s="90"/>
      <c r="J25" s="90"/>
      <c r="K25" s="90"/>
      <c r="L25" s="90"/>
      <c r="M25" s="90"/>
      <c r="N25" s="58"/>
      <c r="O25" s="58"/>
    </row>
    <row r="26" spans="2:15" ht="15" customHeight="1">
      <c r="B26" s="36"/>
      <c r="C26" s="38"/>
      <c r="D26" s="84"/>
      <c r="E26" s="85"/>
      <c r="F26" s="86"/>
      <c r="G26" s="91"/>
      <c r="H26" s="91"/>
      <c r="I26" s="91"/>
      <c r="J26" s="91"/>
      <c r="K26" s="91"/>
      <c r="L26" s="91"/>
      <c r="M26" s="91"/>
      <c r="N26" s="58"/>
      <c r="O26" s="58"/>
    </row>
    <row r="27" spans="2:15" ht="15" customHeight="1">
      <c r="B27" s="55" t="s">
        <v>32</v>
      </c>
      <c r="C27" s="73" t="s">
        <v>21</v>
      </c>
      <c r="D27" s="92">
        <f>+D17</f>
        <v>1</v>
      </c>
      <c r="E27" s="92">
        <f t="shared" ref="E27:M27" si="6">D27+1</f>
        <v>2</v>
      </c>
      <c r="F27" s="92">
        <f t="shared" si="6"/>
        <v>3</v>
      </c>
      <c r="G27" s="92">
        <f t="shared" si="6"/>
        <v>4</v>
      </c>
      <c r="H27" s="92">
        <f t="shared" si="6"/>
        <v>5</v>
      </c>
      <c r="I27" s="92">
        <f t="shared" si="6"/>
        <v>6</v>
      </c>
      <c r="J27" s="92">
        <f t="shared" si="6"/>
        <v>7</v>
      </c>
      <c r="K27" s="92">
        <f t="shared" si="6"/>
        <v>8</v>
      </c>
      <c r="L27" s="92">
        <f t="shared" si="6"/>
        <v>9</v>
      </c>
      <c r="M27" s="92">
        <f t="shared" si="6"/>
        <v>10</v>
      </c>
      <c r="N27" s="58"/>
      <c r="O27" s="58"/>
    </row>
    <row r="28" spans="2:15" ht="15" customHeight="1">
      <c r="B28" s="36" t="s">
        <v>33</v>
      </c>
      <c r="C28" s="65">
        <v>0</v>
      </c>
      <c r="D28" s="87">
        <v>0</v>
      </c>
      <c r="E28" s="87">
        <f>C10</f>
        <v>3000</v>
      </c>
      <c r="F28" s="87">
        <f>E28</f>
        <v>3000</v>
      </c>
      <c r="G28" s="87">
        <f t="shared" ref="G28:M28" si="7">F28</f>
        <v>3000</v>
      </c>
      <c r="H28" s="87">
        <f t="shared" si="7"/>
        <v>3000</v>
      </c>
      <c r="I28" s="87">
        <f t="shared" si="7"/>
        <v>3000</v>
      </c>
      <c r="J28" s="87">
        <f t="shared" si="7"/>
        <v>3000</v>
      </c>
      <c r="K28" s="87">
        <f t="shared" si="7"/>
        <v>3000</v>
      </c>
      <c r="L28" s="87">
        <f t="shared" si="7"/>
        <v>3000</v>
      </c>
      <c r="M28" s="87">
        <f t="shared" si="7"/>
        <v>3000</v>
      </c>
      <c r="N28" s="58"/>
      <c r="O28" s="58"/>
    </row>
    <row r="29" spans="2:15" ht="15" customHeight="1">
      <c r="B29" s="55" t="s">
        <v>29</v>
      </c>
      <c r="C29" s="69">
        <v>0</v>
      </c>
      <c r="D29" s="70">
        <f t="shared" ref="D29:M29" si="8">1/(1+$C$12)^D27</f>
        <v>0.92592592592592582</v>
      </c>
      <c r="E29" s="70">
        <f t="shared" si="8"/>
        <v>0.85733882030178321</v>
      </c>
      <c r="F29" s="69">
        <f t="shared" si="8"/>
        <v>0.79383224102016958</v>
      </c>
      <c r="G29" s="70">
        <f t="shared" si="8"/>
        <v>0.73502985279645328</v>
      </c>
      <c r="H29" s="70">
        <f t="shared" si="8"/>
        <v>0.68058319703375303</v>
      </c>
      <c r="I29" s="69">
        <f t="shared" si="8"/>
        <v>0.63016962688310452</v>
      </c>
      <c r="J29" s="70">
        <f t="shared" si="8"/>
        <v>0.58349039526213387</v>
      </c>
      <c r="K29" s="70">
        <f t="shared" si="8"/>
        <v>0.54026888450197574</v>
      </c>
      <c r="L29" s="69">
        <f t="shared" si="8"/>
        <v>0.50024896713145905</v>
      </c>
      <c r="M29" s="70">
        <f t="shared" si="8"/>
        <v>0.46319348808468425</v>
      </c>
      <c r="N29" s="58"/>
      <c r="O29" s="58"/>
    </row>
    <row r="30" spans="2:15" ht="15" customHeight="1">
      <c r="B30" s="55" t="s">
        <v>30</v>
      </c>
      <c r="C30" s="71">
        <f>C28</f>
        <v>0</v>
      </c>
      <c r="D30" s="88">
        <f>D28*D29</f>
        <v>0</v>
      </c>
      <c r="E30" s="88">
        <f>E28*E29</f>
        <v>2572.0164609053495</v>
      </c>
      <c r="F30" s="88">
        <f t="shared" ref="F30:M30" si="9">F28*F29</f>
        <v>2381.4967230605089</v>
      </c>
      <c r="G30" s="88">
        <f t="shared" si="9"/>
        <v>2205.0895583893598</v>
      </c>
      <c r="H30" s="88">
        <f t="shared" si="9"/>
        <v>2041.7495911012591</v>
      </c>
      <c r="I30" s="88">
        <f t="shared" si="9"/>
        <v>1890.5088806493136</v>
      </c>
      <c r="J30" s="88">
        <f t="shared" si="9"/>
        <v>1750.4711857864015</v>
      </c>
      <c r="K30" s="88">
        <f t="shared" si="9"/>
        <v>1620.8066535059272</v>
      </c>
      <c r="L30" s="88">
        <f t="shared" si="9"/>
        <v>1500.7469013943771</v>
      </c>
      <c r="M30" s="88">
        <f t="shared" si="9"/>
        <v>1389.5804642540527</v>
      </c>
      <c r="N30" s="58"/>
      <c r="O30" s="58"/>
    </row>
    <row r="31" spans="2:15" ht="15" customHeight="1">
      <c r="B31" s="74" t="s">
        <v>34</v>
      </c>
      <c r="C31" s="76">
        <f>SUM(C30:M30)</f>
        <v>17352.466419046552</v>
      </c>
      <c r="D31" s="84"/>
      <c r="E31" s="93"/>
      <c r="F31" s="86"/>
      <c r="G31" s="93"/>
      <c r="H31" s="93"/>
      <c r="I31" s="93"/>
      <c r="J31" s="94"/>
      <c r="K31" s="94"/>
      <c r="L31" s="94"/>
      <c r="M31" s="94"/>
      <c r="N31" s="58"/>
      <c r="O31" s="58"/>
    </row>
    <row r="32" spans="2:15" ht="15" customHeight="1">
      <c r="B32" s="36"/>
      <c r="C32" s="38"/>
      <c r="D32" s="84"/>
      <c r="E32" s="85"/>
      <c r="F32" s="86"/>
      <c r="G32" s="93"/>
      <c r="H32" s="93"/>
      <c r="I32" s="93"/>
      <c r="J32" s="94"/>
      <c r="K32" s="94"/>
      <c r="L32" s="94"/>
      <c r="M32" s="94"/>
      <c r="N32" s="58"/>
      <c r="O32" s="58"/>
    </row>
    <row r="33" spans="1:15" ht="15" customHeight="1">
      <c r="B33" s="36"/>
      <c r="C33" s="38"/>
      <c r="D33" s="84"/>
      <c r="E33" s="85"/>
      <c r="F33" s="86"/>
      <c r="G33" s="93"/>
      <c r="H33" s="93"/>
      <c r="I33" s="93"/>
      <c r="J33" s="94"/>
      <c r="K33" s="94"/>
      <c r="L33" s="94"/>
      <c r="M33" s="94"/>
      <c r="N33" s="58"/>
      <c r="O33" s="58"/>
    </row>
    <row r="34" spans="1:15" ht="15" customHeight="1">
      <c r="B34" s="72" t="s">
        <v>35</v>
      </c>
      <c r="C34" s="77">
        <f>C24/C31</f>
        <v>0.12220806731015935</v>
      </c>
      <c r="D34" s="89"/>
      <c r="E34" s="85"/>
      <c r="F34" s="85"/>
      <c r="G34" s="83"/>
      <c r="H34" s="83"/>
      <c r="I34" s="83"/>
      <c r="J34" s="83"/>
      <c r="K34" s="83"/>
      <c r="L34" s="83"/>
      <c r="M34" s="83"/>
      <c r="N34" s="58"/>
      <c r="O34" s="58"/>
    </row>
    <row r="35" spans="1:15" ht="15" customHeight="1">
      <c r="A35" s="34"/>
      <c r="B35" s="48"/>
      <c r="C35" s="35"/>
      <c r="D35" s="85"/>
      <c r="E35" s="85"/>
      <c r="F35" s="90"/>
      <c r="G35" s="95"/>
      <c r="H35" s="95"/>
      <c r="I35" s="90"/>
      <c r="J35" s="90"/>
      <c r="K35" s="90"/>
      <c r="L35" s="90"/>
      <c r="M35" s="90"/>
      <c r="N35" s="58"/>
      <c r="O35" s="58"/>
    </row>
    <row r="36" spans="1:15" ht="15" customHeight="1">
      <c r="A36" s="34"/>
      <c r="B36" s="48"/>
      <c r="C36" s="35"/>
      <c r="D36" s="60"/>
      <c r="E36" s="36"/>
      <c r="F36" s="37"/>
      <c r="G36" s="39"/>
      <c r="H36" s="39"/>
      <c r="I36" s="37"/>
      <c r="J36" s="37"/>
      <c r="K36" s="37"/>
      <c r="L36" s="37"/>
      <c r="M36" s="37"/>
      <c r="N36" s="58"/>
      <c r="O36" s="58"/>
    </row>
    <row r="37" spans="1:15" ht="15" customHeight="1">
      <c r="A37" s="34"/>
      <c r="B37" s="48"/>
      <c r="C37" s="35"/>
      <c r="D37" s="60"/>
      <c r="E37" s="36"/>
      <c r="F37" s="37"/>
      <c r="G37" s="39"/>
      <c r="H37" s="39"/>
      <c r="I37" s="37"/>
      <c r="J37" s="37"/>
      <c r="K37" s="37"/>
      <c r="L37" s="37"/>
      <c r="M37" s="37"/>
      <c r="N37" s="58"/>
      <c r="O37" s="58"/>
    </row>
    <row r="38" spans="1:15" ht="15" customHeight="1"/>
    <row r="39" spans="1:15" ht="15" customHeight="1"/>
    <row r="40" spans="1:15" ht="15" customHeight="1"/>
    <row r="41" spans="1:15" ht="15" customHeight="1"/>
    <row r="42" spans="1:15" ht="15" customHeight="1"/>
    <row r="43" spans="1:15" ht="15" customHeight="1"/>
    <row r="44" spans="1:15" ht="15" customHeight="1"/>
    <row r="45" spans="1:15" ht="15" customHeight="1"/>
    <row r="46" spans="1:15" ht="15" customHeight="1"/>
    <row r="47" spans="1:15" ht="15" customHeight="1"/>
    <row r="48" spans="1:15" ht="15" customHeight="1"/>
    <row r="51" spans="2:15"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</row>
    <row r="52" spans="2:15"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Levelized Cost of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Powell</dc:creator>
  <cp:lastModifiedBy>Corporate Finance Institute</cp:lastModifiedBy>
  <dcterms:created xsi:type="dcterms:W3CDTF">2022-12-08T21:45:05Z</dcterms:created>
  <dcterms:modified xsi:type="dcterms:W3CDTF">2023-04-07T16:29:31Z</dcterms:modified>
</cp:coreProperties>
</file>