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G:\Shared drives\Non Course Content\Free CFI Templates\Excel\"/>
    </mc:Choice>
  </mc:AlternateContent>
  <xr:revisionPtr revIDLastSave="0" documentId="13_ncr:1_{B2037E35-9DF5-42C3-BAA9-75E619159B8D}" xr6:coauthVersionLast="47" xr6:coauthVersionMax="47" xr10:uidLastSave="{00000000-0000-0000-0000-000000000000}"/>
  <bookViews>
    <workbookView xWindow="-96" yWindow="-96" windowWidth="23232" windowHeight="12696" xr2:uid="{00000000-000D-0000-FFFF-FFFF00000000}"/>
  </bookViews>
  <sheets>
    <sheet name="Cover Page" sheetId="4" r:id="rId1"/>
    <sheet name="Working Capital" sheetId="5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1">'Working Capital'!$B$2:$M$45</definedName>
  </definedNames>
  <calcPr calcId="191029" calcMode="autoNoTable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8" i="5" l="1"/>
  <c r="H38" i="5"/>
  <c r="I38" i="5"/>
  <c r="J38" i="5"/>
  <c r="K38" i="5"/>
  <c r="L38" i="5"/>
  <c r="M38" i="5"/>
  <c r="G39" i="5"/>
  <c r="H39" i="5"/>
  <c r="I39" i="5"/>
  <c r="J39" i="5"/>
  <c r="K39" i="5"/>
  <c r="L39" i="5"/>
  <c r="M39" i="5"/>
  <c r="G40" i="5"/>
  <c r="H40" i="5"/>
  <c r="I40" i="5"/>
  <c r="J40" i="5"/>
  <c r="K40" i="5"/>
  <c r="L40" i="5"/>
  <c r="M40" i="5"/>
  <c r="F36" i="5"/>
  <c r="G36" i="5" s="1"/>
  <c r="H36" i="5" s="1"/>
  <c r="I36" i="5" s="1"/>
  <c r="J36" i="5" s="1"/>
  <c r="K36" i="5" s="1"/>
  <c r="L36" i="5" s="1"/>
  <c r="M36" i="5" s="1"/>
  <c r="F40" i="5"/>
  <c r="F39" i="5"/>
  <c r="F38" i="5"/>
  <c r="G5" i="5"/>
  <c r="H5" i="5" s="1"/>
  <c r="I5" i="5" s="1"/>
  <c r="J5" i="5" s="1"/>
  <c r="K5" i="5" s="1"/>
  <c r="L5" i="5" s="1"/>
  <c r="M5" i="5" s="1"/>
  <c r="M28" i="5"/>
  <c r="L28" i="5"/>
  <c r="K28" i="5"/>
  <c r="J28" i="5"/>
  <c r="I28" i="5"/>
  <c r="H28" i="5"/>
  <c r="G28" i="5"/>
  <c r="F28" i="5"/>
  <c r="M20" i="5"/>
  <c r="M23" i="5" s="1"/>
  <c r="L20" i="5"/>
  <c r="L23" i="5" s="1"/>
  <c r="K20" i="5"/>
  <c r="K23" i="5" s="1"/>
  <c r="J20" i="5"/>
  <c r="J23" i="5" s="1"/>
  <c r="I20" i="5"/>
  <c r="I23" i="5" s="1"/>
  <c r="H20" i="5"/>
  <c r="H23" i="5" s="1"/>
  <c r="G20" i="5"/>
  <c r="G23" i="5" s="1"/>
  <c r="F20" i="5"/>
  <c r="F23" i="5" s="1"/>
  <c r="M11" i="5"/>
  <c r="L11" i="5"/>
  <c r="K11" i="5"/>
  <c r="J11" i="5"/>
  <c r="I11" i="5"/>
  <c r="H11" i="5"/>
  <c r="G11" i="5"/>
  <c r="G15" i="5" s="1"/>
  <c r="F11" i="5"/>
  <c r="H41" i="5" l="1"/>
  <c r="G41" i="5"/>
  <c r="H43" i="5" s="1"/>
  <c r="F41" i="5"/>
  <c r="M41" i="5"/>
  <c r="L41" i="5"/>
  <c r="K41" i="5"/>
  <c r="L43" i="5" s="1"/>
  <c r="J41" i="5"/>
  <c r="I41" i="5"/>
  <c r="J43" i="5" s="1"/>
  <c r="F15" i="5"/>
  <c r="F30" i="5"/>
  <c r="G30" i="5"/>
  <c r="G32" i="5" s="1"/>
  <c r="H15" i="5"/>
  <c r="H30" i="5"/>
  <c r="I15" i="5"/>
  <c r="I30" i="5"/>
  <c r="J15" i="5"/>
  <c r="J30" i="5"/>
  <c r="K15" i="5"/>
  <c r="K30" i="5"/>
  <c r="L15" i="5"/>
  <c r="L30" i="5"/>
  <c r="M15" i="5"/>
  <c r="M30" i="5"/>
  <c r="M43" i="5" l="1"/>
  <c r="K43" i="5"/>
  <c r="G43" i="5"/>
  <c r="I43" i="5"/>
  <c r="H32" i="5"/>
  <c r="F32" i="5"/>
  <c r="I32" i="5"/>
  <c r="M32" i="5"/>
  <c r="K32" i="5"/>
  <c r="L32" i="5"/>
  <c r="J32" i="5"/>
</calcChain>
</file>

<file path=xl/sharedStrings.xml><?xml version="1.0" encoding="utf-8"?>
<sst xmlns="http://schemas.openxmlformats.org/spreadsheetml/2006/main" count="42" uniqueCount="37">
  <si>
    <t>Cash</t>
  </si>
  <si>
    <t>Accounts Receivable</t>
  </si>
  <si>
    <t>Inventories</t>
  </si>
  <si>
    <t>Accounts Payable</t>
  </si>
  <si>
    <t>Working Capital</t>
  </si>
  <si>
    <t>https://corporatefinanceinstitute.com/</t>
  </si>
  <si>
    <t>Strictly Confidential</t>
  </si>
  <si>
    <t>Table of Contents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</si>
  <si>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</si>
  <si>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</si>
  <si>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</si>
  <si>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</si>
  <si>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</si>
  <si>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</si>
  <si>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 xml:space="preserve"> </t>
  </si>
  <si>
    <t>Working Capital Example</t>
  </si>
  <si>
    <t>All figures in USD thousands unless stated</t>
  </si>
  <si>
    <t>Balance Sheet</t>
  </si>
  <si>
    <t>ASSETS</t>
  </si>
  <si>
    <t>Total Current Assets</t>
  </si>
  <si>
    <t>Property Plant &amp; Equipment</t>
  </si>
  <si>
    <t>Total Assets</t>
  </si>
  <si>
    <t>LIABILITIES</t>
  </si>
  <si>
    <t>Revolving Credit Line</t>
  </si>
  <si>
    <t>Total Current Liabilities</t>
  </si>
  <si>
    <t>Long-Term Debt</t>
  </si>
  <si>
    <t>Total Liabilities</t>
  </si>
  <si>
    <t>EQUITY</t>
  </si>
  <si>
    <t>Common Equity</t>
  </si>
  <si>
    <t>Retained Earnings</t>
  </si>
  <si>
    <t>Total Shareholders' Equity</t>
  </si>
  <si>
    <t>Total Liabilities &amp; Equity</t>
  </si>
  <si>
    <t>Check</t>
  </si>
  <si>
    <t>Net Working Capital</t>
  </si>
  <si>
    <t>Change in Net Working Capital on the Cash Flow Statement</t>
  </si>
  <si>
    <r>
      <t xml:space="preserve">Working Capital </t>
    </r>
    <r>
      <rPr>
        <b/>
        <vertAlign val="superscript"/>
        <sz val="14"/>
        <color rgb="FF3271D2"/>
        <rFont val="Open Sans"/>
        <family val="2"/>
      </rPr>
      <t>1</t>
    </r>
  </si>
  <si>
    <t>Working capital is defined as non-cash Current Assets and non-debt Current Liabilities.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</si>
</sst>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6" formatCode="_(#,##0_)_%;\(#,##0\)_%;_(&quot;–&quot;_)_%;_(@_)_%"/>
    <numFmt numFmtId="167" formatCode="_-* #,##0.00_-;\-* #,##0.00_-;_-* &quot;-&quot;??_-;_-@_-"/>
    <numFmt numFmtId="168" formatCode="_-* #,##0.00_-;\(#,##0.00\)_-;_-* &quot;-&quot;_-;_-@_-"/>
    <numFmt numFmtId="169" formatCode="0&quot;A&quot;"/>
    <numFmt numFmtId="170" formatCode="_(#,##0_);\(#,##0\);_(&quot;–&quot;_);_(@_)"/>
    <numFmt numFmtId="171" formatCode="0&quot;F&quot;"/>
    <numFmt numFmtId="173" formatCode="#,##0_);[Red]\(#,##0\);\-"/>
    <numFmt numFmtId="174" formatCode="#,##0_);\(#,##0\);\-"/>
    <numFmt numFmtId="178" formatCode="@\⁽\¹\⁾"/>
  </numFmts>
  <fonts count="45"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2"/>
      <color theme="1"/>
      <name val="Open Sans"/>
      <family val="2"/>
    </font>
    <font>
      <b/>
      <sz val="10"/>
      <color theme="0"/>
      <name val="Open Sans"/>
      <family val="2"/>
    </font>
    <font>
      <sz val="11"/>
      <color theme="1"/>
      <name val="Open Sans"/>
      <family val="2"/>
    </font>
    <font>
      <b/>
      <sz val="10"/>
      <color theme="1"/>
      <name val="Open Sans"/>
      <family val="2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u/>
      <sz val="12"/>
      <color indexed="12"/>
      <name val="Arial Narrow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 Narrow"/>
      <family val="2"/>
    </font>
    <font>
      <u/>
      <sz val="10"/>
      <color theme="10"/>
      <name val="Arial"/>
      <family val="2"/>
    </font>
    <font>
      <sz val="10"/>
      <color rgb="FFFF0000"/>
      <name val="Open Sans"/>
      <family val="2"/>
    </font>
    <font>
      <sz val="10"/>
      <color theme="0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u/>
      <sz val="12"/>
      <color rgb="FF3271D2"/>
      <name val="Open Sans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  <font>
      <sz val="11"/>
      <name val="Open Sans"/>
      <family val="2"/>
    </font>
    <font>
      <sz val="10"/>
      <name val="Bookman"/>
      <family val="1"/>
    </font>
    <font>
      <b/>
      <i/>
      <sz val="11"/>
      <color rgb="FFFA621C"/>
      <name val="Open Sans"/>
      <family val="2"/>
    </font>
    <font>
      <sz val="10"/>
      <color rgb="FF000000"/>
      <name val="Open Sans"/>
      <family val="2"/>
    </font>
    <font>
      <i/>
      <sz val="8"/>
      <name val="Open Sans"/>
      <family val="2"/>
    </font>
    <font>
      <b/>
      <sz val="10"/>
      <name val="Open Sans"/>
      <family val="2"/>
    </font>
    <font>
      <sz val="10"/>
      <color rgb="FF3271D2"/>
      <name val="Open Sans"/>
      <family val="2"/>
    </font>
    <font>
      <sz val="10"/>
      <name val="Open Sans"/>
      <family val="2"/>
    </font>
    <font>
      <b/>
      <sz val="14"/>
      <color rgb="FF3271D2"/>
      <name val="Open Sans"/>
      <family val="2"/>
    </font>
    <font>
      <sz val="14"/>
      <color theme="1"/>
      <name val="Open Sans"/>
      <family val="2"/>
    </font>
    <font>
      <b/>
      <sz val="14"/>
      <color rgb="FF0000FF"/>
      <name val="Open Sans"/>
      <family val="2"/>
    </font>
    <font>
      <b/>
      <sz val="10"/>
      <color rgb="FFFA621C"/>
      <name val="Open Sans"/>
      <family val="2"/>
    </font>
    <font>
      <i/>
      <sz val="9"/>
      <name val="Open Sans"/>
      <family val="2"/>
    </font>
    <font>
      <b/>
      <sz val="10"/>
      <color rgb="FF3271D2"/>
      <name val="Open Sans"/>
      <family val="2"/>
    </font>
    <font>
      <b/>
      <sz val="10"/>
      <color rgb="FF000000"/>
      <name val="Open Sans"/>
      <family val="2"/>
    </font>
    <font>
      <sz val="10"/>
      <color rgb="FF0000FF"/>
      <name val="Open Sans"/>
      <family val="2"/>
    </font>
    <font>
      <sz val="10"/>
      <color rgb="FFFA621C"/>
      <name val="Open Sans"/>
      <family val="2"/>
    </font>
    <font>
      <i/>
      <sz val="10"/>
      <name val="Open Sans"/>
      <family val="2"/>
    </font>
    <font>
      <i/>
      <sz val="10"/>
      <color rgb="FF000000"/>
      <name val="Open Sans"/>
      <family val="2"/>
    </font>
    <font>
      <b/>
      <vertAlign val="superscript"/>
      <sz val="14"/>
      <color rgb="FF3271D2"/>
      <name val="Open Sans"/>
      <family val="2"/>
    </font>
    <font>
      <i/>
      <sz val="9"/>
      <color theme="1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5F7"/>
        <bgColor rgb="FF000000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/>
      <right/>
      <top/>
      <bottom style="hair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hair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6">
    <xf numFmtId="0" fontId="0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8" fillId="0" borderId="0"/>
    <xf numFmtId="0" fontId="9" fillId="0" borderId="0" applyNumberFormat="0" applyFill="0" applyBorder="0" applyAlignment="0" applyProtection="0">
      <alignment horizontal="left" indent="1"/>
    </xf>
    <xf numFmtId="0" fontId="8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/>
    <xf numFmtId="0" fontId="2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167" fontId="25" fillId="0" borderId="0" applyFont="0" applyFill="0" applyBorder="0" applyAlignment="0" applyProtection="0"/>
    <xf numFmtId="167" fontId="2" fillId="0" borderId="0" applyFont="0" applyFill="0" applyBorder="0" applyAlignment="0" applyProtection="0"/>
  </cellStyleXfs>
  <cellXfs count="93">
    <xf numFmtId="0" fontId="0" fillId="0" borderId="0" xfId="0"/>
    <xf numFmtId="0" fontId="6" fillId="0" borderId="0" xfId="0" applyFont="1"/>
    <xf numFmtId="0" fontId="2" fillId="0" borderId="0" xfId="10"/>
    <xf numFmtId="0" fontId="6" fillId="0" borderId="0" xfId="10" applyFont="1"/>
    <xf numFmtId="0" fontId="6" fillId="2" borderId="2" xfId="10" applyFont="1" applyFill="1" applyBorder="1"/>
    <xf numFmtId="0" fontId="6" fillId="2" borderId="3" xfId="10" applyFont="1" applyFill="1" applyBorder="1"/>
    <xf numFmtId="0" fontId="6" fillId="2" borderId="4" xfId="10" applyFont="1" applyFill="1" applyBorder="1"/>
    <xf numFmtId="0" fontId="6" fillId="2" borderId="5" xfId="10" applyFont="1" applyFill="1" applyBorder="1"/>
    <xf numFmtId="0" fontId="6" fillId="2" borderId="0" xfId="10" applyFont="1" applyFill="1"/>
    <xf numFmtId="0" fontId="6" fillId="2" borderId="6" xfId="10" applyFont="1" applyFill="1" applyBorder="1"/>
    <xf numFmtId="0" fontId="6" fillId="0" borderId="5" xfId="10" applyFont="1" applyBorder="1"/>
    <xf numFmtId="0" fontId="6" fillId="0" borderId="6" xfId="10" applyFont="1" applyBorder="1"/>
    <xf numFmtId="0" fontId="16" fillId="0" borderId="0" xfId="10" applyFont="1" applyProtection="1">
      <protection locked="0"/>
    </xf>
    <xf numFmtId="0" fontId="17" fillId="0" borderId="0" xfId="10" applyFont="1" applyAlignment="1">
      <alignment horizontal="right"/>
    </xf>
    <xf numFmtId="0" fontId="6" fillId="0" borderId="0" xfId="10" applyFont="1" applyProtection="1">
      <protection locked="0"/>
    </xf>
    <xf numFmtId="0" fontId="18" fillId="0" borderId="0" xfId="10" applyFont="1"/>
    <xf numFmtId="0" fontId="17" fillId="0" borderId="1" xfId="10" applyFont="1" applyBorder="1" applyProtection="1">
      <protection locked="0"/>
    </xf>
    <xf numFmtId="0" fontId="1" fillId="0" borderId="0" xfId="10" applyFont="1"/>
    <xf numFmtId="166" fontId="20" fillId="0" borderId="0" xfId="12" applyNumberFormat="1" applyFont="1" applyFill="1" applyBorder="1" applyProtection="1">
      <protection locked="0"/>
    </xf>
    <xf numFmtId="0" fontId="21" fillId="0" borderId="0" xfId="12" applyFont="1" applyFill="1" applyBorder="1" applyProtection="1">
      <protection locked="0"/>
    </xf>
    <xf numFmtId="166" fontId="4" fillId="0" borderId="0" xfId="10" applyNumberFormat="1" applyFont="1"/>
    <xf numFmtId="166" fontId="13" fillId="0" borderId="0" xfId="12" applyNumberFormat="1" applyFill="1" applyBorder="1"/>
    <xf numFmtId="0" fontId="1" fillId="0" borderId="0" xfId="12" applyFont="1" applyFill="1" applyBorder="1"/>
    <xf numFmtId="0" fontId="22" fillId="3" borderId="0" xfId="10" applyFont="1" applyFill="1"/>
    <xf numFmtId="0" fontId="1" fillId="3" borderId="0" xfId="10" applyFont="1" applyFill="1"/>
    <xf numFmtId="166" fontId="23" fillId="3" borderId="0" xfId="10" applyNumberFormat="1" applyFont="1" applyFill="1"/>
    <xf numFmtId="0" fontId="15" fillId="3" borderId="0" xfId="10" applyFont="1" applyFill="1"/>
    <xf numFmtId="0" fontId="6" fillId="0" borderId="7" xfId="10" applyFont="1" applyBorder="1"/>
    <xf numFmtId="0" fontId="6" fillId="0" borderId="8" xfId="10" applyFont="1" applyBorder="1"/>
    <xf numFmtId="0" fontId="6" fillId="0" borderId="9" xfId="10" applyFont="1" applyBorder="1"/>
    <xf numFmtId="0" fontId="24" fillId="0" borderId="0" xfId="0" applyFont="1"/>
    <xf numFmtId="0" fontId="24" fillId="2" borderId="0" xfId="0" applyFont="1" applyFill="1"/>
    <xf numFmtId="168" fontId="26" fillId="0" borderId="0" xfId="14" applyNumberFormat="1" applyFont="1" applyAlignment="1" applyProtection="1">
      <alignment horizontal="center"/>
      <protection locked="0"/>
    </xf>
    <xf numFmtId="0" fontId="27" fillId="0" borderId="0" xfId="0" applyFont="1" applyAlignment="1">
      <alignment horizontal="left"/>
    </xf>
    <xf numFmtId="37" fontId="5" fillId="0" borderId="0" xfId="0" applyNumberFormat="1" applyFont="1" applyAlignment="1">
      <alignment vertical="center"/>
    </xf>
    <xf numFmtId="0" fontId="28" fillId="0" borderId="0" xfId="0" applyFont="1" applyAlignment="1">
      <alignment horizontal="center"/>
    </xf>
    <xf numFmtId="169" fontId="29" fillId="0" borderId="0" xfId="0" applyNumberFormat="1" applyFont="1" applyAlignment="1">
      <alignment horizontal="right"/>
    </xf>
    <xf numFmtId="170" fontId="30" fillId="0" borderId="0" xfId="0" applyNumberFormat="1" applyFont="1"/>
    <xf numFmtId="170" fontId="31" fillId="0" borderId="0" xfId="0" applyNumberFormat="1" applyFont="1"/>
    <xf numFmtId="0" fontId="14" fillId="0" borderId="0" xfId="0" applyFont="1" applyAlignment="1">
      <alignment horizontal="left"/>
    </xf>
    <xf numFmtId="37" fontId="32" fillId="4" borderId="0" xfId="0" applyNumberFormat="1" applyFont="1" applyFill="1" applyAlignment="1">
      <alignment vertical="center"/>
    </xf>
    <xf numFmtId="37" fontId="5" fillId="4" borderId="0" xfId="0" applyNumberFormat="1" applyFont="1" applyFill="1" applyAlignment="1">
      <alignment vertical="center"/>
    </xf>
    <xf numFmtId="37" fontId="15" fillId="4" borderId="0" xfId="0" applyNumberFormat="1" applyFont="1" applyFill="1" applyAlignment="1">
      <alignment vertical="center"/>
    </xf>
    <xf numFmtId="169" fontId="5" fillId="4" borderId="0" xfId="0" applyNumberFormat="1" applyFont="1" applyFill="1" applyAlignment="1">
      <alignment horizontal="right"/>
    </xf>
    <xf numFmtId="37" fontId="33" fillId="0" borderId="0" xfId="0" applyNumberFormat="1" applyFont="1" applyAlignment="1">
      <alignment vertical="center"/>
    </xf>
    <xf numFmtId="37" fontId="34" fillId="0" borderId="0" xfId="0" applyNumberFormat="1" applyFont="1" applyAlignment="1">
      <alignment vertical="center"/>
    </xf>
    <xf numFmtId="37" fontId="15" fillId="0" borderId="0" xfId="0" applyNumberFormat="1" applyFont="1" applyAlignment="1">
      <alignment vertical="center"/>
    </xf>
    <xf numFmtId="169" fontId="5" fillId="0" borderId="0" xfId="0" applyNumberFormat="1" applyFont="1" applyAlignment="1">
      <alignment horizontal="right"/>
    </xf>
    <xf numFmtId="0" fontId="35" fillId="0" borderId="0" xfId="0" applyFont="1" applyAlignment="1">
      <alignment horizontal="left"/>
    </xf>
    <xf numFmtId="166" fontId="36" fillId="0" borderId="0" xfId="0" applyNumberFormat="1" applyFont="1" applyAlignment="1">
      <alignment vertical="center"/>
    </xf>
    <xf numFmtId="171" fontId="29" fillId="0" borderId="0" xfId="0" applyNumberFormat="1" applyFont="1" applyAlignment="1">
      <alignment horizontal="right"/>
    </xf>
    <xf numFmtId="0" fontId="31" fillId="0" borderId="0" xfId="0" applyFont="1"/>
    <xf numFmtId="170" fontId="30" fillId="0" borderId="0" xfId="0" applyNumberFormat="1" applyFont="1" applyAlignment="1">
      <alignment horizontal="right"/>
    </xf>
    <xf numFmtId="170" fontId="30" fillId="0" borderId="10" xfId="0" applyNumberFormat="1" applyFont="1" applyBorder="1" applyAlignment="1">
      <alignment horizontal="right"/>
    </xf>
    <xf numFmtId="0" fontId="29" fillId="0" borderId="0" xfId="0" applyFont="1"/>
    <xf numFmtId="173" fontId="29" fillId="0" borderId="0" xfId="0" applyNumberFormat="1" applyFont="1"/>
    <xf numFmtId="169" fontId="38" fillId="0" borderId="11" xfId="0" applyNumberFormat="1" applyFont="1" applyBorder="1" applyAlignment="1">
      <alignment horizontal="right" vertical="center"/>
    </xf>
    <xf numFmtId="171" fontId="38" fillId="0" borderId="11" xfId="0" applyNumberFormat="1" applyFont="1" applyBorder="1" applyAlignment="1">
      <alignment horizontal="right" vertical="center"/>
    </xf>
    <xf numFmtId="0" fontId="31" fillId="0" borderId="0" xfId="0" applyFont="1" applyAlignment="1">
      <alignment horizontal="left" indent="1"/>
    </xf>
    <xf numFmtId="174" fontId="30" fillId="0" borderId="0" xfId="0" applyNumberFormat="1" applyFont="1"/>
    <xf numFmtId="0" fontId="40" fillId="0" borderId="0" xfId="0" applyFont="1"/>
    <xf numFmtId="174" fontId="31" fillId="0" borderId="0" xfId="0" applyNumberFormat="1" applyFont="1"/>
    <xf numFmtId="174" fontId="6" fillId="0" borderId="0" xfId="0" applyNumberFormat="1" applyFont="1"/>
    <xf numFmtId="169" fontId="5" fillId="0" borderId="1" xfId="0" applyNumberFormat="1" applyFont="1" applyBorder="1" applyAlignment="1">
      <alignment horizontal="right"/>
    </xf>
    <xf numFmtId="174" fontId="39" fillId="0" borderId="0" xfId="0" applyNumberFormat="1" applyFont="1"/>
    <xf numFmtId="170" fontId="38" fillId="0" borderId="0" xfId="0" applyNumberFormat="1" applyFont="1" applyAlignment="1">
      <alignment horizontal="left"/>
    </xf>
    <xf numFmtId="170" fontId="27" fillId="0" borderId="0" xfId="0" applyNumberFormat="1" applyFont="1" applyAlignment="1">
      <alignment horizontal="right"/>
    </xf>
    <xf numFmtId="0" fontId="29" fillId="0" borderId="0" xfId="0" applyFont="1" applyAlignment="1">
      <alignment horizontal="left" indent="1"/>
    </xf>
    <xf numFmtId="173" fontId="30" fillId="0" borderId="0" xfId="0" applyNumberFormat="1" applyFont="1"/>
    <xf numFmtId="173" fontId="31" fillId="0" borderId="0" xfId="0" applyNumberFormat="1" applyFont="1"/>
    <xf numFmtId="173" fontId="38" fillId="0" borderId="13" xfId="0" applyNumberFormat="1" applyFont="1" applyBorder="1" applyAlignment="1">
      <alignment horizontal="right" vertical="center"/>
    </xf>
    <xf numFmtId="173" fontId="27" fillId="0" borderId="12" xfId="0" applyNumberFormat="1" applyFont="1" applyBorder="1"/>
    <xf numFmtId="173" fontId="40" fillId="0" borderId="0" xfId="0" applyNumberFormat="1" applyFont="1"/>
    <xf numFmtId="173" fontId="37" fillId="0" borderId="0" xfId="0" applyNumberFormat="1" applyFont="1"/>
    <xf numFmtId="0" fontId="41" fillId="0" borderId="0" xfId="0" applyFont="1" applyAlignment="1">
      <alignment horizontal="left" indent="1"/>
    </xf>
    <xf numFmtId="170" fontId="42" fillId="0" borderId="0" xfId="15" applyNumberFormat="1" applyFont="1" applyFill="1" applyBorder="1" applyAlignment="1">
      <alignment horizontal="right"/>
    </xf>
    <xf numFmtId="169" fontId="37" fillId="0" borderId="11" xfId="0" applyNumberFormat="1" applyFont="1" applyBorder="1" applyAlignment="1">
      <alignment horizontal="right" vertical="center"/>
    </xf>
    <xf numFmtId="0" fontId="31" fillId="0" borderId="0" xfId="0" applyFont="1" applyBorder="1"/>
    <xf numFmtId="0" fontId="27" fillId="0" borderId="0" xfId="0" applyFont="1" applyBorder="1" applyAlignment="1">
      <alignment horizontal="left"/>
    </xf>
    <xf numFmtId="0" fontId="27" fillId="0" borderId="0" xfId="0" applyFont="1" applyBorder="1"/>
    <xf numFmtId="174" fontId="27" fillId="0" borderId="0" xfId="0" applyNumberFormat="1" applyFont="1" applyBorder="1"/>
    <xf numFmtId="0" fontId="31" fillId="0" borderId="0" xfId="0" applyFont="1" applyAlignment="1">
      <alignment horizontal="left"/>
    </xf>
    <xf numFmtId="0" fontId="41" fillId="0" borderId="0" xfId="0" applyFont="1" applyBorder="1" applyAlignment="1">
      <alignment horizontal="center"/>
    </xf>
    <xf numFmtId="0" fontId="1" fillId="0" borderId="0" xfId="0" applyFont="1"/>
    <xf numFmtId="170" fontId="1" fillId="0" borderId="0" xfId="0" applyNumberFormat="1" applyFont="1"/>
    <xf numFmtId="171" fontId="38" fillId="0" borderId="14" xfId="0" applyNumberFormat="1" applyFont="1" applyBorder="1" applyAlignment="1">
      <alignment horizontal="right" vertical="center"/>
    </xf>
    <xf numFmtId="173" fontId="1" fillId="0" borderId="10" xfId="0" applyNumberFormat="1" applyFont="1" applyBorder="1"/>
    <xf numFmtId="170" fontId="7" fillId="0" borderId="0" xfId="0" applyNumberFormat="1" applyFont="1" applyBorder="1"/>
    <xf numFmtId="0" fontId="1" fillId="0" borderId="0" xfId="0" applyFont="1" applyBorder="1"/>
    <xf numFmtId="0" fontId="1" fillId="0" borderId="15" xfId="0" applyFont="1" applyBorder="1"/>
    <xf numFmtId="170" fontId="1" fillId="0" borderId="15" xfId="0" applyNumberFormat="1" applyFont="1" applyBorder="1"/>
    <xf numFmtId="178" fontId="44" fillId="0" borderId="0" xfId="0" applyNumberFormat="1" applyFont="1"/>
    <xf numFmtId="166" fontId="19" fillId="0" borderId="0" xfId="13" applyNumberFormat="1" applyFont="1" applyFill="1" applyBorder="1" applyProtection="1">
      <protection locked="0"/>
    </xf>
  </cellXfs>
  <cellStyles count="16">
    <cellStyle name="Comma 2" xfId="2" xr:uid="{00000000-0005-0000-0000-000001000000}"/>
    <cellStyle name="Comma 2 2" xfId="14" xr:uid="{78EACBA0-AF63-4543-A88E-9108CC882BD0}"/>
    <cellStyle name="Comma 3" xfId="4" xr:uid="{00000000-0005-0000-0000-000002000000}"/>
    <cellStyle name="Comma 4" xfId="15" xr:uid="{9D4E930F-BA87-4714-93E8-CC2DC6FD2B5E}"/>
    <cellStyle name="Ctx_Hyperlink" xfId="6" xr:uid="{00000000-0005-0000-0000-000003000000}"/>
    <cellStyle name="Hyperlink" xfId="13" builtinId="8"/>
    <cellStyle name="Hyperlink 2" xfId="8" xr:uid="{00000000-0005-0000-0000-000005000000}"/>
    <cellStyle name="Hyperlink 2 2" xfId="12" xr:uid="{A0CE7DA2-CAE5-4472-B592-E2B95495E52D}"/>
    <cellStyle name="Hyperlink 3" xfId="9" xr:uid="{00000000-0005-0000-0000-000006000000}"/>
    <cellStyle name="Hyperlink 4" xfId="11" xr:uid="{73EC6265-4FB2-4E00-902C-D97BBB5B7D1C}"/>
    <cellStyle name="Normal" xfId="0" builtinId="0"/>
    <cellStyle name="Normal 2" xfId="1" xr:uid="{00000000-0005-0000-0000-000008000000}"/>
    <cellStyle name="Normal 2 2" xfId="7" xr:uid="{00000000-0005-0000-0000-000009000000}"/>
    <cellStyle name="Normal 2 2 2" xfId="10" xr:uid="{4913CC27-CF69-4E0A-9DA1-83350F18F9E6}"/>
    <cellStyle name="Normal 2 3 2" xfId="5" xr:uid="{00000000-0005-0000-0000-00000A000000}"/>
    <cellStyle name="Percent 2" xfId="3" xr:uid="{00000000-0005-0000-0000-00000B000000}"/>
  </cellStyles>
  <dxfs count="1">
    <dxf>
      <font>
        <b/>
        <i val="0"/>
        <color theme="0"/>
      </font>
      <fill>
        <patternFill>
          <bgColor rgb="FFFA621C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svg"/><Relationship Id="rId1" Type="http://schemas.openxmlformats.org/officeDocument/2006/relationships/image" Target="../media/image3.png"/><Relationship Id="rId4" Type="http://schemas.openxmlformats.org/officeDocument/2006/relationships/image" Target="../media/image6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5</xdr:col>
      <xdr:colOff>1727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348362-1115-49BF-956E-D8924F2D7E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530" y="470245"/>
          <a:ext cx="446323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11</xdr:col>
      <xdr:colOff>2593237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B189BB7-501B-4E99-8376-76C1CE140C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7370" y="845820"/>
          <a:ext cx="2688487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243359</xdr:colOff>
      <xdr:row>0</xdr:row>
      <xdr:rowOff>162683</xdr:rowOff>
    </xdr:from>
    <xdr:to>
      <xdr:col>12</xdr:col>
      <xdr:colOff>485439</xdr:colOff>
      <xdr:row>0</xdr:row>
      <xdr:rowOff>486683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2D02CAAD-EE04-422E-A4FE-AE79EFD122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114819" y="162683"/>
          <a:ext cx="1727980" cy="3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189462</xdr:colOff>
      <xdr:row>0</xdr:row>
      <xdr:rowOff>143783</xdr:rowOff>
    </xdr:from>
    <xdr:to>
      <xdr:col>2</xdr:col>
      <xdr:colOff>791616</xdr:colOff>
      <xdr:row>0</xdr:row>
      <xdr:rowOff>514158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28153798-41B1-4690-BFE2-AE3005C33A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852402" y="143783"/>
          <a:ext cx="1947084" cy="370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BA31C-8FEC-49E5-99B3-D877841117CC}">
  <sheetPr>
    <pageSetUpPr fitToPage="1"/>
  </sheetPr>
  <dimension ref="A1:M40"/>
  <sheetViews>
    <sheetView showGridLines="0" tabSelected="1" zoomScaleNormal="100" workbookViewId="0"/>
  </sheetViews>
  <sheetFormatPr defaultRowHeight="14.4"/>
  <cols>
    <col min="1" max="1" width="4.68359375" style="2" customWidth="1"/>
    <col min="2" max="2" width="4.83984375" style="2" customWidth="1"/>
    <col min="3" max="3" width="36.68359375" style="2" customWidth="1"/>
    <col min="4" max="11" width="10.68359375" style="2" customWidth="1"/>
    <col min="12" max="12" width="36.68359375" style="2" customWidth="1"/>
    <col min="13" max="13" width="4.83984375" style="2" customWidth="1"/>
    <col min="14" max="16384" width="8.83984375" style="2"/>
  </cols>
  <sheetData>
    <row r="1" spans="1:13" ht="19.5" customHeight="1" thickBo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ht="19.5" customHeight="1" thickTop="1">
      <c r="A2" s="3"/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6"/>
    </row>
    <row r="3" spans="1:13" ht="19.5" customHeight="1">
      <c r="A3" s="3"/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9"/>
    </row>
    <row r="4" spans="1:13" ht="19.5" customHeight="1">
      <c r="A4" s="3"/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9"/>
    </row>
    <row r="5" spans="1:13" ht="19.5" customHeight="1">
      <c r="A5" s="3"/>
      <c r="B5" s="7"/>
      <c r="C5" s="8"/>
      <c r="D5" s="8"/>
      <c r="E5" s="8"/>
      <c r="F5" s="8"/>
      <c r="G5" s="8"/>
      <c r="H5" s="8"/>
      <c r="I5" s="8"/>
      <c r="J5" s="8"/>
      <c r="K5" s="8"/>
      <c r="L5" s="8"/>
      <c r="M5" s="9"/>
    </row>
    <row r="6" spans="1:13" ht="19.5" customHeight="1">
      <c r="A6" s="3"/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</row>
    <row r="7" spans="1:13" ht="19.5" customHeight="1">
      <c r="A7" s="3"/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9"/>
    </row>
    <row r="8" spans="1:13" ht="19.5" customHeight="1">
      <c r="A8" s="3"/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9"/>
    </row>
    <row r="9" spans="1:13" ht="19.5" customHeight="1">
      <c r="A9" s="3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9"/>
    </row>
    <row r="10" spans="1:13" ht="19.5" customHeight="1">
      <c r="A10" s="3"/>
      <c r="B10" s="10"/>
      <c r="C10" s="3"/>
      <c r="D10" s="3"/>
      <c r="E10" s="3"/>
      <c r="F10" s="3"/>
      <c r="G10" s="3"/>
      <c r="H10" s="3"/>
      <c r="I10" s="3"/>
      <c r="J10" s="3"/>
      <c r="K10" s="3"/>
      <c r="L10" s="3"/>
      <c r="M10" s="11"/>
    </row>
    <row r="11" spans="1:13" ht="28.5" customHeight="1">
      <c r="A11" s="3"/>
      <c r="B11" s="10"/>
      <c r="C11" s="12" t="s">
        <v>15</v>
      </c>
      <c r="D11" s="3"/>
      <c r="E11" s="3"/>
      <c r="F11" s="3"/>
      <c r="G11" s="3"/>
      <c r="H11" s="3"/>
      <c r="I11" s="3"/>
      <c r="J11" s="3"/>
      <c r="K11" s="3"/>
      <c r="L11" s="13" t="s">
        <v>6</v>
      </c>
      <c r="M11" s="11"/>
    </row>
    <row r="12" spans="1:13" ht="19.5" customHeight="1">
      <c r="A12" s="3"/>
      <c r="B12" s="10"/>
      <c r="C12" s="14"/>
      <c r="D12" s="3"/>
      <c r="E12" s="3"/>
      <c r="F12" s="3"/>
      <c r="G12" s="3"/>
      <c r="H12" s="3"/>
      <c r="I12" s="3"/>
      <c r="J12" s="3"/>
      <c r="K12" s="15"/>
      <c r="L12" s="3"/>
      <c r="M12" s="11"/>
    </row>
    <row r="13" spans="1:13" ht="19.5" customHeight="1">
      <c r="A13" s="3"/>
      <c r="B13" s="10"/>
      <c r="C13" s="16" t="s">
        <v>7</v>
      </c>
      <c r="D13" s="17"/>
      <c r="E13" s="17"/>
      <c r="F13" s="17"/>
      <c r="G13" s="17"/>
      <c r="H13" s="17"/>
      <c r="I13" s="17"/>
      <c r="J13" s="17"/>
      <c r="K13" s="17"/>
      <c r="L13" s="17"/>
      <c r="M13" s="11"/>
    </row>
    <row r="14" spans="1:13" ht="19.5" customHeight="1">
      <c r="A14" s="3"/>
      <c r="B14" s="10"/>
      <c r="C14" s="3"/>
      <c r="D14" s="17"/>
      <c r="E14" s="17"/>
      <c r="F14" s="17"/>
      <c r="G14" s="17"/>
      <c r="H14" s="17"/>
      <c r="I14" s="17"/>
      <c r="J14" s="17"/>
      <c r="K14" s="17"/>
      <c r="L14" s="17"/>
      <c r="M14" s="11"/>
    </row>
    <row r="15" spans="1:13" ht="19.5" customHeight="1">
      <c r="A15" s="3"/>
      <c r="B15" s="10"/>
      <c r="C15" s="92" t="s">
        <v>4</v>
      </c>
      <c r="D15" s="17"/>
      <c r="E15" s="17"/>
      <c r="F15" s="17"/>
      <c r="G15" s="17"/>
      <c r="H15" s="17"/>
      <c r="I15" s="17"/>
      <c r="J15" s="17"/>
      <c r="K15" s="17"/>
      <c r="L15" s="17"/>
      <c r="M15" s="11"/>
    </row>
    <row r="16" spans="1:13" ht="19.5" customHeight="1">
      <c r="A16" s="3"/>
      <c r="B16" s="10"/>
      <c r="C16"/>
      <c r="D16" s="17"/>
      <c r="E16" s="17"/>
      <c r="F16" s="17"/>
      <c r="G16" s="17"/>
      <c r="H16" s="17"/>
      <c r="I16" s="17"/>
      <c r="J16" s="17"/>
      <c r="K16" s="17"/>
      <c r="L16" s="17"/>
      <c r="M16" s="11"/>
    </row>
    <row r="17" spans="1:13" ht="19.5" customHeight="1">
      <c r="A17" s="3"/>
      <c r="B17" s="10"/>
      <c r="C17" s="18"/>
      <c r="D17" s="17"/>
      <c r="E17" s="17"/>
      <c r="F17" s="17"/>
      <c r="G17" s="17"/>
      <c r="H17" s="17"/>
      <c r="I17" s="17"/>
      <c r="J17" s="17"/>
      <c r="K17" s="17"/>
      <c r="L17" s="17"/>
      <c r="M17" s="11"/>
    </row>
    <row r="18" spans="1:13" ht="19.5" customHeight="1">
      <c r="A18" s="3"/>
      <c r="B18" s="10"/>
      <c r="C18" s="18"/>
      <c r="D18" s="17"/>
      <c r="E18" s="17"/>
      <c r="F18" s="17"/>
      <c r="G18" s="17"/>
      <c r="H18" s="17"/>
      <c r="I18" s="17"/>
      <c r="J18" s="17"/>
      <c r="K18" s="17"/>
      <c r="L18" s="17"/>
      <c r="M18" s="11"/>
    </row>
    <row r="19" spans="1:13" ht="19.5" customHeight="1">
      <c r="A19" s="3"/>
      <c r="B19" s="10"/>
      <c r="C19" s="18"/>
      <c r="D19" s="17"/>
      <c r="E19" s="17"/>
      <c r="F19" s="17"/>
      <c r="G19" s="17"/>
      <c r="H19" s="17"/>
      <c r="I19" s="17"/>
      <c r="J19" s="17"/>
      <c r="K19" s="17"/>
      <c r="L19" s="17"/>
      <c r="M19" s="11"/>
    </row>
    <row r="20" spans="1:13" ht="19.5" customHeight="1">
      <c r="A20" s="3"/>
      <c r="B20" s="10"/>
      <c r="C20" s="18"/>
      <c r="D20" s="17"/>
      <c r="E20" s="17"/>
      <c r="F20" s="17"/>
      <c r="G20" s="17"/>
      <c r="H20" s="17"/>
      <c r="I20" s="17"/>
      <c r="J20" s="17"/>
      <c r="K20" s="17"/>
      <c r="L20" s="17"/>
      <c r="M20" s="11"/>
    </row>
    <row r="21" spans="1:13" ht="19.5" customHeight="1">
      <c r="A21" s="3"/>
      <c r="B21" s="10"/>
      <c r="C21" s="19"/>
      <c r="D21" s="17"/>
      <c r="E21" s="17"/>
      <c r="F21" s="17"/>
      <c r="G21" s="17"/>
      <c r="H21" s="17"/>
      <c r="I21" s="17"/>
      <c r="J21" s="17"/>
      <c r="K21" s="17"/>
      <c r="L21" s="17"/>
      <c r="M21" s="11"/>
    </row>
    <row r="22" spans="1:13" ht="19.5" customHeight="1">
      <c r="A22" s="3"/>
      <c r="B22" s="10"/>
      <c r="C22" s="19"/>
      <c r="D22" s="17"/>
      <c r="E22" s="17"/>
      <c r="F22" s="17"/>
      <c r="G22" s="17"/>
      <c r="H22" s="17"/>
      <c r="I22" s="17"/>
      <c r="J22" s="17"/>
      <c r="K22" s="17"/>
      <c r="L22" s="17"/>
      <c r="M22" s="11"/>
    </row>
    <row r="23" spans="1:13" ht="19.5" customHeight="1">
      <c r="A23" s="3"/>
      <c r="B23" s="10"/>
      <c r="C23" s="19"/>
      <c r="D23" s="17"/>
      <c r="E23" s="17"/>
      <c r="F23" s="17"/>
      <c r="G23" s="17"/>
      <c r="H23" s="17"/>
      <c r="I23" s="17"/>
      <c r="J23" s="17"/>
      <c r="K23" s="17"/>
      <c r="L23" s="17"/>
      <c r="M23" s="11"/>
    </row>
    <row r="24" spans="1:13" ht="19.5" customHeight="1">
      <c r="A24" s="3"/>
      <c r="B24" s="10"/>
      <c r="C24" s="19"/>
      <c r="D24" s="17"/>
      <c r="E24" s="17"/>
      <c r="F24" s="17"/>
      <c r="G24" s="17"/>
      <c r="H24" s="17"/>
      <c r="I24" s="17"/>
      <c r="J24" s="17"/>
      <c r="K24" s="17"/>
      <c r="L24" s="17"/>
      <c r="M24" s="11"/>
    </row>
    <row r="25" spans="1:13" ht="19.5" customHeight="1">
      <c r="A25" s="3"/>
      <c r="B25" s="10"/>
      <c r="C25" s="19"/>
      <c r="D25" s="17"/>
      <c r="E25" s="17"/>
      <c r="F25" s="17"/>
      <c r="G25" s="17"/>
      <c r="H25" s="17"/>
      <c r="I25" s="17"/>
      <c r="J25" s="17"/>
      <c r="K25" s="17"/>
      <c r="L25" s="17"/>
      <c r="M25" s="11"/>
    </row>
    <row r="26" spans="1:13" ht="19.5" customHeight="1">
      <c r="A26" s="3"/>
      <c r="B26" s="10"/>
      <c r="C26" s="20"/>
      <c r="D26" s="17"/>
      <c r="E26" s="17"/>
      <c r="F26" s="17"/>
      <c r="G26" s="17"/>
      <c r="H26" s="17"/>
      <c r="I26" s="17"/>
      <c r="J26" s="17"/>
      <c r="K26" s="17"/>
      <c r="L26" s="17"/>
      <c r="M26" s="11"/>
    </row>
    <row r="27" spans="1:13" ht="19.5" customHeight="1">
      <c r="A27" s="3"/>
      <c r="B27" s="10"/>
      <c r="C27" s="20"/>
      <c r="D27" s="17"/>
      <c r="E27" s="17"/>
      <c r="F27" s="17"/>
      <c r="G27" s="17"/>
      <c r="H27" s="17"/>
      <c r="I27" s="17"/>
      <c r="J27" s="17"/>
      <c r="K27" s="17"/>
      <c r="L27" s="17"/>
      <c r="M27" s="11"/>
    </row>
    <row r="28" spans="1:13" ht="19.5" customHeight="1">
      <c r="A28" s="3"/>
      <c r="B28" s="10"/>
      <c r="C28" s="21"/>
      <c r="D28" s="17"/>
      <c r="E28" s="17"/>
      <c r="F28" s="17"/>
      <c r="G28" s="17"/>
      <c r="H28" s="17"/>
      <c r="I28" s="17"/>
      <c r="J28" s="17"/>
      <c r="K28" s="17"/>
      <c r="L28" s="17"/>
      <c r="M28" s="11"/>
    </row>
    <row r="29" spans="1:13" ht="19.5" customHeight="1">
      <c r="A29" s="3"/>
      <c r="B29" s="10"/>
      <c r="C29" s="22"/>
      <c r="D29" s="17"/>
      <c r="E29" s="17"/>
      <c r="F29" s="17"/>
      <c r="G29" s="17"/>
      <c r="H29" s="17"/>
      <c r="I29" s="17"/>
      <c r="J29" s="17"/>
      <c r="K29" s="17"/>
      <c r="L29" s="17"/>
      <c r="M29" s="11"/>
    </row>
    <row r="30" spans="1:13" ht="19.5" customHeight="1">
      <c r="A30" s="3"/>
      <c r="B30" s="10"/>
      <c r="C30" s="22"/>
      <c r="D30" s="17"/>
      <c r="E30" s="17"/>
      <c r="F30" s="17"/>
      <c r="G30" s="17"/>
      <c r="H30" s="17"/>
      <c r="I30" s="17"/>
      <c r="J30" s="17"/>
      <c r="K30" s="17"/>
      <c r="L30" s="17"/>
      <c r="M30" s="11"/>
    </row>
    <row r="31" spans="1:13" ht="19.5" customHeight="1">
      <c r="A31" s="3"/>
      <c r="B31" s="10"/>
      <c r="C31" s="23" t="s">
        <v>8</v>
      </c>
      <c r="D31" s="24"/>
      <c r="E31" s="24"/>
      <c r="F31" s="24"/>
      <c r="G31" s="24"/>
      <c r="H31" s="24"/>
      <c r="I31" s="24"/>
      <c r="J31" s="24"/>
      <c r="K31" s="24"/>
      <c r="L31" s="24"/>
      <c r="M31" s="11"/>
    </row>
    <row r="32" spans="1:13" ht="19.5" customHeight="1">
      <c r="A32" s="3"/>
      <c r="B32" s="10"/>
      <c r="C32" s="25" t="s">
        <v>9</v>
      </c>
      <c r="D32" s="26"/>
      <c r="E32" s="26"/>
      <c r="F32" s="26"/>
      <c r="G32" s="26"/>
      <c r="H32" s="26"/>
      <c r="I32" s="26"/>
      <c r="J32" s="26"/>
      <c r="K32" s="26"/>
      <c r="L32" s="26"/>
      <c r="M32" s="11"/>
    </row>
    <row r="33" spans="1:13" ht="19.5" customHeight="1">
      <c r="A33" s="3"/>
      <c r="B33" s="10"/>
      <c r="C33" s="25" t="s">
        <v>10</v>
      </c>
      <c r="D33" s="26"/>
      <c r="E33" s="26"/>
      <c r="F33" s="26"/>
      <c r="G33" s="26"/>
      <c r="H33" s="26"/>
      <c r="I33" s="26"/>
      <c r="J33" s="26"/>
      <c r="K33" s="26"/>
      <c r="L33" s="26"/>
      <c r="M33" s="11"/>
    </row>
    <row r="34" spans="1:13" ht="19.5" customHeight="1">
      <c r="A34" s="3"/>
      <c r="B34" s="10"/>
      <c r="C34" s="25" t="s">
        <v>11</v>
      </c>
      <c r="D34" s="26"/>
      <c r="E34" s="26"/>
      <c r="F34" s="26"/>
      <c r="G34" s="26"/>
      <c r="H34" s="26"/>
      <c r="I34" s="26"/>
      <c r="J34" s="26"/>
      <c r="K34" s="26"/>
      <c r="L34" s="26"/>
      <c r="M34" s="11"/>
    </row>
    <row r="35" spans="1:13" ht="19.5" customHeight="1">
      <c r="A35" s="3"/>
      <c r="B35" s="10"/>
      <c r="C35" s="25" t="s">
        <v>12</v>
      </c>
      <c r="D35" s="26"/>
      <c r="E35" s="26"/>
      <c r="F35" s="26"/>
      <c r="G35" s="26"/>
      <c r="H35" s="26"/>
      <c r="I35" s="26"/>
      <c r="J35" s="26"/>
      <c r="K35" s="26"/>
      <c r="L35" s="26"/>
      <c r="M35" s="11"/>
    </row>
    <row r="36" spans="1:13" ht="19.5" customHeight="1">
      <c r="A36" s="3"/>
      <c r="B36" s="10"/>
      <c r="C36" s="25" t="s">
        <v>13</v>
      </c>
      <c r="D36" s="26"/>
      <c r="E36" s="26"/>
      <c r="F36" s="26"/>
      <c r="G36" s="26"/>
      <c r="H36" s="26"/>
      <c r="I36" s="26"/>
      <c r="J36" s="26"/>
      <c r="K36" s="26"/>
      <c r="L36" s="26"/>
      <c r="M36" s="11"/>
    </row>
    <row r="37" spans="1:13" ht="19.5" customHeight="1">
      <c r="A37" s="3"/>
      <c r="B37" s="10"/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11"/>
    </row>
    <row r="38" spans="1:13" ht="19.5" customHeight="1">
      <c r="A38" s="3"/>
      <c r="B38" s="10"/>
      <c r="C38" s="25" t="s">
        <v>5</v>
      </c>
      <c r="D38" s="26"/>
      <c r="E38" s="26"/>
      <c r="F38" s="26"/>
      <c r="G38" s="26"/>
      <c r="H38" s="26"/>
      <c r="I38" s="26"/>
      <c r="J38" s="26"/>
      <c r="K38" s="26"/>
      <c r="L38" s="26"/>
      <c r="M38" s="11"/>
    </row>
    <row r="39" spans="1:13" ht="19.5" customHeight="1" thickBot="1">
      <c r="A39" s="3"/>
      <c r="B39" s="27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9" t="s">
        <v>14</v>
      </c>
    </row>
    <row r="40" spans="1:13" ht="19.5" customHeight="1" thickTop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</sheetData>
  <hyperlinks>
    <hyperlink ref="C38" r:id="rId1" xr:uid="{7374E266-254C-4F4F-9730-9D106D92F1CE}"/>
    <hyperlink ref="C15" location="'Working Capital'!A1" tooltip="Working Capital" display="Working Capital" xr:uid="{F0484876-CB01-4A5E-8BB0-E596AE7DBCD0}"/>
  </hyperlinks>
  <pageMargins left="0.7" right="0.7" top="0.75" bottom="0.75" header="0.3" footer="0.3"/>
  <pageSetup scale="66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836BB-2147-4788-A233-6930519A6B1A}">
  <sheetPr>
    <pageSetUpPr autoPageBreaks="0"/>
  </sheetPr>
  <dimension ref="A1:P45"/>
  <sheetViews>
    <sheetView showGridLines="0" zoomScaleNormal="100" workbookViewId="0">
      <pane ySplit="1" topLeftCell="A2" activePane="bottomLeft" state="frozen"/>
      <selection pane="bottomLeft"/>
    </sheetView>
  </sheetViews>
  <sheetFormatPr defaultColWidth="9.15625" defaultRowHeight="15" customHeight="1"/>
  <cols>
    <col min="1" max="1" width="9.15625" style="83"/>
    <col min="2" max="2" width="18.578125" style="83" customWidth="1"/>
    <col min="3" max="3" width="12.68359375" style="83" customWidth="1"/>
    <col min="4" max="4" width="8.41796875" style="83" bestFit="1" customWidth="1"/>
    <col min="5" max="5" width="8.578125" style="83" customWidth="1"/>
    <col min="6" max="13" width="10.26171875" style="83" customWidth="1"/>
    <col min="14" max="14" width="1.68359375" style="83" customWidth="1"/>
    <col min="15" max="16" width="9.15625" style="83" customWidth="1"/>
    <col min="17" max="17" width="10.83984375" style="83" bestFit="1" customWidth="1"/>
    <col min="18" max="16384" width="9.15625" style="83"/>
  </cols>
  <sheetData>
    <row r="1" spans="1:16" s="1" customFormat="1" ht="50.25" customHeight="1">
      <c r="A1" s="30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P1" s="32"/>
    </row>
    <row r="2" spans="1:16" s="30" customFormat="1" ht="15" customHeight="1">
      <c r="B2" s="33"/>
      <c r="C2" s="34"/>
      <c r="D2" s="35"/>
      <c r="E2" s="36"/>
      <c r="F2" s="37"/>
      <c r="G2" s="37"/>
      <c r="H2" s="37"/>
      <c r="I2" s="38"/>
      <c r="J2" s="38"/>
      <c r="K2" s="38"/>
      <c r="L2" s="38"/>
      <c r="M2" s="38"/>
      <c r="N2" s="39"/>
      <c r="O2" s="39"/>
    </row>
    <row r="3" spans="1:16" s="44" customFormat="1" ht="20.399999999999999">
      <c r="A3" s="30" t="s">
        <v>14</v>
      </c>
      <c r="B3" s="40" t="s">
        <v>17</v>
      </c>
      <c r="C3" s="41"/>
      <c r="D3" s="42"/>
      <c r="E3" s="42"/>
      <c r="F3" s="43"/>
      <c r="G3" s="43"/>
      <c r="H3" s="43"/>
      <c r="I3" s="43"/>
      <c r="J3" s="43"/>
      <c r="K3" s="43"/>
      <c r="L3" s="43"/>
      <c r="M3" s="43"/>
      <c r="P3" s="48"/>
    </row>
    <row r="4" spans="1:16" s="44" customFormat="1" ht="15" customHeight="1">
      <c r="B4" s="45"/>
      <c r="C4" s="34"/>
      <c r="D4" s="46"/>
      <c r="E4" s="46"/>
      <c r="F4" s="47"/>
      <c r="G4" s="47"/>
      <c r="H4" s="47"/>
      <c r="I4" s="63"/>
      <c r="J4" s="63"/>
      <c r="K4" s="63"/>
      <c r="L4" s="63"/>
      <c r="M4" s="63"/>
    </row>
    <row r="5" spans="1:16" s="44" customFormat="1" ht="15" customHeight="1" thickBot="1">
      <c r="B5" s="49" t="s">
        <v>16</v>
      </c>
      <c r="C5" s="34"/>
      <c r="D5" s="36"/>
      <c r="E5" s="36"/>
      <c r="F5" s="76">
        <v>2020</v>
      </c>
      <c r="G5" s="56">
        <f>F5+1</f>
        <v>2021</v>
      </c>
      <c r="H5" s="56">
        <f>G5+1</f>
        <v>2022</v>
      </c>
      <c r="I5" s="57">
        <f>H5+1</f>
        <v>2023</v>
      </c>
      <c r="J5" s="57">
        <f t="shared" ref="J5:M5" si="0">I5+1</f>
        <v>2024</v>
      </c>
      <c r="K5" s="57">
        <f t="shared" si="0"/>
        <v>2025</v>
      </c>
      <c r="L5" s="57">
        <f t="shared" si="0"/>
        <v>2026</v>
      </c>
      <c r="M5" s="57">
        <f t="shared" si="0"/>
        <v>2027</v>
      </c>
    </row>
    <row r="6" spans="1:16" s="1" customFormat="1" ht="15" customHeight="1">
      <c r="A6" s="30"/>
      <c r="B6" s="49"/>
      <c r="C6" s="34"/>
      <c r="D6" s="36"/>
      <c r="E6" s="36"/>
      <c r="F6" s="36"/>
      <c r="G6" s="36"/>
      <c r="H6" s="36"/>
      <c r="I6" s="50"/>
      <c r="J6" s="50"/>
      <c r="K6" s="50"/>
      <c r="L6" s="50"/>
      <c r="M6" s="50"/>
      <c r="P6" s="39"/>
    </row>
    <row r="7" spans="1:16" s="1" customFormat="1" ht="15" customHeight="1">
      <c r="A7" s="30"/>
      <c r="B7" s="54" t="s">
        <v>18</v>
      </c>
      <c r="C7" s="54"/>
      <c r="F7" s="64"/>
      <c r="G7" s="64"/>
      <c r="H7" s="64"/>
      <c r="I7" s="61"/>
      <c r="J7" s="61"/>
      <c r="K7" s="61"/>
      <c r="L7" s="61"/>
      <c r="M7" s="61"/>
      <c r="P7" s="39"/>
    </row>
    <row r="8" spans="1:16" s="1" customFormat="1" ht="15" customHeight="1">
      <c r="A8" s="30"/>
      <c r="B8" s="58" t="s">
        <v>0</v>
      </c>
      <c r="C8" s="58"/>
      <c r="F8" s="52">
        <v>9124.700000000008</v>
      </c>
      <c r="G8" s="52">
        <v>4792.5506000000059</v>
      </c>
      <c r="H8" s="52">
        <v>3726.9991000000045</v>
      </c>
      <c r="I8" s="52">
        <v>5477.3995077584095</v>
      </c>
      <c r="J8" s="52">
        <v>7999.3632231801175</v>
      </c>
      <c r="K8" s="52">
        <v>10808.832737150202</v>
      </c>
      <c r="L8" s="52">
        <v>14173.195808355247</v>
      </c>
      <c r="M8" s="52">
        <v>17440.904105508191</v>
      </c>
      <c r="O8" s="60"/>
      <c r="P8" s="65"/>
    </row>
    <row r="9" spans="1:16" s="1" customFormat="1" ht="15" customHeight="1">
      <c r="A9" s="30"/>
      <c r="B9" s="58" t="s">
        <v>1</v>
      </c>
      <c r="C9" s="58"/>
      <c r="F9" s="52">
        <v>5708</v>
      </c>
      <c r="G9" s="52">
        <v>6333</v>
      </c>
      <c r="H9" s="52">
        <v>6624</v>
      </c>
      <c r="I9" s="52">
        <v>6963.4293300000008</v>
      </c>
      <c r="J9" s="52">
        <v>7103.3942595329991</v>
      </c>
      <c r="K9" s="52">
        <v>7246.1724841496134</v>
      </c>
      <c r="L9" s="52">
        <v>7355.2273800360636</v>
      </c>
      <c r="M9" s="52">
        <v>7428.9635345209226</v>
      </c>
      <c r="O9" s="60"/>
      <c r="P9" s="65"/>
    </row>
    <row r="10" spans="1:16" s="1" customFormat="1" ht="15" customHeight="1">
      <c r="A10" s="30"/>
      <c r="B10" s="58" t="s">
        <v>2</v>
      </c>
      <c r="C10" s="58"/>
      <c r="F10" s="53">
        <v>1792</v>
      </c>
      <c r="G10" s="53">
        <v>1923</v>
      </c>
      <c r="H10" s="53">
        <v>2009</v>
      </c>
      <c r="I10" s="53">
        <v>1856.9144880000001</v>
      </c>
      <c r="J10" s="53">
        <v>1894.2384692087996</v>
      </c>
      <c r="K10" s="53">
        <v>1932.3126624398969</v>
      </c>
      <c r="L10" s="53">
        <v>1961.3939680096169</v>
      </c>
      <c r="M10" s="53">
        <v>1981.0569425389128</v>
      </c>
      <c r="P10" s="65"/>
    </row>
    <row r="11" spans="1:16" s="1" customFormat="1" ht="15" customHeight="1">
      <c r="A11" s="30"/>
      <c r="B11" s="58" t="s">
        <v>19</v>
      </c>
      <c r="C11" s="58"/>
      <c r="F11" s="66">
        <f>SUM(F8:F10)</f>
        <v>16624.700000000008</v>
      </c>
      <c r="G11" s="66">
        <f t="shared" ref="G11:M11" si="1">SUM(G8:G10)</f>
        <v>13048.550600000006</v>
      </c>
      <c r="H11" s="66">
        <f t="shared" si="1"/>
        <v>12359.999100000005</v>
      </c>
      <c r="I11" s="66">
        <f t="shared" si="1"/>
        <v>14297.743325758411</v>
      </c>
      <c r="J11" s="66">
        <f t="shared" si="1"/>
        <v>16996.995951921916</v>
      </c>
      <c r="K11" s="66">
        <f t="shared" si="1"/>
        <v>19987.317883739714</v>
      </c>
      <c r="L11" s="66">
        <f t="shared" si="1"/>
        <v>23489.817156400924</v>
      </c>
      <c r="M11" s="66">
        <f t="shared" si="1"/>
        <v>26850.924582568026</v>
      </c>
      <c r="P11" s="65"/>
    </row>
    <row r="12" spans="1:16" s="1" customFormat="1" ht="15" customHeight="1">
      <c r="A12" s="30"/>
      <c r="B12" s="67"/>
      <c r="C12" s="67"/>
      <c r="F12" s="68"/>
      <c r="G12" s="68"/>
      <c r="H12" s="68"/>
      <c r="I12" s="69"/>
      <c r="J12" s="69"/>
      <c r="K12" s="69"/>
      <c r="L12" s="69"/>
      <c r="M12" s="69"/>
      <c r="P12" s="65"/>
    </row>
    <row r="13" spans="1:16" s="1" customFormat="1" ht="15" customHeight="1">
      <c r="A13" s="30"/>
      <c r="B13" s="58" t="s">
        <v>20</v>
      </c>
      <c r="C13" s="58"/>
      <c r="F13" s="68">
        <v>58759</v>
      </c>
      <c r="G13" s="68">
        <v>64296</v>
      </c>
      <c r="H13" s="68">
        <v>67974</v>
      </c>
      <c r="I13" s="68">
        <v>70453.125</v>
      </c>
      <c r="J13" s="68">
        <v>72733.5</v>
      </c>
      <c r="K13" s="68">
        <v>74880.75</v>
      </c>
      <c r="L13" s="68">
        <v>76591.125</v>
      </c>
      <c r="M13" s="68">
        <v>78416.8125</v>
      </c>
      <c r="O13" s="60"/>
      <c r="P13" s="65"/>
    </row>
    <row r="14" spans="1:16" s="1" customFormat="1" ht="15" customHeight="1">
      <c r="A14" s="30"/>
      <c r="B14" s="58"/>
      <c r="C14" s="58"/>
      <c r="D14" s="62"/>
      <c r="F14" s="68"/>
      <c r="G14" s="68"/>
      <c r="H14" s="68"/>
      <c r="I14" s="69"/>
      <c r="J14" s="69"/>
      <c r="K14" s="69"/>
      <c r="L14" s="69"/>
      <c r="M14" s="69"/>
      <c r="P14" s="65"/>
    </row>
    <row r="15" spans="1:16" s="1" customFormat="1" ht="15" customHeight="1" thickBot="1">
      <c r="A15" s="30"/>
      <c r="B15" s="58" t="s">
        <v>21</v>
      </c>
      <c r="C15" s="67"/>
      <c r="F15" s="70">
        <f>+F11+F13</f>
        <v>75383.700000000012</v>
      </c>
      <c r="G15" s="70">
        <f>+G11+G13</f>
        <v>77344.550600000002</v>
      </c>
      <c r="H15" s="70">
        <f>+H11+H13</f>
        <v>80333.999100000001</v>
      </c>
      <c r="I15" s="70">
        <f>+I11+I13</f>
        <v>84750.868325758405</v>
      </c>
      <c r="J15" s="70">
        <f>+J11+J13</f>
        <v>89730.495951921912</v>
      </c>
      <c r="K15" s="70">
        <f>+K11+K13</f>
        <v>94868.067883739714</v>
      </c>
      <c r="L15" s="70">
        <f>+L11+L13</f>
        <v>100080.94215640092</v>
      </c>
      <c r="M15" s="70">
        <f>+M11+M13</f>
        <v>105267.73708256803</v>
      </c>
      <c r="P15" s="65"/>
    </row>
    <row r="16" spans="1:16" s="1" customFormat="1" ht="15" customHeight="1">
      <c r="A16" s="30"/>
      <c r="B16" s="51"/>
      <c r="C16" s="51"/>
      <c r="F16" s="68"/>
      <c r="G16" s="68"/>
      <c r="H16" s="68"/>
      <c r="I16" s="69"/>
      <c r="J16" s="69"/>
      <c r="K16" s="69"/>
      <c r="L16" s="69"/>
      <c r="M16" s="69"/>
      <c r="P16" s="65"/>
    </row>
    <row r="17" spans="1:16" s="1" customFormat="1" ht="15" customHeight="1">
      <c r="A17" s="30"/>
      <c r="B17" s="54" t="s">
        <v>22</v>
      </c>
      <c r="C17" s="54"/>
      <c r="F17" s="68"/>
      <c r="G17" s="68"/>
      <c r="H17" s="68"/>
      <c r="I17" s="69"/>
      <c r="J17" s="69"/>
      <c r="K17" s="69"/>
      <c r="L17" s="69"/>
      <c r="M17" s="69"/>
      <c r="P17" s="65"/>
    </row>
    <row r="18" spans="1:16" s="1" customFormat="1" ht="15" customHeight="1">
      <c r="A18" s="30"/>
      <c r="B18" s="58" t="s">
        <v>3</v>
      </c>
      <c r="C18" s="58"/>
      <c r="F18" s="68">
        <v>3024</v>
      </c>
      <c r="G18" s="68">
        <v>3205</v>
      </c>
      <c r="H18" s="68">
        <v>3319</v>
      </c>
      <c r="I18" s="68">
        <v>2971.0631808000003</v>
      </c>
      <c r="J18" s="68">
        <v>3030.7815507340792</v>
      </c>
      <c r="K18" s="68">
        <v>3091.7002599038351</v>
      </c>
      <c r="L18" s="68">
        <v>3138.2303488153871</v>
      </c>
      <c r="M18" s="68">
        <v>3169.6911080622604</v>
      </c>
      <c r="O18" s="60"/>
      <c r="P18" s="65"/>
    </row>
    <row r="19" spans="1:16" s="1" customFormat="1" ht="15" customHeight="1">
      <c r="A19" s="30"/>
      <c r="B19" s="58" t="s">
        <v>23</v>
      </c>
      <c r="C19" s="58"/>
      <c r="D19" s="59"/>
      <c r="F19" s="52">
        <v>0</v>
      </c>
      <c r="G19" s="52">
        <v>0</v>
      </c>
      <c r="H19" s="52">
        <v>0</v>
      </c>
      <c r="I19" s="52">
        <v>0</v>
      </c>
      <c r="J19" s="52">
        <v>0</v>
      </c>
      <c r="K19" s="52">
        <v>0</v>
      </c>
      <c r="L19" s="52">
        <v>0</v>
      </c>
      <c r="M19" s="52">
        <v>0</v>
      </c>
      <c r="O19" s="60"/>
      <c r="P19" s="65"/>
    </row>
    <row r="20" spans="1:16" s="1" customFormat="1" ht="15" customHeight="1">
      <c r="A20" s="30"/>
      <c r="B20" s="58" t="s">
        <v>24</v>
      </c>
      <c r="C20" s="58"/>
      <c r="F20" s="71">
        <f>SUM(F18:F19)</f>
        <v>3024</v>
      </c>
      <c r="G20" s="71">
        <f t="shared" ref="G20:M20" si="2">SUM(G18:G19)</f>
        <v>3205</v>
      </c>
      <c r="H20" s="71">
        <f t="shared" si="2"/>
        <v>3319</v>
      </c>
      <c r="I20" s="71">
        <f t="shared" si="2"/>
        <v>2971.0631808000003</v>
      </c>
      <c r="J20" s="71">
        <f t="shared" si="2"/>
        <v>3030.7815507340792</v>
      </c>
      <c r="K20" s="71">
        <f t="shared" si="2"/>
        <v>3091.7002599038351</v>
      </c>
      <c r="L20" s="71">
        <f t="shared" si="2"/>
        <v>3138.2303488153871</v>
      </c>
      <c r="M20" s="71">
        <f t="shared" si="2"/>
        <v>3169.6911080622604</v>
      </c>
      <c r="O20" s="60"/>
      <c r="P20" s="65"/>
    </row>
    <row r="21" spans="1:16" s="1" customFormat="1" ht="15" customHeight="1">
      <c r="A21" s="30"/>
      <c r="B21" s="67"/>
      <c r="C21" s="67"/>
      <c r="F21" s="68"/>
      <c r="G21" s="68"/>
      <c r="H21" s="68"/>
      <c r="I21" s="69"/>
      <c r="J21" s="69"/>
      <c r="K21" s="69"/>
      <c r="L21" s="69"/>
      <c r="M21" s="69"/>
      <c r="P21" s="65"/>
    </row>
    <row r="22" spans="1:16" s="1" customFormat="1" ht="15" customHeight="1">
      <c r="A22" s="30"/>
      <c r="B22" s="58" t="s">
        <v>25</v>
      </c>
      <c r="C22" s="58"/>
      <c r="F22" s="68">
        <v>28000</v>
      </c>
      <c r="G22" s="68">
        <v>24000</v>
      </c>
      <c r="H22" s="68">
        <v>20000</v>
      </c>
      <c r="I22" s="68">
        <v>16000</v>
      </c>
      <c r="J22" s="68">
        <v>12000</v>
      </c>
      <c r="K22" s="68">
        <v>8000</v>
      </c>
      <c r="L22" s="68">
        <v>4000</v>
      </c>
      <c r="M22" s="68">
        <v>0</v>
      </c>
      <c r="P22" s="65"/>
    </row>
    <row r="23" spans="1:16" s="1" customFormat="1" ht="15" customHeight="1">
      <c r="A23" s="30"/>
      <c r="B23" s="58" t="s">
        <v>26</v>
      </c>
      <c r="C23" s="58"/>
      <c r="F23" s="71">
        <f>SUM(F20:F22)</f>
        <v>31024</v>
      </c>
      <c r="G23" s="71">
        <f t="shared" ref="G23:M23" si="3">SUM(G20:G22)</f>
        <v>27205</v>
      </c>
      <c r="H23" s="71">
        <f t="shared" si="3"/>
        <v>23319</v>
      </c>
      <c r="I23" s="71">
        <f t="shared" si="3"/>
        <v>18971.0631808</v>
      </c>
      <c r="J23" s="71">
        <f t="shared" si="3"/>
        <v>15030.781550734078</v>
      </c>
      <c r="K23" s="71">
        <f t="shared" si="3"/>
        <v>11091.700259903835</v>
      </c>
      <c r="L23" s="71">
        <f t="shared" si="3"/>
        <v>7138.2303488153866</v>
      </c>
      <c r="M23" s="71">
        <f t="shared" si="3"/>
        <v>3169.6911080622604</v>
      </c>
      <c r="P23" s="65"/>
    </row>
    <row r="24" spans="1:16" s="1" customFormat="1" ht="15" customHeight="1">
      <c r="A24" s="30"/>
      <c r="B24" s="67"/>
      <c r="C24" s="67"/>
      <c r="F24" s="68"/>
      <c r="G24" s="68"/>
      <c r="H24" s="68"/>
      <c r="I24" s="69"/>
      <c r="J24" s="69"/>
      <c r="K24" s="69"/>
      <c r="L24" s="69"/>
      <c r="M24" s="69"/>
      <c r="P24" s="65"/>
    </row>
    <row r="25" spans="1:16" s="1" customFormat="1" ht="15" customHeight="1">
      <c r="A25" s="30"/>
      <c r="B25" s="54" t="s">
        <v>27</v>
      </c>
      <c r="C25" s="54"/>
      <c r="F25" s="68"/>
      <c r="G25" s="68"/>
      <c r="H25" s="68"/>
      <c r="I25" s="69"/>
      <c r="J25" s="69"/>
      <c r="K25" s="69"/>
      <c r="L25" s="69"/>
      <c r="M25" s="69"/>
      <c r="P25" s="65"/>
    </row>
    <row r="26" spans="1:16" s="1" customFormat="1" ht="15" customHeight="1">
      <c r="A26" s="30"/>
      <c r="B26" s="58" t="s">
        <v>28</v>
      </c>
      <c r="C26" s="58"/>
      <c r="F26" s="68">
        <v>38669.700000000084</v>
      </c>
      <c r="G26" s="68">
        <v>38669.700000000084</v>
      </c>
      <c r="H26" s="68">
        <v>38669.700000000084</v>
      </c>
      <c r="I26" s="68">
        <v>37669.700000000084</v>
      </c>
      <c r="J26" s="68">
        <v>36669.700000000084</v>
      </c>
      <c r="K26" s="68">
        <v>35669.700000000084</v>
      </c>
      <c r="L26" s="68">
        <v>34669.700000000084</v>
      </c>
      <c r="M26" s="68">
        <v>33669.700000000084</v>
      </c>
      <c r="O26" s="72"/>
      <c r="P26" s="65"/>
    </row>
    <row r="27" spans="1:16" s="1" customFormat="1" ht="15" customHeight="1">
      <c r="A27" s="30"/>
      <c r="B27" s="58" t="s">
        <v>29</v>
      </c>
      <c r="C27" s="58"/>
      <c r="F27" s="68">
        <v>5690</v>
      </c>
      <c r="G27" s="68">
        <v>11469.850599999998</v>
      </c>
      <c r="H27" s="68">
        <v>18345.299099999997</v>
      </c>
      <c r="I27" s="68">
        <v>28110.105144958405</v>
      </c>
      <c r="J27" s="68">
        <v>38030.014401187829</v>
      </c>
      <c r="K27" s="68">
        <v>48106.667623835863</v>
      </c>
      <c r="L27" s="68">
        <v>58273.011807585521</v>
      </c>
      <c r="M27" s="68">
        <v>68428.345974505748</v>
      </c>
      <c r="O27" s="72"/>
      <c r="P27" s="65"/>
    </row>
    <row r="28" spans="1:16" s="1" customFormat="1" ht="15" customHeight="1">
      <c r="A28" s="30"/>
      <c r="B28" s="58" t="s">
        <v>30</v>
      </c>
      <c r="C28" s="58"/>
      <c r="F28" s="71">
        <f>SUM(F26:F27)</f>
        <v>44359.700000000084</v>
      </c>
      <c r="G28" s="71">
        <f t="shared" ref="G28:M28" si="4">SUM(G26:G27)</f>
        <v>50139.550600000082</v>
      </c>
      <c r="H28" s="71">
        <f t="shared" si="4"/>
        <v>57014.999100000081</v>
      </c>
      <c r="I28" s="71">
        <f t="shared" si="4"/>
        <v>65779.805144958489</v>
      </c>
      <c r="J28" s="71">
        <f t="shared" si="4"/>
        <v>74699.714401187914</v>
      </c>
      <c r="K28" s="71">
        <f t="shared" si="4"/>
        <v>83776.367623835948</v>
      </c>
      <c r="L28" s="71">
        <f t="shared" si="4"/>
        <v>92942.711807585612</v>
      </c>
      <c r="M28" s="71">
        <f t="shared" si="4"/>
        <v>102098.04597450583</v>
      </c>
      <c r="P28" s="65"/>
    </row>
    <row r="29" spans="1:16" s="1" customFormat="1" ht="15" customHeight="1">
      <c r="A29" s="30"/>
      <c r="B29" s="67"/>
      <c r="C29" s="67"/>
      <c r="F29" s="73"/>
      <c r="G29" s="73"/>
      <c r="H29" s="73"/>
      <c r="I29" s="55"/>
      <c r="J29" s="55"/>
      <c r="K29" s="55"/>
      <c r="L29" s="55"/>
      <c r="M29" s="55"/>
      <c r="P29" s="39"/>
    </row>
    <row r="30" spans="1:16" s="1" customFormat="1" ht="15" customHeight="1" thickBot="1">
      <c r="A30" s="30"/>
      <c r="B30" s="58" t="s">
        <v>31</v>
      </c>
      <c r="C30" s="67"/>
      <c r="F30" s="70">
        <f>F28+F23</f>
        <v>75383.700000000084</v>
      </c>
      <c r="G30" s="70">
        <f>G28+G23</f>
        <v>77344.550600000075</v>
      </c>
      <c r="H30" s="70">
        <f>H28+H23</f>
        <v>80333.999100000074</v>
      </c>
      <c r="I30" s="70">
        <f>I28+I23</f>
        <v>84750.868325758493</v>
      </c>
      <c r="J30" s="70">
        <f>J28+J23</f>
        <v>89730.495951921999</v>
      </c>
      <c r="K30" s="70">
        <f>K28+K23</f>
        <v>94868.067883739786</v>
      </c>
      <c r="L30" s="70">
        <f>L28+L23</f>
        <v>100080.942156401</v>
      </c>
      <c r="M30" s="70">
        <f>M28+M23</f>
        <v>105267.7370825681</v>
      </c>
      <c r="P30" s="48"/>
    </row>
    <row r="31" spans="1:16" s="1" customFormat="1" ht="15" customHeight="1">
      <c r="A31" s="30"/>
      <c r="B31" s="51"/>
      <c r="C31" s="51"/>
      <c r="F31" s="69"/>
      <c r="G31" s="69"/>
      <c r="H31" s="69"/>
      <c r="I31" s="61"/>
      <c r="J31" s="61"/>
      <c r="K31" s="61"/>
      <c r="L31" s="61"/>
      <c r="M31" s="61"/>
      <c r="P31" s="39"/>
    </row>
    <row r="32" spans="1:16" s="1" customFormat="1" ht="15" customHeight="1">
      <c r="A32" s="30"/>
      <c r="B32" s="74" t="s">
        <v>32</v>
      </c>
      <c r="C32" s="74"/>
      <c r="F32" s="75">
        <f>+F15-F30</f>
        <v>0</v>
      </c>
      <c r="G32" s="75">
        <f>+G15-G30</f>
        <v>0</v>
      </c>
      <c r="H32" s="75">
        <f>+H15-H30</f>
        <v>0</v>
      </c>
      <c r="I32" s="75">
        <f>+I15-I30</f>
        <v>0</v>
      </c>
      <c r="J32" s="75">
        <f>+J15-J30</f>
        <v>0</v>
      </c>
      <c r="K32" s="75">
        <f>+K15-K30</f>
        <v>0</v>
      </c>
      <c r="L32" s="75">
        <f>+L15-L30</f>
        <v>0</v>
      </c>
      <c r="M32" s="75">
        <f>+M15-M30</f>
        <v>0</v>
      </c>
      <c r="P32" s="48"/>
    </row>
    <row r="33" spans="1:16" s="1" customFormat="1" ht="15" customHeight="1">
      <c r="A33" s="30"/>
      <c r="B33" s="49"/>
      <c r="C33" s="34"/>
      <c r="D33" s="36"/>
      <c r="E33" s="36"/>
      <c r="F33" s="36"/>
      <c r="G33" s="36"/>
      <c r="H33" s="36"/>
      <c r="I33" s="50"/>
      <c r="J33" s="50"/>
      <c r="K33" s="50"/>
      <c r="L33" s="50"/>
      <c r="M33" s="50"/>
      <c r="P33" s="39"/>
    </row>
    <row r="34" spans="1:16" s="30" customFormat="1" ht="20.399999999999999" customHeight="1">
      <c r="B34" s="40" t="s">
        <v>35</v>
      </c>
      <c r="C34" s="41"/>
      <c r="D34" s="42"/>
      <c r="E34" s="42"/>
      <c r="F34" s="43"/>
      <c r="G34" s="43"/>
      <c r="H34" s="43"/>
      <c r="I34" s="43"/>
      <c r="J34" s="43"/>
      <c r="K34" s="43"/>
      <c r="L34" s="43"/>
      <c r="M34" s="43"/>
    </row>
    <row r="35" spans="1:16" s="51" customFormat="1" ht="15" customHeight="1">
      <c r="B35" s="78"/>
      <c r="C35" s="79"/>
      <c r="D35" s="82"/>
      <c r="E35" s="77"/>
      <c r="F35" s="80"/>
      <c r="G35" s="80"/>
      <c r="H35" s="80"/>
      <c r="I35" s="80"/>
      <c r="J35" s="80"/>
      <c r="K35" s="80"/>
      <c r="L35" s="80"/>
      <c r="M35" s="80"/>
      <c r="N35" s="39"/>
      <c r="O35" s="39"/>
    </row>
    <row r="36" spans="1:16" s="51" customFormat="1" ht="15" customHeight="1" thickBot="1">
      <c r="B36" s="49" t="s">
        <v>16</v>
      </c>
      <c r="C36" s="34"/>
      <c r="D36" s="36"/>
      <c r="E36" s="36"/>
      <c r="F36" s="56">
        <f>F$5</f>
        <v>2020</v>
      </c>
      <c r="G36" s="56">
        <f>F36+1</f>
        <v>2021</v>
      </c>
      <c r="H36" s="56">
        <f>G36+1</f>
        <v>2022</v>
      </c>
      <c r="I36" s="85">
        <f>H36+1</f>
        <v>2023</v>
      </c>
      <c r="J36" s="85">
        <f t="shared" ref="J36:M36" si="5">I36+1</f>
        <v>2024</v>
      </c>
      <c r="K36" s="85">
        <f t="shared" si="5"/>
        <v>2025</v>
      </c>
      <c r="L36" s="85">
        <f t="shared" si="5"/>
        <v>2026</v>
      </c>
      <c r="M36" s="85">
        <f t="shared" si="5"/>
        <v>2027</v>
      </c>
      <c r="N36" s="39"/>
      <c r="O36" s="39"/>
    </row>
    <row r="37" spans="1:16" s="51" customFormat="1" ht="15" customHeight="1">
      <c r="B37" s="78"/>
      <c r="C37" s="79"/>
      <c r="D37" s="82"/>
      <c r="E37" s="77"/>
      <c r="F37" s="80"/>
      <c r="G37" s="80"/>
      <c r="H37" s="80"/>
      <c r="I37" s="80"/>
      <c r="J37" s="80"/>
      <c r="K37" s="80"/>
      <c r="L37" s="80"/>
      <c r="M37" s="80"/>
      <c r="N37" s="39"/>
      <c r="O37" s="39"/>
    </row>
    <row r="38" spans="1:16" ht="15" customHeight="1">
      <c r="B38" s="81" t="s">
        <v>1</v>
      </c>
      <c r="F38" s="84">
        <f>F9</f>
        <v>5708</v>
      </c>
      <c r="G38" s="84">
        <f>G9</f>
        <v>6333</v>
      </c>
      <c r="H38" s="84">
        <f>H9</f>
        <v>6624</v>
      </c>
      <c r="I38" s="84">
        <f>I9</f>
        <v>6963.4293300000008</v>
      </c>
      <c r="J38" s="84">
        <f>J9</f>
        <v>7103.3942595329991</v>
      </c>
      <c r="K38" s="84">
        <f>K9</f>
        <v>7246.1724841496134</v>
      </c>
      <c r="L38" s="84">
        <f>L9</f>
        <v>7355.2273800360636</v>
      </c>
      <c r="M38" s="84">
        <f>M9</f>
        <v>7428.9635345209226</v>
      </c>
    </row>
    <row r="39" spans="1:16" ht="15" customHeight="1">
      <c r="B39" s="81" t="s">
        <v>2</v>
      </c>
      <c r="F39" s="84">
        <f>F10</f>
        <v>1792</v>
      </c>
      <c r="G39" s="84">
        <f>G10</f>
        <v>1923</v>
      </c>
      <c r="H39" s="84">
        <f>H10</f>
        <v>2009</v>
      </c>
      <c r="I39" s="84">
        <f>I10</f>
        <v>1856.9144880000001</v>
      </c>
      <c r="J39" s="84">
        <f>J10</f>
        <v>1894.2384692087996</v>
      </c>
      <c r="K39" s="84">
        <f>K10</f>
        <v>1932.3126624398969</v>
      </c>
      <c r="L39" s="84">
        <f>L10</f>
        <v>1961.3939680096169</v>
      </c>
      <c r="M39" s="84">
        <f>M10</f>
        <v>1981.0569425389128</v>
      </c>
    </row>
    <row r="40" spans="1:16" ht="15" customHeight="1">
      <c r="B40" s="81" t="s">
        <v>3</v>
      </c>
      <c r="F40" s="86">
        <f>F18</f>
        <v>3024</v>
      </c>
      <c r="G40" s="86">
        <f t="shared" ref="G40:M40" si="6">G18</f>
        <v>3205</v>
      </c>
      <c r="H40" s="86">
        <f t="shared" si="6"/>
        <v>3319</v>
      </c>
      <c r="I40" s="86">
        <f t="shared" si="6"/>
        <v>2971.0631808000003</v>
      </c>
      <c r="J40" s="86">
        <f t="shared" si="6"/>
        <v>3030.7815507340792</v>
      </c>
      <c r="K40" s="86">
        <f t="shared" si="6"/>
        <v>3091.7002599038351</v>
      </c>
      <c r="L40" s="86">
        <f t="shared" si="6"/>
        <v>3138.2303488153871</v>
      </c>
      <c r="M40" s="86">
        <f t="shared" si="6"/>
        <v>3169.6911080622604</v>
      </c>
    </row>
    <row r="41" spans="1:16" ht="15" customHeight="1">
      <c r="B41" s="83" t="s">
        <v>33</v>
      </c>
      <c r="F41" s="87">
        <f>F38+F39-F40</f>
        <v>4476</v>
      </c>
      <c r="G41" s="87">
        <f t="shared" ref="G41:M41" si="7">G38+G39-G40</f>
        <v>5051</v>
      </c>
      <c r="H41" s="87">
        <f t="shared" si="7"/>
        <v>5314</v>
      </c>
      <c r="I41" s="87">
        <f t="shared" si="7"/>
        <v>5849.2806372000014</v>
      </c>
      <c r="J41" s="87">
        <f t="shared" si="7"/>
        <v>5966.8511780077197</v>
      </c>
      <c r="K41" s="87">
        <f t="shared" si="7"/>
        <v>6086.7848866856748</v>
      </c>
      <c r="L41" s="87">
        <f t="shared" si="7"/>
        <v>6178.3909992302943</v>
      </c>
      <c r="M41" s="87">
        <f t="shared" si="7"/>
        <v>6240.3293689975753</v>
      </c>
    </row>
    <row r="42" spans="1:16" ht="15" customHeight="1"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</row>
    <row r="43" spans="1:16" ht="15" customHeight="1">
      <c r="B43" s="89" t="s">
        <v>34</v>
      </c>
      <c r="C43" s="89"/>
      <c r="D43" s="89"/>
      <c r="E43" s="89"/>
      <c r="F43" s="89"/>
      <c r="G43" s="90">
        <f>F41-G41</f>
        <v>-575</v>
      </c>
      <c r="H43" s="90">
        <f t="shared" ref="H43:M43" si="8">G41-H41</f>
        <v>-263</v>
      </c>
      <c r="I43" s="90">
        <f t="shared" si="8"/>
        <v>-535.28063720000137</v>
      </c>
      <c r="J43" s="90">
        <f t="shared" si="8"/>
        <v>-117.57054080771832</v>
      </c>
      <c r="K43" s="90">
        <f t="shared" si="8"/>
        <v>-119.93370867795511</v>
      </c>
      <c r="L43" s="90">
        <f t="shared" si="8"/>
        <v>-91.606112544619464</v>
      </c>
      <c r="M43" s="90">
        <f t="shared" si="8"/>
        <v>-61.938369767281074</v>
      </c>
    </row>
    <row r="44" spans="1:16" ht="15" customHeight="1"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</row>
    <row r="45" spans="1:16" ht="15" customHeight="1">
      <c r="B45" s="91" t="s">
        <v>36</v>
      </c>
    </row>
  </sheetData>
  <conditionalFormatting sqref="F32:M32">
    <cfRule type="expression" dxfId="0" priority="1">
      <formula>F32&lt;&gt;0</formula>
    </cfRule>
  </conditionalFormatting>
  <printOptions horizontalCentered="1"/>
  <pageMargins left="0.118110236220472" right="0.118110236220472" top="0.118110236220472" bottom="0.118110236220472" header="0.118110236220472" footer="0.118110236220472"/>
  <pageSetup scale="85" orientation="landscape" r:id="rId1"/>
  <headerFooter alignWithMargins="0">
    <oddFooter xml:space="preserve">&amp;R
</oddFooter>
  </headerFooter>
  <colBreaks count="1" manualBreakCount="1">
    <brk id="15" max="419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Working Capital</vt:lpstr>
      <vt:lpstr>'Working Capital'!Print_Area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Corporate Finance Institute</cp:lastModifiedBy>
  <cp:lastPrinted>2023-04-19T17:07:43Z</cp:lastPrinted>
  <dcterms:created xsi:type="dcterms:W3CDTF">2018-03-08T21:19:59Z</dcterms:created>
  <dcterms:modified xsi:type="dcterms:W3CDTF">2023-04-19T17:08:42Z</dcterms:modified>
</cp:coreProperties>
</file>