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muelGordon\Downloads\"/>
    </mc:Choice>
  </mc:AlternateContent>
  <xr:revisionPtr revIDLastSave="0" documentId="8_{95422658-9030-4B68-A45F-D73878EB6A38}" xr6:coauthVersionLast="47" xr6:coauthVersionMax="47" xr10:uidLastSave="{00000000-0000-0000-0000-000000000000}"/>
  <bookViews>
    <workbookView xWindow="-110" yWindow="-110" windowWidth="19420" windowHeight="10420" tabRatio="757" xr2:uid="{00000000-000D-0000-FFFF-FFFF00000000}"/>
  </bookViews>
  <sheets>
    <sheet name="Financial Ratios (Output)" sheetId="213" r:id="rId1"/>
    <sheet name="Inputs" sheetId="211" r:id="rId2"/>
    <sheet name="Dr_Pivot_Template 24" sheetId="210" state="hidden" r:id="rId3"/>
    <sheet name="Dr_Pivot_Template 23" sheetId="205" state="hidden" r:id="rId4"/>
    <sheet name="Dr_Pivot_Template 18" sheetId="173" state="hidden" r:id="rId5"/>
    <sheet name="Dr_Pivot_Template 16" sheetId="167" state="hidden" r:id="rId6"/>
    <sheet name="dr_control" sheetId="26" state="veryHidden" r:id="rId7"/>
  </sheets>
  <externalReferences>
    <externalReference r:id="rId8"/>
  </externalReferences>
  <definedNames>
    <definedName name="Amount">"widget_1731_0_tt_1644859570222.81"</definedName>
    <definedName name="DR_21380_Field_1">"Report_Field"</definedName>
    <definedName name="DR_21409_Field_1">"Report_Field"</definedName>
    <definedName name="DR_36166_Field_1">"Report_Field"</definedName>
    <definedName name="DR_36167_Field_1">"Report_Field"</definedName>
    <definedName name="DR_36168_Field_1">"Report_Field"</definedName>
    <definedName name="DR_59022_Field_1">"Entity"</definedName>
    <definedName name="dr_control_date_picker" localSheetId="1">'Financial Ratios (Output)'!$C$3</definedName>
    <definedName name="dr_control_date_picker">#REF!</definedName>
    <definedName name="dr_control_table_8878_0">1656843010093.48</definedName>
    <definedName name="DR_DATE_PICKER" localSheetId="1">45107</definedName>
    <definedName name="DR_DATE_PICKER">44957</definedName>
    <definedName name="DR_DATE_TIME_FORMAT" localSheetId="1">"M/d/yyyy"</definedName>
    <definedName name="DR_DATE_TIME_FORMAT">"""M/d/yyyy"""</definedName>
    <definedName name="DR_DYNT_LIST_2758">'[1]12M rolling'!#REF!</definedName>
    <definedName name="DR_DYNT_LIST_70953">#REF!</definedName>
    <definedName name="DR_DYNT_LIST_70967">#REF!</definedName>
    <definedName name="DR_DYNT_LIST_70968">#REF!</definedName>
    <definedName name="DR_DYNT_LIST_70969">#REF!</definedName>
    <definedName name="DR_DYNT_LIST_70977">Inputs!$B$19:$B$20</definedName>
    <definedName name="DR_DYNT_LIST_70978">Inputs!$B$27:$B$30</definedName>
    <definedName name="DR_DYNT_LIST_70979">Inputs!$B$45:$B$46</definedName>
    <definedName name="DR_DYNT_LIST_70980">Inputs!$B$35:$B$39</definedName>
    <definedName name="DR_DYNT_LIST_70982">#REF!</definedName>
    <definedName name="DR_DYNT_LIST_70984">Inputs!$B$11:$B$14</definedName>
    <definedName name="DR_DYNT_LIST_70986">#REF!</definedName>
    <definedName name="DR_DYNT_LIST_70987">#REF!</definedName>
    <definedName name="DR_DYNT_LIST_71001">#REF!</definedName>
    <definedName name="DR_DYNT_LIST_71005">#REF!</definedName>
    <definedName name="DR_DYNT_LIST_71007">#REF!</definedName>
    <definedName name="DR_DYNT_LIST_71008">#REF!</definedName>
    <definedName name="DR_DYNT_LIST_71009">#REF!</definedName>
    <definedName name="DR_DYNT_LIST_71010">#REF!</definedName>
    <definedName name="DR_DYNT_RANGE_70953">#REF!</definedName>
    <definedName name="DR_DYNT_RANGE_70967">#REF!</definedName>
    <definedName name="DR_DYNT_RANGE_70968">#REF!</definedName>
    <definedName name="DR_DYNT_RANGE_70969">#REF!</definedName>
    <definedName name="DR_DYNT_RANGE_70977">Inputs!$D$19:$P$20</definedName>
    <definedName name="DR_DYNT_RANGE_70978">Inputs!$D$27:$P$30</definedName>
    <definedName name="DR_DYNT_RANGE_70979">Inputs!$D$45:$P$46</definedName>
    <definedName name="DR_DYNT_RANGE_70980">Inputs!$D$35:$P$39</definedName>
    <definedName name="DR_DYNT_RANGE_70982">#REF!</definedName>
    <definedName name="DR_DYNT_RANGE_70984">Inputs!$D$11:$P$14</definedName>
    <definedName name="DR_DYNT_RANGE_70986">#REF!</definedName>
    <definedName name="DR_DYNT_RANGE_70987">#REF!</definedName>
    <definedName name="DR_DYNT_RANGE_71001">#REF!</definedName>
    <definedName name="DR_DYNT_RANGE_71005">#REF!</definedName>
    <definedName name="DR_DYNT_RANGE_71007">#REF!</definedName>
    <definedName name="DR_DYNT_RANGE_71008">#REF!</definedName>
    <definedName name="DR_DYNT_RANGE_71009">#REF!</definedName>
    <definedName name="DR_DYNT_RANGE_71010">#REF!</definedName>
    <definedName name="DR_END_PUBv2__1654759646">Inputs!$P$23</definedName>
    <definedName name="DR_FILEBOX_NAME" localSheetId="1">"Balance Sheet - Ocean style"</definedName>
    <definedName name="DR_FILEBOX_NAME">"P&amp;L - Ocean style"</definedName>
    <definedName name="DR_FY_START">1</definedName>
    <definedName name="DR_LAST_REFRESH_ALL" localSheetId="1">44953.9311886805</definedName>
    <definedName name="DR_LAST_REFRESH_ALL">44908.315162037</definedName>
    <definedName name="DR_PUBv2__1654759646">Inputs!$B$3:$P$22</definedName>
    <definedName name="DR_START_PUBv2__1654759646">Inputs!$B$3</definedName>
    <definedName name="dr_table_filter_628180" localSheetId="1">Inputs!$Q$3</definedName>
    <definedName name="dr_table_filter_628180">#REF!</definedName>
    <definedName name="dr_table_filter_628183" localSheetId="1">'Financial Ratios (Output)'!$B$3</definedName>
    <definedName name="dr_table_filter_628183">#REF!</definedName>
    <definedName name="dr_table_filter_control_628180" localSheetId="1">1670964883032.82</definedName>
    <definedName name="dr_table_filter_control_628180">1670934830084.96</definedName>
    <definedName name="dr_table_filter_control_628183" localSheetId="1">1670964883035.82</definedName>
    <definedName name="dr_table_filter_control_628183">1670934830085.95</definedName>
    <definedName name="dr_table_name_filter_628180" localSheetId="1">Inputs!$Q$2</definedName>
    <definedName name="dr_table_name_filter_628180">#REF!</definedName>
    <definedName name="dr_table_name_filter_628183" localSheetId="1">'Financial Ratios (Output)'!$B$2</definedName>
    <definedName name="dr_table_name_filter_628183">#REF!</definedName>
    <definedName name="DR_TAG_DATE" localSheetId="1">45107</definedName>
    <definedName name="DR_TAG_DATE">44957</definedName>
    <definedName name="DR_TAG_DATE_EOMONTH" localSheetId="1">45107</definedName>
    <definedName name="DR_TAG_DATE_EOMONTH">44957</definedName>
    <definedName name="DR_TAG_DATE_MONTH" localSheetId="1">6</definedName>
    <definedName name="DR_TAG_DATE_MONTH">1</definedName>
    <definedName name="DR_TAG_DATE_SOMONTH" localSheetId="1">45078</definedName>
    <definedName name="DR_TAG_DATE_SOMONTH">44927</definedName>
    <definedName name="DR_TAG_DATE_YEAR">2023</definedName>
    <definedName name="DR_USER_NAME" localSheetId="1">"datarails-course.com"</definedName>
    <definedName name="DR_USER_NAME">"support@datarails-course.com"</definedName>
    <definedName name="Net_Income">"widget_4193_0_tt_1648964867794.23"</definedName>
    <definedName name="Value">"widget_11217_0_tt_1672824292"</definedName>
  </definedNames>
  <calcPr calcId="191029"/>
  <pivotCaches>
    <pivotCache cacheId="0" r:id="rId9"/>
    <pivotCache cacheId="1" r:id="rId10"/>
    <pivotCache cacheId="2" r:id="rId11"/>
    <pivotCache cacheId="3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13" l="1"/>
  <c r="G11" i="213"/>
  <c r="N61" i="213"/>
  <c r="J61" i="213"/>
  <c r="F61" i="213"/>
  <c r="D61" i="213"/>
  <c r="O61" i="213" s="1"/>
  <c r="P61" i="213" s="1"/>
  <c r="N57" i="213"/>
  <c r="L57" i="213"/>
  <c r="K57" i="213"/>
  <c r="J57" i="213"/>
  <c r="F57" i="213"/>
  <c r="D57" i="213"/>
  <c r="N55" i="213"/>
  <c r="J55" i="213"/>
  <c r="F55" i="213"/>
  <c r="D55" i="213"/>
  <c r="K55" i="213" s="1"/>
  <c r="L55" i="213" s="1"/>
  <c r="N46" i="213"/>
  <c r="J46" i="213"/>
  <c r="F46" i="213"/>
  <c r="D46" i="213"/>
  <c r="O46" i="213" s="1"/>
  <c r="P46" i="213" s="1"/>
  <c r="N44" i="213"/>
  <c r="J44" i="213"/>
  <c r="F44" i="213"/>
  <c r="D44" i="213"/>
  <c r="N39" i="213"/>
  <c r="J39" i="213"/>
  <c r="F39" i="213"/>
  <c r="D39" i="213"/>
  <c r="O39" i="213" s="1"/>
  <c r="P39" i="213" s="1"/>
  <c r="N37" i="213"/>
  <c r="J37" i="213"/>
  <c r="F37" i="213"/>
  <c r="D37" i="213"/>
  <c r="O37" i="213" s="1"/>
  <c r="P37" i="213" s="1"/>
  <c r="N35" i="213"/>
  <c r="L35" i="213"/>
  <c r="K35" i="213"/>
  <c r="J35" i="213"/>
  <c r="F35" i="213"/>
  <c r="G35" i="213" s="1"/>
  <c r="H35" i="213" s="1"/>
  <c r="D35" i="213"/>
  <c r="N33" i="213"/>
  <c r="J33" i="213"/>
  <c r="F33" i="213"/>
  <c r="D33" i="213"/>
  <c r="K33" i="213" s="1"/>
  <c r="L33" i="213" s="1"/>
  <c r="N31" i="213"/>
  <c r="J31" i="213"/>
  <c r="F31" i="213"/>
  <c r="D31" i="213"/>
  <c r="O31" i="213" s="1"/>
  <c r="P31" i="213" s="1"/>
  <c r="N24" i="213"/>
  <c r="L24" i="213"/>
  <c r="K24" i="213"/>
  <c r="J24" i="213"/>
  <c r="F24" i="213"/>
  <c r="G24" i="213" s="1"/>
  <c r="H24" i="213" s="1"/>
  <c r="D24" i="213"/>
  <c r="F22" i="213"/>
  <c r="F20" i="213"/>
  <c r="O46" i="211"/>
  <c r="O45" i="211"/>
  <c r="G46" i="211"/>
  <c r="G45" i="211"/>
  <c r="K46" i="211"/>
  <c r="K45" i="211"/>
  <c r="B48" i="211"/>
  <c r="D1168" i="167"/>
  <c r="D1167" i="167"/>
  <c r="D1166" i="167"/>
  <c r="D1165" i="167"/>
  <c r="D1164" i="167"/>
  <c r="D1163" i="167"/>
  <c r="D1162" i="167"/>
  <c r="D1161" i="167"/>
  <c r="D1160" i="167"/>
  <c r="D1159" i="167"/>
  <c r="D1158" i="167"/>
  <c r="D1157" i="167"/>
  <c r="D1156" i="167"/>
  <c r="D1155" i="167"/>
  <c r="D1154" i="167"/>
  <c r="D1153" i="167"/>
  <c r="D1152" i="167"/>
  <c r="D1151" i="167"/>
  <c r="D1150" i="167"/>
  <c r="D1149" i="167"/>
  <c r="D1148" i="167"/>
  <c r="D1147" i="167"/>
  <c r="D1146" i="167"/>
  <c r="D1145" i="167"/>
  <c r="D1144" i="167"/>
  <c r="D1143" i="167"/>
  <c r="D1142" i="167"/>
  <c r="D1141" i="167"/>
  <c r="D1140" i="167"/>
  <c r="D1139" i="167"/>
  <c r="D1138" i="167"/>
  <c r="D1137" i="167"/>
  <c r="D1136" i="167"/>
  <c r="D1135" i="167"/>
  <c r="D1134" i="167"/>
  <c r="D1133" i="167"/>
  <c r="D1132" i="167"/>
  <c r="D1131" i="167"/>
  <c r="D1130" i="167"/>
  <c r="D1129" i="167"/>
  <c r="D1128" i="167"/>
  <c r="D1127" i="167"/>
  <c r="D1126" i="167"/>
  <c r="D1125" i="167"/>
  <c r="D1124" i="167"/>
  <c r="D1123" i="167"/>
  <c r="D1122" i="167"/>
  <c r="D1121" i="167"/>
  <c r="D1120" i="167"/>
  <c r="D1119" i="167"/>
  <c r="D1118" i="167"/>
  <c r="D1117" i="167"/>
  <c r="D1116" i="167"/>
  <c r="D1115" i="167"/>
  <c r="D1114" i="167"/>
  <c r="D1113" i="167"/>
  <c r="D1112" i="167"/>
  <c r="D1111" i="167"/>
  <c r="D1110" i="167"/>
  <c r="D1109" i="167"/>
  <c r="D1108" i="167"/>
  <c r="D1107" i="167"/>
  <c r="D1106" i="167"/>
  <c r="D1105" i="167"/>
  <c r="D1104" i="167"/>
  <c r="D1103" i="167"/>
  <c r="D1102" i="167"/>
  <c r="D1101" i="167"/>
  <c r="D1100" i="167"/>
  <c r="D1099" i="167"/>
  <c r="D1098" i="167"/>
  <c r="D1097" i="167"/>
  <c r="D1096" i="167"/>
  <c r="D1095" i="167"/>
  <c r="D1094" i="167"/>
  <c r="D1093" i="167"/>
  <c r="D1092" i="167"/>
  <c r="D1091" i="167"/>
  <c r="D1090" i="167"/>
  <c r="D1089" i="167"/>
  <c r="D1088" i="167"/>
  <c r="D1087" i="167"/>
  <c r="D1086" i="167"/>
  <c r="D1085" i="167"/>
  <c r="D1084" i="167"/>
  <c r="D1083" i="167"/>
  <c r="D1082" i="167"/>
  <c r="D1081" i="167"/>
  <c r="D1080" i="167"/>
  <c r="D1079" i="167"/>
  <c r="D1078" i="167"/>
  <c r="D1077" i="167"/>
  <c r="D1076" i="167"/>
  <c r="D1075" i="167"/>
  <c r="D1074" i="167"/>
  <c r="D1073" i="167"/>
  <c r="D1072" i="167"/>
  <c r="D1071" i="167"/>
  <c r="D1070" i="167"/>
  <c r="D1069" i="167"/>
  <c r="D1068" i="167"/>
  <c r="D1067" i="167"/>
  <c r="D1066" i="167"/>
  <c r="D1065" i="167"/>
  <c r="D1064" i="167"/>
  <c r="D1063" i="167"/>
  <c r="D1062" i="167"/>
  <c r="D1061" i="167"/>
  <c r="D1060" i="167"/>
  <c r="D1059" i="167"/>
  <c r="D1058" i="167"/>
  <c r="D1057" i="167"/>
  <c r="D1056" i="167"/>
  <c r="D1055" i="167"/>
  <c r="D1054" i="167"/>
  <c r="D1053" i="167"/>
  <c r="D1052" i="167"/>
  <c r="D1051" i="167"/>
  <c r="D1050" i="167"/>
  <c r="D1049" i="167"/>
  <c r="D1048" i="167"/>
  <c r="D1047" i="167"/>
  <c r="D1046" i="167"/>
  <c r="D1045" i="167"/>
  <c r="D1044" i="167"/>
  <c r="D1043" i="167"/>
  <c r="D1042" i="167"/>
  <c r="D1041" i="167"/>
  <c r="D1040" i="167"/>
  <c r="D1039" i="167"/>
  <c r="D1038" i="167"/>
  <c r="D1037" i="167"/>
  <c r="D1036" i="167"/>
  <c r="D1035" i="167"/>
  <c r="D1034" i="167"/>
  <c r="D1033" i="167"/>
  <c r="D1032" i="167"/>
  <c r="D1031" i="167"/>
  <c r="D1030" i="167"/>
  <c r="D1029" i="167"/>
  <c r="D1028" i="167"/>
  <c r="D1027" i="167"/>
  <c r="D1026" i="167"/>
  <c r="D1025" i="167"/>
  <c r="D1024" i="167"/>
  <c r="D1023" i="167"/>
  <c r="D1022" i="167"/>
  <c r="D1021" i="167"/>
  <c r="D1020" i="167"/>
  <c r="D1019" i="167"/>
  <c r="D1018" i="167"/>
  <c r="D1017" i="167"/>
  <c r="D1016" i="167"/>
  <c r="D1015" i="167"/>
  <c r="D1014" i="167"/>
  <c r="D1013" i="167"/>
  <c r="D1012" i="167"/>
  <c r="D1011" i="167"/>
  <c r="D1010" i="167"/>
  <c r="D1009" i="167"/>
  <c r="D1008" i="167"/>
  <c r="D1007" i="167"/>
  <c r="D1006" i="167"/>
  <c r="D1005" i="167"/>
  <c r="D1004" i="167"/>
  <c r="D1003" i="167"/>
  <c r="D1002" i="167"/>
  <c r="D1001" i="167"/>
  <c r="D1000" i="167"/>
  <c r="D999" i="167"/>
  <c r="D998" i="167"/>
  <c r="D997" i="167"/>
  <c r="D996" i="167"/>
  <c r="D995" i="167"/>
  <c r="D994" i="167"/>
  <c r="D993" i="167"/>
  <c r="D992" i="167"/>
  <c r="D991" i="167"/>
  <c r="D990" i="167"/>
  <c r="D989" i="167"/>
  <c r="D988" i="167"/>
  <c r="D987" i="167"/>
  <c r="D986" i="167"/>
  <c r="D985" i="167"/>
  <c r="D984" i="167"/>
  <c r="D983" i="167"/>
  <c r="D982" i="167"/>
  <c r="D981" i="167"/>
  <c r="D980" i="167"/>
  <c r="D979" i="167"/>
  <c r="D978" i="167"/>
  <c r="D977" i="167"/>
  <c r="D976" i="167"/>
  <c r="D975" i="167"/>
  <c r="D974" i="167"/>
  <c r="D973" i="167"/>
  <c r="D972" i="167"/>
  <c r="D971" i="167"/>
  <c r="D970" i="167"/>
  <c r="D969" i="167"/>
  <c r="D968" i="167"/>
  <c r="D967" i="167"/>
  <c r="D966" i="167"/>
  <c r="D965" i="167"/>
  <c r="D964" i="167"/>
  <c r="D963" i="167"/>
  <c r="D962" i="167"/>
  <c r="D961" i="167"/>
  <c r="D960" i="167"/>
  <c r="D959" i="167"/>
  <c r="D958" i="167"/>
  <c r="D957" i="167"/>
  <c r="D956" i="167"/>
  <c r="D955" i="167"/>
  <c r="D954" i="167"/>
  <c r="D953" i="167"/>
  <c r="D952" i="167"/>
  <c r="D951" i="167"/>
  <c r="D950" i="167"/>
  <c r="D949" i="167"/>
  <c r="D948" i="167"/>
  <c r="D947" i="167"/>
  <c r="D946" i="167"/>
  <c r="D945" i="167"/>
  <c r="D944" i="167"/>
  <c r="D943" i="167"/>
  <c r="D942" i="167"/>
  <c r="D941" i="167"/>
  <c r="D940" i="167"/>
  <c r="D939" i="167"/>
  <c r="D938" i="167"/>
  <c r="D937" i="167"/>
  <c r="D936" i="167"/>
  <c r="D935" i="167"/>
  <c r="D934" i="167"/>
  <c r="D933" i="167"/>
  <c r="D932" i="167"/>
  <c r="D931" i="167"/>
  <c r="D930" i="167"/>
  <c r="D929" i="167"/>
  <c r="D928" i="167"/>
  <c r="D927" i="167"/>
  <c r="D926" i="167"/>
  <c r="D925" i="167"/>
  <c r="D924" i="167"/>
  <c r="D923" i="167"/>
  <c r="D922" i="167"/>
  <c r="D921" i="167"/>
  <c r="D920" i="167"/>
  <c r="D919" i="167"/>
  <c r="D918" i="167"/>
  <c r="D917" i="167"/>
  <c r="D916" i="167"/>
  <c r="D915" i="167"/>
  <c r="D914" i="167"/>
  <c r="D913" i="167"/>
  <c r="D912" i="167"/>
  <c r="D911" i="167"/>
  <c r="D910" i="167"/>
  <c r="D909" i="167"/>
  <c r="D908" i="167"/>
  <c r="D907" i="167"/>
  <c r="D906" i="167"/>
  <c r="D905" i="167"/>
  <c r="D904" i="167"/>
  <c r="D903" i="167"/>
  <c r="D902" i="167"/>
  <c r="D901" i="167"/>
  <c r="D900" i="167"/>
  <c r="D899" i="167"/>
  <c r="D898" i="167"/>
  <c r="D897" i="167"/>
  <c r="D896" i="167"/>
  <c r="D895" i="167"/>
  <c r="D894" i="167"/>
  <c r="D893" i="167"/>
  <c r="D892" i="167"/>
  <c r="D891" i="167"/>
  <c r="D890" i="167"/>
  <c r="D889" i="167"/>
  <c r="D888" i="167"/>
  <c r="D887" i="167"/>
  <c r="D886" i="167"/>
  <c r="D885" i="167"/>
  <c r="D884" i="167"/>
  <c r="D883" i="167"/>
  <c r="D882" i="167"/>
  <c r="D881" i="167"/>
  <c r="D880" i="167"/>
  <c r="D879" i="167"/>
  <c r="D878" i="167"/>
  <c r="D877" i="167"/>
  <c r="D876" i="167"/>
  <c r="D875" i="167"/>
  <c r="D874" i="167"/>
  <c r="D873" i="167"/>
  <c r="D872" i="167"/>
  <c r="D871" i="167"/>
  <c r="D870" i="167"/>
  <c r="D869" i="167"/>
  <c r="D868" i="167"/>
  <c r="D867" i="167"/>
  <c r="D866" i="167"/>
  <c r="D865" i="167"/>
  <c r="D864" i="167"/>
  <c r="D863" i="167"/>
  <c r="D862" i="167"/>
  <c r="D861" i="167"/>
  <c r="D860" i="167"/>
  <c r="D859" i="167"/>
  <c r="D858" i="167"/>
  <c r="D857" i="167"/>
  <c r="D856" i="167"/>
  <c r="D855" i="167"/>
  <c r="D854" i="167"/>
  <c r="D853" i="167"/>
  <c r="D852" i="167"/>
  <c r="D851" i="167"/>
  <c r="D850" i="167"/>
  <c r="D849" i="167"/>
  <c r="D848" i="167"/>
  <c r="D847" i="167"/>
  <c r="D846" i="167"/>
  <c r="D845" i="167"/>
  <c r="D844" i="167"/>
  <c r="D843" i="167"/>
  <c r="D842" i="167"/>
  <c r="D841" i="167"/>
  <c r="D840" i="167"/>
  <c r="D839" i="167"/>
  <c r="D838" i="167"/>
  <c r="D837" i="167"/>
  <c r="D836" i="167"/>
  <c r="D835" i="167"/>
  <c r="D834" i="167"/>
  <c r="D833" i="167"/>
  <c r="D832" i="167"/>
  <c r="D831" i="167"/>
  <c r="D830" i="167"/>
  <c r="D829" i="167"/>
  <c r="D828" i="167"/>
  <c r="D827" i="167"/>
  <c r="D826" i="167"/>
  <c r="D825" i="167"/>
  <c r="D824" i="167"/>
  <c r="D823" i="167"/>
  <c r="D822" i="167"/>
  <c r="D821" i="167"/>
  <c r="D820" i="167"/>
  <c r="D819" i="167"/>
  <c r="D818" i="167"/>
  <c r="D817" i="167"/>
  <c r="D816" i="167"/>
  <c r="D815" i="167"/>
  <c r="D814" i="167"/>
  <c r="D813" i="167"/>
  <c r="D812" i="167"/>
  <c r="D811" i="167"/>
  <c r="D810" i="167"/>
  <c r="D809" i="167"/>
  <c r="D808" i="167"/>
  <c r="D807" i="167"/>
  <c r="D806" i="167"/>
  <c r="D805" i="167"/>
  <c r="D804" i="167"/>
  <c r="D803" i="167"/>
  <c r="D802" i="167"/>
  <c r="D801" i="167"/>
  <c r="D800" i="167"/>
  <c r="D799" i="167"/>
  <c r="D798" i="167"/>
  <c r="D797" i="167"/>
  <c r="D796" i="167"/>
  <c r="D795" i="167"/>
  <c r="D794" i="167"/>
  <c r="D793" i="167"/>
  <c r="D792" i="167"/>
  <c r="D791" i="167"/>
  <c r="D790" i="167"/>
  <c r="D789" i="167"/>
  <c r="D788" i="167"/>
  <c r="D787" i="167"/>
  <c r="D786" i="167"/>
  <c r="D785" i="167"/>
  <c r="D784" i="167"/>
  <c r="D783" i="167"/>
  <c r="D782" i="167"/>
  <c r="D781" i="167"/>
  <c r="D780" i="167"/>
  <c r="D779" i="167"/>
  <c r="D778" i="167"/>
  <c r="D777" i="167"/>
  <c r="D776" i="167"/>
  <c r="D775" i="167"/>
  <c r="D774" i="167"/>
  <c r="D773" i="167"/>
  <c r="D772" i="167"/>
  <c r="D771" i="167"/>
  <c r="D770" i="167"/>
  <c r="D769" i="167"/>
  <c r="D768" i="167"/>
  <c r="D767" i="167"/>
  <c r="D766" i="167"/>
  <c r="D765" i="167"/>
  <c r="D764" i="167"/>
  <c r="D763" i="167"/>
  <c r="D762" i="167"/>
  <c r="D761" i="167"/>
  <c r="D760" i="167"/>
  <c r="D759" i="167"/>
  <c r="D758" i="167"/>
  <c r="D757" i="167"/>
  <c r="D756" i="167"/>
  <c r="D755" i="167"/>
  <c r="D754" i="167"/>
  <c r="D753" i="167"/>
  <c r="D752" i="167"/>
  <c r="D751" i="167"/>
  <c r="D750" i="167"/>
  <c r="D749" i="167"/>
  <c r="D748" i="167"/>
  <c r="D747" i="167"/>
  <c r="D746" i="167"/>
  <c r="D745" i="167"/>
  <c r="D744" i="167"/>
  <c r="D743" i="167"/>
  <c r="D742" i="167"/>
  <c r="D741" i="167"/>
  <c r="D740" i="167"/>
  <c r="D739" i="167"/>
  <c r="D738" i="167"/>
  <c r="D737" i="167"/>
  <c r="D736" i="167"/>
  <c r="D735" i="167"/>
  <c r="D734" i="167"/>
  <c r="D733" i="167"/>
  <c r="D732" i="167"/>
  <c r="D731" i="167"/>
  <c r="D730" i="167"/>
  <c r="D729" i="167"/>
  <c r="D728" i="167"/>
  <c r="D727" i="167"/>
  <c r="D726" i="167"/>
  <c r="D725" i="167"/>
  <c r="D724" i="167"/>
  <c r="D723" i="167"/>
  <c r="D722" i="167"/>
  <c r="D721" i="167"/>
  <c r="D720" i="167"/>
  <c r="D719" i="167"/>
  <c r="D718" i="167"/>
  <c r="D717" i="167"/>
  <c r="D716" i="167"/>
  <c r="D715" i="167"/>
  <c r="D714" i="167"/>
  <c r="D713" i="167"/>
  <c r="D712" i="167"/>
  <c r="D711" i="167"/>
  <c r="D710" i="167"/>
  <c r="D709" i="167"/>
  <c r="D708" i="167"/>
  <c r="D707" i="167"/>
  <c r="D706" i="167"/>
  <c r="D705" i="167"/>
  <c r="D704" i="167"/>
  <c r="D703" i="167"/>
  <c r="D702" i="167"/>
  <c r="D701" i="167"/>
  <c r="D700" i="167"/>
  <c r="D699" i="167"/>
  <c r="D698" i="167"/>
  <c r="D697" i="167"/>
  <c r="D696" i="167"/>
  <c r="D695" i="167"/>
  <c r="D694" i="167"/>
  <c r="D693" i="167"/>
  <c r="D692" i="167"/>
  <c r="D691" i="167"/>
  <c r="D690" i="167"/>
  <c r="D689" i="167"/>
  <c r="D688" i="167"/>
  <c r="D687" i="167"/>
  <c r="D686" i="167"/>
  <c r="D685" i="167"/>
  <c r="D684" i="167"/>
  <c r="D683" i="167"/>
  <c r="D682" i="167"/>
  <c r="D681" i="167"/>
  <c r="D680" i="167"/>
  <c r="D679" i="167"/>
  <c r="D678" i="167"/>
  <c r="D677" i="167"/>
  <c r="D676" i="167"/>
  <c r="D675" i="167"/>
  <c r="D674" i="167"/>
  <c r="D673" i="167"/>
  <c r="D672" i="167"/>
  <c r="D671" i="167"/>
  <c r="D670" i="167"/>
  <c r="D669" i="167"/>
  <c r="D668" i="167"/>
  <c r="D667" i="167"/>
  <c r="D666" i="167"/>
  <c r="D665" i="167"/>
  <c r="D664" i="167"/>
  <c r="D663" i="167"/>
  <c r="D662" i="167"/>
  <c r="D661" i="167"/>
  <c r="D660" i="167"/>
  <c r="D659" i="167"/>
  <c r="D658" i="167"/>
  <c r="D657" i="167"/>
  <c r="D656" i="167"/>
  <c r="D655" i="167"/>
  <c r="D654" i="167"/>
  <c r="D653" i="167"/>
  <c r="D652" i="167"/>
  <c r="D651" i="167"/>
  <c r="D650" i="167"/>
  <c r="D649" i="167"/>
  <c r="D648" i="167"/>
  <c r="D647" i="167"/>
  <c r="D646" i="167"/>
  <c r="D645" i="167"/>
  <c r="D644" i="167"/>
  <c r="D643" i="167"/>
  <c r="D642" i="167"/>
  <c r="D641" i="167"/>
  <c r="D640" i="167"/>
  <c r="D639" i="167"/>
  <c r="D638" i="167"/>
  <c r="D637" i="167"/>
  <c r="D636" i="167"/>
  <c r="D635" i="167"/>
  <c r="D634" i="167"/>
  <c r="D633" i="167"/>
  <c r="D632" i="167"/>
  <c r="D631" i="167"/>
  <c r="D630" i="167"/>
  <c r="D629" i="167"/>
  <c r="D628" i="167"/>
  <c r="D627" i="167"/>
  <c r="D626" i="167"/>
  <c r="D625" i="167"/>
  <c r="D624" i="167"/>
  <c r="D623" i="167"/>
  <c r="D622" i="167"/>
  <c r="D621" i="167"/>
  <c r="D620" i="167"/>
  <c r="D619" i="167"/>
  <c r="D618" i="167"/>
  <c r="D617" i="167"/>
  <c r="D616" i="167"/>
  <c r="D615" i="167"/>
  <c r="D614" i="167"/>
  <c r="D613" i="167"/>
  <c r="D612" i="167"/>
  <c r="D611" i="167"/>
  <c r="D610" i="167"/>
  <c r="D609" i="167"/>
  <c r="D608" i="167"/>
  <c r="D607" i="167"/>
  <c r="D606" i="167"/>
  <c r="D605" i="167"/>
  <c r="D604" i="167"/>
  <c r="D603" i="167"/>
  <c r="D602" i="167"/>
  <c r="D601" i="167"/>
  <c r="D600" i="167"/>
  <c r="D599" i="167"/>
  <c r="D598" i="167"/>
  <c r="D597" i="167"/>
  <c r="D596" i="167"/>
  <c r="D595" i="167"/>
  <c r="D594" i="167"/>
  <c r="D593" i="167"/>
  <c r="D592" i="167"/>
  <c r="D591" i="167"/>
  <c r="D590" i="167"/>
  <c r="D589" i="167"/>
  <c r="D588" i="167"/>
  <c r="D587" i="167"/>
  <c r="D586" i="167"/>
  <c r="D585" i="167"/>
  <c r="D584" i="167"/>
  <c r="D583" i="167"/>
  <c r="D582" i="167"/>
  <c r="D581" i="167"/>
  <c r="D580" i="167"/>
  <c r="D579" i="167"/>
  <c r="D578" i="167"/>
  <c r="D577" i="167"/>
  <c r="D576" i="167"/>
  <c r="D575" i="167"/>
  <c r="D574" i="167"/>
  <c r="D573" i="167"/>
  <c r="D572" i="167"/>
  <c r="D571" i="167"/>
  <c r="D570" i="167"/>
  <c r="D569" i="167"/>
  <c r="D568" i="167"/>
  <c r="D567" i="167"/>
  <c r="D566" i="167"/>
  <c r="D565" i="167"/>
  <c r="D564" i="167"/>
  <c r="D563" i="167"/>
  <c r="D562" i="167"/>
  <c r="D561" i="167"/>
  <c r="D560" i="167"/>
  <c r="D559" i="167"/>
  <c r="D558" i="167"/>
  <c r="D557" i="167"/>
  <c r="D556" i="167"/>
  <c r="D555" i="167"/>
  <c r="D554" i="167"/>
  <c r="D553" i="167"/>
  <c r="D552" i="167"/>
  <c r="D551" i="167"/>
  <c r="D550" i="167"/>
  <c r="D549" i="167"/>
  <c r="D548" i="167"/>
  <c r="D547" i="167"/>
  <c r="D546" i="167"/>
  <c r="D545" i="167"/>
  <c r="D544" i="167"/>
  <c r="D543" i="167"/>
  <c r="D542" i="167"/>
  <c r="D541" i="167"/>
  <c r="D540" i="167"/>
  <c r="D539" i="167"/>
  <c r="D538" i="167"/>
  <c r="D537" i="167"/>
  <c r="D536" i="167"/>
  <c r="D535" i="167"/>
  <c r="D534" i="167"/>
  <c r="D533" i="167"/>
  <c r="D532" i="167"/>
  <c r="D531" i="167"/>
  <c r="D530" i="167"/>
  <c r="D529" i="167"/>
  <c r="D528" i="167"/>
  <c r="D527" i="167"/>
  <c r="D526" i="167"/>
  <c r="D525" i="167"/>
  <c r="D524" i="167"/>
  <c r="D523" i="167"/>
  <c r="D522" i="167"/>
  <c r="D521" i="167"/>
  <c r="D520" i="167"/>
  <c r="D519" i="167"/>
  <c r="D518" i="167"/>
  <c r="D517" i="167"/>
  <c r="D516" i="167"/>
  <c r="D515" i="167"/>
  <c r="D514" i="167"/>
  <c r="D513" i="167"/>
  <c r="D512" i="167"/>
  <c r="D511" i="167"/>
  <c r="D510" i="167"/>
  <c r="D509" i="167"/>
  <c r="D508" i="167"/>
  <c r="D507" i="167"/>
  <c r="D506" i="167"/>
  <c r="D505" i="167"/>
  <c r="D504" i="167"/>
  <c r="D503" i="167"/>
  <c r="D502" i="167"/>
  <c r="D501" i="167"/>
  <c r="D500" i="167"/>
  <c r="D499" i="167"/>
  <c r="D498" i="167"/>
  <c r="D497" i="167"/>
  <c r="D496" i="167"/>
  <c r="D495" i="167"/>
  <c r="D494" i="167"/>
  <c r="D493" i="167"/>
  <c r="D492" i="167"/>
  <c r="D491" i="167"/>
  <c r="D490" i="167"/>
  <c r="D489" i="167"/>
  <c r="D488" i="167"/>
  <c r="D487" i="167"/>
  <c r="D486" i="167"/>
  <c r="D485" i="167"/>
  <c r="D484" i="167"/>
  <c r="D483" i="167"/>
  <c r="D482" i="167"/>
  <c r="D481" i="167"/>
  <c r="D480" i="167"/>
  <c r="D479" i="167"/>
  <c r="D478" i="167"/>
  <c r="D477" i="167"/>
  <c r="D476" i="167"/>
  <c r="D475" i="167"/>
  <c r="D474" i="167"/>
  <c r="D473" i="167"/>
  <c r="D472" i="167"/>
  <c r="D471" i="167"/>
  <c r="D470" i="167"/>
  <c r="D469" i="167"/>
  <c r="D468" i="167"/>
  <c r="D467" i="167"/>
  <c r="D466" i="167"/>
  <c r="D465" i="167"/>
  <c r="D464" i="167"/>
  <c r="D463" i="167"/>
  <c r="D462" i="167"/>
  <c r="D461" i="167"/>
  <c r="D460" i="167"/>
  <c r="D459" i="167"/>
  <c r="D458" i="167"/>
  <c r="D457" i="167"/>
  <c r="D456" i="167"/>
  <c r="D455" i="167"/>
  <c r="D454" i="167"/>
  <c r="D453" i="167"/>
  <c r="D452" i="167"/>
  <c r="D451" i="167"/>
  <c r="D450" i="167"/>
  <c r="D449" i="167"/>
  <c r="D448" i="167"/>
  <c r="D447" i="167"/>
  <c r="D446" i="167"/>
  <c r="D445" i="167"/>
  <c r="D444" i="167"/>
  <c r="D443" i="167"/>
  <c r="D442" i="167"/>
  <c r="D441" i="167"/>
  <c r="D440" i="167"/>
  <c r="D439" i="167"/>
  <c r="D438" i="167"/>
  <c r="D437" i="167"/>
  <c r="D436" i="167"/>
  <c r="D435" i="167"/>
  <c r="D434" i="167"/>
  <c r="D433" i="167"/>
  <c r="D432" i="167"/>
  <c r="D431" i="167"/>
  <c r="D430" i="167"/>
  <c r="D429" i="167"/>
  <c r="D428" i="167"/>
  <c r="D427" i="167"/>
  <c r="D426" i="167"/>
  <c r="D425" i="167"/>
  <c r="D424" i="167"/>
  <c r="D423" i="167"/>
  <c r="D422" i="167"/>
  <c r="D421" i="167"/>
  <c r="D420" i="167"/>
  <c r="D419" i="167"/>
  <c r="D418" i="167"/>
  <c r="D417" i="167"/>
  <c r="D416" i="167"/>
  <c r="D415" i="167"/>
  <c r="D414" i="167"/>
  <c r="D413" i="167"/>
  <c r="D412" i="167"/>
  <c r="D411" i="167"/>
  <c r="D410" i="167"/>
  <c r="D409" i="167"/>
  <c r="D408" i="167"/>
  <c r="D407" i="167"/>
  <c r="D406" i="167"/>
  <c r="D405" i="167"/>
  <c r="D404" i="167"/>
  <c r="D403" i="167"/>
  <c r="D402" i="167"/>
  <c r="D401" i="167"/>
  <c r="D400" i="167"/>
  <c r="D399" i="167"/>
  <c r="D398" i="167"/>
  <c r="D397" i="167"/>
  <c r="D396" i="167"/>
  <c r="D395" i="167"/>
  <c r="D394" i="167"/>
  <c r="D393" i="167"/>
  <c r="D392" i="167"/>
  <c r="D391" i="167"/>
  <c r="D390" i="167"/>
  <c r="D389" i="167"/>
  <c r="D388" i="167"/>
  <c r="D387" i="167"/>
  <c r="D386" i="167"/>
  <c r="D385" i="167"/>
  <c r="D384" i="167"/>
  <c r="D383" i="167"/>
  <c r="D382" i="167"/>
  <c r="D381" i="167"/>
  <c r="D380" i="167"/>
  <c r="D379" i="167"/>
  <c r="D378" i="167"/>
  <c r="D377" i="167"/>
  <c r="D376" i="167"/>
  <c r="D375" i="167"/>
  <c r="D374" i="167"/>
  <c r="D373" i="167"/>
  <c r="D372" i="167"/>
  <c r="D371" i="167"/>
  <c r="D370" i="167"/>
  <c r="D369" i="167"/>
  <c r="D368" i="167"/>
  <c r="D367" i="167"/>
  <c r="D366" i="167"/>
  <c r="D365" i="167"/>
  <c r="D364" i="167"/>
  <c r="D363" i="167"/>
  <c r="D362" i="167"/>
  <c r="D361" i="167"/>
  <c r="D360" i="167"/>
  <c r="D359" i="167"/>
  <c r="D358" i="167"/>
  <c r="D357" i="167"/>
  <c r="D356" i="167"/>
  <c r="D355" i="167"/>
  <c r="D354" i="167"/>
  <c r="D353" i="167"/>
  <c r="D352" i="167"/>
  <c r="D351" i="167"/>
  <c r="D350" i="167"/>
  <c r="D349" i="167"/>
  <c r="D348" i="167"/>
  <c r="D347" i="167"/>
  <c r="D346" i="167"/>
  <c r="D345" i="167"/>
  <c r="D344" i="167"/>
  <c r="D343" i="167"/>
  <c r="D342" i="167"/>
  <c r="D341" i="167"/>
  <c r="D340" i="167"/>
  <c r="D339" i="167"/>
  <c r="D338" i="167"/>
  <c r="D337" i="167"/>
  <c r="D336" i="167"/>
  <c r="D335" i="167"/>
  <c r="D334" i="167"/>
  <c r="D333" i="167"/>
  <c r="D332" i="167"/>
  <c r="D331" i="167"/>
  <c r="D330" i="167"/>
  <c r="D329" i="167"/>
  <c r="D328" i="167"/>
  <c r="D327" i="167"/>
  <c r="D326" i="167"/>
  <c r="D325" i="167"/>
  <c r="D324" i="167"/>
  <c r="D323" i="167"/>
  <c r="D322" i="167"/>
  <c r="D321" i="167"/>
  <c r="D320" i="167"/>
  <c r="D319" i="167"/>
  <c r="D318" i="167"/>
  <c r="D317" i="167"/>
  <c r="D316" i="167"/>
  <c r="D315" i="167"/>
  <c r="D314" i="167"/>
  <c r="D313" i="167"/>
  <c r="D312" i="167"/>
  <c r="D311" i="167"/>
  <c r="D310" i="167"/>
  <c r="D309" i="167"/>
  <c r="D308" i="167"/>
  <c r="D307" i="167"/>
  <c r="D306" i="167"/>
  <c r="D305" i="167"/>
  <c r="D304" i="167"/>
  <c r="D303" i="167"/>
  <c r="D302" i="167"/>
  <c r="D301" i="167"/>
  <c r="D300" i="167"/>
  <c r="D299" i="167"/>
  <c r="D298" i="167"/>
  <c r="D297" i="167"/>
  <c r="D296" i="167"/>
  <c r="D295" i="167"/>
  <c r="D294" i="167"/>
  <c r="D293" i="167"/>
  <c r="D292" i="167"/>
  <c r="D291" i="167"/>
  <c r="D290" i="167"/>
  <c r="D289" i="167"/>
  <c r="D288" i="167"/>
  <c r="D287" i="167"/>
  <c r="D286" i="167"/>
  <c r="D285" i="167"/>
  <c r="D284" i="167"/>
  <c r="D283" i="167"/>
  <c r="D282" i="167"/>
  <c r="D281" i="167"/>
  <c r="D280" i="167"/>
  <c r="D279" i="167"/>
  <c r="D278" i="167"/>
  <c r="D277" i="167"/>
  <c r="D276" i="167"/>
  <c r="D275" i="167"/>
  <c r="D274" i="167"/>
  <c r="D273" i="167"/>
  <c r="D272" i="167"/>
  <c r="D271" i="167"/>
  <c r="D270" i="167"/>
  <c r="D269" i="167"/>
  <c r="D268" i="167"/>
  <c r="D267" i="167"/>
  <c r="D266" i="167"/>
  <c r="D265" i="167"/>
  <c r="D264" i="167"/>
  <c r="D263" i="167"/>
  <c r="D262" i="167"/>
  <c r="D261" i="167"/>
  <c r="D260" i="167"/>
  <c r="D259" i="167"/>
  <c r="D258" i="167"/>
  <c r="D257" i="167"/>
  <c r="D256" i="167"/>
  <c r="D255" i="167"/>
  <c r="D254" i="167"/>
  <c r="D253" i="167"/>
  <c r="D252" i="167"/>
  <c r="D251" i="167"/>
  <c r="D250" i="167"/>
  <c r="D249" i="167"/>
  <c r="D248" i="167"/>
  <c r="D247" i="167"/>
  <c r="D246" i="167"/>
  <c r="D245" i="167"/>
  <c r="D244" i="167"/>
  <c r="D243" i="167"/>
  <c r="D242" i="167"/>
  <c r="D241" i="167"/>
  <c r="D240" i="167"/>
  <c r="D239" i="167"/>
  <c r="D238" i="167"/>
  <c r="D237" i="167"/>
  <c r="D236" i="167"/>
  <c r="D235" i="167"/>
  <c r="D234" i="167"/>
  <c r="D233" i="167"/>
  <c r="D232" i="167"/>
  <c r="D231" i="167"/>
  <c r="D230" i="167"/>
  <c r="D229" i="167"/>
  <c r="D228" i="167"/>
  <c r="D227" i="167"/>
  <c r="D226" i="167"/>
  <c r="D225" i="167"/>
  <c r="D224" i="167"/>
  <c r="D223" i="167"/>
  <c r="D222" i="167"/>
  <c r="D221" i="167"/>
  <c r="D220" i="167"/>
  <c r="D219" i="167"/>
  <c r="D218" i="167"/>
  <c r="D217" i="167"/>
  <c r="D216" i="167"/>
  <c r="D215" i="167"/>
  <c r="D214" i="167"/>
  <c r="D213" i="167"/>
  <c r="D212" i="167"/>
  <c r="D211" i="167"/>
  <c r="D210" i="167"/>
  <c r="D209" i="167"/>
  <c r="D208" i="167"/>
  <c r="D207" i="167"/>
  <c r="D206" i="167"/>
  <c r="D205" i="167"/>
  <c r="D204" i="167"/>
  <c r="D203" i="167"/>
  <c r="D202" i="167"/>
  <c r="D201" i="167"/>
  <c r="D200" i="167"/>
  <c r="D199" i="167"/>
  <c r="D198" i="167"/>
  <c r="D197" i="167"/>
  <c r="D196" i="167"/>
  <c r="D195" i="167"/>
  <c r="D194" i="167"/>
  <c r="D193" i="167"/>
  <c r="D192" i="167"/>
  <c r="D191" i="167"/>
  <c r="D190" i="167"/>
  <c r="D189" i="167"/>
  <c r="D188" i="167"/>
  <c r="D187" i="167"/>
  <c r="D186" i="167"/>
  <c r="D185" i="167"/>
  <c r="D184" i="167"/>
  <c r="D183" i="167"/>
  <c r="D182" i="167"/>
  <c r="D181" i="167"/>
  <c r="D180" i="167"/>
  <c r="D179" i="167"/>
  <c r="D178" i="167"/>
  <c r="D177" i="167"/>
  <c r="D176" i="167"/>
  <c r="D175" i="167"/>
  <c r="D174" i="167"/>
  <c r="D173" i="167"/>
  <c r="D172" i="167"/>
  <c r="D171" i="167"/>
  <c r="D170" i="167"/>
  <c r="D169" i="167"/>
  <c r="D168" i="167"/>
  <c r="D167" i="167"/>
  <c r="D166" i="167"/>
  <c r="D165" i="167"/>
  <c r="D164" i="167"/>
  <c r="D163" i="167"/>
  <c r="D162" i="167"/>
  <c r="D161" i="167"/>
  <c r="D160" i="167"/>
  <c r="D159" i="167"/>
  <c r="D158" i="167"/>
  <c r="D157" i="167"/>
  <c r="D156" i="167"/>
  <c r="D155" i="167"/>
  <c r="D154" i="167"/>
  <c r="D153" i="167"/>
  <c r="D152" i="167"/>
  <c r="D151" i="167"/>
  <c r="D150" i="167"/>
  <c r="D149" i="167"/>
  <c r="D148" i="167"/>
  <c r="D147" i="167"/>
  <c r="D146" i="167"/>
  <c r="D145" i="167"/>
  <c r="D144" i="167"/>
  <c r="D143" i="167"/>
  <c r="D142" i="167"/>
  <c r="D141" i="167"/>
  <c r="D140" i="167"/>
  <c r="D139" i="167"/>
  <c r="D138" i="167"/>
  <c r="D137" i="167"/>
  <c r="D136" i="167"/>
  <c r="D135" i="167"/>
  <c r="D134" i="167"/>
  <c r="D133" i="167"/>
  <c r="D132" i="167"/>
  <c r="D131" i="167"/>
  <c r="D130" i="167"/>
  <c r="D129" i="167"/>
  <c r="D128" i="167"/>
  <c r="D127" i="167"/>
  <c r="D126" i="167"/>
  <c r="D125" i="167"/>
  <c r="D124" i="167"/>
  <c r="D123" i="167"/>
  <c r="D122" i="167"/>
  <c r="D121" i="167"/>
  <c r="D120" i="167"/>
  <c r="D119" i="167"/>
  <c r="D118" i="167"/>
  <c r="D117" i="167"/>
  <c r="D116" i="167"/>
  <c r="D115" i="167"/>
  <c r="D114" i="167"/>
  <c r="D113" i="167"/>
  <c r="D112" i="167"/>
  <c r="D111" i="167"/>
  <c r="D110" i="167"/>
  <c r="D109" i="167"/>
  <c r="D108" i="167"/>
  <c r="D107" i="167"/>
  <c r="D106" i="167"/>
  <c r="D105" i="167"/>
  <c r="D104" i="167"/>
  <c r="D103" i="167"/>
  <c r="D102" i="167"/>
  <c r="D101" i="167"/>
  <c r="D100" i="167"/>
  <c r="D99" i="167"/>
  <c r="D98" i="167"/>
  <c r="D97" i="167"/>
  <c r="D96" i="167"/>
  <c r="D95" i="167"/>
  <c r="D94" i="167"/>
  <c r="D93" i="167"/>
  <c r="D92" i="167"/>
  <c r="D91" i="167"/>
  <c r="D90" i="167"/>
  <c r="D89" i="167"/>
  <c r="D88" i="167"/>
  <c r="D87" i="167"/>
  <c r="D86" i="167"/>
  <c r="D85" i="167"/>
  <c r="D84" i="167"/>
  <c r="D83" i="167"/>
  <c r="D82" i="167"/>
  <c r="D81" i="167"/>
  <c r="D80" i="167"/>
  <c r="D79" i="167"/>
  <c r="D78" i="167"/>
  <c r="D77" i="167"/>
  <c r="D76" i="167"/>
  <c r="D75" i="167"/>
  <c r="D74" i="167"/>
  <c r="D73" i="167"/>
  <c r="D72" i="167"/>
  <c r="D71" i="167"/>
  <c r="D70" i="167"/>
  <c r="D69" i="167"/>
  <c r="D68" i="167"/>
  <c r="D67" i="167"/>
  <c r="D66" i="167"/>
  <c r="D65" i="167"/>
  <c r="D64" i="167"/>
  <c r="D63" i="167"/>
  <c r="D62" i="167"/>
  <c r="D61" i="167"/>
  <c r="D60" i="167"/>
  <c r="D59" i="167"/>
  <c r="D58" i="167"/>
  <c r="D57" i="167"/>
  <c r="D56" i="167"/>
  <c r="D55" i="167"/>
  <c r="D54" i="167"/>
  <c r="D53" i="167"/>
  <c r="D52" i="167"/>
  <c r="D51" i="167"/>
  <c r="D50" i="167"/>
  <c r="D49" i="167"/>
  <c r="D48" i="167"/>
  <c r="D47" i="167"/>
  <c r="D46" i="167"/>
  <c r="D45" i="167"/>
  <c r="D44" i="167"/>
  <c r="D43" i="167"/>
  <c r="D42" i="167"/>
  <c r="D41" i="167"/>
  <c r="D40" i="167"/>
  <c r="D39" i="167"/>
  <c r="D38" i="167"/>
  <c r="D37" i="167"/>
  <c r="D36" i="167"/>
  <c r="D35" i="167"/>
  <c r="D34" i="167"/>
  <c r="D33" i="167"/>
  <c r="D32" i="167"/>
  <c r="D31" i="167"/>
  <c r="D30" i="167"/>
  <c r="D29" i="167"/>
  <c r="D28" i="167"/>
  <c r="D27" i="167"/>
  <c r="D26" i="167"/>
  <c r="D25" i="167"/>
  <c r="D24" i="167"/>
  <c r="D23" i="167"/>
  <c r="D22" i="167"/>
  <c r="D21" i="167"/>
  <c r="D20" i="167"/>
  <c r="D19" i="167"/>
  <c r="D18" i="167"/>
  <c r="D17" i="167"/>
  <c r="D16" i="167"/>
  <c r="D15" i="167"/>
  <c r="D14" i="167"/>
  <c r="D13" i="167"/>
  <c r="D12" i="167"/>
  <c r="D11" i="167"/>
  <c r="D10" i="167"/>
  <c r="D9" i="167"/>
  <c r="D8" i="167"/>
  <c r="D7" i="167"/>
  <c r="G98" i="210"/>
  <c r="G97" i="210"/>
  <c r="G96" i="210"/>
  <c r="G95" i="210"/>
  <c r="G94" i="210"/>
  <c r="G93" i="210"/>
  <c r="G92" i="210"/>
  <c r="G91" i="210"/>
  <c r="G90" i="210"/>
  <c r="G89" i="210"/>
  <c r="G88" i="210"/>
  <c r="G87" i="210"/>
  <c r="G86" i="210"/>
  <c r="G85" i="210"/>
  <c r="G84" i="210"/>
  <c r="G83" i="210"/>
  <c r="G82" i="210"/>
  <c r="G81" i="210"/>
  <c r="G80" i="210"/>
  <c r="G79" i="210"/>
  <c r="G78" i="210"/>
  <c r="G77" i="210"/>
  <c r="G76" i="210"/>
  <c r="G75" i="210"/>
  <c r="G74" i="210"/>
  <c r="G73" i="210"/>
  <c r="G72" i="210"/>
  <c r="G71" i="210"/>
  <c r="G70" i="210"/>
  <c r="G69" i="210"/>
  <c r="G68" i="210"/>
  <c r="G67" i="210"/>
  <c r="G66" i="210"/>
  <c r="G65" i="210"/>
  <c r="G64" i="210"/>
  <c r="G63" i="210"/>
  <c r="G62" i="210"/>
  <c r="G61" i="210"/>
  <c r="G60" i="210"/>
  <c r="G59" i="210"/>
  <c r="G58" i="210"/>
  <c r="G57" i="210"/>
  <c r="G56" i="210"/>
  <c r="G55" i="210"/>
  <c r="G54" i="210"/>
  <c r="G53" i="210"/>
  <c r="G52" i="210"/>
  <c r="G51" i="210"/>
  <c r="G50" i="210"/>
  <c r="G49" i="210"/>
  <c r="G48" i="210"/>
  <c r="G47" i="210"/>
  <c r="G46" i="210"/>
  <c r="G45" i="210"/>
  <c r="G44" i="210"/>
  <c r="G43" i="210"/>
  <c r="G42" i="210"/>
  <c r="G41" i="210"/>
  <c r="G40" i="210"/>
  <c r="G39" i="210"/>
  <c r="G38" i="210"/>
  <c r="G37" i="210"/>
  <c r="G36" i="210"/>
  <c r="G35" i="210"/>
  <c r="G34" i="210"/>
  <c r="G33" i="210"/>
  <c r="G32" i="210"/>
  <c r="G31" i="210"/>
  <c r="G30" i="210"/>
  <c r="G29" i="210"/>
  <c r="G28" i="210"/>
  <c r="G27" i="210"/>
  <c r="G26" i="210"/>
  <c r="G25" i="210"/>
  <c r="G24" i="210"/>
  <c r="G23" i="210"/>
  <c r="G22" i="210"/>
  <c r="G21" i="210"/>
  <c r="G20" i="210"/>
  <c r="G19" i="210"/>
  <c r="G18" i="210"/>
  <c r="G17" i="210"/>
  <c r="G16" i="210"/>
  <c r="G15" i="210"/>
  <c r="G14" i="210"/>
  <c r="G13" i="210"/>
  <c r="G12" i="210"/>
  <c r="G11" i="210"/>
  <c r="G10" i="210"/>
  <c r="G9" i="210"/>
  <c r="G8" i="210"/>
  <c r="G7" i="210"/>
  <c r="G39" i="213" l="1"/>
  <c r="H39" i="213" s="1"/>
  <c r="G46" i="213"/>
  <c r="H46" i="213" s="1"/>
  <c r="O24" i="213"/>
  <c r="P24" i="213" s="1"/>
  <c r="G31" i="213"/>
  <c r="H31" i="213" s="1"/>
  <c r="O35" i="213"/>
  <c r="P35" i="213" s="1"/>
  <c r="G37" i="213"/>
  <c r="H37" i="213" s="1"/>
  <c r="K39" i="213"/>
  <c r="L39" i="213" s="1"/>
  <c r="G57" i="213"/>
  <c r="H57" i="213" s="1"/>
  <c r="G61" i="213"/>
  <c r="H61" i="213" s="1"/>
  <c r="K46" i="213"/>
  <c r="L46" i="213" s="1"/>
  <c r="K31" i="213"/>
  <c r="L31" i="213" s="1"/>
  <c r="K44" i="213"/>
  <c r="L44" i="213" s="1"/>
  <c r="K61" i="213"/>
  <c r="L61" i="213" s="1"/>
  <c r="O33" i="213"/>
  <c r="P33" i="213" s="1"/>
  <c r="O44" i="213"/>
  <c r="P44" i="213" s="1"/>
  <c r="K37" i="213"/>
  <c r="L37" i="213" s="1"/>
  <c r="O55" i="213"/>
  <c r="P55" i="213" s="1"/>
  <c r="G33" i="213"/>
  <c r="H33" i="213" s="1"/>
  <c r="G44" i="213"/>
  <c r="H44" i="213" s="1"/>
  <c r="G55" i="213"/>
  <c r="H55" i="213" s="1"/>
  <c r="O57" i="213"/>
  <c r="P57" i="213" s="1"/>
  <c r="N41" i="211"/>
  <c r="O13" i="211"/>
  <c r="P13" i="211" s="1"/>
  <c r="O20" i="211"/>
  <c r="P20" i="211" s="1"/>
  <c r="O28" i="211"/>
  <c r="P28" i="211" s="1"/>
  <c r="D41" i="211"/>
  <c r="O35" i="211"/>
  <c r="P35" i="211" s="1"/>
  <c r="O39" i="211"/>
  <c r="P39" i="211" s="1"/>
  <c r="P46" i="211"/>
  <c r="O14" i="211"/>
  <c r="P14" i="211" s="1"/>
  <c r="O29" i="211"/>
  <c r="P29" i="211" s="1"/>
  <c r="O36" i="211"/>
  <c r="P36" i="211" s="1"/>
  <c r="N16" i="211"/>
  <c r="D16" i="211"/>
  <c r="O11" i="211"/>
  <c r="P11" i="211" s="1"/>
  <c r="O30" i="211"/>
  <c r="P30" i="211" s="1"/>
  <c r="O37" i="211"/>
  <c r="P37" i="211" s="1"/>
  <c r="N22" i="211"/>
  <c r="N32" i="211"/>
  <c r="N15" i="213" s="1"/>
  <c r="N48" i="211"/>
  <c r="N51" i="211" s="1"/>
  <c r="O12" i="211"/>
  <c r="P12" i="211" s="1"/>
  <c r="O19" i="211"/>
  <c r="P19" i="211" s="1"/>
  <c r="D22" i="211"/>
  <c r="D32" i="211"/>
  <c r="D15" i="213" s="1"/>
  <c r="O27" i="211"/>
  <c r="P27" i="211" s="1"/>
  <c r="O38" i="211"/>
  <c r="P38" i="211" s="1"/>
  <c r="P45" i="211"/>
  <c r="D48" i="211"/>
  <c r="N22" i="213" l="1"/>
  <c r="N59" i="213"/>
  <c r="O15" i="213"/>
  <c r="P15" i="213" s="1"/>
  <c r="D13" i="213"/>
  <c r="N11" i="213"/>
  <c r="N13" i="213"/>
  <c r="G37" i="211"/>
  <c r="H37" i="211" s="1"/>
  <c r="G30" i="211"/>
  <c r="H30" i="211" s="1"/>
  <c r="F16" i="211"/>
  <c r="G11" i="211"/>
  <c r="H11" i="211" s="1"/>
  <c r="G36" i="211"/>
  <c r="H36" i="211" s="1"/>
  <c r="G29" i="211"/>
  <c r="H29" i="211" s="1"/>
  <c r="G14" i="211"/>
  <c r="H14" i="211" s="1"/>
  <c r="H46" i="211"/>
  <c r="G39" i="211"/>
  <c r="H39" i="211" s="1"/>
  <c r="F41" i="211"/>
  <c r="G41" i="211" s="1"/>
  <c r="H41" i="211" s="1"/>
  <c r="G35" i="211"/>
  <c r="H35" i="211" s="1"/>
  <c r="G28" i="211"/>
  <c r="H28" i="211" s="1"/>
  <c r="G20" i="211"/>
  <c r="H20" i="211" s="1"/>
  <c r="G13" i="211"/>
  <c r="H13" i="211" s="1"/>
  <c r="H45" i="211"/>
  <c r="F48" i="211"/>
  <c r="F51" i="211" s="1"/>
  <c r="F59" i="213" s="1"/>
  <c r="G38" i="211"/>
  <c r="H38" i="211" s="1"/>
  <c r="F32" i="211"/>
  <c r="G27" i="211"/>
  <c r="H27" i="211" s="1"/>
  <c r="F22" i="211"/>
  <c r="G22" i="211" s="1"/>
  <c r="H22" i="211" s="1"/>
  <c r="G19" i="211"/>
  <c r="H19" i="211" s="1"/>
  <c r="G12" i="211"/>
  <c r="H12" i="211" s="1"/>
  <c r="N23" i="211"/>
  <c r="K36" i="211"/>
  <c r="L36" i="211" s="1"/>
  <c r="K29" i="211"/>
  <c r="L29" i="211" s="1"/>
  <c r="K14" i="211"/>
  <c r="L14" i="211" s="1"/>
  <c r="L46" i="211"/>
  <c r="K39" i="211"/>
  <c r="L39" i="211" s="1"/>
  <c r="J41" i="211"/>
  <c r="K41" i="211" s="1"/>
  <c r="L41" i="211" s="1"/>
  <c r="K35" i="211"/>
  <c r="L35" i="211" s="1"/>
  <c r="K28" i="211"/>
  <c r="L28" i="211" s="1"/>
  <c r="K20" i="211"/>
  <c r="L20" i="211" s="1"/>
  <c r="K13" i="211"/>
  <c r="L13" i="211" s="1"/>
  <c r="J48" i="211"/>
  <c r="J51" i="211" s="1"/>
  <c r="L45" i="211"/>
  <c r="K38" i="211"/>
  <c r="L38" i="211" s="1"/>
  <c r="J32" i="211"/>
  <c r="J15" i="213" s="1"/>
  <c r="K15" i="213" s="1"/>
  <c r="L15" i="213" s="1"/>
  <c r="K27" i="211"/>
  <c r="L27" i="211" s="1"/>
  <c r="J22" i="211"/>
  <c r="K22" i="211" s="1"/>
  <c r="L22" i="211" s="1"/>
  <c r="K19" i="211"/>
  <c r="L19" i="211" s="1"/>
  <c r="K12" i="211"/>
  <c r="L12" i="211" s="1"/>
  <c r="K37" i="211"/>
  <c r="L37" i="211" s="1"/>
  <c r="K30" i="211"/>
  <c r="L30" i="211" s="1"/>
  <c r="J16" i="211"/>
  <c r="K11" i="211"/>
  <c r="L11" i="211" s="1"/>
  <c r="O22" i="211"/>
  <c r="P22" i="211" s="1"/>
  <c r="D23" i="211"/>
  <c r="O16" i="211"/>
  <c r="P16" i="211" s="1"/>
  <c r="O48" i="211"/>
  <c r="P48" i="211" s="1"/>
  <c r="D51" i="211"/>
  <c r="O32" i="211"/>
  <c r="P32" i="211" s="1"/>
  <c r="D42" i="211"/>
  <c r="N42" i="211"/>
  <c r="N53" i="211" s="1"/>
  <c r="O41" i="211"/>
  <c r="P41" i="211" s="1"/>
  <c r="J22" i="213" l="1"/>
  <c r="J59" i="213"/>
  <c r="N50" i="213"/>
  <c r="N20" i="213"/>
  <c r="N48" i="213"/>
  <c r="N29" i="213"/>
  <c r="O11" i="213"/>
  <c r="P11" i="213" s="1"/>
  <c r="D59" i="213"/>
  <c r="D22" i="213"/>
  <c r="F42" i="211"/>
  <c r="F15" i="213"/>
  <c r="G15" i="213" s="1"/>
  <c r="H15" i="213" s="1"/>
  <c r="O13" i="213"/>
  <c r="P13" i="213" s="1"/>
  <c r="J13" i="213"/>
  <c r="K13" i="213" s="1"/>
  <c r="L13" i="213" s="1"/>
  <c r="J11" i="213"/>
  <c r="K11" i="213" s="1"/>
  <c r="L11" i="213" s="1"/>
  <c r="D50" i="213"/>
  <c r="D20" i="213"/>
  <c r="D48" i="213"/>
  <c r="D29" i="213"/>
  <c r="F13" i="213"/>
  <c r="G13" i="213" s="1"/>
  <c r="H13" i="213" s="1"/>
  <c r="F11" i="213"/>
  <c r="H11" i="213" s="1"/>
  <c r="G16" i="211"/>
  <c r="H16" i="211" s="1"/>
  <c r="F23" i="211"/>
  <c r="J42" i="211"/>
  <c r="K42" i="211" s="1"/>
  <c r="L42" i="211" s="1"/>
  <c r="K32" i="211"/>
  <c r="L32" i="211" s="1"/>
  <c r="G32" i="211"/>
  <c r="H32" i="211" s="1"/>
  <c r="F53" i="211"/>
  <c r="K48" i="211"/>
  <c r="L48" i="211" s="1"/>
  <c r="N55" i="211"/>
  <c r="G48" i="211"/>
  <c r="H48" i="211" s="1"/>
  <c r="J23" i="211"/>
  <c r="K16" i="211"/>
  <c r="L16" i="211" s="1"/>
  <c r="G42" i="211"/>
  <c r="H42" i="211" s="1"/>
  <c r="O42" i="211"/>
  <c r="P42" i="211" s="1"/>
  <c r="O23" i="211"/>
  <c r="P23" i="211" s="1"/>
  <c r="K51" i="211"/>
  <c r="L51" i="211" s="1"/>
  <c r="D53" i="211"/>
  <c r="G51" i="211"/>
  <c r="H51" i="211" s="1"/>
  <c r="O51" i="211"/>
  <c r="P51" i="211" s="1"/>
  <c r="F50" i="213" l="1"/>
  <c r="G50" i="213" s="1"/>
  <c r="H50" i="213" s="1"/>
  <c r="F48" i="213"/>
  <c r="G48" i="213" s="1"/>
  <c r="H48" i="213" s="1"/>
  <c r="F29" i="213"/>
  <c r="G29" i="213" s="1"/>
  <c r="H29" i="213" s="1"/>
  <c r="O50" i="213"/>
  <c r="P50" i="213" s="1"/>
  <c r="J50" i="213"/>
  <c r="K50" i="213" s="1"/>
  <c r="L50" i="213" s="1"/>
  <c r="J20" i="213"/>
  <c r="J48" i="213"/>
  <c r="K48" i="213" s="1"/>
  <c r="L48" i="213" s="1"/>
  <c r="J29" i="213"/>
  <c r="K29" i="213" s="1"/>
  <c r="L29" i="213" s="1"/>
  <c r="O29" i="213"/>
  <c r="P29" i="213" s="1"/>
  <c r="K22" i="213"/>
  <c r="L22" i="213" s="1"/>
  <c r="G22" i="213"/>
  <c r="H22" i="213" s="1"/>
  <c r="O22" i="213"/>
  <c r="P22" i="213" s="1"/>
  <c r="G59" i="213"/>
  <c r="H59" i="213" s="1"/>
  <c r="O59" i="213"/>
  <c r="P59" i="213" s="1"/>
  <c r="K59" i="213"/>
  <c r="L59" i="213" s="1"/>
  <c r="O48" i="213"/>
  <c r="P48" i="213" s="1"/>
  <c r="O20" i="213"/>
  <c r="P20" i="213" s="1"/>
  <c r="K20" i="213"/>
  <c r="L20" i="213" s="1"/>
  <c r="G20" i="213"/>
  <c r="H20" i="213" s="1"/>
  <c r="J53" i="211"/>
  <c r="J55" i="211" s="1"/>
  <c r="G23" i="211"/>
  <c r="H23" i="211" s="1"/>
  <c r="K23" i="211"/>
  <c r="L23" i="211" s="1"/>
  <c r="F55" i="211"/>
  <c r="G53" i="211"/>
  <c r="H53" i="211" s="1"/>
  <c r="O53" i="211"/>
  <c r="P53" i="211" s="1"/>
  <c r="D55" i="211"/>
  <c r="K53" i="211" l="1"/>
  <c r="L53" i="211" s="1"/>
</calcChain>
</file>

<file path=xl/sharedStrings.xml><?xml version="1.0" encoding="utf-8"?>
<sst xmlns="http://schemas.openxmlformats.org/spreadsheetml/2006/main" count="435" uniqueCount="285">
  <si>
    <t>Month</t>
  </si>
  <si>
    <t>Gross Profit</t>
  </si>
  <si>
    <t>Income</t>
  </si>
  <si>
    <t>_dr_culture_info</t>
  </si>
  <si>
    <t>_dr_is_wb_password_set</t>
  </si>
  <si>
    <t>_dr_dynamic_ranges</t>
  </si>
  <si>
    <t>last_data_refresh</t>
  </si>
  <si>
    <t>dr_widget_filters_values</t>
  </si>
  <si>
    <t>Actuals</t>
  </si>
  <si>
    <t>_dr_show_error_pane_on_refresh</t>
  </si>
  <si>
    <t>% ∆ vs PY</t>
  </si>
  <si>
    <t>∆ vs PY</t>
  </si>
  <si>
    <t>_dr_show_empty_cells_errors</t>
  </si>
  <si>
    <t>[]</t>
  </si>
  <si>
    <t>_dr_xlservice_info</t>
  </si>
  <si>
    <t>{"Version":"1.2.7.18339","TimeStampUTC":1675210825,"DateUTC":"2023-02-01 00-20-25","FontsCount":0,"FontPaths":[],"HelperVersion":"23.1","Dpi":96.0,"CultureName":"en-US","CultureShortDate":"M/d/yyyy"}</t>
  </si>
  <si>
    <t>Insurance</t>
  </si>
  <si>
    <t>Travel</t>
  </si>
  <si>
    <t>Utilities</t>
  </si>
  <si>
    <t>Reporting Date</t>
  </si>
  <si>
    <t>Account ID</t>
  </si>
  <si>
    <t>Table:</t>
  </si>
  <si>
    <t>Financials</t>
  </si>
  <si>
    <t>Source:</t>
  </si>
  <si>
    <t>[Reporting Date]:44255</t>
  </si>
  <si>
    <t>[Scenario]:actuals</t>
  </si>
  <si>
    <t>[Reporting Date]:44620</t>
  </si>
  <si>
    <t>Grand Total</t>
  </si>
  <si>
    <t>_dr_drill_down_favorites</t>
  </si>
  <si>
    <t>dr_global_filters_ribbon</t>
  </si>
  <si>
    <t>Account Name</t>
  </si>
  <si>
    <t>[null]</t>
  </si>
  <si>
    <t>_dr_enable_dynamic_range_auto_update</t>
  </si>
  <si>
    <t xml:space="preserve"> </t>
  </si>
  <si>
    <t>Auto</t>
  </si>
  <si>
    <t>Corporate:Corporate - Indirect</t>
  </si>
  <si>
    <t>Indy:Indy (IN) - Indirect</t>
  </si>
  <si>
    <t>Lake Charles:Lake Charles (LA) - Indirect</t>
  </si>
  <si>
    <t>LL Clearing</t>
  </si>
  <si>
    <t>Oklahoma City:OK City - Indirect</t>
  </si>
  <si>
    <t>DR_PROFIT_CENTER_L1</t>
  </si>
  <si>
    <t>[USER_TO_DR_ACC_KEY]:utilities</t>
  </si>
  <si>
    <t>[USER_TO_DR_ACC_KEY]:insurance</t>
  </si>
  <si>
    <t>[USER_TO_DR_ACC_KEY]:costoflabor</t>
  </si>
  <si>
    <t>Maintenance</t>
  </si>
  <si>
    <t>[USER_TO_DR_ACC_KEY]:auto</t>
  </si>
  <si>
    <t>Marketing</t>
  </si>
  <si>
    <t>[USER_TO_DR_ACC_KEY]:advertisingpromotional</t>
  </si>
  <si>
    <t>PoP</t>
  </si>
  <si>
    <t>Storage</t>
  </si>
  <si>
    <t>[USER_TO_DR_ACC_KEY]:depreciation</t>
  </si>
  <si>
    <t>[USER_TO_DR_ACC_KEY]:legalprofessionalfees</t>
  </si>
  <si>
    <t>[USER_TO_DR_ACC_KEY]:officeexpenses</t>
  </si>
  <si>
    <t>[USER_TO_DR_ACC_KEY]:officegeneraladministrativeexpenses</t>
  </si>
  <si>
    <t>[USER_TO_DR_ACC_KEY]:otherbusinessexpenses</t>
  </si>
  <si>
    <t>[USER_TO_DR_ACC_KEY]:othermiscellaneousservicecost</t>
  </si>
  <si>
    <t>[USER_TO_DR_ACC_KEY]:payrollexpenses</t>
  </si>
  <si>
    <t>[USER_TO_DR_ACC_KEY]:rentorleaseofbuildings</t>
  </si>
  <si>
    <t>[USER_TO_DR_ACC_KEY]:repairsandmaintenance</t>
  </si>
  <si>
    <t>[USER_TO_DR_ACC_KEY]:suppliesmaterials</t>
  </si>
  <si>
    <t>[USER_TO_DR_ACC_KEY]:taxespaid</t>
  </si>
  <si>
    <t>[USER_TO_DR_ACC_KEY]:travel</t>
  </si>
  <si>
    <t>[USER_TO_DR_ACC_KEY]:travelmeals</t>
  </si>
  <si>
    <t>DR_ACC_L2</t>
  </si>
  <si>
    <t>Cost of Good sold</t>
  </si>
  <si>
    <t>Operating Expense</t>
  </si>
  <si>
    <t>Cost of Good sold Total</t>
  </si>
  <si>
    <t>Income Total</t>
  </si>
  <si>
    <t>Operating Expense Total</t>
  </si>
  <si>
    <t>Benefits</t>
  </si>
  <si>
    <t>Commissions</t>
  </si>
  <si>
    <t>Employee</t>
  </si>
  <si>
    <t>Finance</t>
  </si>
  <si>
    <t>IT</t>
  </si>
  <si>
    <t>Office Expenses</t>
  </si>
  <si>
    <t>Other Expenses</t>
  </si>
  <si>
    <t>Other Operating Expenses</t>
  </si>
  <si>
    <t>Outside Services</t>
  </si>
  <si>
    <t>Payroll Taxes</t>
  </si>
  <si>
    <t>Salaries</t>
  </si>
  <si>
    <t>Consulting</t>
  </si>
  <si>
    <t>Cost of Sales - Integration</t>
  </si>
  <si>
    <t>Hardware</t>
  </si>
  <si>
    <t>Recurring</t>
  </si>
  <si>
    <t>Service contract</t>
  </si>
  <si>
    <t>Sales - Integration</t>
  </si>
  <si>
    <t>calculate_mode_on_refresh</t>
  </si>
  <si>
    <t>{"CalculateModeFlag":"manual"}</t>
  </si>
  <si>
    <t>dr_is_refresh_data_on_open</t>
  </si>
  <si>
    <t>dr_is_refresh_connections</t>
  </si>
  <si>
    <t>_dr_is_reapply_sheet_filters</t>
  </si>
  <si>
    <t>_dr_save_no_data_on_submit</t>
  </si>
  <si>
    <t>_dr_scan_duplicate_named_ranges_open</t>
  </si>
  <si>
    <t>_dr_forecast_model</t>
  </si>
  <si>
    <t>_dr_enable_data_cache</t>
  </si>
  <si>
    <t>_dr_old_function_endpoint</t>
  </si>
  <si>
    <t>dr_is_new_function_mode</t>
  </si>
  <si>
    <t>_dr_date_tag_table_filter</t>
  </si>
  <si>
    <t>_dr_is_tables_refresh_disabled</t>
  </si>
  <si>
    <t>_dr_disable_submit_when_others_working</t>
  </si>
  <si>
    <t>_dr_widget_table_fields</t>
  </si>
  <si>
    <t>Units                                  (in '000)</t>
  </si>
  <si>
    <t>Amortization &amp; Depreciation</t>
  </si>
  <si>
    <t>T&amp;E</t>
  </si>
  <si>
    <t>_dr_widgets_config</t>
  </si>
  <si>
    <t>Report_Field</t>
  </si>
  <si>
    <t>Managed Services</t>
  </si>
  <si>
    <t>Sales</t>
  </si>
  <si>
    <t>Software</t>
  </si>
  <si>
    <t>[DR_ACC_L2]:income</t>
  </si>
  <si>
    <t>[Report_Field]:consulting</t>
  </si>
  <si>
    <t>Consulting Total</t>
  </si>
  <si>
    <t>Sales: 3rd Party Services</t>
  </si>
  <si>
    <t>Integration Services</t>
  </si>
  <si>
    <t>Sales Service Contract Renewals</t>
  </si>
  <si>
    <t>Shipping and Handling</t>
  </si>
  <si>
    <t>Cost of Goods</t>
  </si>
  <si>
    <t>Service Contract Renewals</t>
  </si>
  <si>
    <t>Managed Services -Expense</t>
  </si>
  <si>
    <t>Purchases</t>
  </si>
  <si>
    <t>Outside Consulting</t>
  </si>
  <si>
    <t>Delivery Charges</t>
  </si>
  <si>
    <t>3rd Party Services</t>
  </si>
  <si>
    <t>Equipment Rental</t>
  </si>
  <si>
    <t>Life Insurance</t>
  </si>
  <si>
    <t>Office expense</t>
  </si>
  <si>
    <t>Bank Charges</t>
  </si>
  <si>
    <t>Carting</t>
  </si>
  <si>
    <t>Professional Fees</t>
  </si>
  <si>
    <t>Promotion</t>
  </si>
  <si>
    <t>Repairs and maintenance</t>
  </si>
  <si>
    <t>Payroll services</t>
  </si>
  <si>
    <t>Security</t>
  </si>
  <si>
    <t>Office supplies</t>
  </si>
  <si>
    <t>Postage</t>
  </si>
  <si>
    <t>Rent</t>
  </si>
  <si>
    <t>Contributions</t>
  </si>
  <si>
    <t>Integration cogs</t>
  </si>
  <si>
    <t>Freight In/Out</t>
  </si>
  <si>
    <t>Accounting</t>
  </si>
  <si>
    <t>Consulting Expense</t>
  </si>
  <si>
    <t>Workers Comp</t>
  </si>
  <si>
    <t>Internet</t>
  </si>
  <si>
    <t>Champion Rebates</t>
  </si>
  <si>
    <t>Pre Sales / Tech Support</t>
  </si>
  <si>
    <t>Payroll taxes</t>
  </si>
  <si>
    <t>Depreciation</t>
  </si>
  <si>
    <t>Employee Benefits</t>
  </si>
  <si>
    <t>Entertainment</t>
  </si>
  <si>
    <t>Telephone</t>
  </si>
  <si>
    <t>Training</t>
  </si>
  <si>
    <t>Cost of Goods Sold</t>
  </si>
  <si>
    <t>[DR_ACC_L2]:operating expense</t>
  </si>
  <si>
    <t>[Report_Field]:amortization &amp; depreciation</t>
  </si>
  <si>
    <t>[Report_Field]:benefits</t>
  </si>
  <si>
    <t>[Report_Field]:commissions</t>
  </si>
  <si>
    <t>[Report_Field]:employee</t>
  </si>
  <si>
    <t>[Report_Field]:finance</t>
  </si>
  <si>
    <t>[Report_Field]:it</t>
  </si>
  <si>
    <t>[Report_Field]:maintenance</t>
  </si>
  <si>
    <t>[Report_Field]:marketing</t>
  </si>
  <si>
    <t>[Report_Field]:office expenses</t>
  </si>
  <si>
    <t>[Report_Field]:other expenses</t>
  </si>
  <si>
    <t>[Report_Field]:other operating expenses</t>
  </si>
  <si>
    <t>[Report_Field]:outside services</t>
  </si>
  <si>
    <t>[Report_Field]:payroll taxes</t>
  </si>
  <si>
    <t>[Report_Field]:salaries</t>
  </si>
  <si>
    <t>[Report_Field]:t&amp;e</t>
  </si>
  <si>
    <t>[DR_ACC_L2]:cost of good sold</t>
  </si>
  <si>
    <t>[Report_Field]:cost of sales - integration</t>
  </si>
  <si>
    <t>[Report_Field]:hardware</t>
  </si>
  <si>
    <t>[Report_Field]:recurring</t>
  </si>
  <si>
    <t>[Report_Field]:service contract</t>
  </si>
  <si>
    <t>[Report_Field]:sales - integration</t>
  </si>
  <si>
    <t>Cost of Sales - Integration Total</t>
  </si>
  <si>
    <t>Hardware Total</t>
  </si>
  <si>
    <t>Recurring Total</t>
  </si>
  <si>
    <t>Service contract Total</t>
  </si>
  <si>
    <t>Sales - Integration Total</t>
  </si>
  <si>
    <t>Amortization &amp; Depreciation Total</t>
  </si>
  <si>
    <t>Benefits Total</t>
  </si>
  <si>
    <t>Commissions Total</t>
  </si>
  <si>
    <t>Employee Total</t>
  </si>
  <si>
    <t>Finance Total</t>
  </si>
  <si>
    <t>IT Total</t>
  </si>
  <si>
    <t>Maintenance Total</t>
  </si>
  <si>
    <t>Marketing Total</t>
  </si>
  <si>
    <t>Office Expenses Total</t>
  </si>
  <si>
    <t>Other Expenses Total</t>
  </si>
  <si>
    <t>Other Operating Expenses Total</t>
  </si>
  <si>
    <t>Outside Services Total</t>
  </si>
  <si>
    <t>Payroll Taxes Total</t>
  </si>
  <si>
    <t>Salaries Total</t>
  </si>
  <si>
    <t>T&amp;E Total</t>
  </si>
  <si>
    <t>_date_picker_settings</t>
  </si>
  <si>
    <t>{"format":"MM/yyyy"}</t>
  </si>
  <si>
    <t>[{"WidgetKey":"8878_0","Fields":[{"FormattedName":"Reporting Date","AxisType":"Date","ValuesFormat":"MMM-YY","IsPivot":false,"Value":"Reporting Date","LabelFormat":"dd/MM/yyyy","FieldId":399407,"NamedRange":"dr_tbl_col_8878_399407"},{"FormattedName":"Fiscal Period","AxisType":"Integer","IsPivot":false,"Value":"Fiscal Period","FieldId":399427,"NamedRange":"dr_tbl_col_8878_399427"}]}]</t>
  </si>
  <si>
    <t>[{"Key":"11217_0","TableMode":false,"NewFormula":true,"NewTable":false,"LastRefresh":0,"WidgetName":"Value","LastTemplateRefresh":1663844305,"TableVersion":"legacy","IsNewExTableImpl":false,"TableName":"dr_tbl_11217_0","KeyAsInt":11217}]</t>
  </si>
  <si>
    <t>[{"Key":"11217_0","FilterStorageValues":[]}]</t>
  </si>
  <si>
    <t>Sum of Dr_Value</t>
  </si>
  <si>
    <t>[{"DisplayName":"By Profit Center - Period over Period","TemplatePivotTableName":"Drill Down Table 1","TemplateSheetName":"Dr_Pivot_Template 16","TemplateId":13577,"TemplateName":"Financials","IsTemplateDrillDown":false},{"DisplayName":"By Profit Center","TemplatePivotTableName":"Drill Down Table 1","TemplateSheetName":"Dr_Pivot_Template 18","TemplateId":13577,"TemplateName":"Financials","IsTemplateDrillDown":false},{"DisplayName":"By Account","TemplatePivotTableName":"Drill Down Table 3","TemplateSheetName":"Dr_Pivot_Template 23","TemplateId":15604,"TemplateName":"Financials","IsTemplateDrillDown":false},{"DisplayName":"By Account - Period over Period","TemplatePivotTableName":"Drill Down Table 3","TemplateSheetName":"Dr_Pivot_Template 24","TemplateId":15604,"TemplateName":"Financials","IsTemplateDrillDown":false}]</t>
  </si>
  <si>
    <t>[{"Id":71007,"Name":"Multi Operating expense"},{"Id":70986,"Name":"Multi year - cogs"},{"Id":70987,"Name":"Multi year - Income"},{"Id":70967,"Name":"Rolling - Operating"},{"Id":70968,"Name":"Rolling Cost of Sale"},{"Id":70969,"Name":"Rolling Income"},{"Id":71001,"Name":"PnL Periods - COGS"},{"Id":71008,"Name":"PnL Periods - Income"},{"Id":70953,"Name":"PnL Periods - OPEX"},{"Id":71010,"Name":"PnL Periods BVA - Income"},{"Id":71009,"Name":"PnL Periods BVA - COGS"},{"Id":71005,"Name":"PnL Periods BVA - OPEX"},{"Id":70982,"Name":"Entity"}]</t>
  </si>
  <si>
    <t>{"Name":"en-IL","NumberFormatInfo":{"CurrencyDecimalDigits":2,"CurrencyDecimalSeparator":".","IsReadOnly":true,"CurrencyGroupSizes":[3],"NumberGroupSizes":[3],"PercentGroupSizes":[3],"CurrencyGroupSeparator":",","CurrencySymbol":"₪","NaNSymbol":"NaN","CurrencyNegativePattern":1,"NumberNegativePattern":1,"PercentPositivePattern":1,"PercentNegativePattern":1,"NegativeInfinitySymbol":"-∞","NegativeSign":"-","NumberDecimalDigits":2,"NumberDecimalSeparator":".","NumberGroupSeparator":",","CurrencyPositivePattern":0,"PositiveInfinitySymbol":"∞","PositiveSign":"+","PercentDecimalDigits":2,"PercentDecimalSeparator":".","PercentGroupSeparator":",","PercentSymbol":"%","PerMilleSymbol":"‰","NativeDigits":["0","1","2","3","4","5","6","7","8","9"],"DigitSubstitution":"None"},"TextInfo":{"ANSICodePage":0,"OEMCodePage":1,"MacCodePage":2,"EBCDICCodePage":500,"LCID":8192,"CultureName":"en-IL","IsReadOnly":true,"ListSeparator":",","IsRightToLeft":false},"ShortDatePattern":"dd/MM/yyyy","ShortTimePattern":"H:mm","LongDatePattern":"dddd, d MMMM yyyy","LongTimePattern":"H:mm:ss","DisplayName":"English (Israel)","NativeName":"English (Israel)","TwoLetterISOLanguageName":"en","ThreeLetterWindowsLanguageName":"ZZZ","IsNeutralCulture":false,"KeyboardLayoutId":8192,"LCID":8192}</t>
  </si>
  <si>
    <t>dr_table_filters_values</t>
  </si>
  <si>
    <t>[{"Key":"tablefilters","FilterStorageValues":[{"Id":628180,"Name":"Entity","TableId":18774,"ListOnly":false,"Type":"Text","Values":[],"AllValues":[],"FunctionFilter":false,"IncludeNullValues":false}]},{"Key":"tablefilters","FilterStorageValues":[{"Id":628183,"Name":"Intercompany","TableId":18774,"ListOnly":false,"Type":"Text","Values":[],"AllValues":[],"FunctionFilter":false,"IncludeNullValues":false}]}]</t>
  </si>
  <si>
    <t>[{"RibbonObjectType":"tableFilter","IsGlobal":false,"CustomName":"Entity","WidgetKey":"0_0","Id":628180,"Name":"Financials","WidgetSchemaId":0,"TableId":18774,"WidgetIndex":0,"IndexOnRibbon":1,"CustomOrderOnRibbon":0,"IsNewList":false,"OrderKey":0,"DisplayName":"Entity"},{"RibbonObjectType":"tableFilter","IsGlobal":false,"CustomName":"Intercompany","WidgetKey":"0_0","Id":628183,"Name":"Financials","WidgetSchemaId":0,"TableId":18774,"WidgetIndex":0,"IndexOnRibbon":2,"CustomOrderOnRibbon":0,"IsNewList":false,"OrderKey":0,"DisplayName":"Intercompany"}]</t>
  </si>
  <si>
    <t>Previous Month</t>
  </si>
  <si>
    <t>Previous Quarter</t>
  </si>
  <si>
    <t>Previous YearEnd</t>
  </si>
  <si>
    <t>∆ vs PM</t>
  </si>
  <si>
    <t>% ∆ vs PM</t>
  </si>
  <si>
    <t>∆ vs PQ</t>
  </si>
  <si>
    <t>% ∆ vs PQ</t>
  </si>
  <si>
    <t>Assets</t>
  </si>
  <si>
    <t>Current Asset</t>
  </si>
  <si>
    <t>Accounts Receivable, Net</t>
  </si>
  <si>
    <t>Cash</t>
  </si>
  <si>
    <t>Total Current Assets</t>
  </si>
  <si>
    <t>Non Current Assets</t>
  </si>
  <si>
    <t>Fixed Assets</t>
  </si>
  <si>
    <t>Restricted cash</t>
  </si>
  <si>
    <t>Total Non Current Assets</t>
  </si>
  <si>
    <t>Total Assets</t>
  </si>
  <si>
    <t>Liabilities</t>
  </si>
  <si>
    <t>Current Liabilities</t>
  </si>
  <si>
    <t>Accounts payable and accrued expenses</t>
  </si>
  <si>
    <t>Accrued Sales Tax</t>
  </si>
  <si>
    <t>Deferred Revenue, current</t>
  </si>
  <si>
    <t>Total Current Liabilities</t>
  </si>
  <si>
    <t>Long Term Liabilities</t>
  </si>
  <si>
    <t>Accrued Founders Bonus, current</t>
  </si>
  <si>
    <t>Accrued repurchase liability-common stock</t>
  </si>
  <si>
    <t>Note payable, Multiplier Capital</t>
  </si>
  <si>
    <t>Warrant liability</t>
  </si>
  <si>
    <t>Total Long Term Liabilities</t>
  </si>
  <si>
    <t>Total Liabilities</t>
  </si>
  <si>
    <t>Shareholders' Equity</t>
  </si>
  <si>
    <t>Capital Stock</t>
  </si>
  <si>
    <t>Retained Earnings</t>
  </si>
  <si>
    <t>Total Equity</t>
  </si>
  <si>
    <t xml:space="preserve">Total Equity &amp; Liabilities </t>
  </si>
  <si>
    <t>Validation</t>
  </si>
  <si>
    <t>Liquidity Ratios</t>
  </si>
  <si>
    <t>Current Ratio</t>
  </si>
  <si>
    <t>Quick Ratio</t>
  </si>
  <si>
    <t>Inventory</t>
  </si>
  <si>
    <t>Prepaid Expenses</t>
  </si>
  <si>
    <t>Cash Ratio</t>
  </si>
  <si>
    <t>Leverage Ratios</t>
  </si>
  <si>
    <t>Debt Ratio</t>
  </si>
  <si>
    <t>Debt</t>
  </si>
  <si>
    <t>Debt to equity Ratio</t>
  </si>
  <si>
    <t>Interest Coverage Ratio</t>
  </si>
  <si>
    <t>Inputs from the P&amp;L:</t>
  </si>
  <si>
    <t>EBIT</t>
  </si>
  <si>
    <t>Other Inputs:</t>
  </si>
  <si>
    <t>Average Value of Inventory</t>
  </si>
  <si>
    <t>Net credit sales</t>
  </si>
  <si>
    <t>Operating Income</t>
  </si>
  <si>
    <t>Net Income</t>
  </si>
  <si>
    <t>Share price</t>
  </si>
  <si>
    <t>Earnings per share</t>
  </si>
  <si>
    <t>Preferred Equity</t>
  </si>
  <si>
    <t>Dividends</t>
  </si>
  <si>
    <t>Special, one-time dividends</t>
  </si>
  <si>
    <t>Balance Sheet</t>
  </si>
  <si>
    <t>Interest Expenses</t>
  </si>
  <si>
    <t>Efficiency Ratios</t>
  </si>
  <si>
    <t>Asset Turnover Ratio</t>
  </si>
  <si>
    <t>Inventory Turnover</t>
  </si>
  <si>
    <t>Days Sales in Inventory</t>
  </si>
  <si>
    <t>Payables turnover</t>
  </si>
  <si>
    <t>Days payable outstanding</t>
  </si>
  <si>
    <t>Receivables turnover ratio</t>
  </si>
  <si>
    <t>Profitability Ratios</t>
  </si>
  <si>
    <t>Operating Margin</t>
  </si>
  <si>
    <t>Gross Margin</t>
  </si>
  <si>
    <t>Return on Assets</t>
  </si>
  <si>
    <t>Return on Equity</t>
  </si>
  <si>
    <t>Market Value Ratios</t>
  </si>
  <si>
    <t>Price earnings ratio</t>
  </si>
  <si>
    <t>Book value per share</t>
  </si>
  <si>
    <t>Common Shares Outstanding</t>
  </si>
  <si>
    <t>Preferred Dividends</t>
  </si>
  <si>
    <t>Dividend Yield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</si>
</sst>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[$-409]mmm\-yy;@"/>
    <numFmt numFmtId="166" formatCode="_(* #,##0_);_(* \(#,##0\);_(* &quot;-&quot;??_);_(@_)"/>
    <numFmt numFmtId="167" formatCode="\$#,##0,\ &quot;K&quot;"/>
    <numFmt numFmtId="168" formatCode="#,##0,\ &quot;K&quot;"/>
    <numFmt numFmtId="169" formatCode="#000"/>
    <numFmt numFmtId="170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rgb="FF7FFFD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3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10"/>
      <color theme="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765770439771723"/>
        <bgColor indexed="64"/>
      </patternFill>
    </fill>
    <fill>
      <patternFill patternType="solid">
        <fgColor theme="6" tint="-0.2478713339640492"/>
        <bgColor indexed="64"/>
      </patternFill>
    </fill>
    <fill>
      <patternFill patternType="solid">
        <fgColor rgb="FFCCB7A1"/>
        <bgColor indexed="64"/>
      </patternFill>
    </fill>
    <fill>
      <patternFill patternType="solid">
        <fgColor rgb="FFF4A6CB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rgb="FFF9D0E0"/>
        <bgColor indexed="64"/>
      </patternFill>
    </fill>
    <fill>
      <patternFill patternType="solid">
        <fgColor rgb="FFCEE69D"/>
        <bgColor indexed="64"/>
      </patternFill>
    </fill>
    <fill>
      <patternFill patternType="solid">
        <fgColor theme="7" tint="-0.24741355632190923"/>
        <bgColor indexed="64"/>
      </patternFill>
    </fill>
    <fill>
      <patternFill patternType="solid">
        <fgColor theme="5" tint="-0.24979400006103702"/>
        <bgColor indexed="64"/>
      </patternFill>
    </fill>
    <fill>
      <patternFill patternType="solid">
        <fgColor theme="7" tint="-0.24710837122714926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-0.49739066743980226"/>
        <bgColor indexed="64"/>
      </patternFill>
    </fill>
    <fill>
      <patternFill patternType="solid">
        <fgColor theme="6" tint="-0.24979400006103702"/>
        <bgColor indexed="64"/>
      </patternFill>
    </fill>
    <fill>
      <patternFill patternType="solid">
        <fgColor theme="7" tint="-0.4998016296884060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6" tint="-0.24765770439771723"/>
      </bottom>
      <diagonal/>
    </border>
    <border>
      <left/>
      <right/>
      <top style="thin">
        <color theme="6" tint="-0.24765770439771723"/>
      </top>
      <bottom style="thin">
        <color theme="6" tint="0.59974974822229687"/>
      </bottom>
      <diagonal/>
    </border>
    <border>
      <left/>
      <right/>
      <top style="thin">
        <color theme="6" tint="-0.2478713339640492"/>
      </top>
      <bottom style="thin">
        <color theme="6" tint="0.59974974822229687"/>
      </bottom>
      <diagonal/>
    </border>
    <border>
      <left/>
      <right/>
      <top style="thin">
        <color theme="6" tint="0.79985961485641044"/>
      </top>
      <bottom style="thin">
        <color theme="6" tint="0.79985961485641044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</borders>
  <cellStyleXfs count="4">
    <xf numFmtId="0" fontId="0" fillId="0" borderId="0"/>
    <xf numFmtId="9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166" fontId="0" fillId="0" borderId="0" xfId="0" applyNumberFormat="1"/>
    <xf numFmtId="17" fontId="0" fillId="0" borderId="0" xfId="0" applyNumberFormat="1"/>
    <xf numFmtId="0" fontId="2" fillId="5" borderId="1" xfId="0" applyFont="1" applyFill="1" applyBorder="1"/>
    <xf numFmtId="17" fontId="2" fillId="5" borderId="2" xfId="0" applyNumberFormat="1" applyFont="1" applyFill="1" applyBorder="1"/>
    <xf numFmtId="166" fontId="0" fillId="0" borderId="0" xfId="2" applyNumberFormat="1" applyFont="1"/>
    <xf numFmtId="166" fontId="0" fillId="0" borderId="0" xfId="2" applyNumberFormat="1" applyFont="1" applyBorder="1"/>
    <xf numFmtId="0" fontId="4" fillId="0" borderId="0" xfId="0" applyFont="1"/>
    <xf numFmtId="17" fontId="2" fillId="6" borderId="3" xfId="0" applyNumberFormat="1" applyFont="1" applyFill="1" applyBorder="1"/>
    <xf numFmtId="166" fontId="0" fillId="0" borderId="4" xfId="0" applyNumberFormat="1" applyBorder="1"/>
    <xf numFmtId="0" fontId="0" fillId="7" borderId="0" xfId="0" applyFill="1"/>
    <xf numFmtId="0" fontId="0" fillId="8" borderId="0" xfId="0" applyFill="1"/>
    <xf numFmtId="0" fontId="3" fillId="0" borderId="0" xfId="0" applyFont="1" applyProtection="1">
      <protection locked="0"/>
    </xf>
    <xf numFmtId="0" fontId="0" fillId="4" borderId="0" xfId="0" applyFill="1" applyProtection="1">
      <protection locked="0"/>
    </xf>
    <xf numFmtId="0" fontId="0" fillId="0" borderId="0" xfId="0" applyProtection="1">
      <protection locked="0"/>
    </xf>
    <xf numFmtId="0" fontId="0" fillId="4" borderId="0" xfId="0" applyFill="1"/>
    <xf numFmtId="0" fontId="8" fillId="4" borderId="0" xfId="0" applyFont="1" applyFill="1" applyProtection="1">
      <protection locked="0"/>
    </xf>
    <xf numFmtId="168" fontId="8" fillId="9" borderId="0" xfId="0" applyNumberFormat="1" applyFont="1" applyFill="1" applyAlignment="1" applyProtection="1">
      <alignment horizontal="right" vertical="center"/>
      <protection locked="0"/>
    </xf>
    <xf numFmtId="168" fontId="9" fillId="2" borderId="0" xfId="2" applyNumberFormat="1" applyFont="1" applyFill="1" applyBorder="1" applyAlignment="1">
      <alignment horizontal="right" vertical="center"/>
    </xf>
    <xf numFmtId="168" fontId="9" fillId="3" borderId="0" xfId="2" applyNumberFormat="1" applyFont="1" applyFill="1" applyBorder="1" applyAlignment="1">
      <alignment horizontal="right" vertical="center"/>
    </xf>
    <xf numFmtId="0" fontId="0" fillId="10" borderId="0" xfId="0" applyFill="1"/>
    <xf numFmtId="3" fontId="0" fillId="0" borderId="0" xfId="0" applyNumberFormat="1"/>
    <xf numFmtId="165" fontId="0" fillId="0" borderId="0" xfId="0" applyNumberFormat="1"/>
    <xf numFmtId="0" fontId="0" fillId="11" borderId="0" xfId="0" applyFill="1"/>
    <xf numFmtId="0" fontId="5" fillId="4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166" fontId="14" fillId="4" borderId="0" xfId="2" applyNumberFormat="1" applyFont="1" applyFill="1" applyAlignment="1">
      <alignment horizontal="left"/>
    </xf>
    <xf numFmtId="0" fontId="2" fillId="12" borderId="0" xfId="0" applyFont="1" applyFill="1" applyAlignment="1" applyProtection="1">
      <alignment horizontal="left"/>
      <protection locked="0"/>
    </xf>
    <xf numFmtId="169" fontId="6" fillId="2" borderId="0" xfId="0" applyNumberFormat="1" applyFont="1" applyFill="1" applyAlignment="1" applyProtection="1">
      <alignment horizontal="center" vertical="center"/>
      <protection locked="0"/>
    </xf>
    <xf numFmtId="0" fontId="7" fillId="12" borderId="0" xfId="0" applyFont="1" applyFill="1" applyAlignment="1" applyProtection="1">
      <alignment horizontal="left"/>
      <protection locked="0"/>
    </xf>
    <xf numFmtId="165" fontId="9" fillId="12" borderId="0" xfId="0" applyNumberFormat="1" applyFont="1" applyFill="1" applyAlignment="1">
      <alignment horizontal="center" vertical="center"/>
    </xf>
    <xf numFmtId="0" fontId="8" fillId="0" borderId="0" xfId="0" applyFont="1"/>
    <xf numFmtId="0" fontId="14" fillId="12" borderId="0" xfId="0" applyFont="1" applyFill="1" applyAlignment="1" applyProtection="1">
      <alignment horizontal="left" vertical="center"/>
      <protection locked="0"/>
    </xf>
    <xf numFmtId="3" fontId="9" fillId="12" borderId="0" xfId="0" applyNumberFormat="1" applyFont="1" applyFill="1" applyAlignment="1">
      <alignment horizontal="center" vertical="center"/>
    </xf>
    <xf numFmtId="3" fontId="9" fillId="13" borderId="0" xfId="0" applyNumberFormat="1" applyFont="1" applyFill="1" applyAlignment="1">
      <alignment horizontal="center" vertical="center"/>
    </xf>
    <xf numFmtId="3" fontId="11" fillId="13" borderId="0" xfId="0" applyNumberFormat="1" applyFont="1" applyFill="1" applyAlignment="1">
      <alignment horizontal="center" vertical="center"/>
    </xf>
    <xf numFmtId="3" fontId="11" fillId="12" borderId="0" xfId="0" applyNumberFormat="1" applyFont="1" applyFill="1" applyAlignment="1">
      <alignment horizontal="center" vertical="center"/>
    </xf>
    <xf numFmtId="0" fontId="9" fillId="12" borderId="0" xfId="0" applyFont="1" applyFill="1" applyAlignment="1" applyProtection="1">
      <alignment horizontal="left" vertical="center"/>
      <protection locked="0"/>
    </xf>
    <xf numFmtId="37" fontId="8" fillId="9" borderId="0" xfId="0" applyNumberFormat="1" applyFont="1" applyFill="1" applyAlignment="1" applyProtection="1">
      <alignment horizontal="right" vertical="center"/>
      <protection locked="0"/>
    </xf>
    <xf numFmtId="37" fontId="8" fillId="15" borderId="0" xfId="0" applyNumberFormat="1" applyFont="1" applyFill="1" applyAlignment="1" applyProtection="1">
      <alignment horizontal="right" vertical="center"/>
      <protection locked="0"/>
    </xf>
    <xf numFmtId="0" fontId="10" fillId="12" borderId="0" xfId="0" applyFont="1" applyFill="1" applyAlignment="1" applyProtection="1">
      <alignment horizontal="left" vertical="center" indent="3"/>
      <protection locked="0"/>
    </xf>
    <xf numFmtId="168" fontId="8" fillId="15" borderId="0" xfId="0" applyNumberFormat="1" applyFont="1" applyFill="1" applyAlignment="1" applyProtection="1">
      <alignment horizontal="right" vertical="center"/>
      <protection locked="0"/>
    </xf>
    <xf numFmtId="9" fontId="8" fillId="15" borderId="0" xfId="1" applyFont="1" applyFill="1" applyAlignment="1" applyProtection="1">
      <alignment horizontal="right" vertical="center"/>
      <protection locked="0"/>
    </xf>
    <xf numFmtId="9" fontId="8" fillId="9" borderId="0" xfId="1" applyFont="1" applyFill="1" applyAlignment="1" applyProtection="1">
      <alignment horizontal="right" vertical="center"/>
      <protection locked="0"/>
    </xf>
    <xf numFmtId="0" fontId="10" fillId="12" borderId="0" xfId="0" applyFont="1" applyFill="1" applyAlignment="1" applyProtection="1">
      <alignment horizontal="left" vertical="center" indent="1"/>
      <protection locked="0"/>
    </xf>
    <xf numFmtId="9" fontId="9" fillId="3" borderId="0" xfId="1" applyFont="1" applyFill="1" applyBorder="1" applyAlignment="1">
      <alignment horizontal="right" vertical="center"/>
    </xf>
    <xf numFmtId="9" fontId="9" fillId="2" borderId="0" xfId="1" applyFont="1" applyFill="1" applyBorder="1" applyAlignment="1">
      <alignment horizontal="right" vertical="center"/>
    </xf>
    <xf numFmtId="0" fontId="9" fillId="16" borderId="0" xfId="0" applyFont="1" applyFill="1" applyAlignment="1">
      <alignment horizontal="left" vertical="center"/>
    </xf>
    <xf numFmtId="168" fontId="9" fillId="16" borderId="0" xfId="0" applyNumberFormat="1" applyFont="1" applyFill="1" applyAlignment="1" applyProtection="1">
      <alignment horizontal="right" vertical="center"/>
      <protection locked="0"/>
    </xf>
    <xf numFmtId="168" fontId="9" fillId="17" borderId="0" xfId="0" applyNumberFormat="1" applyFont="1" applyFill="1" applyAlignment="1" applyProtection="1">
      <alignment horizontal="right" vertical="center"/>
      <protection locked="0"/>
    </xf>
    <xf numFmtId="9" fontId="9" fillId="17" borderId="0" xfId="1" applyFont="1" applyFill="1" applyAlignment="1" applyProtection="1">
      <alignment horizontal="right" vertical="center"/>
      <protection locked="0"/>
    </xf>
    <xf numFmtId="9" fontId="9" fillId="16" borderId="0" xfId="1" applyFont="1" applyFill="1" applyAlignment="1" applyProtection="1">
      <alignment horizontal="right" vertical="center"/>
      <protection locked="0"/>
    </xf>
    <xf numFmtId="0" fontId="9" fillId="12" borderId="0" xfId="0" applyFont="1" applyFill="1" applyAlignment="1" applyProtection="1">
      <alignment horizontal="left" vertical="center" indent="1"/>
      <protection locked="0"/>
    </xf>
    <xf numFmtId="0" fontId="15" fillId="4" borderId="0" xfId="0" applyFont="1" applyFill="1" applyProtection="1">
      <protection locked="0"/>
    </xf>
    <xf numFmtId="167" fontId="8" fillId="9" borderId="0" xfId="0" applyNumberFormat="1" applyFont="1" applyFill="1" applyAlignment="1" applyProtection="1">
      <alignment horizontal="right" vertical="center"/>
      <protection locked="0"/>
    </xf>
    <xf numFmtId="168" fontId="9" fillId="18" borderId="0" xfId="0" applyNumberFormat="1" applyFont="1" applyFill="1" applyAlignment="1" applyProtection="1">
      <alignment horizontal="right" vertical="center"/>
      <protection locked="0"/>
    </xf>
    <xf numFmtId="9" fontId="9" fillId="18" borderId="0" xfId="1" applyFont="1" applyFill="1" applyAlignment="1" applyProtection="1">
      <alignment horizontal="right" vertical="center"/>
      <protection locked="0"/>
    </xf>
    <xf numFmtId="0" fontId="2" fillId="19" borderId="0" xfId="0" applyFont="1" applyFill="1" applyAlignment="1" applyProtection="1">
      <alignment horizontal="left"/>
      <protection locked="0"/>
    </xf>
    <xf numFmtId="0" fontId="0" fillId="19" borderId="0" xfId="0" applyFill="1" applyProtection="1">
      <protection locked="0"/>
    </xf>
    <xf numFmtId="0" fontId="16" fillId="0" borderId="0" xfId="0" applyFont="1"/>
    <xf numFmtId="170" fontId="0" fillId="0" borderId="0" xfId="0" applyNumberFormat="1"/>
    <xf numFmtId="2" fontId="0" fillId="0" borderId="0" xfId="0" applyNumberFormat="1"/>
    <xf numFmtId="9" fontId="0" fillId="0" borderId="0" xfId="1" applyFont="1"/>
    <xf numFmtId="2" fontId="0" fillId="0" borderId="5" xfId="0" applyNumberFormat="1" applyBorder="1"/>
    <xf numFmtId="2" fontId="0" fillId="0" borderId="6" xfId="0" applyNumberFormat="1" applyBorder="1"/>
    <xf numFmtId="2" fontId="8" fillId="15" borderId="6" xfId="0" applyNumberFormat="1" applyFont="1" applyFill="1" applyBorder="1" applyAlignment="1" applyProtection="1">
      <alignment horizontal="right" vertical="center"/>
      <protection locked="0"/>
    </xf>
    <xf numFmtId="9" fontId="8" fillId="15" borderId="6" xfId="1" applyFont="1" applyFill="1" applyBorder="1" applyAlignment="1" applyProtection="1">
      <alignment horizontal="right" vertical="center"/>
      <protection locked="0"/>
    </xf>
    <xf numFmtId="9" fontId="8" fillId="15" borderId="7" xfId="1" applyFont="1" applyFill="1" applyBorder="1" applyAlignment="1" applyProtection="1">
      <alignment horizontal="right" vertical="center"/>
      <protection locked="0"/>
    </xf>
    <xf numFmtId="2" fontId="0" fillId="0" borderId="8" xfId="0" applyNumberFormat="1" applyBorder="1"/>
    <xf numFmtId="2" fontId="0" fillId="0" borderId="9" xfId="0" applyNumberFormat="1" applyBorder="1"/>
    <xf numFmtId="9" fontId="0" fillId="0" borderId="9" xfId="1" applyFont="1" applyBorder="1"/>
    <xf numFmtId="9" fontId="0" fillId="0" borderId="10" xfId="1" applyFont="1" applyBorder="1"/>
    <xf numFmtId="2" fontId="8" fillId="15" borderId="9" xfId="0" applyNumberFormat="1" applyFont="1" applyFill="1" applyBorder="1" applyAlignment="1" applyProtection="1">
      <alignment horizontal="right" vertical="center"/>
      <protection locked="0"/>
    </xf>
    <xf numFmtId="9" fontId="8" fillId="15" borderId="9" xfId="1" applyFont="1" applyFill="1" applyBorder="1" applyAlignment="1" applyProtection="1">
      <alignment horizontal="right" vertical="center"/>
      <protection locked="0"/>
    </xf>
    <xf numFmtId="9" fontId="8" fillId="15" borderId="10" xfId="1" applyFont="1" applyFill="1" applyBorder="1" applyAlignment="1" applyProtection="1">
      <alignment horizontal="right" vertical="center"/>
      <protection locked="0"/>
    </xf>
    <xf numFmtId="2" fontId="0" fillId="0" borderId="11" xfId="0" applyNumberFormat="1" applyBorder="1"/>
    <xf numFmtId="2" fontId="0" fillId="0" borderId="12" xfId="0" applyNumberFormat="1" applyBorder="1"/>
    <xf numFmtId="2" fontId="8" fillId="15" borderId="12" xfId="0" applyNumberFormat="1" applyFont="1" applyFill="1" applyBorder="1" applyAlignment="1" applyProtection="1">
      <alignment horizontal="right" vertical="center"/>
      <protection locked="0"/>
    </xf>
    <xf numFmtId="9" fontId="8" fillId="15" borderId="12" xfId="1" applyFont="1" applyFill="1" applyBorder="1" applyAlignment="1" applyProtection="1">
      <alignment horizontal="right" vertical="center"/>
      <protection locked="0"/>
    </xf>
    <xf numFmtId="9" fontId="8" fillId="15" borderId="13" xfId="1" applyFont="1" applyFill="1" applyBorder="1" applyAlignment="1" applyProtection="1">
      <alignment horizontal="right" vertical="center"/>
      <protection locked="0"/>
    </xf>
    <xf numFmtId="169" fontId="6" fillId="3" borderId="0" xfId="0" applyNumberFormat="1" applyFont="1" applyFill="1" applyAlignment="1">
      <alignment horizontal="center" vertical="center"/>
    </xf>
    <xf numFmtId="169" fontId="6" fillId="2" borderId="0" xfId="0" applyNumberFormat="1" applyFont="1" applyFill="1" applyAlignment="1">
      <alignment horizontal="center" vertical="center"/>
    </xf>
    <xf numFmtId="165" fontId="9" fillId="13" borderId="0" xfId="0" applyNumberFormat="1" applyFont="1" applyFill="1" applyAlignment="1">
      <alignment horizontal="center" vertical="center"/>
    </xf>
    <xf numFmtId="165" fontId="9" fillId="14" borderId="0" xfId="0" applyNumberFormat="1" applyFont="1" applyFill="1" applyAlignment="1">
      <alignment horizontal="center" vertical="center"/>
    </xf>
    <xf numFmtId="0" fontId="12" fillId="12" borderId="0" xfId="0" applyFont="1" applyFill="1" applyAlignment="1">
      <alignment horizontal="center" vertical="center"/>
    </xf>
  </cellXfs>
  <cellStyles count="4">
    <cellStyle name="Comma" xfId="2" builtinId="3"/>
    <cellStyle name="Normal" xfId="0" builtinId="0"/>
    <cellStyle name="Normal 2" xfId="3" xr:uid="{00000000-0005-0000-0000-000006000000}"/>
    <cellStyle name="Percent" xfId="1" builtinId="5"/>
  </cellStyles>
  <dxfs count="6">
    <dxf>
      <border>
        <bottom/>
      </border>
    </dxf>
    <dxf>
      <border>
        <bottom/>
      </border>
    </dxf>
    <dxf>
      <numFmt numFmtId="22" formatCode="mmm\-yy"/>
    </dxf>
    <dxf>
      <numFmt numFmtId="166" formatCode="_(* #,##0_);_(* \(#,##0\);_(* &quot;-&quot;??_);_(@_)"/>
    </dxf>
    <dxf>
      <numFmt numFmtId="22" formatCode="mmm\-yy"/>
    </dxf>
    <dxf>
      <numFmt numFmtId="166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76200</xdr:rowOff>
    </xdr:from>
    <xdr:to>
      <xdr:col>7</xdr:col>
      <xdr:colOff>254000</xdr:colOff>
      <xdr:row>4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BA445A-020A-4419-91CF-5B0387928A0C}"/>
            </a:ext>
          </a:extLst>
        </xdr:cNvPr>
        <xdr:cNvSpPr txBox="1"/>
      </xdr:nvSpPr>
      <xdr:spPr>
        <a:xfrm>
          <a:off x="336550" y="76200"/>
          <a:ext cx="41402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Disclaimer:</a:t>
          </a:r>
        </a:p>
        <a:p>
          <a:r>
            <a:rPr lang="en-US" sz="1100" b="1" u="sng">
              <a:solidFill>
                <a:srgbClr val="FF0000"/>
              </a:solidFill>
            </a:rPr>
            <a:t>{use</a:t>
          </a:r>
          <a:r>
            <a:rPr lang="en-US" sz="1100" b="1" u="sng" baseline="0">
              <a:solidFill>
                <a:srgbClr val="FF0000"/>
              </a:solidFill>
            </a:rPr>
            <a:t> at your own risk, we are not responsible for errors, this is for educational purposes only and does not consitute financial advice}</a:t>
          </a:r>
          <a:endParaRPr lang="en-US" sz="1100" b="1" u="sng">
            <a:solidFill>
              <a:srgbClr val="FF0000"/>
            </a:solidFill>
          </a:endParaRPr>
        </a:p>
        <a:p>
          <a:endParaRPr lang="en-US" sz="1100" b="1" u="sng"/>
        </a:p>
      </xdr:txBody>
    </xdr:sp>
    <xdr:clientData/>
  </xdr:twoCellAnchor>
  <xdr:twoCellAnchor>
    <xdr:from>
      <xdr:col>7</xdr:col>
      <xdr:colOff>393700</xdr:colOff>
      <xdr:row>0</xdr:row>
      <xdr:rowOff>69850</xdr:rowOff>
    </xdr:from>
    <xdr:to>
      <xdr:col>16</xdr:col>
      <xdr:colOff>31750</xdr:colOff>
      <xdr:row>4</xdr:row>
      <xdr:rowOff>107950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58BCC31-B3E5-4FB9-A45A-ED0059BE5F72}"/>
            </a:ext>
          </a:extLst>
        </xdr:cNvPr>
        <xdr:cNvSpPr txBox="1"/>
      </xdr:nvSpPr>
      <xdr:spPr>
        <a:xfrm>
          <a:off x="4546600" y="69850"/>
          <a:ext cx="4171950" cy="774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Instructions: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Update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columns D, F, J, and N in the sheet "Inputs". All ratios will calculate accordingly. Use Datarails, the FP&amp;A software for Excel users, to automatically refresh this report simply by clicking a button. </a:t>
          </a:r>
          <a:endParaRPr lang="en-US" sz="1100"/>
        </a:p>
      </xdr:txBody>
    </xdr:sp>
    <xdr:clientData/>
  </xdr:twoCellAnchor>
  <xdr:twoCellAnchor editAs="oneCell">
    <xdr:from>
      <xdr:col>0</xdr:col>
      <xdr:colOff>323850</xdr:colOff>
      <xdr:row>5</xdr:row>
      <xdr:rowOff>57150</xdr:rowOff>
    </xdr:from>
    <xdr:to>
      <xdr:col>2</xdr:col>
      <xdr:colOff>165100</xdr:colOff>
      <xdr:row>6</xdr:row>
      <xdr:rowOff>134285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9171E5-2884-426F-9DCB-492E586B3D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977900"/>
          <a:ext cx="1250950" cy="3120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157219</xdr:rowOff>
    </xdr:from>
    <xdr:to>
      <xdr:col>1</xdr:col>
      <xdr:colOff>1263650</xdr:colOff>
      <xdr:row>1</xdr:row>
      <xdr:rowOff>285154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03B502-17DE-40D3-8128-60E355071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700" y="157219"/>
          <a:ext cx="1250950" cy="31208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hristianWattig\Downloads\Balance%20Sheet%20-%202022-11-29T152911.840%20(1).xlsx" TargetMode="External"/><Relationship Id="rId1" Type="http://schemas.openxmlformats.org/officeDocument/2006/relationships/externalLinkPath" Target="/Users/ChristianWattig/Downloads/Balance%20Sheet%20-%202022-11-29T152911.840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Dr_Pivot_Template 8"/>
      <sheetName val="Dr_Pivot_Template 7"/>
      <sheetName val="YoY"/>
      <sheetName val="12M rolling"/>
      <sheetName val="dr_control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ataly Heineman" refreshedDate="44710.360959641199" createdVersion="3" refreshedVersion="7" minRefreshableVersion="3" recordCount="0" xr:uid="{00000000-000A-0000-FFFF-FFFF0F000000}">
  <cacheSource type="worksheet">
    <worksheetSource name="Table16"/>
  </cacheSource>
  <cacheFields count="96">
    <cacheField name="fileLink" numFmtId="0">
      <sharedItems/>
    </cacheField>
    <cacheField name="Transaction Type" numFmtId="0">
      <sharedItems/>
    </cacheField>
    <cacheField name="Create Date" numFmtId="0">
      <sharedItems containsString="0" containsBlank="1" containsNumber="1" containsInteger="1"/>
    </cacheField>
    <cacheField name="Name" numFmtId="0">
      <sharedItems/>
    </cacheField>
    <cacheField name="Vendor" numFmtId="0">
      <sharedItems/>
    </cacheField>
    <cacheField name="Memo/Description" numFmtId="0">
      <sharedItems containsMixedTypes="1" containsNumber="1" containsInteger="1"/>
    </cacheField>
    <cacheField name="Amount" numFmtId="0">
      <sharedItems containsString="0" containsBlank="1" containsNumber="1"/>
    </cacheField>
    <cacheField name="System_Date" numFmtId="0">
      <sharedItems containsSemiMixedTypes="0" containsString="0" containsNumber="1" containsInteger="1"/>
    </cacheField>
    <cacheField name="System_Year" numFmtId="0">
      <sharedItems containsSemiMixedTypes="0" containsString="0" containsNumber="1" containsInteger="1"/>
    </cacheField>
    <cacheField name="System_Quarter" numFmtId="0">
      <sharedItems/>
    </cacheField>
    <cacheField name="System_Month" numFmtId="0">
      <sharedItems/>
    </cacheField>
    <cacheField name="System_Week" numFmtId="0">
      <sharedItems containsSemiMixedTypes="0" containsString="0" containsNumber="1" containsInteger="1"/>
    </cacheField>
    <cacheField name="System_Day" numFmtId="0">
      <sharedItems containsSemiMixedTypes="0" containsString="0" containsNumber="1" containsInteger="1"/>
    </cacheField>
    <cacheField name="System_Date_Tag" numFmtId="0">
      <sharedItems/>
    </cacheField>
    <cacheField name="AccountSubType" numFmtId="0">
      <sharedItems/>
    </cacheField>
    <cacheField name="Description" numFmtId="0">
      <sharedItems/>
    </cacheField>
    <cacheField name="Data Type" numFmtId="0">
      <sharedItems/>
    </cacheField>
    <cacheField name="Scenario" numFmtId="0">
      <sharedItems/>
    </cacheField>
    <cacheField name="Posting Date" numFmtId="0">
      <sharedItems containsSemiMixedTypes="0" containsString="0" containsNumber="1" containsInteger="1"/>
    </cacheField>
    <cacheField name="Reporting Date" numFmtId="0">
      <sharedItems containsSemiMixedTypes="0" containsString="0" containsNumber="1" containsInteger="1" count="2">
        <n v="44620"/>
        <n v="44255"/>
      </sharedItems>
    </cacheField>
    <cacheField name="Account ID" numFmtId="0">
      <sharedItems containsSemiMixedTypes="0" containsString="0" containsNumber="1" containsInteger="1"/>
    </cacheField>
    <cacheField name="Account Name" numFmtId="0">
      <sharedItems/>
    </cacheField>
    <cacheField name="Calendar Period" numFmtId="0">
      <sharedItems containsSemiMixedTypes="0" containsString="0" containsNumber="1" containsInteger="1"/>
    </cacheField>
    <cacheField name="Fiscal Year" numFmtId="0">
      <sharedItems containsSemiMixedTypes="0" containsString="0" containsNumber="1" containsInteger="1"/>
    </cacheField>
    <cacheField name="Vendor/supplier" numFmtId="0">
      <sharedItems/>
    </cacheField>
    <cacheField name="Class" numFmtId="0">
      <sharedItems/>
    </cacheField>
    <cacheField name="Fiscal Period" numFmtId="0">
      <sharedItems containsSemiMixedTypes="0" containsString="0" containsNumber="1" containsInteger="1"/>
    </cacheField>
    <cacheField name="Amount BS M" numFmtId="0">
      <sharedItems containsSemiMixedTypes="0" containsString="0" containsNumber="1"/>
    </cacheField>
    <cacheField name="Amount BS Q" numFmtId="0">
      <sharedItems containsString="0" containsBlank="1" containsNumber="1"/>
    </cacheField>
    <cacheField name="DR_PROFIT_CENTER_L1" numFmtId="0">
      <sharedItems count="3">
        <s v="[null]"/>
        <s v="Lake Charles:Lake Charles (LA) - Indirect"/>
        <s v="Corporate:Corporate - Indirect"/>
      </sharedItems>
    </cacheField>
    <cacheField name="USER_ACC_L4" numFmtId="0">
      <sharedItems/>
    </cacheField>
    <cacheField name="USER_ACC_L5" numFmtId="0">
      <sharedItems/>
    </cacheField>
    <cacheField name="USER_ACC_L3" numFmtId="0">
      <sharedItems/>
    </cacheField>
    <cacheField name="USER_ACC_L2" numFmtId="0">
      <sharedItems/>
    </cacheField>
    <cacheField name="USER_ACC_L1" numFmtId="0">
      <sharedItems/>
    </cacheField>
    <cacheField name="DR_ACC_L1" numFmtId="0">
      <sharedItems/>
    </cacheField>
    <cacheField name="DR_ACC_L2" numFmtId="0">
      <sharedItems/>
    </cacheField>
    <cacheField name="DR_ACC_L3" numFmtId="0">
      <sharedItems/>
    </cacheField>
    <cacheField name="Account_Sub_Type" numFmtId="0">
      <sharedItems/>
    </cacheField>
    <cacheField name="USER_TO_DR_ACC_KEY" numFmtId="0">
      <sharedItems/>
    </cacheField>
    <cacheField name="Dr_Value" numFmtId="0">
      <sharedItems containsString="0" containsBlank="1" containsNumber="1"/>
    </cacheField>
    <cacheField name="Account_Old" numFmtId="0">
      <sharedItems containsSemiMixedTypes="0" containsString="0" containsBlank="1" containsMixedTypes="1"/>
    </cacheField>
    <cacheField name="Date_Old" numFmtId="0">
      <sharedItems containsSemiMixedTypes="0" containsString="0" containsBlank="1" containsMixedTypes="1"/>
    </cacheField>
    <cacheField name="Num" numFmtId="0">
      <sharedItems containsSemiMixedTypes="0" containsString="0" containsBlank="1" containsMixedTypes="1"/>
    </cacheField>
    <cacheField name="Created By" numFmtId="0">
      <sharedItems containsSemiMixedTypes="0" containsString="0" containsBlank="1" containsMixedTypes="1"/>
    </cacheField>
    <cacheField name="Last Modified" numFmtId="0">
      <sharedItems containsSemiMixedTypes="0" containsString="0" containsBlank="1" containsMixedTypes="1"/>
    </cacheField>
    <cacheField name="Last Modified By" numFmtId="0">
      <sharedItems containsSemiMixedTypes="0" containsString="0" containsBlank="1" containsMixedTypes="1"/>
    </cacheField>
    <cacheField name="Customer" numFmtId="0">
      <sharedItems containsSemiMixedTypes="0" containsString="0" containsBlank="1" containsMixedTypes="1"/>
    </cacheField>
    <cacheField name="Product/Service" numFmtId="0">
      <sharedItems containsSemiMixedTypes="0" containsString="0" containsBlank="1" containsMixedTypes="1"/>
    </cacheField>
    <cacheField name="Qty" numFmtId="0">
      <sharedItems containsSemiMixedTypes="0" containsString="0" containsBlank="1" containsMixedTypes="1"/>
    </cacheField>
    <cacheField name="Rate" numFmtId="0">
      <sharedItems containsSemiMixedTypes="0" containsString="0" containsBlank="1" containsMixedTypes="1"/>
    </cacheField>
    <cacheField name="Invoice Date" numFmtId="0">
      <sharedItems containsSemiMixedTypes="0" containsString="0" containsBlank="1" containsMixedTypes="1"/>
    </cacheField>
    <cacheField name="Amount_Old" numFmtId="0">
      <sharedItems containsSemiMixedTypes="0" containsString="0" containsBlank="1" containsMixedTypes="1"/>
    </cacheField>
    <cacheField name="Taxable Amount" numFmtId="0">
      <sharedItems containsSemiMixedTypes="0" containsString="0" containsBlank="1" containsMixedTypes="1"/>
    </cacheField>
    <cacheField name="Date" numFmtId="0">
      <sharedItems containsSemiMixedTypes="0" containsString="0" containsBlank="1" containsMixedTypes="1"/>
    </cacheField>
    <cacheField name="System_Fiscal_Year" numFmtId="0">
      <sharedItems containsSemiMixedTypes="0" containsString="0" containsBlank="1" containsMixedTypes="1"/>
    </cacheField>
    <cacheField name="System_Fiscal_Quarter" numFmtId="0">
      <sharedItems containsSemiMixedTypes="0" containsString="0" containsBlank="1" containsMixedTypes="1"/>
    </cacheField>
    <cacheField name="System_Fiscal_Week" numFmtId="0">
      <sharedItems containsSemiMixedTypes="0" containsString="0" containsBlank="1" containsMixedTypes="1"/>
    </cacheField>
    <cacheField name="System_Fiscal_Month_Num" numFmtId="0">
      <sharedItems containsSemiMixedTypes="0" containsString="0" containsBlank="1" containsMixedTypes="1"/>
    </cacheField>
    <cacheField name="SubAccount" numFmtId="0">
      <sharedItems containsSemiMixedTypes="0" containsString="0" containsBlank="1" containsMixedTypes="1"/>
    </cacheField>
    <cacheField name="AccountType" numFmtId="0">
      <sharedItems containsSemiMixedTypes="0" containsString="0" containsBlank="1" containsMixedTypes="1"/>
    </cacheField>
    <cacheField name="CurrentBalanceWithSubAccounts" numFmtId="0">
      <sharedItems containsSemiMixedTypes="0" containsString="0" containsBlank="1" containsMixedTypes="1"/>
    </cacheField>
    <cacheField name="Classification" numFmtId="0">
      <sharedItems containsSemiMixedTypes="0" containsString="0" containsBlank="1" containsMixedTypes="1"/>
    </cacheField>
    <cacheField name="sparse" numFmtId="0">
      <sharedItems containsSemiMixedTypes="0" containsString="0" containsBlank="1" containsMixedTypes="1"/>
    </cacheField>
    <cacheField name="CurrencyRef_name" numFmtId="0">
      <sharedItems containsSemiMixedTypes="0" containsString="0" containsBlank="1" containsMixedTypes="1"/>
    </cacheField>
    <cacheField name="ParentRef_value" numFmtId="0">
      <sharedItems containsSemiMixedTypes="0" containsString="0" containsBlank="1" containsMixedTypes="1"/>
    </cacheField>
    <cacheField name="CurrencyRef_value" numFmtId="0">
      <sharedItems containsSemiMixedTypes="0" containsString="0" containsBlank="1" containsMixedTypes="1"/>
    </cacheField>
    <cacheField name="SyncToken" numFmtId="0">
      <sharedItems containsSemiMixedTypes="0" containsString="0" containsBlank="1" containsMixedTypes="1"/>
    </cacheField>
    <cacheField name="Active" numFmtId="0">
      <sharedItems containsSemiMixedTypes="0" containsString="0" containsBlank="1" containsMixedTypes="1"/>
    </cacheField>
    <cacheField name="FullyQualifiedName" numFmtId="0">
      <sharedItems containsSemiMixedTypes="0" containsString="0" containsBlank="1" containsMixedTypes="1"/>
    </cacheField>
    <cacheField name="domain" numFmtId="0">
      <sharedItems containsSemiMixedTypes="0" containsString="0" containsBlank="1" containsMixedTypes="1"/>
    </cacheField>
    <cacheField name="Date1" numFmtId="0">
      <sharedItems containsSemiMixedTypes="0" containsString="0" containsBlank="1" containsMixedTypes="1"/>
    </cacheField>
    <cacheField name="Date2" numFmtId="0">
      <sharedItems containsSemiMixedTypes="0" containsString="0" containsBlank="1" containsMixedTypes="1"/>
    </cacheField>
    <cacheField name="CurrentBalance" numFmtId="0">
      <sharedItems containsSemiMixedTypes="0" containsString="0" containsBlank="1" containsMixedTypes="1"/>
    </cacheField>
    <cacheField name="Id" numFmtId="0">
      <sharedItems containsSemiMixedTypes="0" containsString="0" containsBlank="1" containsMixedTypes="1"/>
    </cacheField>
    <cacheField name="MetaData_CreateTime" numFmtId="0">
      <sharedItems containsSemiMixedTypes="0" containsString="0" containsBlank="1" containsMixedTypes="1"/>
    </cacheField>
    <cacheField name="MetaData_LastUpdatedTime" numFmtId="0">
      <sharedItems containsSemiMixedTypes="0" containsString="0" containsBlank="1" containsMixedTypes="1"/>
    </cacheField>
    <cacheField name="Product Line" numFmtId="0">
      <sharedItems containsSemiMixedTypes="0" containsString="0" containsBlank="1" containsMixedTypes="1"/>
    </cacheField>
    <cacheField name="Sale order" numFmtId="0">
      <sharedItems containsSemiMixedTypes="0" containsString="0" containsBlank="1" containsMixedTypes="1"/>
    </cacheField>
    <cacheField name="Currency" numFmtId="0">
      <sharedItems containsSemiMixedTypes="0" containsString="0" containsBlank="1" containsMixedTypes="1"/>
    </cacheField>
    <cacheField name="FS Grouping" numFmtId="0">
      <sharedItems containsSemiMixedTypes="0" containsString="0" containsBlank="1" containsMixedTypes="1"/>
    </cacheField>
    <cacheField name="FS Sub Grouping" numFmtId="0">
      <sharedItems containsSemiMixedTypes="0" containsString="0" containsBlank="1" containsMixedTypes="1"/>
    </cacheField>
    <cacheField name="Entity" numFmtId="0">
      <sharedItems containsSemiMixedTypes="0" containsString="0" containsBlank="1" containsMixedTypes="1"/>
    </cacheField>
    <cacheField name="Calendar Year" numFmtId="0">
      <sharedItems containsSemiMixedTypes="0" containsString="0" containsBlank="1" containsMixedTypes="1"/>
    </cacheField>
    <cacheField name="Employee" numFmtId="0">
      <sharedItems containsSemiMixedTypes="0" containsString="0" containsBlank="1" containsMixedTypes="1"/>
    </cacheField>
    <cacheField name="Supplier" numFmtId="0">
      <sharedItems containsSemiMixedTypes="0" containsString="0" containsBlank="1" containsMixedTypes="1"/>
    </cacheField>
    <cacheField name="Client" numFmtId="0">
      <sharedItems containsSemiMixedTypes="0" containsString="0" containsBlank="1" containsMixedTypes="1"/>
    </cacheField>
    <cacheField name="Posting Date temp" numFmtId="0">
      <sharedItems containsSemiMixedTypes="0" containsString="0" containsBlank="1" containsMixedTypes="1"/>
    </cacheField>
    <cacheField name="Period" numFmtId="0">
      <sharedItems containsSemiMixedTypes="0" containsString="0" containsBlank="1" containsMixedTypes="1"/>
    </cacheField>
    <cacheField name="Client/customer" numFmtId="0">
      <sharedItems containsSemiMixedTypes="0" containsString="0" containsBlank="1" containsMixedTypes="1"/>
    </cacheField>
    <cacheField name="DR_Classification" numFmtId="0">
      <sharedItems containsSemiMixedTypes="0" containsString="0" containsBlank="1" containsMixedTypes="1"/>
    </cacheField>
    <cacheField name="System_Forecast" numFmtId="0">
      <sharedItems containsSemiMixedTypes="0" containsString="0" containsBlank="1" containsMixedTypes="1"/>
    </cacheField>
    <cacheField name="ClassTemp" numFmtId="0">
      <sharedItems containsSemiMixedTypes="0" containsString="0" containsBlank="1" containsMixedTypes="1"/>
    </cacheField>
    <cacheField name="DR_COA" numFmtId="0">
      <sharedItems containsSemiMixedTypes="0" containsString="0" containsBlank="1" containsMixedTypes="1"/>
    </cacheField>
    <cacheField name="Days in month" numFmtId="0">
      <sharedItems containsSemiMixedTypes="0" containsString="0" containsBlank="1" containsMixedTypes="1"/>
    </cacheField>
    <cacheField name="Source" numFmtId="0">
      <sharedItems containsSemiMixedTypes="0" containsString="0" containsBlank="1" containsMixedTypes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ataly Heineman" refreshedDate="44710.360959641199" createdVersion="3" refreshedVersion="7" minRefreshableVersion="3" recordCount="0" xr:uid="{00000000-000A-0000-FFFF-FFFF10000000}">
  <cacheSource type="worksheet">
    <worksheetSource name="Table18"/>
  </cacheSource>
  <cacheFields count="96">
    <cacheField name="fileLink" numFmtId="0">
      <sharedItems/>
    </cacheField>
    <cacheField name="Transaction Type" numFmtId="0">
      <sharedItems/>
    </cacheField>
    <cacheField name="Create Date" numFmtId="0">
      <sharedItems containsString="0" containsBlank="1" containsNumber="1" containsInteger="1"/>
    </cacheField>
    <cacheField name="Name" numFmtId="0">
      <sharedItems/>
    </cacheField>
    <cacheField name="Customer" numFmtId="0">
      <sharedItems/>
    </cacheField>
    <cacheField name="Vendor" numFmtId="0">
      <sharedItems/>
    </cacheField>
    <cacheField name="Product/Service" numFmtId="0">
      <sharedItems/>
    </cacheField>
    <cacheField name="Memo/Description" numFmtId="0">
      <sharedItems containsMixedTypes="1" containsNumber="1" containsInteger="1"/>
    </cacheField>
    <cacheField name="Qty" numFmtId="0">
      <sharedItems containsMixedTypes="1" containsNumber="1" containsInteger="1"/>
    </cacheField>
    <cacheField name="Rate" numFmtId="0">
      <sharedItems containsMixedTypes="1" containsNumber="1"/>
    </cacheField>
    <cacheField name="Amount" numFmtId="0">
      <sharedItems containsString="0" containsBlank="1" containsNumber="1"/>
    </cacheField>
    <cacheField name="System_Date" numFmtId="0">
      <sharedItems containsSemiMixedTypes="0" containsString="0" containsNumber="1" containsInteger="1"/>
    </cacheField>
    <cacheField name="System_Year" numFmtId="0">
      <sharedItems containsSemiMixedTypes="0" containsString="0" containsNumber="1" containsInteger="1"/>
    </cacheField>
    <cacheField name="System_Quarter" numFmtId="0">
      <sharedItems/>
    </cacheField>
    <cacheField name="System_Month" numFmtId="0">
      <sharedItems/>
    </cacheField>
    <cacheField name="System_Week" numFmtId="0">
      <sharedItems containsSemiMixedTypes="0" containsString="0" containsNumber="1" containsInteger="1"/>
    </cacheField>
    <cacheField name="System_Day" numFmtId="0">
      <sharedItems containsSemiMixedTypes="0" containsString="0" containsNumber="1" containsInteger="1"/>
    </cacheField>
    <cacheField name="System_Date_Tag" numFmtId="0">
      <sharedItems/>
    </cacheField>
    <cacheField name="AccountSubType" numFmtId="0">
      <sharedItems/>
    </cacheField>
    <cacheField name="Description" numFmtId="0">
      <sharedItems/>
    </cacheField>
    <cacheField name="Data Type" numFmtId="0">
      <sharedItems/>
    </cacheField>
    <cacheField name="Scenario" numFmtId="0">
      <sharedItems/>
    </cacheField>
    <cacheField name="Posting Date" numFmtId="0">
      <sharedItems containsSemiMixedTypes="0" containsString="0" containsNumber="1" containsInteger="1"/>
    </cacheField>
    <cacheField name="Reporting Date" numFmtId="0">
      <sharedItems containsSemiMixedTypes="0" containsString="0" containsNumber="1" containsInteger="1" count="1">
        <n v="44255"/>
      </sharedItems>
    </cacheField>
    <cacheField name="Account ID" numFmtId="0">
      <sharedItems containsSemiMixedTypes="0" containsString="0" containsNumber="1" containsInteger="1"/>
    </cacheField>
    <cacheField name="Account Name" numFmtId="0">
      <sharedItems/>
    </cacheField>
    <cacheField name="Calendar Period" numFmtId="0">
      <sharedItems containsSemiMixedTypes="0" containsString="0" containsNumber="1" containsInteger="1"/>
    </cacheField>
    <cacheField name="Fiscal Year" numFmtId="0">
      <sharedItems containsSemiMixedTypes="0" containsString="0" containsNumber="1" containsInteger="1"/>
    </cacheField>
    <cacheField name="Client/customer" numFmtId="0">
      <sharedItems/>
    </cacheField>
    <cacheField name="Vendor/supplier" numFmtId="0">
      <sharedItems/>
    </cacheField>
    <cacheField name="Class" numFmtId="0">
      <sharedItems/>
    </cacheField>
    <cacheField name="Fiscal Period" numFmtId="0">
      <sharedItems containsSemiMixedTypes="0" containsString="0" containsNumber="1" containsInteger="1"/>
    </cacheField>
    <cacheField name="Amount BS M" numFmtId="0">
      <sharedItems containsSemiMixedTypes="0" containsString="0" containsNumber="1"/>
    </cacheField>
    <cacheField name="Amount BS Q" numFmtId="0">
      <sharedItems containsString="0" containsBlank="1" containsNumber="1"/>
    </cacheField>
    <cacheField name="DR_PROFIT_CENTER_L1" numFmtId="0">
      <sharedItems count="6">
        <s v="LL Clearing"/>
        <s v="Lake Charles:Lake Charles (LA) - Indirect"/>
        <s v="Corporate:Corporate - Indirect"/>
        <s v="Oklahoma City:OK City - Indirect"/>
        <s v="[null]"/>
        <s v="Indy:Indy (IN) - Indirect"/>
      </sharedItems>
    </cacheField>
    <cacheField name="USER_ACC_L4" numFmtId="0">
      <sharedItems/>
    </cacheField>
    <cacheField name="USER_ACC_L5" numFmtId="0">
      <sharedItems/>
    </cacheField>
    <cacheField name="USER_ACC_L3" numFmtId="0">
      <sharedItems/>
    </cacheField>
    <cacheField name="USER_ACC_L2" numFmtId="0">
      <sharedItems/>
    </cacheField>
    <cacheField name="USER_ACC_L1" numFmtId="0">
      <sharedItems/>
    </cacheField>
    <cacheField name="DR_ACC_L1" numFmtId="0">
      <sharedItems/>
    </cacheField>
    <cacheField name="DR_ACC_L2" numFmtId="0">
      <sharedItems/>
    </cacheField>
    <cacheField name="DR_ACC_L3" numFmtId="0">
      <sharedItems/>
    </cacheField>
    <cacheField name="Account_Sub_Type" numFmtId="0">
      <sharedItems/>
    </cacheField>
    <cacheField name="USER_TO_DR_ACC_KEY" numFmtId="0">
      <sharedItems/>
    </cacheField>
    <cacheField name="Dr_Value" numFmtId="0">
      <sharedItems containsString="0" containsBlank="1" containsNumber="1"/>
    </cacheField>
    <cacheField name="Account_Old" numFmtId="0">
      <sharedItems containsSemiMixedTypes="0" containsString="0" containsBlank="1" containsMixedTypes="1"/>
    </cacheField>
    <cacheField name="Date_Old" numFmtId="0">
      <sharedItems containsSemiMixedTypes="0" containsString="0" containsBlank="1" containsMixedTypes="1"/>
    </cacheField>
    <cacheField name="Num" numFmtId="0">
      <sharedItems containsSemiMixedTypes="0" containsString="0" containsBlank="1" containsMixedTypes="1"/>
    </cacheField>
    <cacheField name="Created By" numFmtId="0">
      <sharedItems containsSemiMixedTypes="0" containsString="0" containsBlank="1" containsMixedTypes="1"/>
    </cacheField>
    <cacheField name="Last Modified" numFmtId="0">
      <sharedItems containsSemiMixedTypes="0" containsString="0" containsBlank="1" containsMixedTypes="1"/>
    </cacheField>
    <cacheField name="Last Modified By" numFmtId="0">
      <sharedItems containsSemiMixedTypes="0" containsString="0" containsBlank="1" containsMixedTypes="1"/>
    </cacheField>
    <cacheField name="Invoice Date" numFmtId="0">
      <sharedItems containsSemiMixedTypes="0" containsString="0" containsBlank="1" containsMixedTypes="1"/>
    </cacheField>
    <cacheField name="Amount_Old" numFmtId="0">
      <sharedItems containsSemiMixedTypes="0" containsString="0" containsBlank="1" containsMixedTypes="1"/>
    </cacheField>
    <cacheField name="Taxable Amount" numFmtId="0">
      <sharedItems containsSemiMixedTypes="0" containsString="0" containsBlank="1" containsMixedTypes="1"/>
    </cacheField>
    <cacheField name="Date" numFmtId="0">
      <sharedItems containsSemiMixedTypes="0" containsString="0" containsBlank="1" containsMixedTypes="1"/>
    </cacheField>
    <cacheField name="System_Fiscal_Year" numFmtId="0">
      <sharedItems containsSemiMixedTypes="0" containsString="0" containsBlank="1" containsMixedTypes="1"/>
    </cacheField>
    <cacheField name="System_Fiscal_Quarter" numFmtId="0">
      <sharedItems containsSemiMixedTypes="0" containsString="0" containsBlank="1" containsMixedTypes="1"/>
    </cacheField>
    <cacheField name="System_Fiscal_Week" numFmtId="0">
      <sharedItems containsSemiMixedTypes="0" containsString="0" containsBlank="1" containsMixedTypes="1"/>
    </cacheField>
    <cacheField name="System_Fiscal_Month_Num" numFmtId="0">
      <sharedItems containsSemiMixedTypes="0" containsString="0" containsBlank="1" containsMixedTypes="1"/>
    </cacheField>
    <cacheField name="SubAccount" numFmtId="0">
      <sharedItems containsSemiMixedTypes="0" containsString="0" containsBlank="1" containsMixedTypes="1"/>
    </cacheField>
    <cacheField name="AccountType" numFmtId="0">
      <sharedItems containsSemiMixedTypes="0" containsString="0" containsBlank="1" containsMixedTypes="1"/>
    </cacheField>
    <cacheField name="CurrentBalanceWithSubAccounts" numFmtId="0">
      <sharedItems containsSemiMixedTypes="0" containsString="0" containsBlank="1" containsMixedTypes="1"/>
    </cacheField>
    <cacheField name="Classification" numFmtId="0">
      <sharedItems containsSemiMixedTypes="0" containsString="0" containsBlank="1" containsMixedTypes="1"/>
    </cacheField>
    <cacheField name="sparse" numFmtId="0">
      <sharedItems containsSemiMixedTypes="0" containsString="0" containsBlank="1" containsMixedTypes="1"/>
    </cacheField>
    <cacheField name="CurrencyRef_name" numFmtId="0">
      <sharedItems containsSemiMixedTypes="0" containsString="0" containsBlank="1" containsMixedTypes="1"/>
    </cacheField>
    <cacheField name="ParentRef_value" numFmtId="0">
      <sharedItems containsSemiMixedTypes="0" containsString="0" containsBlank="1" containsMixedTypes="1"/>
    </cacheField>
    <cacheField name="CurrencyRef_value" numFmtId="0">
      <sharedItems containsSemiMixedTypes="0" containsString="0" containsBlank="1" containsMixedTypes="1"/>
    </cacheField>
    <cacheField name="SyncToken" numFmtId="0">
      <sharedItems containsSemiMixedTypes="0" containsString="0" containsBlank="1" containsMixedTypes="1"/>
    </cacheField>
    <cacheField name="Active" numFmtId="0">
      <sharedItems containsSemiMixedTypes="0" containsString="0" containsBlank="1" containsMixedTypes="1"/>
    </cacheField>
    <cacheField name="FullyQualifiedName" numFmtId="0">
      <sharedItems containsSemiMixedTypes="0" containsString="0" containsBlank="1" containsMixedTypes="1"/>
    </cacheField>
    <cacheField name="domain" numFmtId="0">
      <sharedItems containsSemiMixedTypes="0" containsString="0" containsBlank="1" containsMixedTypes="1"/>
    </cacheField>
    <cacheField name="Date1" numFmtId="0">
      <sharedItems containsSemiMixedTypes="0" containsString="0" containsBlank="1" containsMixedTypes="1"/>
    </cacheField>
    <cacheField name="Date2" numFmtId="0">
      <sharedItems containsSemiMixedTypes="0" containsString="0" containsBlank="1" containsMixedTypes="1"/>
    </cacheField>
    <cacheField name="CurrentBalance" numFmtId="0">
      <sharedItems containsSemiMixedTypes="0" containsString="0" containsBlank="1" containsMixedTypes="1"/>
    </cacheField>
    <cacheField name="Id" numFmtId="0">
      <sharedItems containsSemiMixedTypes="0" containsString="0" containsBlank="1" containsMixedTypes="1"/>
    </cacheField>
    <cacheField name="MetaData_CreateTime" numFmtId="0">
      <sharedItems containsSemiMixedTypes="0" containsString="0" containsBlank="1" containsMixedTypes="1"/>
    </cacheField>
    <cacheField name="MetaData_LastUpdatedTime" numFmtId="0">
      <sharedItems containsSemiMixedTypes="0" containsString="0" containsBlank="1" containsMixedTypes="1"/>
    </cacheField>
    <cacheField name="Product Line" numFmtId="0">
      <sharedItems containsSemiMixedTypes="0" containsString="0" containsBlank="1" containsMixedTypes="1"/>
    </cacheField>
    <cacheField name="Sale order" numFmtId="0">
      <sharedItems containsSemiMixedTypes="0" containsString="0" containsBlank="1" containsMixedTypes="1"/>
    </cacheField>
    <cacheField name="Currency" numFmtId="0">
      <sharedItems containsSemiMixedTypes="0" containsString="0" containsBlank="1" containsMixedTypes="1"/>
    </cacheField>
    <cacheField name="FS Grouping" numFmtId="0">
      <sharedItems containsSemiMixedTypes="0" containsString="0" containsBlank="1" containsMixedTypes="1"/>
    </cacheField>
    <cacheField name="FS Sub Grouping" numFmtId="0">
      <sharedItems containsSemiMixedTypes="0" containsString="0" containsBlank="1" containsMixedTypes="1"/>
    </cacheField>
    <cacheField name="Entity" numFmtId="0">
      <sharedItems containsSemiMixedTypes="0" containsString="0" containsBlank="1" containsMixedTypes="1"/>
    </cacheField>
    <cacheField name="Calendar Year" numFmtId="0">
      <sharedItems containsSemiMixedTypes="0" containsString="0" containsBlank="1" containsMixedTypes="1"/>
    </cacheField>
    <cacheField name="Employee" numFmtId="0">
      <sharedItems containsSemiMixedTypes="0" containsString="0" containsBlank="1" containsMixedTypes="1"/>
    </cacheField>
    <cacheField name="Supplier" numFmtId="0">
      <sharedItems containsSemiMixedTypes="0" containsString="0" containsBlank="1" containsMixedTypes="1"/>
    </cacheField>
    <cacheField name="Client" numFmtId="0">
      <sharedItems containsSemiMixedTypes="0" containsString="0" containsBlank="1" containsMixedTypes="1"/>
    </cacheField>
    <cacheField name="Posting Date temp" numFmtId="0">
      <sharedItems containsSemiMixedTypes="0" containsString="0" containsBlank="1" containsMixedTypes="1"/>
    </cacheField>
    <cacheField name="Period" numFmtId="0">
      <sharedItems containsSemiMixedTypes="0" containsString="0" containsBlank="1" containsMixedTypes="1"/>
    </cacheField>
    <cacheField name="DR_Classification" numFmtId="0">
      <sharedItems containsSemiMixedTypes="0" containsString="0" containsBlank="1" containsMixedTypes="1"/>
    </cacheField>
    <cacheField name="System_Forecast" numFmtId="0">
      <sharedItems containsSemiMixedTypes="0" containsString="0" containsBlank="1" containsMixedTypes="1"/>
    </cacheField>
    <cacheField name="ClassTemp" numFmtId="0">
      <sharedItems containsSemiMixedTypes="0" containsString="0" containsBlank="1" containsMixedTypes="1"/>
    </cacheField>
    <cacheField name="DR_COA" numFmtId="0">
      <sharedItems containsSemiMixedTypes="0" containsString="0" containsBlank="1" containsMixedTypes="1"/>
    </cacheField>
    <cacheField name="Days in month" numFmtId="0">
      <sharedItems containsSemiMixedTypes="0" containsString="0" containsBlank="1" containsMixedTypes="1"/>
    </cacheField>
    <cacheField name="Source" numFmtId="0">
      <sharedItems containsSemiMixedTypes="0" containsString="0" containsBlank="1" containsMixedTypes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ran Cohen" refreshedDate="44826.583757638888" createdVersion="3" refreshedVersion="8" minRefreshableVersion="3" recordCount="144" xr:uid="{00000000-000A-0000-FFFF-FFFF11000000}">
  <cacheSource type="worksheet">
    <worksheetSource name="Table2"/>
  </cacheSource>
  <cacheFields count="72">
    <cacheField name="fileLink" numFmtId="0">
      <sharedItems/>
    </cacheField>
    <cacheField name="Customer" numFmtId="0">
      <sharedItems/>
    </cacheField>
    <cacheField name="Vendor" numFmtId="0">
      <sharedItems/>
    </cacheField>
    <cacheField name="Amount" numFmtId="0">
      <sharedItems containsSemiMixedTypes="0" containsString="0" containsNumber="1"/>
    </cacheField>
    <cacheField name="System_Date" numFmtId="0">
      <sharedItems containsSemiMixedTypes="0" containsString="0" containsNumber="1" containsInteger="1"/>
    </cacheField>
    <cacheField name="System_Year" numFmtId="0">
      <sharedItems containsSemiMixedTypes="0" containsString="0" containsNumber="1" containsInteger="1"/>
    </cacheField>
    <cacheField name="System_Quarter" numFmtId="0">
      <sharedItems/>
    </cacheField>
    <cacheField name="System_Month" numFmtId="0">
      <sharedItems/>
    </cacheField>
    <cacheField name="System_Week" numFmtId="0">
      <sharedItems containsSemiMixedTypes="0" containsString="0" containsNumber="1" containsInteger="1"/>
    </cacheField>
    <cacheField name="System_Day" numFmtId="0">
      <sharedItems containsSemiMixedTypes="0" containsString="0" containsNumber="1" containsInteger="1"/>
    </cacheField>
    <cacheField name="System_Date_Tag" numFmtId="0">
      <sharedItems/>
    </cacheField>
    <cacheField name="Data Type" numFmtId="0">
      <sharedItems/>
    </cacheField>
    <cacheField name="Scenario" numFmtId="0">
      <sharedItems/>
    </cacheField>
    <cacheField name="Posting Date" numFmtId="0">
      <sharedItems containsSemiMixedTypes="0" containsString="0" containsNumber="1" containsInteger="1"/>
    </cacheField>
    <cacheField name="Reporting Date" numFmtId="0">
      <sharedItems containsSemiMixedTypes="0" containsString="0" containsNumber="1" containsInteger="1" count="1">
        <n v="44255"/>
      </sharedItems>
    </cacheField>
    <cacheField name="Account ID" numFmtId="0">
      <sharedItems containsSemiMixedTypes="0" containsString="0" containsNumber="1" containsInteger="1" count="42">
        <n v="6000"/>
        <n v="6050"/>
        <n v="6100"/>
        <n v="6120"/>
        <n v="6127"/>
        <n v="6140"/>
        <n v="6200"/>
        <n v="6220"/>
        <n v="6310"/>
        <n v="6330"/>
        <n v="6335"/>
        <n v="6355"/>
        <n v="6356"/>
        <n v="6357"/>
        <n v="6435"/>
        <n v="6480"/>
        <n v="6490"/>
        <n v="6520"/>
        <n v="6535"/>
        <n v="6540"/>
        <n v="6595"/>
        <n v="6600"/>
        <n v="6620"/>
        <n v="6660"/>
        <n v="6680"/>
        <n v="6705"/>
        <n v="6710"/>
        <n v="6740"/>
        <n v="6780"/>
        <n v="6782"/>
        <n v="6785"/>
        <n v="6786"/>
        <n v="6787"/>
        <n v="6789"/>
        <n v="6800"/>
        <n v="6820"/>
        <n v="6830"/>
        <n v="6875"/>
        <n v="6890"/>
        <n v="6895"/>
        <n v="6900"/>
        <n v="9845"/>
      </sharedItems>
    </cacheField>
    <cacheField name="Account Name" numFmtId="0">
      <sharedItems count="33">
        <s v="Accounting"/>
        <s v="Auto"/>
        <s v="Bank Charges"/>
        <s v="Carting"/>
        <s v="Commissions"/>
        <s v="Consulting Expense"/>
        <s v="Delivery Charges"/>
        <s v="Depreciation"/>
        <s v="Employee Benefits"/>
        <s v="Entertainment"/>
        <s v="Equipment Rental"/>
        <s v="Insurance"/>
        <s v="Life Insurance"/>
        <s v="Workers Comp"/>
        <s v="Internet"/>
        <s v="Professional Fees"/>
        <s v="Repairs and maintenance"/>
        <s v="Office supplies"/>
        <s v="Office expense"/>
        <s v="Promotion"/>
        <s v="Payroll services"/>
        <s v="Payroll taxes"/>
        <s v="Postage"/>
        <s v="Rent"/>
        <s v="Salaries"/>
        <s v="Security"/>
        <s v="Software"/>
        <s v="Storage"/>
        <s v="Telephone"/>
        <s v="Training"/>
        <s v="Travel"/>
        <s v="Utilities"/>
        <s v="Contributions"/>
      </sharedItems>
    </cacheField>
    <cacheField name="Fiscal Year" numFmtId="0">
      <sharedItems containsSemiMixedTypes="0" containsString="0" containsNumber="1" containsInteger="1"/>
    </cacheField>
    <cacheField name="Calendar Year" numFmtId="0">
      <sharedItems containsSemiMixedTypes="0" containsString="0" containsNumber="1" containsInteger="1"/>
    </cacheField>
    <cacheField name="Fiscal Period" numFmtId="0">
      <sharedItems containsSemiMixedTypes="0" containsString="0" containsNumber="1" containsInteger="1"/>
    </cacheField>
    <cacheField name="DR_PROFIT_CENTER_L1" numFmtId="0">
      <sharedItems/>
    </cacheField>
    <cacheField name="DR_ACC_L1" numFmtId="0">
      <sharedItems/>
    </cacheField>
    <cacheField name="DR_ACC_L2" numFmtId="0">
      <sharedItems count="1">
        <s v="Operating Expense"/>
      </sharedItems>
    </cacheField>
    <cacheField name="USER_TO_DR_ACC_KEY" numFmtId="0">
      <sharedItems/>
    </cacheField>
    <cacheField name="DR_ACC_L0" numFmtId="0">
      <sharedItems/>
    </cacheField>
    <cacheField name="DR_MONTH" numFmtId="0">
      <sharedItems containsSemiMixedTypes="0" containsString="0" containsNumber="1" containsInteger="1"/>
    </cacheField>
    <cacheField name="DR_ACC_Negative" numFmtId="0">
      <sharedItems/>
    </cacheField>
    <cacheField name="Account" numFmtId="0">
      <sharedItems count="42">
        <s v="6000 - Accounting"/>
        <s v="6050 - Auto"/>
        <s v="6100 - Bank Charges"/>
        <s v="6120 - Carting"/>
        <s v="6127 - Commissions"/>
        <s v="6140 - Consulting Expense"/>
        <s v="6200 - Delivery Charges"/>
        <s v="6220 - Depreciation"/>
        <s v="6310 - Employee Benefits"/>
        <s v="6330 - Entertainment"/>
        <s v="6335 - Equipment Rental"/>
        <s v="6355 - Insurance"/>
        <s v="6356 - Life Insurance"/>
        <s v="6357 - Workers Comp"/>
        <s v="6435 - Internet"/>
        <s v="6480 - Professional Fees - Legal"/>
        <s v="6490 - Professional Fees - Other"/>
        <s v="6520 - Repairs and maintenance"/>
        <s v="6535 - Office supplies"/>
        <s v="6540 - Office expense"/>
        <s v="6595 - Promotion"/>
        <s v="6600 - Payroll services"/>
        <s v="6620 - Payroll taxes - FICA"/>
        <s v="6660 - Payroll taxes - FUI"/>
        <s v="6680 - Payroll taxes - SUI"/>
        <s v="6705 - Professional Fees - Pension Services"/>
        <s v="6710 - Postage"/>
        <s v="6740 - Rent"/>
        <s v="6780 - Salaries - Officer"/>
        <s v="6782 - Salaries - Management"/>
        <s v="6785 - Salaries - Operations"/>
        <s v="6786 - Salaries - Sales"/>
        <s v="6787 - Salaries - Sales Assts."/>
        <s v="6789 - Salaries - Marketing"/>
        <s v="6800 - Security"/>
        <s v="6820 - Software"/>
        <s v="6830 - Storage"/>
        <s v="6875 - Telephone"/>
        <s v="6890 - Training"/>
        <s v="6895 - Travel"/>
        <s v="6900 - Utilities"/>
        <s v="9845 - Contributions"/>
      </sharedItems>
    </cacheField>
    <cacheField name="Type" numFmtId="0">
      <sharedItems/>
    </cacheField>
    <cacheField name="Date" numFmtId="0">
      <sharedItems containsSemiMixedTypes="0" containsString="0" containsNumber="1" containsInteger="1"/>
    </cacheField>
    <cacheField name="Document Number" numFmtId="0">
      <sharedItems containsDate="1" containsMixedTypes="1" minDate="1900-01-08T10:38:04" maxDate="7973-06-04T03:37:07"/>
    </cacheField>
    <cacheField name="Name" numFmtId="0">
      <sharedItems/>
    </cacheField>
    <cacheField name="End User" numFmtId="0">
      <sharedItems/>
    </cacheField>
    <cacheField name="Item: JC Item Type" numFmtId="0">
      <sharedItems/>
    </cacheField>
    <cacheField name="Debit" numFmtId="0">
      <sharedItems containsString="0" containsBlank="1" containsNumber="1"/>
    </cacheField>
    <cacheField name="Credit" numFmtId="0">
      <sharedItems containsString="0" containsBlank="1" containsNumber="1"/>
    </cacheField>
    <cacheField name="Balance" numFmtId="0">
      <sharedItems containsSemiMixedTypes="0" containsString="0" containsNumber="1"/>
    </cacheField>
    <cacheField name="Primary Sales Rep: Name" numFmtId="0">
      <sharedItems/>
    </cacheField>
    <cacheField name="Account_Top" numFmtId="0">
      <sharedItems/>
    </cacheField>
    <cacheField name="Account_Grouping" numFmtId="0">
      <sharedItems/>
    </cacheField>
    <cacheField name="Sub_Category" numFmtId="0">
      <sharedItems/>
    </cacheField>
    <cacheField name="+/-" numFmtId="0">
      <sharedItems containsSemiMixedTypes="0" containsString="0" containsNumber="1" containsInteger="1"/>
    </cacheField>
    <cacheField name="BLP" numFmtId="0">
      <sharedItems/>
    </cacheField>
    <cacheField name="Precantage_To_BLP" numFmtId="0">
      <sharedItems/>
    </cacheField>
    <cacheField name="LOB_Forecast_Summary" numFmtId="0">
      <sharedItems/>
    </cacheField>
    <cacheField name="Forecast" numFmtId="0">
      <sharedItems/>
    </cacheField>
    <cacheField name="Nataly forecast test" numFmtId="0">
      <sharedItems/>
    </cacheField>
    <cacheField name="DR_KPI" numFmtId="0">
      <sharedItems/>
    </cacheField>
    <cacheField name="Parent_Id" numFmtId="0">
      <sharedItems containsSemiMixedTypes="0" containsString="0" containsNumber="1" containsInteger="1"/>
    </cacheField>
    <cacheField name="Parent_Name" numFmtId="0">
      <sharedItems/>
    </cacheField>
    <cacheField name="FileBox_ID" numFmtId="0">
      <sharedItems containsSemiMixedTypes="0" containsString="0" containsNumber="1" containsInteger="1"/>
    </cacheField>
    <cacheField name="USER_TO_DR_KPI_KEY" numFmtId="0">
      <sharedItems/>
    </cacheField>
    <cacheField name="Report_Field" numFmtId="0">
      <sharedItems count="15">
        <s v="Finance"/>
        <s v="Employee"/>
        <s v="Other Expenses"/>
        <s v="Commissions"/>
        <s v="Outside Services"/>
        <s v="Other Operating Expenses"/>
        <s v="Amortization &amp; Depreciation"/>
        <s v="Benefits"/>
        <s v="T&amp;E"/>
        <s v="Office Expenses"/>
        <s v="Maintenance"/>
        <s v="Marketing"/>
        <s v="Payroll Taxes"/>
        <s v="Salaries"/>
        <s v="IT"/>
      </sharedItems>
    </cacheField>
    <cacheField name="Display Fields" numFmtId="0">
      <sharedItems/>
    </cacheField>
    <cacheField name="Dr_Value" numFmtId="0">
      <sharedItems containsSemiMixedTypes="0" containsString="0" containsNumber="1"/>
    </cacheField>
    <cacheField name="System_Fiscal_Year" numFmtId="0">
      <sharedItems containsSemiMixedTypes="0" containsString="0" containsBlank="1" containsMixedTypes="1"/>
    </cacheField>
    <cacheField name="System_Fiscal_Quarter" numFmtId="0">
      <sharedItems containsSemiMixedTypes="0" containsString="0" containsBlank="1" containsMixedTypes="1"/>
    </cacheField>
    <cacheField name="System_Fiscal_Week" numFmtId="0">
      <sharedItems containsSemiMixedTypes="0" containsString="0" containsBlank="1" containsMixedTypes="1"/>
    </cacheField>
    <cacheField name="System_Fiscal_Month_Num" numFmtId="0">
      <sharedItems containsSemiMixedTypes="0" containsString="0" containsBlank="1" containsMixedTypes="1"/>
    </cacheField>
    <cacheField name="MetaData_CreateTime" numFmtId="0">
      <sharedItems containsSemiMixedTypes="0" containsString="0" containsBlank="1" containsMixedTypes="1"/>
    </cacheField>
    <cacheField name="MetaData_LastUpdatedTime" numFmtId="0">
      <sharedItems containsSemiMixedTypes="0" containsString="0" containsBlank="1" containsMixedTypes="1"/>
    </cacheField>
    <cacheField name="System_Forecast" numFmtId="0">
      <sharedItems containsSemiMixedTypes="0" containsString="0" containsBlank="1" containsMixedTypes="1"/>
    </cacheField>
    <cacheField name="VT_Plan" numFmtId="0">
      <sharedItems containsSemiMixedTypes="0" containsString="0" containsBlank="1" containsMixedTypes="1"/>
    </cacheField>
    <cacheField name="Delete me" numFmtId="0">
      <sharedItems containsSemiMixedTypes="0" containsString="0" containsBlank="1" containsMixedTypes="1"/>
    </cacheField>
    <cacheField name="JC Select SO for Costing" numFmtId="0">
      <sharedItems containsSemiMixedTypes="0" containsString="0" containsBlank="1" containsMixedTypes="1"/>
    </cacheField>
    <cacheField name="{Customer}/{Job}: Company Name" numFmtId="0">
      <sharedItems containsSemiMixedTypes="0" containsString="0" containsBlank="1" containsMixedTypes="1"/>
    </cacheField>
    <cacheField name="Manufacturer" numFmtId="0">
      <sharedItems containsSemiMixedTypes="0" containsString="0" containsBlank="1" containsMixedTypes="1"/>
    </cacheField>
    <cacheField name="LOB" numFmtId="0">
      <sharedItems containsSemiMixedTypes="0" containsString="0" containsBlank="1" containsMixedTypes="1"/>
    </cacheField>
    <cacheField name="Ignore" numFmtId="0">
      <sharedItems containsSemiMixedTypes="0" containsString="0" containsBlank="1" containsMixedTypes="1"/>
    </cacheField>
    <cacheField name="Category" numFmtId="0">
      <sharedItems containsSemiMixedTypes="0" containsString="0" containsBlank="1" containsMixedTypes="1"/>
    </cacheField>
    <cacheField name="Department" numFmtId="0">
      <sharedItems containsSemiMixedTypes="0" containsString="0" containsBlank="1" containsMixedTypes="1"/>
    </cacheField>
    <cacheField name="Value" numFmtId="0">
      <sharedItems containsSemiMixedTypes="0" containsString="0" containsBlank="1" containsMixedTypes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ran Cohen" refreshedDate="44826.588123379632" createdVersion="3" refreshedVersion="8" minRefreshableVersion="3" recordCount="1152" xr:uid="{00000000-000A-0000-FFFF-FFFF12000000}">
  <cacheSource type="worksheet">
    <worksheetSource name="Table4"/>
  </cacheSource>
  <cacheFields count="72">
    <cacheField name="fileLink" numFmtId="0">
      <sharedItems/>
    </cacheField>
    <cacheField name="Customer" numFmtId="0">
      <sharedItems/>
    </cacheField>
    <cacheField name="Vendor" numFmtId="0">
      <sharedItems/>
    </cacheField>
    <cacheField name="Amount" numFmtId="0">
      <sharedItems containsSemiMixedTypes="0" containsString="0" containsNumber="1"/>
    </cacheField>
    <cacheField name="System_Date" numFmtId="0">
      <sharedItems containsSemiMixedTypes="0" containsString="0" containsNumber="1" containsInteger="1"/>
    </cacheField>
    <cacheField name="System_Year" numFmtId="0">
      <sharedItems containsSemiMixedTypes="0" containsString="0" containsNumber="1" containsInteger="1"/>
    </cacheField>
    <cacheField name="System_Quarter" numFmtId="0">
      <sharedItems/>
    </cacheField>
    <cacheField name="System_Month" numFmtId="0">
      <sharedItems/>
    </cacheField>
    <cacheField name="System_Week" numFmtId="0">
      <sharedItems containsSemiMixedTypes="0" containsString="0" containsNumber="1" containsInteger="1"/>
    </cacheField>
    <cacheField name="System_Day" numFmtId="0">
      <sharedItems containsSemiMixedTypes="0" containsString="0" containsNumber="1" containsInteger="1"/>
    </cacheField>
    <cacheField name="System_Date_Tag" numFmtId="0">
      <sharedItems/>
    </cacheField>
    <cacheField name="Data Type" numFmtId="0">
      <sharedItems/>
    </cacheField>
    <cacheField name="Scenario" numFmtId="0">
      <sharedItems/>
    </cacheField>
    <cacheField name="Posting Date" numFmtId="0">
      <sharedItems containsSemiMixedTypes="0" containsString="0" containsNumber="1" containsInteger="1"/>
    </cacheField>
    <cacheField name="Reporting Date" numFmtId="0">
      <sharedItems containsSemiMixedTypes="0" containsString="0" containsNumber="1" containsInteger="1" count="2">
        <n v="44620"/>
        <n v="44255"/>
      </sharedItems>
    </cacheField>
    <cacheField name="Account ID" numFmtId="0">
      <sharedItems containsSemiMixedTypes="0" containsString="0" containsNumber="1" containsInteger="1" count="63">
        <n v="4010"/>
        <n v="4016"/>
        <n v="4020"/>
        <n v="4022"/>
        <n v="4023"/>
        <n v="4024"/>
        <n v="4025"/>
        <n v="4050"/>
        <n v="4600"/>
        <n v="4601"/>
        <n v="4604"/>
        <n v="4605"/>
        <n v="4610"/>
        <n v="4612"/>
        <n v="4613"/>
        <n v="4615"/>
        <n v="4616"/>
        <n v="4620"/>
        <n v="4624"/>
        <n v="4660"/>
        <n v="6000"/>
        <n v="6050"/>
        <n v="6100"/>
        <n v="6120"/>
        <n v="6127"/>
        <n v="6140"/>
        <n v="6200"/>
        <n v="6220"/>
        <n v="6310"/>
        <n v="6330"/>
        <n v="6335"/>
        <n v="6355"/>
        <n v="6356"/>
        <n v="6357"/>
        <n v="6435"/>
        <n v="6480"/>
        <n v="6520"/>
        <n v="6535"/>
        <n v="6540"/>
        <n v="6595"/>
        <n v="6600"/>
        <n v="6620"/>
        <n v="6660"/>
        <n v="6680"/>
        <n v="6705"/>
        <n v="6710"/>
        <n v="6740"/>
        <n v="6780"/>
        <n v="6782"/>
        <n v="6785"/>
        <n v="6786"/>
        <n v="6787"/>
        <n v="6789"/>
        <n v="6800"/>
        <n v="6820"/>
        <n v="6830"/>
        <n v="6875"/>
        <n v="6890"/>
        <n v="6895"/>
        <n v="6900"/>
        <n v="9845"/>
        <n v="4021"/>
        <n v="6490"/>
      </sharedItems>
    </cacheField>
    <cacheField name="Account Name" numFmtId="0">
      <sharedItems count="51">
        <s v="Sales"/>
        <s v="Sales: 3rd Party Services"/>
        <s v="Integration Services"/>
        <s v="Managed Services"/>
        <s v="Sales Service Contract Renewals"/>
        <s v="Shipping and Handling"/>
        <s v="Cost of Goods"/>
        <s v="Purchases"/>
        <s v="Champion Rebates"/>
        <s v="Pre Sales / Tech Support"/>
        <s v="Consulting"/>
        <s v="Outside Consulting"/>
        <s v="Integration cogs"/>
        <s v="Service Contract Renewals"/>
        <s v="Cost of Goods Sold"/>
        <s v="3rd Party Services"/>
        <s v="Managed Services -Expense"/>
        <s v="Freight In/Out"/>
        <s v="Accounting"/>
        <s v="Auto"/>
        <s v="Bank Charges"/>
        <s v="Carting"/>
        <s v="Commissions"/>
        <s v="Consulting Expense"/>
        <s v="Delivery Charges"/>
        <s v="Depreciation"/>
        <s v="Employee Benefits"/>
        <s v="Entertainment"/>
        <s v="Equipment Rental"/>
        <s v="Insurance"/>
        <s v="Life Insurance"/>
        <s v="Workers Comp"/>
        <s v="Internet"/>
        <s v="Professional Fees"/>
        <s v="Repairs and maintenance"/>
        <s v="Office supplies"/>
        <s v="Office expense"/>
        <s v="Promotion"/>
        <s v="Payroll services"/>
        <s v="Payroll taxes"/>
        <s v="Postage"/>
        <s v="Rent"/>
        <s v="Salaries"/>
        <s v="Security"/>
        <s v="Software"/>
        <s v="Storage"/>
        <s v="Telephone"/>
        <s v="Training"/>
        <s v="Travel"/>
        <s v="Utilities"/>
        <s v="Contributions"/>
      </sharedItems>
    </cacheField>
    <cacheField name="Fiscal Year" numFmtId="0">
      <sharedItems containsSemiMixedTypes="0" containsString="0" containsNumber="1" containsInteger="1"/>
    </cacheField>
    <cacheField name="Calendar Year" numFmtId="0">
      <sharedItems containsSemiMixedTypes="0" containsString="0" containsNumber="1" containsInteger="1"/>
    </cacheField>
    <cacheField name="Fiscal Period" numFmtId="0">
      <sharedItems containsSemiMixedTypes="0" containsString="0" containsNumber="1" containsInteger="1"/>
    </cacheField>
    <cacheField name="DR_PROFIT_CENTER_L1" numFmtId="0">
      <sharedItems/>
    </cacheField>
    <cacheField name="DR_ACC_L1" numFmtId="0">
      <sharedItems/>
    </cacheField>
    <cacheField name="DR_ACC_L2" numFmtId="0">
      <sharedItems count="3">
        <s v="Income"/>
        <s v="Cost of Good sold"/>
        <s v="Operating Expense"/>
      </sharedItems>
    </cacheField>
    <cacheField name="USER_TO_DR_ACC_KEY" numFmtId="0">
      <sharedItems/>
    </cacheField>
    <cacheField name="DR_ACC_L0" numFmtId="0">
      <sharedItems/>
    </cacheField>
    <cacheField name="DR_MONTH" numFmtId="0">
      <sharedItems containsSemiMixedTypes="0" containsString="0" containsNumber="1" containsInteger="1"/>
    </cacheField>
    <cacheField name="DR_ACC_Negative" numFmtId="0">
      <sharedItems/>
    </cacheField>
    <cacheField name="Account" numFmtId="0">
      <sharedItems/>
    </cacheField>
    <cacheField name="Type" numFmtId="0">
      <sharedItems/>
    </cacheField>
    <cacheField name="JC Select SO for Costing" numFmtId="0">
      <sharedItems containsMixedTypes="1" containsNumber="1" containsInteger="1"/>
    </cacheField>
    <cacheField name="Date" numFmtId="0">
      <sharedItems containsSemiMixedTypes="0" containsString="0" containsNumber="1" containsInteger="1"/>
    </cacheField>
    <cacheField name="Document Number" numFmtId="0">
      <sharedItems containsDate="1" containsMixedTypes="1" minDate="1899-12-31T00:01:04" maxDate="7973-06-04T03:37:07"/>
    </cacheField>
    <cacheField name="Name" numFmtId="0">
      <sharedItems/>
    </cacheField>
    <cacheField name="{Customer}/{Job}: Company Name" numFmtId="0">
      <sharedItems/>
    </cacheField>
    <cacheField name="End User" numFmtId="0">
      <sharedItems/>
    </cacheField>
    <cacheField name="Manufacturer" numFmtId="0">
      <sharedItems/>
    </cacheField>
    <cacheField name="Item: JC Item Type" numFmtId="0">
      <sharedItems/>
    </cacheField>
    <cacheField name="Debit" numFmtId="0">
      <sharedItems containsString="0" containsBlank="1" containsNumber="1"/>
    </cacheField>
    <cacheField name="Credit" numFmtId="0">
      <sharedItems containsString="0" containsBlank="1" containsNumber="1"/>
    </cacheField>
    <cacheField name="Balance" numFmtId="0">
      <sharedItems containsSemiMixedTypes="0" containsString="0" containsNumber="1"/>
    </cacheField>
    <cacheField name="Primary Sales Rep: Name" numFmtId="0">
      <sharedItems/>
    </cacheField>
    <cacheField name="Account_Top" numFmtId="0">
      <sharedItems/>
    </cacheField>
    <cacheField name="Account_Grouping" numFmtId="0">
      <sharedItems/>
    </cacheField>
    <cacheField name="Sub_Category" numFmtId="0">
      <sharedItems/>
    </cacheField>
    <cacheField name="LOB" numFmtId="0">
      <sharedItems/>
    </cacheField>
    <cacheField name="+/-" numFmtId="0">
      <sharedItems containsSemiMixedTypes="0" containsString="0" containsNumber="1" containsInteger="1"/>
    </cacheField>
    <cacheField name="BLP" numFmtId="0">
      <sharedItems/>
    </cacheField>
    <cacheField name="Precantage_To_BLP" numFmtId="0">
      <sharedItems/>
    </cacheField>
    <cacheField name="LOB_Forecast_Summary" numFmtId="0">
      <sharedItems/>
    </cacheField>
    <cacheField name="Forecast" numFmtId="0">
      <sharedItems/>
    </cacheField>
    <cacheField name="Nataly forecast test" numFmtId="0">
      <sharedItems/>
    </cacheField>
    <cacheField name="DR_KPI" numFmtId="0">
      <sharedItems/>
    </cacheField>
    <cacheField name="Parent_Id" numFmtId="0">
      <sharedItems containsSemiMixedTypes="0" containsString="0" containsNumber="1" containsInteger="1"/>
    </cacheField>
    <cacheField name="Parent_Name" numFmtId="0">
      <sharedItems/>
    </cacheField>
    <cacheField name="FileBox_ID" numFmtId="0">
      <sharedItems containsSemiMixedTypes="0" containsString="0" containsNumber="1" containsInteger="1"/>
    </cacheField>
    <cacheField name="USER_TO_DR_KPI_KEY" numFmtId="0">
      <sharedItems/>
    </cacheField>
    <cacheField name="Report_Field" numFmtId="0">
      <sharedItems count="21">
        <s v="Hardware"/>
        <s v="Recurring"/>
        <s v="Consulting"/>
        <s v="Sales - Integration"/>
        <s v="Service contract"/>
        <s v="Cost of Sales - Integration"/>
        <s v="Finance"/>
        <s v="Employee"/>
        <s v="Other Expenses"/>
        <s v="Commissions"/>
        <s v="Outside Services"/>
        <s v="Other Operating Expenses"/>
        <s v="Amortization &amp; Depreciation"/>
        <s v="Benefits"/>
        <s v="T&amp;E"/>
        <s v="Office Expenses"/>
        <s v="Maintenance"/>
        <s v="Marketing"/>
        <s v="Payroll Taxes"/>
        <s v="Salaries"/>
        <s v="IT"/>
      </sharedItems>
    </cacheField>
    <cacheField name="Display Fields" numFmtId="0">
      <sharedItems/>
    </cacheField>
    <cacheField name="Dr_Value" numFmtId="0">
      <sharedItems containsSemiMixedTypes="0" containsString="0" containsNumber="1"/>
    </cacheField>
    <cacheField name="System_Fiscal_Year" numFmtId="0">
      <sharedItems containsSemiMixedTypes="0" containsString="0" containsBlank="1" containsMixedTypes="1"/>
    </cacheField>
    <cacheField name="System_Fiscal_Quarter" numFmtId="0">
      <sharedItems containsSemiMixedTypes="0" containsString="0" containsBlank="1" containsMixedTypes="1"/>
    </cacheField>
    <cacheField name="System_Fiscal_Week" numFmtId="0">
      <sharedItems containsSemiMixedTypes="0" containsString="0" containsBlank="1" containsMixedTypes="1"/>
    </cacheField>
    <cacheField name="System_Fiscal_Month_Num" numFmtId="0">
      <sharedItems containsSemiMixedTypes="0" containsString="0" containsBlank="1" containsMixedTypes="1"/>
    </cacheField>
    <cacheField name="MetaData_CreateTime" numFmtId="0">
      <sharedItems containsSemiMixedTypes="0" containsString="0" containsBlank="1" containsMixedTypes="1"/>
    </cacheField>
    <cacheField name="MetaData_LastUpdatedTime" numFmtId="0">
      <sharedItems containsSemiMixedTypes="0" containsString="0" containsBlank="1" containsMixedTypes="1"/>
    </cacheField>
    <cacheField name="System_Forecast" numFmtId="0">
      <sharedItems containsSemiMixedTypes="0" containsString="0" containsBlank="1" containsMixedTypes="1"/>
    </cacheField>
    <cacheField name="VT_Plan" numFmtId="0">
      <sharedItems containsSemiMixedTypes="0" containsString="0" containsBlank="1" containsMixedTypes="1"/>
    </cacheField>
    <cacheField name="Delete me" numFmtId="0">
      <sharedItems containsSemiMixedTypes="0" containsString="0" containsBlank="1" containsMixedTypes="1"/>
    </cacheField>
    <cacheField name="Ignore" numFmtId="0">
      <sharedItems containsSemiMixedTypes="0" containsString="0" containsBlank="1" containsMixedTypes="1"/>
    </cacheField>
    <cacheField name="Category" numFmtId="0">
      <sharedItems containsSemiMixedTypes="0" containsString="0" containsBlank="1" containsMixedTypes="1"/>
    </cacheField>
    <cacheField name="Department" numFmtId="0">
      <sharedItems containsSemiMixedTypes="0" containsString="0" containsBlank="1" containsMixedTypes="1"/>
    </cacheField>
    <cacheField name="Value" numFmtId="0">
      <sharedItems containsSemiMixedTypes="0" containsString="0" containsBlank="1" containsMixedTypes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4">
  <r>
    <s v="GL 2021 IISL.xlsx"/>
    <s v="Nice to have. Fill In or Delete"/>
    <s v="Nice to have. Fill In or Delete"/>
    <n v="2000"/>
    <n v="44561"/>
    <n v="2021"/>
    <s v="Q4"/>
    <s v="December"/>
    <n v="52"/>
    <n v="31"/>
    <s v="Year"/>
    <s v="Activity"/>
    <s v="Actuals"/>
    <n v="44255"/>
    <x v="0"/>
    <x v="0"/>
    <x v="0"/>
    <n v="2021"/>
    <n v="2021"/>
    <n v="2"/>
    <s v="Nice to have. Fill In or Delete"/>
    <s v="EXPENSE"/>
    <x v="0"/>
    <s v="6000 - Accounting"/>
    <s v="P&amp;L"/>
    <n v="25627"/>
    <s v="No"/>
    <x v="0"/>
    <s v="Bill"/>
    <n v="44255"/>
    <n v="44715"/>
    <s v="LIEBMAN GOLDBERG &amp; HYMOWITZ, LLP"/>
    <s v="[null]"/>
    <s v="[null]"/>
    <n v="2000"/>
    <m/>
    <n v="704548.95"/>
    <s v="[null]"/>
    <s v="Expense"/>
    <s v="Operating Expense"/>
    <s v="Finance"/>
    <n v="1"/>
    <s v="Corporate"/>
    <s v="Percentage"/>
    <s v="6000 - Accounting"/>
    <s v="6000 - Accounting"/>
    <s v="Finance"/>
    <s v="[null]"/>
    <n v="121489"/>
    <s v="Actuals"/>
    <n v="121498"/>
    <s v="6000 - Accounting"/>
    <x v="0"/>
    <s v="Finance"/>
    <n v="2000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90.63"/>
    <n v="44561"/>
    <n v="2021"/>
    <s v="Q4"/>
    <s v="December"/>
    <n v="52"/>
    <n v="31"/>
    <s v="Year"/>
    <s v="Activity"/>
    <s v="Actuals"/>
    <n v="44233"/>
    <x v="0"/>
    <x v="1"/>
    <x v="1"/>
    <n v="2021"/>
    <n v="2021"/>
    <n v="2"/>
    <s v="Nice to have. Fill In or Delete"/>
    <s v="EXPENSE"/>
    <x v="0"/>
    <s v="6050 - Auto"/>
    <s v="P&amp;L"/>
    <n v="25627"/>
    <s v="No"/>
    <x v="1"/>
    <s v="Bill"/>
    <n v="44233"/>
    <n v="70128153"/>
    <s v="SHELL"/>
    <s v="[null]"/>
    <s v="[null]"/>
    <n v="290.63"/>
    <m/>
    <n v="1524146.7199999997"/>
    <s v="[null]"/>
    <s v="Expense"/>
    <s v="Operating Expense"/>
    <s v="Employee"/>
    <n v="1"/>
    <s v="Corporate"/>
    <s v="Percentage"/>
    <s v="6050 - Auto"/>
    <s v="6050 - Auto"/>
    <s v="Employee"/>
    <s v="[null]"/>
    <n v="121489"/>
    <s v="Actuals"/>
    <n v="121498"/>
    <s v="6050 - Auto"/>
    <x v="1"/>
    <s v="Employee"/>
    <n v="290.63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673.89"/>
    <n v="44561"/>
    <n v="2021"/>
    <s v="Q4"/>
    <s v="December"/>
    <n v="52"/>
    <n v="31"/>
    <s v="Year"/>
    <s v="Activity"/>
    <s v="Actuals"/>
    <n v="44236"/>
    <x v="0"/>
    <x v="1"/>
    <x v="1"/>
    <n v="2021"/>
    <n v="2021"/>
    <n v="2"/>
    <s v="Nice to have. Fill In or Delete"/>
    <s v="EXPENSE"/>
    <x v="0"/>
    <s v="6050 - Auto"/>
    <s v="P&amp;L"/>
    <n v="25627"/>
    <s v="No"/>
    <x v="1"/>
    <s v="Bill"/>
    <n v="44236"/>
    <s v="2/9/21 Statement"/>
    <s v="LINCOLN AUTOMOTIVE FINANCIAL SERVICES"/>
    <s v="[null]"/>
    <s v="[null]"/>
    <n v="1673.89"/>
    <m/>
    <n v="1525820.6099999996"/>
    <s v="[null]"/>
    <s v="Expense"/>
    <s v="Operating Expense"/>
    <s v="Employee"/>
    <n v="1"/>
    <s v="Corporate"/>
    <s v="Percentage"/>
    <s v="6050 - Auto"/>
    <s v="6050 - Auto"/>
    <s v="Employee"/>
    <s v="[null]"/>
    <n v="121489"/>
    <s v="Actuals"/>
    <n v="121498"/>
    <s v="6050 - Auto"/>
    <x v="1"/>
    <s v="Employee"/>
    <n v="1673.89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445.75"/>
    <n v="44561"/>
    <n v="2021"/>
    <s v="Q4"/>
    <s v="December"/>
    <n v="52"/>
    <n v="31"/>
    <s v="Year"/>
    <s v="Activity"/>
    <s v="Actuals"/>
    <n v="44239"/>
    <x v="0"/>
    <x v="1"/>
    <x v="1"/>
    <n v="2021"/>
    <n v="2021"/>
    <n v="2"/>
    <s v="Nice to have. Fill In or Delete"/>
    <s v="EXPENSE"/>
    <x v="0"/>
    <s v="6050 - Auto"/>
    <s v="P&amp;L"/>
    <n v="25627"/>
    <s v="No"/>
    <x v="1"/>
    <s v="Bill"/>
    <n v="44239"/>
    <n v="7.1878590882802401E+18"/>
    <s v="EXXON MOBIL"/>
    <s v="[null]"/>
    <s v="[null]"/>
    <n v="445.75"/>
    <m/>
    <n v="1526266.3599999996"/>
    <s v="[null]"/>
    <s v="Expense"/>
    <s v="Operating Expense"/>
    <s v="Employee"/>
    <n v="1"/>
    <s v="Corporate"/>
    <s v="Percentage"/>
    <s v="6050 - Auto"/>
    <s v="6050 - Auto"/>
    <s v="Employee"/>
    <s v="[null]"/>
    <n v="121489"/>
    <s v="Actuals"/>
    <n v="121498"/>
    <s v="6050 - Auto"/>
    <x v="1"/>
    <s v="Employee"/>
    <n v="445.75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621.21"/>
    <n v="44561"/>
    <n v="2021"/>
    <s v="Q4"/>
    <s v="December"/>
    <n v="52"/>
    <n v="31"/>
    <s v="Year"/>
    <s v="Activity"/>
    <s v="Actuals"/>
    <n v="44243"/>
    <x v="0"/>
    <x v="1"/>
    <x v="1"/>
    <n v="2021"/>
    <n v="2021"/>
    <n v="2"/>
    <s v="Nice to have. Fill In or Delete"/>
    <s v="EXPENSE"/>
    <x v="0"/>
    <s v="6050 - Auto"/>
    <s v="P&amp;L"/>
    <n v="25627"/>
    <s v="No"/>
    <x v="1"/>
    <s v="Bill"/>
    <n v="44243"/>
    <s v="MBFS 2020 Auto-Pay #5"/>
    <s v="MBFS / Daimler"/>
    <s v="[null]"/>
    <s v="[null]"/>
    <n v="2621.21"/>
    <m/>
    <n v="1528887.5699999996"/>
    <s v="[null]"/>
    <s v="Expense"/>
    <s v="Operating Expense"/>
    <s v="Employee"/>
    <n v="1"/>
    <s v="Corporate"/>
    <s v="Percentage"/>
    <s v="6050 - Auto"/>
    <s v="6050 - Auto"/>
    <s v="Employee"/>
    <s v="[null]"/>
    <n v="121489"/>
    <s v="Actuals"/>
    <n v="121498"/>
    <s v="6050 - Auto"/>
    <x v="1"/>
    <s v="Employee"/>
    <n v="2621.21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800"/>
    <n v="44561"/>
    <n v="2021"/>
    <s v="Q4"/>
    <s v="December"/>
    <n v="52"/>
    <n v="31"/>
    <s v="Year"/>
    <s v="Activity"/>
    <s v="Actuals"/>
    <n v="44252"/>
    <x v="0"/>
    <x v="1"/>
    <x v="1"/>
    <n v="2021"/>
    <n v="2021"/>
    <n v="2"/>
    <s v="Nice to have. Fill In or Delete"/>
    <s v="EXPENSE"/>
    <x v="0"/>
    <s v="6050 - Auto"/>
    <s v="P&amp;L"/>
    <n v="25627"/>
    <s v="No"/>
    <x v="1"/>
    <s v="Bill"/>
    <n v="44252"/>
    <s v="2/25/21 Statement"/>
    <s v="BENTLEY FINANCIAL SERVICES (#1400008523)"/>
    <s v="[null]"/>
    <s v="[null]"/>
    <n v="2800"/>
    <m/>
    <n v="1531687.5699999996"/>
    <s v="[null]"/>
    <s v="Expense"/>
    <s v="Operating Expense"/>
    <s v="Employee"/>
    <n v="1"/>
    <s v="Corporate"/>
    <s v="Percentage"/>
    <s v="6050 - Auto"/>
    <s v="6050 - Auto"/>
    <s v="Employee"/>
    <s v="[null]"/>
    <n v="121489"/>
    <s v="Actuals"/>
    <n v="121498"/>
    <s v="6050 - Auto"/>
    <x v="1"/>
    <s v="Employee"/>
    <n v="2800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46.84"/>
    <n v="44561"/>
    <n v="2021"/>
    <s v="Q4"/>
    <s v="December"/>
    <n v="52"/>
    <n v="31"/>
    <s v="Year"/>
    <s v="Activity"/>
    <s v="Actuals"/>
    <n v="44229"/>
    <x v="0"/>
    <x v="2"/>
    <x v="2"/>
    <n v="2021"/>
    <n v="2021"/>
    <n v="2"/>
    <s v="Nice to have. Fill In or Delete"/>
    <s v="EXPENSE"/>
    <x v="0"/>
    <s v="6100 - Bank Charges"/>
    <s v="P&amp;L"/>
    <n v="25627"/>
    <s v="No"/>
    <x v="2"/>
    <s v="Check"/>
    <n v="44229"/>
    <s v="[null]"/>
    <s v="Bank of America"/>
    <s v="[null]"/>
    <s v="[null]"/>
    <n v="246.84"/>
    <m/>
    <n v="214335.21"/>
    <s v="[null]"/>
    <s v="Expense"/>
    <s v="Operating Expense"/>
    <s v="Finance"/>
    <n v="1"/>
    <s v="Corporate"/>
    <s v="Percentage"/>
    <s v="6100 - Bank Charges"/>
    <s v="6100 - Bank Charges"/>
    <s v="Finance"/>
    <s v="[null]"/>
    <n v="121489"/>
    <s v="Actuals"/>
    <n v="121498"/>
    <s v="6100 - Bank Charges"/>
    <x v="0"/>
    <s v="Finance"/>
    <n v="246.84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083.4100000000001"/>
    <n v="44561"/>
    <n v="2021"/>
    <s v="Q4"/>
    <s v="December"/>
    <n v="52"/>
    <n v="31"/>
    <s v="Year"/>
    <s v="Activity"/>
    <s v="Actuals"/>
    <n v="44243"/>
    <x v="0"/>
    <x v="2"/>
    <x v="2"/>
    <n v="2021"/>
    <n v="2021"/>
    <n v="2"/>
    <s v="Nice to have. Fill In or Delete"/>
    <s v="EXPENSE"/>
    <x v="0"/>
    <s v="6100 - Bank Charges"/>
    <s v="P&amp;L"/>
    <n v="25627"/>
    <s v="No"/>
    <x v="2"/>
    <s v="Check"/>
    <n v="44243"/>
    <s v="[null]"/>
    <s v="Bank of America"/>
    <s v="[null]"/>
    <s v="[null]"/>
    <n v="1083.4100000000001"/>
    <m/>
    <n v="215418.62"/>
    <s v="[null]"/>
    <s v="Expense"/>
    <s v="Operating Expense"/>
    <s v="Finance"/>
    <n v="1"/>
    <s v="Corporate"/>
    <s v="Percentage"/>
    <s v="6100 - Bank Charges"/>
    <s v="6100 - Bank Charges"/>
    <s v="Finance"/>
    <s v="[null]"/>
    <n v="121489"/>
    <s v="Actuals"/>
    <n v="121498"/>
    <s v="6100 - Bank Charges"/>
    <x v="0"/>
    <s v="Finance"/>
    <n v="1083.4100000000001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738.65"/>
    <n v="44561"/>
    <n v="2021"/>
    <s v="Q4"/>
    <s v="December"/>
    <n v="52"/>
    <n v="31"/>
    <s v="Year"/>
    <s v="Activity"/>
    <s v="Actuals"/>
    <n v="44233"/>
    <x v="0"/>
    <x v="3"/>
    <x v="3"/>
    <n v="2021"/>
    <n v="2021"/>
    <n v="2"/>
    <s v="Nice to have. Fill In or Delete"/>
    <s v="EXPENSE"/>
    <x v="0"/>
    <s v="6120 - Carting"/>
    <s v="P&amp;L"/>
    <n v="25627"/>
    <s v="No"/>
    <x v="3"/>
    <s v="Bill"/>
    <n v="44233"/>
    <n v="1920289"/>
    <s v="WINTERS BROS."/>
    <s v="[null]"/>
    <s v="[null]"/>
    <n v="738.65"/>
    <m/>
    <n v="247257.53999999998"/>
    <s v="[null]"/>
    <s v="Expense"/>
    <s v="Operating Expense"/>
    <s v="Other Expenses"/>
    <n v="1"/>
    <s v="Corporate"/>
    <s v="Percentage"/>
    <s v="6120 - Carting"/>
    <s v="6120 - Carting"/>
    <s v="Other Expenses"/>
    <s v="[null]"/>
    <n v="121489"/>
    <s v="Actuals"/>
    <n v="121498"/>
    <s v="6120 - Carting"/>
    <x v="2"/>
    <s v="Other Expenses"/>
    <n v="738.65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215.9499999999998"/>
    <n v="44561"/>
    <n v="2021"/>
    <s v="Q4"/>
    <s v="December"/>
    <n v="52"/>
    <n v="31"/>
    <s v="Year"/>
    <s v="Activity"/>
    <s v="Actuals"/>
    <n v="44255"/>
    <x v="0"/>
    <x v="3"/>
    <x v="3"/>
    <n v="2021"/>
    <n v="2021"/>
    <n v="2"/>
    <s v="Nice to have. Fill In or Delete"/>
    <s v="EXPENSE"/>
    <x v="0"/>
    <s v="6120 - Carting"/>
    <s v="P&amp;L"/>
    <n v="25627"/>
    <s v="No"/>
    <x v="3"/>
    <s v="Bill"/>
    <n v="44255"/>
    <n v="1940957"/>
    <s v="WINTERS BROS."/>
    <s v="[null]"/>
    <s v="[null]"/>
    <n v="2215.9499999999998"/>
    <m/>
    <n v="249473.49"/>
    <s v="[null]"/>
    <s v="Expense"/>
    <s v="Operating Expense"/>
    <s v="Other Expenses"/>
    <n v="1"/>
    <s v="Corporate"/>
    <s v="Percentage"/>
    <s v="6120 - Carting"/>
    <s v="6120 - Carting"/>
    <s v="Other Expenses"/>
    <s v="[null]"/>
    <n v="121489"/>
    <s v="Actuals"/>
    <n v="121498"/>
    <s v="6120 - Carting"/>
    <x v="2"/>
    <s v="Other Expenses"/>
    <n v="2215.9499999999998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939.11"/>
    <n v="44561"/>
    <n v="2021"/>
    <s v="Q4"/>
    <s v="December"/>
    <n v="52"/>
    <n v="31"/>
    <s v="Year"/>
    <s v="Activity"/>
    <s v="Actuals"/>
    <n v="44255"/>
    <x v="0"/>
    <x v="3"/>
    <x v="3"/>
    <n v="2021"/>
    <n v="2021"/>
    <n v="2"/>
    <s v="Nice to have. Fill In or Delete"/>
    <s v="EXPENSE"/>
    <x v="0"/>
    <s v="6120 - Carting"/>
    <s v="P&amp;L"/>
    <n v="25627"/>
    <s v="No"/>
    <x v="3"/>
    <s v="Bill"/>
    <n v="44255"/>
    <n v="1937963"/>
    <s v="WINTERS BROS."/>
    <s v="[null]"/>
    <s v="[null]"/>
    <n v="1939.11"/>
    <m/>
    <n v="251412.59999999998"/>
    <s v="[null]"/>
    <s v="Expense"/>
    <s v="Operating Expense"/>
    <s v="Other Expenses"/>
    <n v="1"/>
    <s v="Corporate"/>
    <s v="Percentage"/>
    <s v="6120 - Carting"/>
    <s v="6120 - Carting"/>
    <s v="Other Expenses"/>
    <s v="[null]"/>
    <n v="121489"/>
    <s v="Actuals"/>
    <n v="121498"/>
    <s v="6120 - Carting"/>
    <x v="2"/>
    <s v="Other Expenses"/>
    <n v="1939.11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11651.97"/>
    <n v="44561"/>
    <n v="2021"/>
    <s v="Q4"/>
    <s v="December"/>
    <n v="52"/>
    <n v="31"/>
    <s v="Year"/>
    <s v="Activity"/>
    <s v="Actuals"/>
    <n v="44255"/>
    <x v="0"/>
    <x v="4"/>
    <x v="4"/>
    <n v="2021"/>
    <n v="2021"/>
    <n v="2"/>
    <s v="Nice to have. Fill In or Delete"/>
    <s v="EXPENSE"/>
    <x v="0"/>
    <s v="6127 - Commissions"/>
    <s v="P&amp;L"/>
    <n v="25627"/>
    <s v="No"/>
    <x v="4"/>
    <s v="Journal"/>
    <n v="44255"/>
    <n v="3848"/>
    <s v="[null]"/>
    <s v="[null]"/>
    <s v="[null]"/>
    <n v="111651.97"/>
    <m/>
    <n v="15856975.380000001"/>
    <s v="[null]"/>
    <s v="Expense"/>
    <s v="Operating Expense"/>
    <s v="Commissions"/>
    <n v="1"/>
    <s v="Corporate"/>
    <s v="Percentage"/>
    <s v="6127 - Commissions"/>
    <s v="6127 - Commissions"/>
    <s v="Commissions"/>
    <s v="[null]"/>
    <n v="121489"/>
    <s v="Actuals"/>
    <n v="121498"/>
    <s v="6127 - Commissions"/>
    <x v="3"/>
    <s v="Commissions"/>
    <n v="111651.97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6350"/>
    <n v="44561"/>
    <n v="2021"/>
    <s v="Q4"/>
    <s v="December"/>
    <n v="52"/>
    <n v="31"/>
    <s v="Year"/>
    <s v="Activity"/>
    <s v="Actuals"/>
    <n v="44235"/>
    <x v="0"/>
    <x v="5"/>
    <x v="5"/>
    <n v="2021"/>
    <n v="2021"/>
    <n v="2"/>
    <s v="Nice to have. Fill In or Delete"/>
    <s v="EXPENSE"/>
    <x v="0"/>
    <s v="6140 - Consulting Expense"/>
    <s v="P&amp;L"/>
    <n v="25627"/>
    <s v="No"/>
    <x v="5"/>
    <s v="Bill"/>
    <n v="44235"/>
    <s v="CW-34185"/>
    <s v="OVERVIEW TECHNOLOGY SOLUTIONS"/>
    <s v="IIS"/>
    <s v="SubLabor NI"/>
    <n v="6350"/>
    <m/>
    <n v="1507955.6"/>
    <s v="[null]"/>
    <s v="Expense"/>
    <s v="Operating Expense"/>
    <s v="Outside Services"/>
    <n v="1"/>
    <s v="Corporate"/>
    <s v="Percentage"/>
    <s v="6140 - Consulting Expense"/>
    <s v="6140 - Consulting Expense"/>
    <s v="Outside Services"/>
    <s v="[null]"/>
    <n v="121489"/>
    <s v="Actuals"/>
    <n v="121498"/>
    <s v="6140 - Consulting Expense"/>
    <x v="4"/>
    <s v="Outside Services"/>
    <n v="6350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937.5"/>
    <n v="44561"/>
    <n v="2021"/>
    <s v="Q4"/>
    <s v="December"/>
    <n v="52"/>
    <n v="31"/>
    <s v="Year"/>
    <s v="Activity"/>
    <s v="Actuals"/>
    <n v="44242"/>
    <x v="0"/>
    <x v="5"/>
    <x v="5"/>
    <n v="2021"/>
    <n v="2021"/>
    <n v="2"/>
    <s v="Nice to have. Fill In or Delete"/>
    <s v="EXPENSE"/>
    <x v="0"/>
    <s v="6140 - Consulting Expense"/>
    <s v="P&amp;L"/>
    <n v="25627"/>
    <s v="No"/>
    <x v="5"/>
    <s v="Bill"/>
    <n v="44242"/>
    <s v="CW-31493"/>
    <s v="OVERVIEW TECHNOLOGY SOLUTIONS"/>
    <s v="IIS"/>
    <s v="SubLabor NI"/>
    <n v="1937.5"/>
    <m/>
    <n v="1509893.1"/>
    <s v="[null]"/>
    <s v="Expense"/>
    <s v="Operating Expense"/>
    <s v="Outside Services"/>
    <n v="1"/>
    <s v="Corporate"/>
    <s v="Percentage"/>
    <s v="6140 - Consulting Expense"/>
    <s v="6140 - Consulting Expense"/>
    <s v="Outside Services"/>
    <s v="[null]"/>
    <n v="121489"/>
    <s v="Actuals"/>
    <n v="121498"/>
    <s v="6140 - Consulting Expense"/>
    <x v="4"/>
    <s v="Outside Services"/>
    <n v="1937.5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737.5"/>
    <n v="44561"/>
    <n v="2021"/>
    <s v="Q4"/>
    <s v="December"/>
    <n v="52"/>
    <n v="31"/>
    <s v="Year"/>
    <s v="Activity"/>
    <s v="Actuals"/>
    <n v="44242"/>
    <x v="0"/>
    <x v="5"/>
    <x v="5"/>
    <n v="2021"/>
    <n v="2021"/>
    <n v="2"/>
    <s v="Nice to have. Fill In or Delete"/>
    <s v="EXPENSE"/>
    <x v="0"/>
    <s v="6140 - Consulting Expense"/>
    <s v="P&amp;L"/>
    <n v="25627"/>
    <s v="No"/>
    <x v="5"/>
    <s v="Bill"/>
    <n v="44242"/>
    <s v="CW-31492"/>
    <s v="OVERVIEW TECHNOLOGY SOLUTIONS"/>
    <s v="IIS"/>
    <s v="SubLabor NI"/>
    <n v="1737.5"/>
    <m/>
    <n v="1511630.6"/>
    <s v="[null]"/>
    <s v="Expense"/>
    <s v="Operating Expense"/>
    <s v="Outside Services"/>
    <n v="1"/>
    <s v="Corporate"/>
    <s v="Percentage"/>
    <s v="6140 - Consulting Expense"/>
    <s v="6140 - Consulting Expense"/>
    <s v="Outside Services"/>
    <s v="[null]"/>
    <n v="121489"/>
    <s v="Actuals"/>
    <n v="121498"/>
    <s v="6140 - Consulting Expense"/>
    <x v="4"/>
    <s v="Outside Services"/>
    <n v="1737.5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637.5"/>
    <n v="44561"/>
    <n v="2021"/>
    <s v="Q4"/>
    <s v="December"/>
    <n v="52"/>
    <n v="31"/>
    <s v="Year"/>
    <s v="Activity"/>
    <s v="Actuals"/>
    <n v="44242"/>
    <x v="0"/>
    <x v="5"/>
    <x v="5"/>
    <n v="2021"/>
    <n v="2021"/>
    <n v="2"/>
    <s v="Nice to have. Fill In or Delete"/>
    <s v="EXPENSE"/>
    <x v="0"/>
    <s v="6140 - Consulting Expense"/>
    <s v="P&amp;L"/>
    <n v="25627"/>
    <s v="No"/>
    <x v="5"/>
    <s v="Bill"/>
    <n v="44242"/>
    <s v="CW-31495"/>
    <s v="OVERVIEW TECHNOLOGY SOLUTIONS"/>
    <s v="IIS"/>
    <s v="SubLabor NI"/>
    <n v="1637.5"/>
    <m/>
    <n v="1513268.1"/>
    <s v="[null]"/>
    <s v="Expense"/>
    <s v="Operating Expense"/>
    <s v="Outside Services"/>
    <n v="1"/>
    <s v="Corporate"/>
    <s v="Percentage"/>
    <s v="6140 - Consulting Expense"/>
    <s v="6140 - Consulting Expense"/>
    <s v="Outside Services"/>
    <s v="[null]"/>
    <n v="121489"/>
    <s v="Actuals"/>
    <n v="121498"/>
    <s v="6140 - Consulting Expense"/>
    <x v="4"/>
    <s v="Outside Services"/>
    <n v="1637.5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085"/>
    <n v="44561"/>
    <n v="2021"/>
    <s v="Q4"/>
    <s v="December"/>
    <n v="52"/>
    <n v="31"/>
    <s v="Year"/>
    <s v="Activity"/>
    <s v="Actuals"/>
    <n v="44242"/>
    <x v="0"/>
    <x v="5"/>
    <x v="5"/>
    <n v="2021"/>
    <n v="2021"/>
    <n v="2"/>
    <s v="Nice to have. Fill In or Delete"/>
    <s v="EXPENSE"/>
    <x v="0"/>
    <s v="6140 - Consulting Expense"/>
    <s v="P&amp;L"/>
    <n v="25627"/>
    <s v="No"/>
    <x v="5"/>
    <s v="Bill"/>
    <n v="44242"/>
    <s v="CW-31494"/>
    <s v="OVERVIEW TECHNOLOGY SOLUTIONS"/>
    <s v="IIS"/>
    <s v="SubLabor NI"/>
    <n v="2085"/>
    <m/>
    <n v="1515353.1"/>
    <s v="[null]"/>
    <s v="Expense"/>
    <s v="Operating Expense"/>
    <s v="Outside Services"/>
    <n v="1"/>
    <s v="Corporate"/>
    <s v="Percentage"/>
    <s v="6140 - Consulting Expense"/>
    <s v="6140 - Consulting Expense"/>
    <s v="Outside Services"/>
    <s v="[null]"/>
    <n v="121489"/>
    <s v="Actuals"/>
    <n v="121498"/>
    <s v="6140 - Consulting Expense"/>
    <x v="4"/>
    <s v="Outside Services"/>
    <n v="2085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25"/>
    <n v="44561"/>
    <n v="2021"/>
    <s v="Q4"/>
    <s v="December"/>
    <n v="52"/>
    <n v="31"/>
    <s v="Year"/>
    <s v="Activity"/>
    <s v="Actuals"/>
    <n v="44248"/>
    <x v="0"/>
    <x v="5"/>
    <x v="5"/>
    <n v="2021"/>
    <n v="2021"/>
    <n v="2"/>
    <s v="Nice to have. Fill In or Delete"/>
    <s v="EXPENSE"/>
    <x v="0"/>
    <s v="6140 - Consulting Expense"/>
    <s v="P&amp;L"/>
    <n v="25627"/>
    <s v="No"/>
    <x v="5"/>
    <s v="Bill"/>
    <n v="44248"/>
    <n v="6323"/>
    <s v="iTECHNOLOGIES INC"/>
    <s v="[null]"/>
    <s v="[null]"/>
    <n v="225"/>
    <m/>
    <n v="1515578.1"/>
    <s v="[null]"/>
    <s v="Expense"/>
    <s v="Operating Expense"/>
    <s v="Outside Services"/>
    <n v="1"/>
    <s v="Corporate"/>
    <s v="Percentage"/>
    <s v="6140 - Consulting Expense"/>
    <s v="6140 - Consulting Expense"/>
    <s v="Outside Services"/>
    <s v="[null]"/>
    <n v="121489"/>
    <s v="Actuals"/>
    <n v="121498"/>
    <s v="6140 - Consulting Expense"/>
    <x v="4"/>
    <s v="Outside Services"/>
    <n v="225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441.26"/>
    <n v="44561"/>
    <n v="2021"/>
    <s v="Q4"/>
    <s v="December"/>
    <n v="52"/>
    <n v="31"/>
    <s v="Year"/>
    <s v="Activity"/>
    <s v="Actuals"/>
    <n v="44228"/>
    <x v="0"/>
    <x v="6"/>
    <x v="6"/>
    <n v="2021"/>
    <n v="2021"/>
    <n v="2"/>
    <s v="Nice to have. Fill In or Delete"/>
    <s v="EXPENSE"/>
    <x v="0"/>
    <s v="6200 - Delivery Charges"/>
    <s v="P&amp;L"/>
    <n v="25627"/>
    <s v="No"/>
    <x v="6"/>
    <s v="Bill"/>
    <n v="44228"/>
    <s v="7-261-86964"/>
    <s v="FEDERAL EXPRESS CORP"/>
    <s v="[null]"/>
    <s v="[null]"/>
    <n v="441.26"/>
    <m/>
    <n v="421148.25000000006"/>
    <s v="[null]"/>
    <s v="Expense"/>
    <s v="Operating Expense"/>
    <s v="Other Operating Expenses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5"/>
    <s v="Other Operating Expenses"/>
    <n v="441.26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324.31"/>
    <n v="44561"/>
    <n v="2021"/>
    <s v="Q4"/>
    <s v="December"/>
    <n v="52"/>
    <n v="31"/>
    <s v="Year"/>
    <s v="Activity"/>
    <s v="Actuals"/>
    <n v="44229"/>
    <x v="0"/>
    <x v="6"/>
    <x v="6"/>
    <n v="2021"/>
    <n v="2021"/>
    <n v="2"/>
    <s v="Nice to have. Fill In or Delete"/>
    <s v="EXPENSE"/>
    <x v="0"/>
    <s v="6200 - Delivery Charges"/>
    <s v="P&amp;L"/>
    <n v="25627"/>
    <s v="No"/>
    <x v="6"/>
    <s v="Bill"/>
    <n v="44229"/>
    <n v="1452034717"/>
    <s v="UPS-3E7"/>
    <s v="[null]"/>
    <s v="[null]"/>
    <n v="324.31"/>
    <m/>
    <n v="421472.56000000006"/>
    <s v="[null]"/>
    <s v="Expense"/>
    <s v="Operating Expense"/>
    <s v="Other Operating Expenses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5"/>
    <s v="Other Operating Expenses"/>
    <n v="324.31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800"/>
    <n v="44561"/>
    <n v="2021"/>
    <s v="Q4"/>
    <s v="December"/>
    <n v="52"/>
    <n v="31"/>
    <s v="Year"/>
    <s v="Activity"/>
    <s v="Actuals"/>
    <n v="44229"/>
    <x v="0"/>
    <x v="6"/>
    <x v="6"/>
    <n v="2021"/>
    <n v="2021"/>
    <n v="2"/>
    <s v="Nice to have. Fill In or Delete"/>
    <s v="EXPENSE"/>
    <x v="0"/>
    <s v="6200 - Delivery Charges"/>
    <s v="P&amp;L"/>
    <n v="25627"/>
    <s v="No"/>
    <x v="6"/>
    <s v="Bill"/>
    <n v="44229"/>
    <s v="20011-20013"/>
    <s v="SOUTH SHORE DELIVERY"/>
    <s v="[null]"/>
    <s v="[null]"/>
    <n v="1800"/>
    <m/>
    <n v="423272.56000000006"/>
    <s v="[null]"/>
    <s v="Expense"/>
    <s v="Operating Expense"/>
    <s v="Other Operating Expenses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5"/>
    <s v="Other Operating Expenses"/>
    <n v="1800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350"/>
    <n v="44561"/>
    <n v="2021"/>
    <s v="Q4"/>
    <s v="December"/>
    <n v="52"/>
    <n v="31"/>
    <s v="Year"/>
    <s v="Activity"/>
    <s v="Actuals"/>
    <n v="44229"/>
    <x v="0"/>
    <x v="6"/>
    <x v="6"/>
    <n v="2021"/>
    <n v="2021"/>
    <n v="2"/>
    <s v="Nice to have. Fill In or Delete"/>
    <s v="EXPENSE"/>
    <x v="0"/>
    <s v="6200 - Delivery Charges"/>
    <s v="P&amp;L"/>
    <n v="25627"/>
    <s v="No"/>
    <x v="6"/>
    <s v="Bill"/>
    <n v="44229"/>
    <s v="20001-20010"/>
    <s v="SOUTH SHORE DELIVERY"/>
    <s v="[null]"/>
    <s v="[null]"/>
    <n v="1350"/>
    <m/>
    <n v="424622.56000000006"/>
    <s v="[null]"/>
    <s v="Expense"/>
    <s v="Operating Expense"/>
    <s v="Other Operating Expenses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5"/>
    <s v="Other Operating Expenses"/>
    <n v="1350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61.86"/>
    <n v="44561"/>
    <n v="2021"/>
    <s v="Q4"/>
    <s v="December"/>
    <n v="52"/>
    <n v="31"/>
    <s v="Year"/>
    <s v="Activity"/>
    <s v="Actuals"/>
    <n v="44233"/>
    <x v="0"/>
    <x v="6"/>
    <x v="6"/>
    <n v="2021"/>
    <n v="2021"/>
    <n v="2"/>
    <s v="Nice to have. Fill In or Delete"/>
    <s v="EXPENSE"/>
    <x v="0"/>
    <s v="6200 - Delivery Charges"/>
    <s v="P&amp;L"/>
    <n v="25627"/>
    <s v="No"/>
    <x v="6"/>
    <s v="Bill"/>
    <n v="44233"/>
    <s v="1563E7061"/>
    <s v="UPS-3E7"/>
    <s v="[null]"/>
    <s v="[null]"/>
    <n v="61.86"/>
    <m/>
    <n v="424684.42000000004"/>
    <s v="[null]"/>
    <s v="Expense"/>
    <s v="Operating Expense"/>
    <s v="Other Operating Expenses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5"/>
    <s v="Other Operating Expenses"/>
    <n v="61.86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95.16"/>
    <n v="44561"/>
    <n v="2021"/>
    <s v="Q4"/>
    <s v="December"/>
    <n v="52"/>
    <n v="31"/>
    <s v="Year"/>
    <s v="Activity"/>
    <s v="Actuals"/>
    <n v="44240"/>
    <x v="0"/>
    <x v="6"/>
    <x v="6"/>
    <n v="2021"/>
    <n v="2021"/>
    <n v="2"/>
    <s v="Nice to have. Fill In or Delete"/>
    <s v="EXPENSE"/>
    <x v="0"/>
    <s v="6200 - Delivery Charges"/>
    <s v="P&amp;L"/>
    <n v="25627"/>
    <s v="No"/>
    <x v="6"/>
    <s v="Bill"/>
    <n v="44240"/>
    <s v="1563E7071"/>
    <s v="UPS-3E7"/>
    <s v="[null]"/>
    <s v="[null]"/>
    <n v="95.16"/>
    <m/>
    <n v="424779.58"/>
    <s v="[null]"/>
    <s v="Expense"/>
    <s v="Operating Expense"/>
    <s v="Other Operating Expenses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5"/>
    <s v="Other Operating Expenses"/>
    <n v="95.16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921.55"/>
    <n v="44561"/>
    <n v="2021"/>
    <s v="Q4"/>
    <s v="December"/>
    <n v="52"/>
    <n v="31"/>
    <s v="Year"/>
    <s v="Activity"/>
    <s v="Actuals"/>
    <n v="44242"/>
    <x v="0"/>
    <x v="6"/>
    <x v="6"/>
    <n v="2021"/>
    <n v="2021"/>
    <n v="2"/>
    <s v="Nice to have. Fill In or Delete"/>
    <s v="EXPENSE"/>
    <x v="0"/>
    <s v="6200 - Delivery Charges"/>
    <s v="P&amp;L"/>
    <n v="25627"/>
    <s v="No"/>
    <x v="6"/>
    <s v="Bill"/>
    <n v="44242"/>
    <s v="7-276-56884"/>
    <s v="FEDERAL EXPRESS CORP"/>
    <s v="[null]"/>
    <s v="[null]"/>
    <n v="921.55"/>
    <m/>
    <n v="425701.13"/>
    <s v="[null]"/>
    <s v="Expense"/>
    <s v="Operating Expense"/>
    <s v="Other Operating Expenses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5"/>
    <s v="Other Operating Expenses"/>
    <n v="921.55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025"/>
    <n v="44561"/>
    <n v="2021"/>
    <s v="Q4"/>
    <s v="December"/>
    <n v="52"/>
    <n v="31"/>
    <s v="Year"/>
    <s v="Activity"/>
    <s v="Actuals"/>
    <n v="44245"/>
    <x v="0"/>
    <x v="6"/>
    <x v="6"/>
    <n v="2021"/>
    <n v="2021"/>
    <n v="2"/>
    <s v="Nice to have. Fill In or Delete"/>
    <s v="EXPENSE"/>
    <x v="0"/>
    <s v="6200 - Delivery Charges"/>
    <s v="P&amp;L"/>
    <n v="25627"/>
    <s v="No"/>
    <x v="6"/>
    <s v="Bill"/>
    <n v="44245"/>
    <s v="22001-22007"/>
    <s v="SOUTH SHORE DELIVERY"/>
    <s v="[null]"/>
    <s v="[null]"/>
    <n v="1025"/>
    <m/>
    <n v="426726.13"/>
    <s v="[null]"/>
    <s v="Expense"/>
    <s v="Operating Expense"/>
    <s v="Other Operating Expenses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5"/>
    <s v="Other Operating Expenses"/>
    <n v="1025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66.95"/>
    <n v="44561"/>
    <n v="2021"/>
    <s v="Q4"/>
    <s v="December"/>
    <n v="52"/>
    <n v="31"/>
    <s v="Year"/>
    <s v="Activity"/>
    <s v="Actuals"/>
    <n v="44247"/>
    <x v="0"/>
    <x v="6"/>
    <x v="6"/>
    <n v="2021"/>
    <n v="2021"/>
    <n v="2"/>
    <s v="Nice to have. Fill In or Delete"/>
    <s v="EXPENSE"/>
    <x v="0"/>
    <s v="6200 - Delivery Charges"/>
    <s v="P&amp;L"/>
    <n v="25627"/>
    <s v="No"/>
    <x v="6"/>
    <s v="Bill"/>
    <n v="44247"/>
    <s v="1563E7081"/>
    <s v="UPS-3E7"/>
    <s v="[null]"/>
    <s v="[null]"/>
    <n v="66.95"/>
    <m/>
    <n v="426793.08"/>
    <s v="[null]"/>
    <s v="Expense"/>
    <s v="Operating Expense"/>
    <s v="Other Operating Expenses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5"/>
    <s v="Other Operating Expenses"/>
    <n v="66.95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2.64"/>
    <n v="44561"/>
    <n v="2021"/>
    <s v="Q4"/>
    <s v="December"/>
    <n v="52"/>
    <n v="31"/>
    <s v="Year"/>
    <s v="Activity"/>
    <s v="Actuals"/>
    <n v="44249"/>
    <x v="0"/>
    <x v="6"/>
    <x v="6"/>
    <n v="2021"/>
    <n v="2021"/>
    <n v="2"/>
    <s v="Nice to have. Fill In or Delete"/>
    <s v="EXPENSE"/>
    <x v="0"/>
    <s v="6200 - Delivery Charges"/>
    <s v="P&amp;L"/>
    <n v="25627"/>
    <s v="No"/>
    <x v="6"/>
    <s v="Bill"/>
    <n v="44249"/>
    <s v="7-283-74740"/>
    <s v="FEDERAL EXPRESS CORP"/>
    <s v="[null]"/>
    <s v="[null]"/>
    <n v="22.64"/>
    <m/>
    <n v="426815.72000000003"/>
    <s v="[null]"/>
    <s v="Expense"/>
    <s v="Operating Expense"/>
    <s v="Other Operating Expenses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5"/>
    <s v="Other Operating Expenses"/>
    <n v="22.64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79.02"/>
    <n v="44561"/>
    <n v="2021"/>
    <s v="Q4"/>
    <s v="December"/>
    <n v="52"/>
    <n v="31"/>
    <s v="Year"/>
    <s v="Activity"/>
    <s v="Actuals"/>
    <n v="44254"/>
    <x v="0"/>
    <x v="6"/>
    <x v="6"/>
    <n v="2021"/>
    <n v="2021"/>
    <n v="2"/>
    <s v="Nice to have. Fill In or Delete"/>
    <s v="EXPENSE"/>
    <x v="0"/>
    <s v="6200 - Delivery Charges"/>
    <s v="P&amp;L"/>
    <n v="25627"/>
    <s v="No"/>
    <x v="6"/>
    <s v="Bill"/>
    <n v="44254"/>
    <s v="1563E7091"/>
    <s v="UPS-3E7"/>
    <s v="[null]"/>
    <s v="[null]"/>
    <n v="79.02"/>
    <m/>
    <n v="426894.74000000005"/>
    <s v="[null]"/>
    <s v="Expense"/>
    <s v="Operating Expense"/>
    <s v="Other Operating Expenses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5"/>
    <s v="Other Operating Expenses"/>
    <n v="79.02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3061.92"/>
    <n v="44561"/>
    <n v="2021"/>
    <s v="Q4"/>
    <s v="December"/>
    <n v="52"/>
    <n v="31"/>
    <s v="Year"/>
    <s v="Activity"/>
    <s v="Actuals"/>
    <n v="44255"/>
    <x v="0"/>
    <x v="7"/>
    <x v="7"/>
    <n v="2021"/>
    <n v="2021"/>
    <n v="2"/>
    <s v="Nice to have. Fill In or Delete"/>
    <s v="EXPENSE"/>
    <x v="0"/>
    <s v="6220 - Depreciation"/>
    <s v="P&amp;L"/>
    <n v="25627"/>
    <s v="No"/>
    <x v="7"/>
    <s v="Journal"/>
    <n v="44255"/>
    <n v="3945"/>
    <s v="[null]"/>
    <s v="[null]"/>
    <s v="[null]"/>
    <n v="13061.92"/>
    <m/>
    <n v="2368413.23"/>
    <s v="[null]"/>
    <s v="Expense"/>
    <s v="Operating Expense"/>
    <s v="Amortization &amp; Depreciation"/>
    <n v="1"/>
    <s v="Corporate"/>
    <s v="Percentage"/>
    <s v="6220 - Depreciation"/>
    <s v="6220 - Depreciation"/>
    <s v="Amortization &amp; Depreciation"/>
    <s v="Depreciation &amp; Amortization"/>
    <n v="121489"/>
    <s v="Actuals"/>
    <n v="121498"/>
    <s v="6220 - Depreciation"/>
    <x v="6"/>
    <s v="Amortization &amp; Depreciation"/>
    <n v="13061.92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738"/>
    <n v="44561"/>
    <n v="2021"/>
    <s v="Q4"/>
    <s v="December"/>
    <n v="52"/>
    <n v="31"/>
    <s v="Year"/>
    <s v="Activity"/>
    <s v="Actuals"/>
    <n v="44229"/>
    <x v="0"/>
    <x v="8"/>
    <x v="8"/>
    <n v="2021"/>
    <n v="2021"/>
    <n v="2"/>
    <s v="Nice to have. Fill In or Delete"/>
    <s v="EXPENSE"/>
    <x v="0"/>
    <s v="6310 - Employee Benefits"/>
    <s v="P&amp;L"/>
    <n v="25627"/>
    <s v="No"/>
    <x v="8"/>
    <s v="Expense Report"/>
    <n v="44229"/>
    <s v="EXP6107"/>
    <s v="Michael Collins"/>
    <s v="[null]"/>
    <s v="[null]"/>
    <n v="738"/>
    <m/>
    <n v="10113620.379999999"/>
    <s v="Michael Collins"/>
    <s v="Expense"/>
    <s v="Operating Expense"/>
    <s v="Benefits"/>
    <n v="1"/>
    <s v="Corporate"/>
    <s v="Percentage"/>
    <s v="6310 - Employee Benefits"/>
    <s v="6310 - Employee Benefits"/>
    <s v="Benefits"/>
    <s v="Compensation"/>
    <n v="121489"/>
    <s v="Actuals"/>
    <n v="121498"/>
    <s v="6310 - Employee Benefits"/>
    <x v="7"/>
    <s v="Benefits"/>
    <n v="738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4253.84"/>
    <n v="44561"/>
    <n v="2021"/>
    <s v="Q4"/>
    <s v="December"/>
    <n v="52"/>
    <n v="31"/>
    <s v="Year"/>
    <s v="Activity"/>
    <s v="Actuals"/>
    <n v="44238"/>
    <x v="0"/>
    <x v="8"/>
    <x v="8"/>
    <n v="2021"/>
    <n v="2021"/>
    <n v="2"/>
    <s v="Nice to have. Fill In or Delete"/>
    <s v="EXPENSE"/>
    <x v="0"/>
    <s v="6310 - Employee Benefits"/>
    <s v="P&amp;L"/>
    <n v="25627"/>
    <s v="No"/>
    <x v="8"/>
    <s v="Bill"/>
    <n v="44238"/>
    <n v="1175153018"/>
    <s v="MUTUAL OF OMAHA"/>
    <s v="[null]"/>
    <s v="[null]"/>
    <n v="4253.84"/>
    <m/>
    <n v="10117874.219999999"/>
    <s v="[null]"/>
    <s v="Expense"/>
    <s v="Operating Expense"/>
    <s v="Benefits"/>
    <n v="1"/>
    <s v="Corporate"/>
    <s v="Percentage"/>
    <s v="6310 - Employee Benefits"/>
    <s v="6310 - Employee Benefits"/>
    <s v="Benefits"/>
    <s v="Compensation"/>
    <n v="121489"/>
    <s v="Actuals"/>
    <n v="121498"/>
    <s v="6310 - Employee Benefits"/>
    <x v="7"/>
    <s v="Benefits"/>
    <n v="4253.84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66343.37"/>
    <n v="44561"/>
    <n v="2021"/>
    <s v="Q4"/>
    <s v="December"/>
    <n v="52"/>
    <n v="31"/>
    <s v="Year"/>
    <s v="Activity"/>
    <s v="Actuals"/>
    <n v="44242"/>
    <x v="0"/>
    <x v="8"/>
    <x v="8"/>
    <n v="2021"/>
    <n v="2021"/>
    <n v="2"/>
    <s v="Nice to have. Fill In or Delete"/>
    <s v="EXPENSE"/>
    <x v="0"/>
    <s v="6310 - Employee Benefits"/>
    <s v="P&amp;L"/>
    <n v="25627"/>
    <s v="No"/>
    <x v="8"/>
    <s v="Journal"/>
    <n v="44242"/>
    <n v="3935"/>
    <s v="[null]"/>
    <s v="[null]"/>
    <s v="[null]"/>
    <n v="66343.37"/>
    <m/>
    <n v="10184217.589999998"/>
    <s v="[null]"/>
    <s v="Expense"/>
    <s v="Operating Expense"/>
    <s v="Benefits"/>
    <n v="1"/>
    <s v="Corporate"/>
    <s v="Percentage"/>
    <s v="6310 - Employee Benefits"/>
    <s v="6310 - Employee Benefits"/>
    <s v="Benefits"/>
    <s v="Compensation"/>
    <n v="121489"/>
    <s v="Actuals"/>
    <n v="121498"/>
    <s v="6310 - Employee Benefits"/>
    <x v="7"/>
    <s v="Benefits"/>
    <n v="66343.37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738"/>
    <n v="44561"/>
    <n v="2021"/>
    <s v="Q4"/>
    <s v="December"/>
    <n v="52"/>
    <n v="31"/>
    <s v="Year"/>
    <s v="Activity"/>
    <s v="Actuals"/>
    <n v="44255"/>
    <x v="0"/>
    <x v="8"/>
    <x v="8"/>
    <n v="2021"/>
    <n v="2021"/>
    <n v="2"/>
    <s v="Nice to have. Fill In or Delete"/>
    <s v="EXPENSE"/>
    <x v="0"/>
    <s v="6310 - Employee Benefits"/>
    <s v="P&amp;L"/>
    <n v="25627"/>
    <s v="No"/>
    <x v="8"/>
    <s v="Expense Report"/>
    <n v="44255"/>
    <s v="EXP6114"/>
    <s v="Jeffrey Smith"/>
    <s v="[null]"/>
    <s v="[null]"/>
    <n v="738"/>
    <m/>
    <n v="10184955.589999998"/>
    <s v="Jeffrey Smith"/>
    <s v="Expense"/>
    <s v="Operating Expense"/>
    <s v="Benefits"/>
    <n v="1"/>
    <s v="Corporate"/>
    <s v="Percentage"/>
    <s v="6310 - Employee Benefits"/>
    <s v="6310 - Employee Benefits"/>
    <s v="Benefits"/>
    <s v="Compensation"/>
    <n v="121489"/>
    <s v="Actuals"/>
    <n v="121498"/>
    <s v="6310 - Employee Benefits"/>
    <x v="7"/>
    <s v="Benefits"/>
    <n v="738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-6252.28"/>
    <n v="44561"/>
    <n v="2021"/>
    <s v="Q4"/>
    <s v="December"/>
    <n v="52"/>
    <n v="31"/>
    <s v="Year"/>
    <s v="Activity"/>
    <s v="Actuals"/>
    <n v="44255"/>
    <x v="0"/>
    <x v="8"/>
    <x v="8"/>
    <n v="2021"/>
    <n v="2021"/>
    <n v="2"/>
    <s v="Nice to have. Fill In or Delete"/>
    <s v="EXPENSE"/>
    <x v="0"/>
    <s v="6310 - Employee Benefits"/>
    <s v="P&amp;L"/>
    <n v="25627"/>
    <s v="No"/>
    <x v="8"/>
    <s v="Journal"/>
    <n v="44255"/>
    <n v="3948"/>
    <s v="[null]"/>
    <s v="[null]"/>
    <s v="[null]"/>
    <m/>
    <n v="6252.28"/>
    <n v="10178703.309999999"/>
    <s v="[null]"/>
    <s v="Expense"/>
    <s v="Operating Expense"/>
    <s v="Benefits"/>
    <n v="1"/>
    <s v="Corporate"/>
    <s v="Percentage"/>
    <s v="6310 - Employee Benefits"/>
    <s v="6310 - Employee Benefits"/>
    <s v="Benefits"/>
    <s v="Compensation"/>
    <n v="121489"/>
    <s v="Actuals"/>
    <n v="121498"/>
    <s v="6310 - Employee Benefits"/>
    <x v="7"/>
    <s v="Benefits"/>
    <n v="-6252.28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6751.48"/>
    <n v="44561"/>
    <n v="2021"/>
    <s v="Q4"/>
    <s v="December"/>
    <n v="52"/>
    <n v="31"/>
    <s v="Year"/>
    <s v="Activity"/>
    <s v="Actuals"/>
    <n v="44234"/>
    <x v="0"/>
    <x v="9"/>
    <x v="9"/>
    <n v="2021"/>
    <n v="2021"/>
    <n v="2"/>
    <s v="Nice to have. Fill In or Delete"/>
    <s v="EXPENSE"/>
    <x v="0"/>
    <s v="6330 - Entertainment"/>
    <s v="P&amp;L"/>
    <n v="25627"/>
    <s v="No"/>
    <x v="9"/>
    <s v="Credit Card"/>
    <n v="44234"/>
    <s v="[null]"/>
    <s v="[null]"/>
    <s v="[null]"/>
    <s v="[null]"/>
    <n v="6751.48"/>
    <m/>
    <n v="4744056.0199999996"/>
    <s v="[null]"/>
    <s v="Expense"/>
    <s v="Operating Expense"/>
    <s v="T&amp;E"/>
    <n v="1"/>
    <s v="Corporate"/>
    <s v="Percentage"/>
    <s v="6330 - Entertainment"/>
    <s v="6330 - Entertainment"/>
    <s v="T&amp;E"/>
    <s v="[null]"/>
    <n v="121489"/>
    <s v="Actuals"/>
    <n v="121498"/>
    <s v="6330 - Entertainment"/>
    <x v="8"/>
    <s v="T&amp;E"/>
    <n v="6751.48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6564.57"/>
    <n v="44561"/>
    <n v="2021"/>
    <s v="Q4"/>
    <s v="December"/>
    <n v="52"/>
    <n v="31"/>
    <s v="Year"/>
    <s v="Activity"/>
    <s v="Actuals"/>
    <n v="44236"/>
    <x v="0"/>
    <x v="9"/>
    <x v="9"/>
    <n v="2021"/>
    <n v="2021"/>
    <n v="2"/>
    <s v="Nice to have. Fill In or Delete"/>
    <s v="EXPENSE"/>
    <x v="0"/>
    <s v="6330 - Entertainment"/>
    <s v="P&amp;L"/>
    <n v="25627"/>
    <s v="No"/>
    <x v="9"/>
    <s v="Credit Card"/>
    <n v="44236"/>
    <s v="[null]"/>
    <s v="[null]"/>
    <s v="[null]"/>
    <s v="[null]"/>
    <n v="6564.57"/>
    <m/>
    <n v="4750620.59"/>
    <s v="[null]"/>
    <s v="Expense"/>
    <s v="Operating Expense"/>
    <s v="T&amp;E"/>
    <n v="1"/>
    <s v="Corporate"/>
    <s v="Percentage"/>
    <s v="6330 - Entertainment"/>
    <s v="6330 - Entertainment"/>
    <s v="T&amp;E"/>
    <s v="[null]"/>
    <n v="121489"/>
    <s v="Actuals"/>
    <n v="121498"/>
    <s v="6330 - Entertainment"/>
    <x v="8"/>
    <s v="T&amp;E"/>
    <n v="6564.57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98.91"/>
    <n v="44561"/>
    <n v="2021"/>
    <s v="Q4"/>
    <s v="December"/>
    <n v="52"/>
    <n v="31"/>
    <s v="Year"/>
    <s v="Activity"/>
    <s v="Actuals"/>
    <n v="44252"/>
    <x v="0"/>
    <x v="10"/>
    <x v="10"/>
    <n v="2021"/>
    <n v="2021"/>
    <n v="2"/>
    <s v="Nice to have. Fill In or Delete"/>
    <s v="EXPENSE"/>
    <x v="0"/>
    <s v="6335 - Equipment Rental"/>
    <s v="P&amp;L"/>
    <n v="25627"/>
    <s v="No"/>
    <x v="10"/>
    <s v="Bill"/>
    <n v="44252"/>
    <n v="3313077710"/>
    <s v="PITNEY BOWES (0016034906-Danbury)"/>
    <s v="[null]"/>
    <s v="[null]"/>
    <n v="98.91"/>
    <m/>
    <n v="14695.06"/>
    <s v="[null]"/>
    <s v="Expense"/>
    <s v="Operating Expense"/>
    <s v="Other Operating Expenses"/>
    <n v="1"/>
    <s v="Corporate"/>
    <s v="Percentage"/>
    <s v="6335 - Equipment Rental"/>
    <s v="6335 - Equipment Rental"/>
    <s v="Other Operating Expenses"/>
    <s v="[null]"/>
    <n v="121489"/>
    <s v="Actuals"/>
    <n v="121498"/>
    <s v="6335 - Equipment Rental"/>
    <x v="5"/>
    <s v="Other Operating Expenses"/>
    <n v="98.91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3168.13"/>
    <n v="44561"/>
    <n v="2021"/>
    <s v="Q4"/>
    <s v="December"/>
    <n v="52"/>
    <n v="31"/>
    <s v="Year"/>
    <s v="Activity"/>
    <s v="Actuals"/>
    <n v="44228"/>
    <x v="0"/>
    <x v="11"/>
    <x v="11"/>
    <n v="2021"/>
    <n v="2021"/>
    <n v="2"/>
    <s v="Nice to have. Fill In or Delete"/>
    <s v="EXPENSE"/>
    <x v="0"/>
    <s v="6355 - Insurance"/>
    <s v="P&amp;L"/>
    <n v="25627"/>
    <s v="No"/>
    <x v="11"/>
    <s v="Journal"/>
    <n v="44228"/>
    <n v="3938"/>
    <s v="[null]"/>
    <s v="[null]"/>
    <s v="[null]"/>
    <n v="13168.13"/>
    <m/>
    <n v="2131930.92"/>
    <s v="[null]"/>
    <s v="Expense"/>
    <s v="Operating Expense"/>
    <s v="Office Expenses"/>
    <n v="1"/>
    <s v="Corporate"/>
    <s v="Percentage"/>
    <s v="6355 - Insurance"/>
    <s v="6355 - Insurance"/>
    <s v="Office Expenses"/>
    <s v="[null]"/>
    <n v="121489"/>
    <s v="Actuals"/>
    <n v="121498"/>
    <s v="6355 - Insurance"/>
    <x v="9"/>
    <s v="Office Expenses"/>
    <n v="13168.13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4690"/>
    <n v="44561"/>
    <n v="2021"/>
    <s v="Q4"/>
    <s v="December"/>
    <n v="52"/>
    <n v="31"/>
    <s v="Year"/>
    <s v="Activity"/>
    <s v="Actuals"/>
    <n v="44228"/>
    <x v="0"/>
    <x v="12"/>
    <x v="12"/>
    <n v="2021"/>
    <n v="2021"/>
    <n v="2"/>
    <s v="Nice to have. Fill In or Delete"/>
    <s v="EXPENSE"/>
    <x v="0"/>
    <s v="6356 - Life Insurance"/>
    <s v="P&amp;L"/>
    <n v="25627"/>
    <s v="No"/>
    <x v="12"/>
    <s v="Journal"/>
    <n v="44228"/>
    <n v="3938"/>
    <s v="[null]"/>
    <s v="[null]"/>
    <s v="[null]"/>
    <n v="4690"/>
    <m/>
    <n v="976533.43"/>
    <s v="[null]"/>
    <s v="Expense"/>
    <s v="Operating Expense"/>
    <s v="Benefits"/>
    <n v="1"/>
    <s v="Corporate"/>
    <s v="Percentage"/>
    <s v="6356 - Life Insurance"/>
    <s v="6356 - Life Insurance"/>
    <s v="Benefits"/>
    <s v="Compensation"/>
    <n v="121489"/>
    <s v="Actuals"/>
    <n v="121498"/>
    <s v="6356 - Life Insurance"/>
    <x v="7"/>
    <s v="Benefits"/>
    <n v="4690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8539.65"/>
    <n v="44561"/>
    <n v="2021"/>
    <s v="Q4"/>
    <s v="December"/>
    <n v="52"/>
    <n v="31"/>
    <s v="Year"/>
    <s v="Activity"/>
    <s v="Actuals"/>
    <n v="44231"/>
    <x v="0"/>
    <x v="12"/>
    <x v="12"/>
    <n v="2021"/>
    <n v="2021"/>
    <n v="2"/>
    <s v="Nice to have. Fill In or Delete"/>
    <s v="EXPENSE"/>
    <x v="0"/>
    <s v="6356 - Life Insurance"/>
    <s v="P&amp;L"/>
    <n v="25627"/>
    <s v="No"/>
    <x v="12"/>
    <s v="Check"/>
    <n v="44231"/>
    <n v="70842"/>
    <s v="A &amp; M CORP"/>
    <s v="[null]"/>
    <s v="[null]"/>
    <n v="8539.65"/>
    <m/>
    <n v="985073.08000000007"/>
    <s v="[null]"/>
    <s v="Expense"/>
    <s v="Operating Expense"/>
    <s v="Benefits"/>
    <n v="1"/>
    <s v="Corporate"/>
    <s v="Percentage"/>
    <s v="6356 - Life Insurance"/>
    <s v="6356 - Life Insurance"/>
    <s v="Benefits"/>
    <s v="Compensation"/>
    <n v="121489"/>
    <s v="Actuals"/>
    <n v="121498"/>
    <s v="6356 - Life Insurance"/>
    <x v="7"/>
    <s v="Benefits"/>
    <n v="8539.65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3614.45"/>
    <n v="44561"/>
    <n v="2021"/>
    <s v="Q4"/>
    <s v="December"/>
    <n v="52"/>
    <n v="31"/>
    <s v="Year"/>
    <s v="Activity"/>
    <s v="Actuals"/>
    <n v="44242"/>
    <x v="0"/>
    <x v="13"/>
    <x v="13"/>
    <n v="2021"/>
    <n v="2021"/>
    <n v="2"/>
    <s v="Nice to have. Fill In or Delete"/>
    <s v="EXPENSE"/>
    <x v="0"/>
    <s v="6357 - Workers Comp"/>
    <s v="P&amp;L"/>
    <n v="25627"/>
    <s v="No"/>
    <x v="13"/>
    <s v="Journal"/>
    <n v="44242"/>
    <n v="3935"/>
    <s v="[null]"/>
    <s v="[null]"/>
    <s v="[null]"/>
    <n v="3614.45"/>
    <m/>
    <n v="115523.02"/>
    <s v="[null]"/>
    <s v="Expense"/>
    <s v="Operating Expense"/>
    <s v="Benefits"/>
    <n v="1"/>
    <s v="Corporate"/>
    <s v="Percentage"/>
    <s v="6357 - Workers Comp"/>
    <s v="6357 - Workers Comp"/>
    <s v="Benefits"/>
    <s v="Compensation"/>
    <n v="121489"/>
    <s v="Actuals"/>
    <n v="121498"/>
    <s v="6357 - Workers Comp"/>
    <x v="7"/>
    <s v="Benefits"/>
    <n v="3614.45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3812.88"/>
    <n v="44561"/>
    <n v="2021"/>
    <s v="Q4"/>
    <s v="December"/>
    <n v="52"/>
    <n v="31"/>
    <s v="Year"/>
    <s v="Activity"/>
    <s v="Actuals"/>
    <n v="44255"/>
    <x v="0"/>
    <x v="13"/>
    <x v="13"/>
    <n v="2021"/>
    <n v="2021"/>
    <n v="2"/>
    <s v="Nice to have. Fill In or Delete"/>
    <s v="EXPENSE"/>
    <x v="0"/>
    <s v="6357 - Workers Comp"/>
    <s v="P&amp;L"/>
    <n v="25627"/>
    <s v="No"/>
    <x v="13"/>
    <s v="Journal"/>
    <n v="44255"/>
    <n v="3948"/>
    <s v="[null]"/>
    <s v="[null]"/>
    <s v="[null]"/>
    <n v="3812.88"/>
    <m/>
    <n v="119335.90000000001"/>
    <s v="[null]"/>
    <s v="Expense"/>
    <s v="Operating Expense"/>
    <s v="Benefits"/>
    <n v="1"/>
    <s v="Corporate"/>
    <s v="Percentage"/>
    <s v="6357 - Workers Comp"/>
    <s v="6357 - Workers Comp"/>
    <s v="Benefits"/>
    <s v="Compensation"/>
    <n v="121489"/>
    <s v="Actuals"/>
    <n v="121498"/>
    <s v="6357 - Workers Comp"/>
    <x v="7"/>
    <s v="Benefits"/>
    <n v="3812.88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413"/>
    <n v="44561"/>
    <n v="2021"/>
    <s v="Q4"/>
    <s v="December"/>
    <n v="52"/>
    <n v="31"/>
    <s v="Year"/>
    <s v="Activity"/>
    <s v="Actuals"/>
    <n v="44228"/>
    <x v="0"/>
    <x v="14"/>
    <x v="14"/>
    <n v="2021"/>
    <n v="2021"/>
    <n v="2"/>
    <s v="Nice to have. Fill In or Delete"/>
    <s v="EXPENSE"/>
    <x v="0"/>
    <s v="6435 - Internet"/>
    <s v="P&amp;L"/>
    <n v="25627"/>
    <s v="No"/>
    <x v="14"/>
    <s v="Bill"/>
    <n v="44228"/>
    <s v="2/1/21 Statement"/>
    <s v="COGENT COMMUNICATIONS INC"/>
    <s v="[null]"/>
    <s v="[null]"/>
    <n v="1413"/>
    <m/>
    <n v="247723.88"/>
    <s v="[null]"/>
    <s v="Expense"/>
    <s v="Operating Expense"/>
    <s v="Office Expenses"/>
    <n v="1"/>
    <s v="Corporate"/>
    <s v="Percentage"/>
    <s v="6435 - Internet"/>
    <s v="6435 - Internet"/>
    <s v="Office Expenses"/>
    <s v="[null]"/>
    <n v="121489"/>
    <s v="Actuals"/>
    <n v="121498"/>
    <s v="6435 - Internet"/>
    <x v="9"/>
    <s v="Office Expenses"/>
    <n v="1413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75"/>
    <n v="44561"/>
    <n v="2021"/>
    <s v="Q4"/>
    <s v="December"/>
    <n v="52"/>
    <n v="31"/>
    <s v="Year"/>
    <s v="Activity"/>
    <s v="Actuals"/>
    <n v="44232"/>
    <x v="0"/>
    <x v="14"/>
    <x v="14"/>
    <n v="2021"/>
    <n v="2021"/>
    <n v="2"/>
    <s v="Nice to have. Fill In or Delete"/>
    <s v="EXPENSE"/>
    <x v="0"/>
    <s v="6435 - Internet"/>
    <s v="P&amp;L"/>
    <n v="25627"/>
    <s v="No"/>
    <x v="14"/>
    <s v="Expense Report"/>
    <n v="44232"/>
    <s v="EXP6108"/>
    <s v="Joanne Caggiano"/>
    <s v="[null]"/>
    <s v="[null]"/>
    <n v="75"/>
    <m/>
    <n v="247798.88"/>
    <s v="Joanne Caggiano"/>
    <s v="Expense"/>
    <s v="Operating Expense"/>
    <s v="Office Expenses"/>
    <n v="1"/>
    <s v="Corporate"/>
    <s v="Percentage"/>
    <s v="6435 - Internet"/>
    <s v="6435 - Internet"/>
    <s v="Office Expenses"/>
    <s v="[null]"/>
    <n v="121489"/>
    <s v="Actuals"/>
    <n v="121498"/>
    <s v="6435 - Internet"/>
    <x v="9"/>
    <s v="Office Expenses"/>
    <n v="75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399.33"/>
    <n v="44561"/>
    <n v="2021"/>
    <s v="Q4"/>
    <s v="December"/>
    <n v="52"/>
    <n v="31"/>
    <s v="Year"/>
    <s v="Activity"/>
    <s v="Actuals"/>
    <n v="44235"/>
    <x v="0"/>
    <x v="14"/>
    <x v="14"/>
    <n v="2021"/>
    <n v="2021"/>
    <n v="2"/>
    <s v="Nice to have. Fill In or Delete"/>
    <s v="EXPENSE"/>
    <x v="0"/>
    <s v="6435 - Internet"/>
    <s v="P&amp;L"/>
    <n v="25627"/>
    <s v="No"/>
    <x v="14"/>
    <s v="Bill"/>
    <n v="44235"/>
    <s v="Z7352810"/>
    <s v="VERIZON - U0253042"/>
    <s v="[null]"/>
    <s v="[null]"/>
    <n v="1399.33"/>
    <m/>
    <n v="249198.21"/>
    <s v="[null]"/>
    <s v="Expense"/>
    <s v="Operating Expense"/>
    <s v="Office Expenses"/>
    <n v="1"/>
    <s v="Corporate"/>
    <s v="Percentage"/>
    <s v="6435 - Internet"/>
    <s v="6435 - Internet"/>
    <s v="Office Expenses"/>
    <s v="[null]"/>
    <n v="121489"/>
    <s v="Actuals"/>
    <n v="121498"/>
    <s v="6435 - Internet"/>
    <x v="9"/>
    <s v="Office Expenses"/>
    <n v="1399.33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427.69"/>
    <n v="44561"/>
    <n v="2021"/>
    <s v="Q4"/>
    <s v="December"/>
    <n v="52"/>
    <n v="31"/>
    <s v="Year"/>
    <s v="Activity"/>
    <s v="Actuals"/>
    <n v="44235"/>
    <x v="0"/>
    <x v="14"/>
    <x v="14"/>
    <n v="2021"/>
    <n v="2021"/>
    <n v="2"/>
    <s v="Nice to have. Fill In or Delete"/>
    <s v="EXPENSE"/>
    <x v="0"/>
    <s v="6435 - Internet"/>
    <s v="P&amp;L"/>
    <n v="25627"/>
    <s v="No"/>
    <x v="14"/>
    <s v="Bill"/>
    <n v="44235"/>
    <s v="2/8/21 Statement"/>
    <s v="OPTIMUM 02-8"/>
    <s v="[null]"/>
    <s v="[null]"/>
    <n v="427.69"/>
    <m/>
    <n v="249625.9"/>
    <s v="[null]"/>
    <s v="Expense"/>
    <s v="Operating Expense"/>
    <s v="Office Expenses"/>
    <n v="1"/>
    <s v="Corporate"/>
    <s v="Percentage"/>
    <s v="6435 - Internet"/>
    <s v="6435 - Internet"/>
    <s v="Office Expenses"/>
    <s v="[null]"/>
    <n v="121489"/>
    <s v="Actuals"/>
    <n v="121498"/>
    <s v="6435 - Internet"/>
    <x v="9"/>
    <s v="Office Expenses"/>
    <n v="427.69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433.77"/>
    <n v="44561"/>
    <n v="2021"/>
    <s v="Q4"/>
    <s v="December"/>
    <n v="52"/>
    <n v="31"/>
    <s v="Year"/>
    <s v="Activity"/>
    <s v="Actuals"/>
    <n v="44241"/>
    <x v="0"/>
    <x v="14"/>
    <x v="14"/>
    <n v="2021"/>
    <n v="2021"/>
    <n v="2"/>
    <s v="Nice to have. Fill In or Delete"/>
    <s v="EXPENSE"/>
    <x v="0"/>
    <s v="6435 - Internet"/>
    <s v="P&amp;L"/>
    <n v="25627"/>
    <s v="No"/>
    <x v="14"/>
    <s v="Bill"/>
    <n v="44241"/>
    <s v="2/14/21 Statement"/>
    <s v="COMCAST"/>
    <s v="[null]"/>
    <s v="[null]"/>
    <n v="433.77"/>
    <m/>
    <n v="250059.66999999998"/>
    <s v="[null]"/>
    <s v="Expense"/>
    <s v="Operating Expense"/>
    <s v="Office Expenses"/>
    <n v="1"/>
    <s v="Corporate"/>
    <s v="Percentage"/>
    <s v="6435 - Internet"/>
    <s v="6435 - Internet"/>
    <s v="Office Expenses"/>
    <s v="[null]"/>
    <n v="121489"/>
    <s v="Actuals"/>
    <n v="121498"/>
    <s v="6435 - Internet"/>
    <x v="9"/>
    <s v="Office Expenses"/>
    <n v="433.77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391.98"/>
    <n v="44561"/>
    <n v="2021"/>
    <s v="Q4"/>
    <s v="December"/>
    <n v="52"/>
    <n v="31"/>
    <s v="Year"/>
    <s v="Activity"/>
    <s v="Actuals"/>
    <n v="44242"/>
    <x v="0"/>
    <x v="14"/>
    <x v="14"/>
    <n v="2021"/>
    <n v="2021"/>
    <n v="2"/>
    <s v="Nice to have. Fill In or Delete"/>
    <s v="EXPENSE"/>
    <x v="0"/>
    <s v="6435 - Internet"/>
    <s v="P&amp;L"/>
    <n v="25627"/>
    <s v="No"/>
    <x v="14"/>
    <s v="Bill"/>
    <n v="44242"/>
    <s v="2/15/21 Statement"/>
    <s v="VERIZON - Internet"/>
    <s v="[null]"/>
    <s v="[null]"/>
    <n v="391.98"/>
    <m/>
    <n v="250451.65"/>
    <s v="[null]"/>
    <s v="Expense"/>
    <s v="Operating Expense"/>
    <s v="Office Expenses"/>
    <n v="1"/>
    <s v="Corporate"/>
    <s v="Percentage"/>
    <s v="6435 - Internet"/>
    <s v="6435 - Internet"/>
    <s v="Office Expenses"/>
    <s v="[null]"/>
    <n v="121489"/>
    <s v="Actuals"/>
    <n v="121498"/>
    <s v="6435 - Internet"/>
    <x v="9"/>
    <s v="Office Expenses"/>
    <n v="391.98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5375"/>
    <n v="44561"/>
    <n v="2021"/>
    <s v="Q4"/>
    <s v="December"/>
    <n v="52"/>
    <n v="31"/>
    <s v="Year"/>
    <s v="Activity"/>
    <s v="Actuals"/>
    <n v="44228"/>
    <x v="0"/>
    <x v="15"/>
    <x v="15"/>
    <n v="2021"/>
    <n v="2021"/>
    <n v="2"/>
    <s v="Nice to have. Fill In or Delete"/>
    <s v="EXPENSE"/>
    <x v="0"/>
    <s v="6480 - Professional Fees - Legal"/>
    <s v="P&amp;L"/>
    <n v="25627"/>
    <s v="No"/>
    <x v="15"/>
    <s v="Journal"/>
    <n v="44228"/>
    <n v="3939"/>
    <s v="[null]"/>
    <s v="[null]"/>
    <s v="[null]"/>
    <n v="5375"/>
    <m/>
    <n v="965335.4800000001"/>
    <s v="[null]"/>
    <s v="Expense"/>
    <s v="Operating Expense"/>
    <s v="Outside Services"/>
    <n v="1"/>
    <s v="Corporate"/>
    <s v="Percentage"/>
    <s v="6480 - Professional Fees - Legal"/>
    <s v="6480 - Professional Fees - Legal"/>
    <s v="Outside Services"/>
    <s v="[null]"/>
    <n v="121489"/>
    <s v="Actuals"/>
    <n v="121498"/>
    <s v="6480 - Professional Fees - Legal"/>
    <x v="4"/>
    <s v="Outside Services"/>
    <n v="5375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299.5"/>
    <n v="44561"/>
    <n v="2021"/>
    <s v="Q4"/>
    <s v="December"/>
    <n v="52"/>
    <n v="31"/>
    <s v="Year"/>
    <s v="Activity"/>
    <s v="Actuals"/>
    <n v="44237"/>
    <x v="0"/>
    <x v="15"/>
    <x v="15"/>
    <n v="2021"/>
    <n v="2021"/>
    <n v="2"/>
    <s v="Nice to have. Fill In or Delete"/>
    <s v="EXPENSE"/>
    <x v="0"/>
    <s v="6480 - Professional Fees - Legal"/>
    <s v="P&amp;L"/>
    <n v="25627"/>
    <s v="No"/>
    <x v="15"/>
    <s v="Bill"/>
    <n v="44237"/>
    <n v="152133"/>
    <s v="WESTERMAN BALL EDERER MILLER &amp; SHARFSTEIN LLP"/>
    <s v="[null]"/>
    <s v="[null]"/>
    <n v="1299.5"/>
    <m/>
    <n v="966634.9800000001"/>
    <s v="[null]"/>
    <s v="Expense"/>
    <s v="Operating Expense"/>
    <s v="Outside Services"/>
    <n v="1"/>
    <s v="Corporate"/>
    <s v="Percentage"/>
    <s v="6480 - Professional Fees - Legal"/>
    <s v="6480 - Professional Fees - Legal"/>
    <s v="Outside Services"/>
    <s v="[null]"/>
    <n v="121489"/>
    <s v="Actuals"/>
    <n v="121498"/>
    <s v="6480 - Professional Fees - Legal"/>
    <x v="4"/>
    <s v="Outside Services"/>
    <n v="1299.5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7428.5"/>
    <n v="44561"/>
    <n v="2021"/>
    <s v="Q4"/>
    <s v="December"/>
    <n v="52"/>
    <n v="31"/>
    <s v="Year"/>
    <s v="Activity"/>
    <s v="Actuals"/>
    <n v="44235"/>
    <x v="0"/>
    <x v="16"/>
    <x v="15"/>
    <n v="2021"/>
    <n v="2021"/>
    <n v="2"/>
    <s v="Nice to have. Fill In or Delete"/>
    <s v="EXPENSE"/>
    <x v="0"/>
    <s v="6490 - Professional Fees - Other"/>
    <s v="P&amp;L"/>
    <n v="25627"/>
    <s v="No"/>
    <x v="16"/>
    <s v="Bill"/>
    <n v="44235"/>
    <s v="INV213247"/>
    <s v="ANCHIN BLOCK &amp; ANCHIN LLP"/>
    <s v="[null]"/>
    <s v="[null]"/>
    <n v="7428.5"/>
    <m/>
    <n v="323702.87"/>
    <s v="[null]"/>
    <s v="Expense"/>
    <s v="Operating Expense"/>
    <s v="Outside Services"/>
    <n v="1"/>
    <s v="Corporate"/>
    <s v="Percentage"/>
    <s v="6490 - Professional Fees - Other"/>
    <s v="6490 - Professional Fees - Other"/>
    <s v="Outside Services"/>
    <s v="[null]"/>
    <n v="121489"/>
    <s v="Actuals"/>
    <n v="121498"/>
    <s v="6490 - Professional Fees - Other"/>
    <x v="4"/>
    <s v="Outside Services"/>
    <n v="7428.5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777.5"/>
    <n v="44561"/>
    <n v="2021"/>
    <s v="Q4"/>
    <s v="December"/>
    <n v="52"/>
    <n v="31"/>
    <s v="Year"/>
    <s v="Activity"/>
    <s v="Actuals"/>
    <n v="44237"/>
    <x v="0"/>
    <x v="16"/>
    <x v="15"/>
    <n v="2021"/>
    <n v="2021"/>
    <n v="2"/>
    <s v="Nice to have. Fill In or Delete"/>
    <s v="EXPENSE"/>
    <x v="0"/>
    <s v="6490 - Professional Fees - Other"/>
    <s v="P&amp;L"/>
    <n v="25627"/>
    <s v="No"/>
    <x v="16"/>
    <s v="Bill"/>
    <n v="44237"/>
    <n v="9130459"/>
    <s v="MINTZ LEVIN COHN FERRIS GLOVSKY &amp; POPEO PC"/>
    <s v="[null]"/>
    <s v="[null]"/>
    <n v="1777.5"/>
    <m/>
    <n v="325480.37"/>
    <s v="[null]"/>
    <s v="Expense"/>
    <s v="Operating Expense"/>
    <s v="Outside Services"/>
    <n v="1"/>
    <s v="Corporate"/>
    <s v="Percentage"/>
    <s v="6490 - Professional Fees - Other"/>
    <s v="6490 - Professional Fees - Other"/>
    <s v="Outside Services"/>
    <s v="[null]"/>
    <n v="121489"/>
    <s v="Actuals"/>
    <n v="121498"/>
    <s v="6490 - Professional Fees - Other"/>
    <x v="4"/>
    <s v="Outside Services"/>
    <n v="1777.5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399.58"/>
    <n v="44561"/>
    <n v="2021"/>
    <s v="Q4"/>
    <s v="December"/>
    <n v="52"/>
    <n v="31"/>
    <s v="Year"/>
    <s v="Activity"/>
    <s v="Actuals"/>
    <n v="44228"/>
    <x v="0"/>
    <x v="17"/>
    <x v="16"/>
    <n v="2021"/>
    <n v="2021"/>
    <n v="2"/>
    <s v="Nice to have. Fill In or Delete"/>
    <s v="EXPENSE"/>
    <x v="0"/>
    <s v="6520 - Repairs and maintenance"/>
    <s v="P&amp;L"/>
    <n v="25627"/>
    <s v="No"/>
    <x v="17"/>
    <s v="Journal"/>
    <n v="44228"/>
    <n v="3944"/>
    <s v="[null]"/>
    <s v="[null]"/>
    <s v="[null]"/>
    <n v="399.58"/>
    <m/>
    <n v="421786.49"/>
    <s v="[null]"/>
    <s v="Expense"/>
    <s v="Operating Expense"/>
    <s v="Maintenance"/>
    <n v="1"/>
    <s v="Corporate"/>
    <s v="Percentage"/>
    <s v="6520 - Repairs and maintenance"/>
    <s v="6520 - Repairs and maintenance"/>
    <s v="Maintenance"/>
    <s v="[null]"/>
    <n v="121489"/>
    <s v="Actuals"/>
    <n v="121498"/>
    <s v="6520 - Repairs and maintenance"/>
    <x v="10"/>
    <s v="Maintenance"/>
    <n v="399.58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678.91"/>
    <n v="44561"/>
    <n v="2021"/>
    <s v="Q4"/>
    <s v="December"/>
    <n v="52"/>
    <n v="31"/>
    <s v="Year"/>
    <s v="Activity"/>
    <s v="Actuals"/>
    <n v="44232"/>
    <x v="0"/>
    <x v="17"/>
    <x v="16"/>
    <n v="2021"/>
    <n v="2021"/>
    <n v="2"/>
    <s v="Nice to have. Fill In or Delete"/>
    <s v="EXPENSE"/>
    <x v="0"/>
    <s v="6520 - Repairs and maintenance"/>
    <s v="P&amp;L"/>
    <n v="25627"/>
    <s v="No"/>
    <x v="17"/>
    <s v="Bill"/>
    <n v="44232"/>
    <n v="2066"/>
    <s v="1 800 WATER DAMAGE OF NASSAU COUNTY"/>
    <s v="[null]"/>
    <s v="[null]"/>
    <n v="678.91"/>
    <m/>
    <n v="422465.39999999997"/>
    <s v="[null]"/>
    <s v="Expense"/>
    <s v="Operating Expense"/>
    <s v="Maintenance"/>
    <n v="1"/>
    <s v="Corporate"/>
    <s v="Percentage"/>
    <s v="6520 - Repairs and maintenance"/>
    <s v="6520 - Repairs and maintenance"/>
    <s v="Maintenance"/>
    <s v="[null]"/>
    <n v="121489"/>
    <s v="Actuals"/>
    <n v="121498"/>
    <s v="6520 - Repairs and maintenance"/>
    <x v="10"/>
    <s v="Maintenance"/>
    <n v="678.91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678.91"/>
    <n v="44561"/>
    <n v="2021"/>
    <s v="Q4"/>
    <s v="December"/>
    <n v="52"/>
    <n v="31"/>
    <s v="Year"/>
    <s v="Activity"/>
    <s v="Actuals"/>
    <n v="44240"/>
    <x v="0"/>
    <x v="17"/>
    <x v="16"/>
    <n v="2021"/>
    <n v="2021"/>
    <n v="2"/>
    <s v="Nice to have. Fill In or Delete"/>
    <s v="EXPENSE"/>
    <x v="0"/>
    <s v="6520 - Repairs and maintenance"/>
    <s v="P&amp;L"/>
    <n v="25627"/>
    <s v="No"/>
    <x v="17"/>
    <s v="Bill"/>
    <n v="44240"/>
    <n v="2069"/>
    <s v="1 800 WATER DAMAGE OF NASSAU COUNTY"/>
    <s v="[null]"/>
    <s v="[null]"/>
    <n v="678.91"/>
    <m/>
    <n v="423144.30999999994"/>
    <s v="[null]"/>
    <s v="Expense"/>
    <s v="Operating Expense"/>
    <s v="Maintenance"/>
    <n v="1"/>
    <s v="Corporate"/>
    <s v="Percentage"/>
    <s v="6520 - Repairs and maintenance"/>
    <s v="6520 - Repairs and maintenance"/>
    <s v="Maintenance"/>
    <s v="[null]"/>
    <n v="121489"/>
    <s v="Actuals"/>
    <n v="121498"/>
    <s v="6520 - Repairs and maintenance"/>
    <x v="10"/>
    <s v="Maintenance"/>
    <n v="678.91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678.91"/>
    <n v="44561"/>
    <n v="2021"/>
    <s v="Q4"/>
    <s v="December"/>
    <n v="52"/>
    <n v="31"/>
    <s v="Year"/>
    <s v="Activity"/>
    <s v="Actuals"/>
    <n v="44247"/>
    <x v="0"/>
    <x v="17"/>
    <x v="16"/>
    <n v="2021"/>
    <n v="2021"/>
    <n v="2"/>
    <s v="Nice to have. Fill In or Delete"/>
    <s v="EXPENSE"/>
    <x v="0"/>
    <s v="6520 - Repairs and maintenance"/>
    <s v="P&amp;L"/>
    <n v="25627"/>
    <s v="No"/>
    <x v="17"/>
    <s v="Bill"/>
    <n v="44247"/>
    <n v="2071"/>
    <s v="1 800 WATER DAMAGE OF NASSAU COUNTY"/>
    <s v="[null]"/>
    <s v="[null]"/>
    <n v="678.91"/>
    <m/>
    <n v="423823.21999999991"/>
    <s v="[null]"/>
    <s v="Expense"/>
    <s v="Operating Expense"/>
    <s v="Maintenance"/>
    <n v="1"/>
    <s v="Corporate"/>
    <s v="Percentage"/>
    <s v="6520 - Repairs and maintenance"/>
    <s v="6520 - Repairs and maintenance"/>
    <s v="Maintenance"/>
    <s v="[null]"/>
    <n v="121489"/>
    <s v="Actuals"/>
    <n v="121498"/>
    <s v="6520 - Repairs and maintenance"/>
    <x v="10"/>
    <s v="Maintenance"/>
    <n v="678.91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678.91"/>
    <n v="44561"/>
    <n v="2021"/>
    <s v="Q4"/>
    <s v="December"/>
    <n v="52"/>
    <n v="31"/>
    <s v="Year"/>
    <s v="Activity"/>
    <s v="Actuals"/>
    <n v="44249"/>
    <x v="0"/>
    <x v="17"/>
    <x v="16"/>
    <n v="2021"/>
    <n v="2021"/>
    <n v="2"/>
    <s v="Nice to have. Fill In or Delete"/>
    <s v="EXPENSE"/>
    <x v="0"/>
    <s v="6520 - Repairs and maintenance"/>
    <s v="P&amp;L"/>
    <n v="25627"/>
    <s v="No"/>
    <x v="17"/>
    <s v="Bill"/>
    <n v="44249"/>
    <n v="2074"/>
    <s v="1 800 WATER DAMAGE OF NASSAU COUNTY"/>
    <s v="[null]"/>
    <s v="[null]"/>
    <n v="678.91"/>
    <m/>
    <n v="424502.12999999989"/>
    <s v="[null]"/>
    <s v="Expense"/>
    <s v="Operating Expense"/>
    <s v="Maintenance"/>
    <n v="1"/>
    <s v="Corporate"/>
    <s v="Percentage"/>
    <s v="6520 - Repairs and maintenance"/>
    <s v="6520 - Repairs and maintenance"/>
    <s v="Maintenance"/>
    <s v="[null]"/>
    <n v="121489"/>
    <s v="Actuals"/>
    <n v="121498"/>
    <s v="6520 - Repairs and maintenance"/>
    <x v="10"/>
    <s v="Maintenance"/>
    <n v="678.91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36.15"/>
    <n v="44561"/>
    <n v="2021"/>
    <s v="Q4"/>
    <s v="December"/>
    <n v="52"/>
    <n v="31"/>
    <s v="Year"/>
    <s v="Activity"/>
    <s v="Actuals"/>
    <n v="44250"/>
    <x v="0"/>
    <x v="17"/>
    <x v="16"/>
    <n v="2021"/>
    <n v="2021"/>
    <n v="2"/>
    <s v="Nice to have. Fill In or Delete"/>
    <s v="EXPENSE"/>
    <x v="0"/>
    <s v="6520 - Repairs and maintenance"/>
    <s v="P&amp;L"/>
    <n v="25627"/>
    <s v="No"/>
    <x v="17"/>
    <s v="Bill"/>
    <n v="44250"/>
    <s v="IN1510049"/>
    <s v="CARR BUSINESS SYSTEMS"/>
    <s v="[null]"/>
    <s v="[null]"/>
    <n v="136.15"/>
    <m/>
    <n v="424638.27999999991"/>
    <s v="[null]"/>
    <s v="Expense"/>
    <s v="Operating Expense"/>
    <s v="Maintenance"/>
    <n v="1"/>
    <s v="Corporate"/>
    <s v="Percentage"/>
    <s v="6520 - Repairs and maintenance"/>
    <s v="6520 - Repairs and maintenance"/>
    <s v="Maintenance"/>
    <s v="[null]"/>
    <n v="121489"/>
    <s v="Actuals"/>
    <n v="121498"/>
    <s v="6520 - Repairs and maintenance"/>
    <x v="10"/>
    <s v="Maintenance"/>
    <n v="136.15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338.9"/>
    <n v="44561"/>
    <n v="2021"/>
    <s v="Q4"/>
    <s v="December"/>
    <n v="52"/>
    <n v="31"/>
    <s v="Year"/>
    <s v="Activity"/>
    <s v="Actuals"/>
    <n v="44252"/>
    <x v="0"/>
    <x v="17"/>
    <x v="16"/>
    <n v="2021"/>
    <n v="2021"/>
    <n v="2"/>
    <s v="Nice to have. Fill In or Delete"/>
    <s v="EXPENSE"/>
    <x v="0"/>
    <s v="6520 - Repairs and maintenance"/>
    <s v="P&amp;L"/>
    <n v="25627"/>
    <s v="No"/>
    <x v="17"/>
    <s v="Bill"/>
    <n v="44252"/>
    <s v="IF10040107"/>
    <s v="Alta Industrial Equipment New York LLC D/B/A Hilo Equipment &amp; Services LLC"/>
    <s v="[null]"/>
    <s v="[null]"/>
    <n v="338.9"/>
    <m/>
    <n v="424977.17999999993"/>
    <s v="[null]"/>
    <s v="Expense"/>
    <s v="Operating Expense"/>
    <s v="Maintenance"/>
    <n v="1"/>
    <s v="Corporate"/>
    <s v="Percentage"/>
    <s v="6520 - Repairs and maintenance"/>
    <s v="6520 - Repairs and maintenance"/>
    <s v="Maintenance"/>
    <s v="[null]"/>
    <n v="121489"/>
    <s v="Actuals"/>
    <n v="121498"/>
    <s v="6520 - Repairs and maintenance"/>
    <x v="10"/>
    <s v="Maintenance"/>
    <n v="338.9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33.72"/>
    <n v="44561"/>
    <n v="2021"/>
    <s v="Q4"/>
    <s v="December"/>
    <n v="52"/>
    <n v="31"/>
    <s v="Year"/>
    <s v="Activity"/>
    <s v="Actuals"/>
    <n v="44229"/>
    <x v="0"/>
    <x v="18"/>
    <x v="17"/>
    <n v="2021"/>
    <n v="2021"/>
    <n v="2"/>
    <s v="Nice to have. Fill In or Delete"/>
    <s v="EXPENSE"/>
    <x v="0"/>
    <s v="6535 - Office supplies"/>
    <s v="P&amp;L"/>
    <n v="25627"/>
    <s v="No"/>
    <x v="18"/>
    <s v="Expense Report"/>
    <n v="44229"/>
    <s v="EXP6107"/>
    <s v="Michael Collins"/>
    <s v="[null]"/>
    <s v="[null]"/>
    <n v="233.72"/>
    <m/>
    <n v="442332.42"/>
    <s v="Michael Collins"/>
    <s v="Expense"/>
    <s v="Operating Expense"/>
    <s v="Office Expenses"/>
    <n v="1"/>
    <s v="Corporate"/>
    <s v="Percentage"/>
    <s v="6535 - Office supplies"/>
    <s v="6535 - Office supplies"/>
    <s v="Office Expenses"/>
    <s v="[null]"/>
    <n v="121489"/>
    <s v="Actuals"/>
    <n v="121498"/>
    <s v="6535 - Office supplies"/>
    <x v="9"/>
    <s v="Office Expenses"/>
    <n v="233.72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41.38"/>
    <n v="44561"/>
    <n v="2021"/>
    <s v="Q4"/>
    <s v="December"/>
    <n v="52"/>
    <n v="31"/>
    <s v="Year"/>
    <s v="Activity"/>
    <s v="Actuals"/>
    <n v="44233"/>
    <x v="0"/>
    <x v="18"/>
    <x v="17"/>
    <n v="2021"/>
    <n v="2021"/>
    <n v="2"/>
    <s v="Nice to have. Fill In or Delete"/>
    <s v="EXPENSE"/>
    <x v="0"/>
    <s v="6535 - Office supplies"/>
    <s v="P&amp;L"/>
    <n v="25627"/>
    <s v="No"/>
    <x v="18"/>
    <s v="Bill"/>
    <n v="44233"/>
    <n v="8061222682"/>
    <s v="STAPLES BUSINESS ADVANTAGE"/>
    <s v="[null]"/>
    <s v="[null]"/>
    <n v="241.38"/>
    <m/>
    <n v="442573.8"/>
    <s v="[null]"/>
    <s v="Expense"/>
    <s v="Operating Expense"/>
    <s v="Office Expenses"/>
    <n v="1"/>
    <s v="Corporate"/>
    <s v="Percentage"/>
    <s v="6535 - Office supplies"/>
    <s v="6535 - Office supplies"/>
    <s v="Office Expenses"/>
    <s v="[null]"/>
    <n v="121489"/>
    <s v="Actuals"/>
    <n v="121498"/>
    <s v="6535 - Office supplies"/>
    <x v="9"/>
    <s v="Office Expenses"/>
    <n v="241.38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60.6"/>
    <n v="44561"/>
    <n v="2021"/>
    <s v="Q4"/>
    <s v="December"/>
    <n v="52"/>
    <n v="31"/>
    <s v="Year"/>
    <s v="Activity"/>
    <s v="Actuals"/>
    <n v="44240"/>
    <x v="0"/>
    <x v="18"/>
    <x v="17"/>
    <n v="2021"/>
    <n v="2021"/>
    <n v="2"/>
    <s v="Nice to have. Fill In or Delete"/>
    <s v="EXPENSE"/>
    <x v="0"/>
    <s v="6535 - Office supplies"/>
    <s v="P&amp;L"/>
    <n v="25627"/>
    <s v="No"/>
    <x v="18"/>
    <s v="Bill"/>
    <n v="44240"/>
    <n v="8061295831"/>
    <s v="STAPLES BUSINESS ADVANTAGE"/>
    <s v="[null]"/>
    <s v="[null]"/>
    <n v="60.6"/>
    <m/>
    <n v="442634.39999999997"/>
    <s v="[null]"/>
    <s v="Expense"/>
    <s v="Operating Expense"/>
    <s v="Office Expenses"/>
    <n v="1"/>
    <s v="Corporate"/>
    <s v="Percentage"/>
    <s v="6535 - Office supplies"/>
    <s v="6535 - Office supplies"/>
    <s v="Office Expenses"/>
    <s v="[null]"/>
    <n v="121489"/>
    <s v="Actuals"/>
    <n v="121498"/>
    <s v="6535 - Office supplies"/>
    <x v="9"/>
    <s v="Office Expenses"/>
    <n v="60.6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474.95"/>
    <n v="44561"/>
    <n v="2021"/>
    <s v="Q4"/>
    <s v="December"/>
    <n v="52"/>
    <n v="31"/>
    <s v="Year"/>
    <s v="Activity"/>
    <s v="Actuals"/>
    <n v="44254"/>
    <x v="0"/>
    <x v="18"/>
    <x v="17"/>
    <n v="2021"/>
    <n v="2021"/>
    <n v="2"/>
    <s v="Nice to have. Fill In or Delete"/>
    <s v="EXPENSE"/>
    <x v="0"/>
    <s v="6535 - Office supplies"/>
    <s v="P&amp;L"/>
    <n v="25627"/>
    <s v="No"/>
    <x v="18"/>
    <s v="Bill"/>
    <n v="44254"/>
    <n v="8061435638"/>
    <s v="STAPLES BUSINESS ADVANTAGE"/>
    <s v="[null]"/>
    <s v="[null]"/>
    <n v="474.95"/>
    <m/>
    <n v="443109.35"/>
    <s v="[null]"/>
    <s v="Expense"/>
    <s v="Operating Expense"/>
    <s v="Office Expenses"/>
    <n v="1"/>
    <s v="Corporate"/>
    <s v="Percentage"/>
    <s v="6535 - Office supplies"/>
    <s v="6535 - Office supplies"/>
    <s v="Office Expenses"/>
    <s v="[null]"/>
    <n v="121489"/>
    <s v="Actuals"/>
    <n v="121498"/>
    <s v="6535 - Office supplies"/>
    <x v="9"/>
    <s v="Office Expenses"/>
    <n v="474.95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99"/>
    <n v="44561"/>
    <n v="2021"/>
    <s v="Q4"/>
    <s v="December"/>
    <n v="52"/>
    <n v="31"/>
    <s v="Year"/>
    <s v="Activity"/>
    <s v="Actuals"/>
    <n v="44228"/>
    <x v="0"/>
    <x v="19"/>
    <x v="18"/>
    <n v="2021"/>
    <n v="2021"/>
    <n v="2"/>
    <s v="Nice to have. Fill In or Delete"/>
    <s v="EXPENSE"/>
    <x v="0"/>
    <s v="6540 - Office expense"/>
    <s v="P&amp;L"/>
    <n v="25627"/>
    <s v="No"/>
    <x v="19"/>
    <s v="Bill"/>
    <n v="44228"/>
    <n v="9119034476"/>
    <s v="CINTAS CORP"/>
    <s v="[null]"/>
    <s v="[null]"/>
    <n v="99"/>
    <m/>
    <n v="9415858.6599999964"/>
    <s v="[null]"/>
    <s v="Expense"/>
    <s v="Operating Expense"/>
    <s v="Office Expenses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9"/>
    <s v="Office Expenses"/>
    <n v="99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05.29"/>
    <n v="44561"/>
    <n v="2021"/>
    <s v="Q4"/>
    <s v="December"/>
    <n v="52"/>
    <n v="31"/>
    <s v="Year"/>
    <s v="Activity"/>
    <s v="Actuals"/>
    <n v="44228"/>
    <x v="0"/>
    <x v="19"/>
    <x v="18"/>
    <n v="2021"/>
    <n v="2021"/>
    <n v="2"/>
    <s v="Nice to have. Fill In or Delete"/>
    <s v="EXPENSE"/>
    <x v="0"/>
    <s v="6540 - Office expense"/>
    <s v="P&amp;L"/>
    <n v="25627"/>
    <s v="No"/>
    <x v="19"/>
    <s v="Bill"/>
    <n v="44228"/>
    <n v="9119038001"/>
    <s v="CINTAS CORP"/>
    <s v="[null]"/>
    <s v="[null]"/>
    <n v="105.29"/>
    <m/>
    <n v="9415963.9499999955"/>
    <s v="[null]"/>
    <s v="Expense"/>
    <s v="Operating Expense"/>
    <s v="Office Expenses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9"/>
    <s v="Office Expenses"/>
    <n v="105.29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80.790000000000006"/>
    <n v="44561"/>
    <n v="2021"/>
    <s v="Q4"/>
    <s v="December"/>
    <n v="52"/>
    <n v="31"/>
    <s v="Year"/>
    <s v="Activity"/>
    <s v="Actuals"/>
    <n v="44229"/>
    <x v="0"/>
    <x v="19"/>
    <x v="18"/>
    <n v="2021"/>
    <n v="2021"/>
    <n v="2"/>
    <s v="Nice to have. Fill In or Delete"/>
    <s v="EXPENSE"/>
    <x v="0"/>
    <s v="6540 - Office expense"/>
    <s v="P&amp;L"/>
    <n v="25627"/>
    <s v="No"/>
    <x v="19"/>
    <s v="Expense Report"/>
    <n v="44229"/>
    <s v="EXP6107"/>
    <s v="Michael Collins"/>
    <s v="[null]"/>
    <s v="[null]"/>
    <n v="80.790000000000006"/>
    <m/>
    <n v="9416044.7399999946"/>
    <s v="Michael Collins"/>
    <s v="Expense"/>
    <s v="Operating Expense"/>
    <s v="Office Expenses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9"/>
    <s v="Office Expenses"/>
    <n v="80.790000000000006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07.57"/>
    <n v="44561"/>
    <n v="2021"/>
    <s v="Q4"/>
    <s v="December"/>
    <n v="52"/>
    <n v="31"/>
    <s v="Year"/>
    <s v="Activity"/>
    <s v="Actuals"/>
    <n v="44230"/>
    <x v="0"/>
    <x v="19"/>
    <x v="18"/>
    <n v="2021"/>
    <n v="2021"/>
    <n v="2"/>
    <s v="Nice to have. Fill In or Delete"/>
    <s v="EXPENSE"/>
    <x v="0"/>
    <s v="6540 - Office expense"/>
    <s v="P&amp;L"/>
    <n v="25627"/>
    <s v="No"/>
    <x v="19"/>
    <s v="Bill"/>
    <n v="44230"/>
    <n v="129727755"/>
    <s v="ULINE"/>
    <s v="[null]"/>
    <s v="[null]"/>
    <n v="207.57"/>
    <m/>
    <n v="9416252.3099999949"/>
    <s v="[null]"/>
    <s v="Expense"/>
    <s v="Operating Expense"/>
    <s v="Office Expenses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9"/>
    <s v="Office Expenses"/>
    <n v="207.57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2231.360000000001"/>
    <n v="44561"/>
    <n v="2021"/>
    <s v="Q4"/>
    <s v="December"/>
    <n v="52"/>
    <n v="31"/>
    <s v="Year"/>
    <s v="Activity"/>
    <s v="Actuals"/>
    <n v="44234"/>
    <x v="0"/>
    <x v="19"/>
    <x v="18"/>
    <n v="2021"/>
    <n v="2021"/>
    <n v="2"/>
    <s v="Nice to have. Fill In or Delete"/>
    <s v="EXPENSE"/>
    <x v="0"/>
    <s v="6540 - Office expense"/>
    <s v="P&amp;L"/>
    <n v="25627"/>
    <s v="No"/>
    <x v="19"/>
    <s v="Credit Card"/>
    <n v="44234"/>
    <s v="[null]"/>
    <s v="[null]"/>
    <s v="[null]"/>
    <s v="[null]"/>
    <n v="22231.360000000001"/>
    <m/>
    <n v="9438483.6699999943"/>
    <s v="[null]"/>
    <s v="Expense"/>
    <s v="Operating Expense"/>
    <s v="Office Expenses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9"/>
    <s v="Office Expenses"/>
    <n v="22231.360000000001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9524.189999999999"/>
    <n v="44561"/>
    <n v="2021"/>
    <s v="Q4"/>
    <s v="December"/>
    <n v="52"/>
    <n v="31"/>
    <s v="Year"/>
    <s v="Activity"/>
    <s v="Actuals"/>
    <n v="44236"/>
    <x v="0"/>
    <x v="19"/>
    <x v="18"/>
    <n v="2021"/>
    <n v="2021"/>
    <n v="2"/>
    <s v="Nice to have. Fill In or Delete"/>
    <s v="EXPENSE"/>
    <x v="0"/>
    <s v="6540 - Office expense"/>
    <s v="P&amp;L"/>
    <n v="25627"/>
    <s v="No"/>
    <x v="19"/>
    <s v="Credit Card"/>
    <n v="44236"/>
    <s v="[null]"/>
    <s v="[null]"/>
    <s v="[null]"/>
    <s v="[null]"/>
    <n v="19524.189999999999"/>
    <m/>
    <n v="9458007.8599999938"/>
    <s v="[null]"/>
    <s v="Expense"/>
    <s v="Operating Expense"/>
    <s v="Office Expenses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9"/>
    <s v="Office Expenses"/>
    <n v="19524.189999999999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445.21"/>
    <n v="44561"/>
    <n v="2021"/>
    <s v="Q4"/>
    <s v="December"/>
    <n v="52"/>
    <n v="31"/>
    <s v="Year"/>
    <s v="Activity"/>
    <s v="Actuals"/>
    <n v="44238"/>
    <x v="0"/>
    <x v="19"/>
    <x v="18"/>
    <n v="2021"/>
    <n v="2021"/>
    <n v="2"/>
    <s v="Nice to have. Fill In or Delete"/>
    <s v="EXPENSE"/>
    <x v="0"/>
    <s v="6540 - Office expense"/>
    <s v="P&amp;L"/>
    <n v="25627"/>
    <s v="No"/>
    <x v="19"/>
    <s v="Bill"/>
    <n v="44238"/>
    <n v="130067222"/>
    <s v="ULINE"/>
    <s v="[null]"/>
    <s v="[null]"/>
    <n v="445.21"/>
    <m/>
    <n v="9458453.0699999947"/>
    <s v="[null]"/>
    <s v="Expense"/>
    <s v="Operating Expense"/>
    <s v="Office Expenses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9"/>
    <s v="Office Expenses"/>
    <n v="445.21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5535.62"/>
    <n v="44561"/>
    <n v="2021"/>
    <s v="Q4"/>
    <s v="December"/>
    <n v="52"/>
    <n v="31"/>
    <s v="Year"/>
    <s v="Activity"/>
    <s v="Actuals"/>
    <n v="44238"/>
    <x v="0"/>
    <x v="19"/>
    <x v="18"/>
    <n v="2021"/>
    <n v="2021"/>
    <n v="2"/>
    <s v="Nice to have. Fill In or Delete"/>
    <s v="EXPENSE"/>
    <x v="0"/>
    <s v="6540 - Office expense"/>
    <s v="P&amp;L"/>
    <n v="25627"/>
    <s v="No"/>
    <x v="19"/>
    <s v="Check"/>
    <n v="44238"/>
    <n v="70851"/>
    <s v="Jean Linder"/>
    <s v="[null]"/>
    <s v="[null]"/>
    <n v="5535.62"/>
    <m/>
    <n v="9463988.6899999939"/>
    <s v="[null]"/>
    <s v="Expense"/>
    <s v="Operating Expense"/>
    <s v="Office Expenses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9"/>
    <s v="Office Expenses"/>
    <n v="5535.62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3886.51"/>
    <n v="44561"/>
    <n v="2021"/>
    <s v="Q4"/>
    <s v="December"/>
    <n v="52"/>
    <n v="31"/>
    <s v="Year"/>
    <s v="Activity"/>
    <s v="Actuals"/>
    <n v="44240"/>
    <x v="0"/>
    <x v="19"/>
    <x v="18"/>
    <n v="2021"/>
    <n v="2021"/>
    <n v="2"/>
    <s v="Nice to have. Fill In or Delete"/>
    <s v="EXPENSE"/>
    <x v="0"/>
    <s v="6540 - Office expense"/>
    <s v="P&amp;L"/>
    <n v="25627"/>
    <s v="No"/>
    <x v="19"/>
    <s v="Credit Card"/>
    <n v="44240"/>
    <s v="[null]"/>
    <s v="[null]"/>
    <s v="[null]"/>
    <s v="[null]"/>
    <n v="3886.51"/>
    <m/>
    <n v="9467875.1999999937"/>
    <s v="[null]"/>
    <s v="Expense"/>
    <s v="Operating Expense"/>
    <s v="Office Expenses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9"/>
    <s v="Office Expenses"/>
    <n v="3886.51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81"/>
    <n v="44561"/>
    <n v="2021"/>
    <s v="Q4"/>
    <s v="December"/>
    <n v="52"/>
    <n v="31"/>
    <s v="Year"/>
    <s v="Activity"/>
    <s v="Actuals"/>
    <n v="44249"/>
    <x v="0"/>
    <x v="19"/>
    <x v="18"/>
    <n v="2021"/>
    <n v="2021"/>
    <n v="2"/>
    <s v="Nice to have. Fill In or Delete"/>
    <s v="EXPENSE"/>
    <x v="0"/>
    <s v="6540 - Office expense"/>
    <s v="P&amp;L"/>
    <n v="25627"/>
    <s v="No"/>
    <x v="19"/>
    <s v="Expense Report"/>
    <n v="44249"/>
    <s v="EXP6111"/>
    <s v="Bryan Powers"/>
    <s v="[null]"/>
    <s v="[null]"/>
    <n v="81"/>
    <m/>
    <n v="9467956.1999999937"/>
    <s v="Bryan Powers"/>
    <s v="Expense"/>
    <s v="Operating Expense"/>
    <s v="Office Expenses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9"/>
    <s v="Office Expenses"/>
    <n v="81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8.69"/>
    <n v="44561"/>
    <n v="2021"/>
    <s v="Q4"/>
    <s v="December"/>
    <n v="52"/>
    <n v="31"/>
    <s v="Year"/>
    <s v="Activity"/>
    <s v="Actuals"/>
    <n v="44255"/>
    <x v="0"/>
    <x v="19"/>
    <x v="18"/>
    <n v="2021"/>
    <n v="2021"/>
    <n v="2"/>
    <s v="Nice to have. Fill In or Delete"/>
    <s v="EXPENSE"/>
    <x v="0"/>
    <s v="6540 - Office expense"/>
    <s v="P&amp;L"/>
    <n v="25627"/>
    <s v="No"/>
    <x v="19"/>
    <s v="Expense Report"/>
    <n v="44255"/>
    <s v="EXP6114"/>
    <s v="Jeffrey Smith"/>
    <s v="[null]"/>
    <s v="[null]"/>
    <n v="8.69"/>
    <m/>
    <n v="9467964.8899999931"/>
    <s v="Jeffrey Smith"/>
    <s v="Expense"/>
    <s v="Operating Expense"/>
    <s v="Office Expenses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9"/>
    <s v="Office Expenses"/>
    <n v="8.69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3805.75"/>
    <n v="44561"/>
    <n v="2021"/>
    <s v="Q4"/>
    <s v="December"/>
    <n v="52"/>
    <n v="31"/>
    <s v="Year"/>
    <s v="Activity"/>
    <s v="Actuals"/>
    <n v="44255"/>
    <x v="0"/>
    <x v="19"/>
    <x v="18"/>
    <n v="2021"/>
    <n v="2021"/>
    <n v="2"/>
    <s v="Nice to have. Fill In or Delete"/>
    <s v="EXPENSE"/>
    <x v="0"/>
    <s v="6540 - Office expense"/>
    <s v="P&amp;L"/>
    <n v="25627"/>
    <s v="No"/>
    <x v="19"/>
    <s v="Bill"/>
    <n v="44255"/>
    <n v="61617"/>
    <s v="MANHATTAN AQUARIUMS INC"/>
    <s v="[null]"/>
    <s v="[null]"/>
    <n v="3805.75"/>
    <m/>
    <n v="9471770.6399999931"/>
    <s v="[null]"/>
    <s v="Expense"/>
    <s v="Operating Expense"/>
    <s v="Office Expenses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9"/>
    <s v="Office Expenses"/>
    <n v="3805.75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-20000"/>
    <n v="44561"/>
    <n v="2021"/>
    <s v="Q4"/>
    <s v="December"/>
    <n v="52"/>
    <n v="31"/>
    <s v="Year"/>
    <s v="Activity"/>
    <s v="Actuals"/>
    <n v="44228"/>
    <x v="0"/>
    <x v="20"/>
    <x v="19"/>
    <n v="2021"/>
    <n v="2021"/>
    <n v="2"/>
    <s v="Nice to have. Fill In or Delete"/>
    <s v="EXPENSE"/>
    <x v="0"/>
    <s v="6595 - Promotion"/>
    <s v="P&amp;L"/>
    <n v="25627"/>
    <s v="No"/>
    <x v="20"/>
    <s v="Journal"/>
    <n v="44228"/>
    <n v="3788"/>
    <s v="[null]"/>
    <s v="[null]"/>
    <s v="[null]"/>
    <m/>
    <n v="20000"/>
    <n v="-6641967.2800000003"/>
    <s v="[null]"/>
    <s v="Expense"/>
    <s v="Operating Expense"/>
    <s v="Marketing"/>
    <n v="1"/>
    <s v="Corporate"/>
    <s v="Percentage"/>
    <s v="6595 - Promotion"/>
    <s v="6595 - Promotion"/>
    <s v="Marketing"/>
    <s v="[null]"/>
    <n v="121489"/>
    <s v="Actuals"/>
    <n v="121498"/>
    <s v="6595 - Promotion"/>
    <x v="11"/>
    <s v="Marketing"/>
    <n v="-20000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35000"/>
    <n v="44561"/>
    <n v="2021"/>
    <s v="Q4"/>
    <s v="December"/>
    <n v="52"/>
    <n v="31"/>
    <s v="Year"/>
    <s v="Activity"/>
    <s v="Actuals"/>
    <n v="44228"/>
    <x v="0"/>
    <x v="20"/>
    <x v="19"/>
    <n v="2021"/>
    <n v="2021"/>
    <n v="2"/>
    <s v="Nice to have. Fill In or Delete"/>
    <s v="EXPENSE"/>
    <x v="0"/>
    <s v="6595 - Promotion"/>
    <s v="P&amp;L"/>
    <n v="25627"/>
    <s v="No"/>
    <x v="20"/>
    <s v="Journal"/>
    <n v="44228"/>
    <n v="3637"/>
    <s v="[null]"/>
    <s v="[null]"/>
    <s v="[null]"/>
    <n v="35000"/>
    <m/>
    <n v="-6606967.2800000003"/>
    <s v="[null]"/>
    <s v="Expense"/>
    <s v="Operating Expense"/>
    <s v="Marketing"/>
    <n v="1"/>
    <s v="Corporate"/>
    <s v="Percentage"/>
    <s v="6595 - Promotion"/>
    <s v="6595 - Promotion"/>
    <s v="Marketing"/>
    <s v="[null]"/>
    <n v="121489"/>
    <s v="Actuals"/>
    <n v="121498"/>
    <s v="6595 - Promotion"/>
    <x v="11"/>
    <s v="Marketing"/>
    <n v="35000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987.19"/>
    <n v="44561"/>
    <n v="2021"/>
    <s v="Q4"/>
    <s v="December"/>
    <n v="52"/>
    <n v="31"/>
    <s v="Year"/>
    <s v="Activity"/>
    <s v="Actuals"/>
    <n v="44228"/>
    <x v="0"/>
    <x v="20"/>
    <x v="19"/>
    <n v="2021"/>
    <n v="2021"/>
    <n v="2"/>
    <s v="Nice to have. Fill In or Delete"/>
    <s v="EXPENSE"/>
    <x v="0"/>
    <s v="6595 - Promotion"/>
    <s v="P&amp;L"/>
    <n v="25627"/>
    <s v="No"/>
    <x v="20"/>
    <s v="Bill"/>
    <n v="44228"/>
    <s v="1/31/21 Statement"/>
    <s v="PINE HOLLOW COUNTRY CLUB"/>
    <s v="[null]"/>
    <s v="[null]"/>
    <n v="2987.19"/>
    <m/>
    <n v="-6603980.0899999999"/>
    <s v="[null]"/>
    <s v="Expense"/>
    <s v="Operating Expense"/>
    <s v="Marketing"/>
    <n v="1"/>
    <s v="Corporate"/>
    <s v="Percentage"/>
    <s v="6595 - Promotion"/>
    <s v="6595 - Promotion"/>
    <s v="Marketing"/>
    <s v="[null]"/>
    <n v="121489"/>
    <s v="Actuals"/>
    <n v="121498"/>
    <s v="6595 - Promotion"/>
    <x v="11"/>
    <s v="Marketing"/>
    <n v="2987.19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7500"/>
    <n v="44561"/>
    <n v="2021"/>
    <s v="Q4"/>
    <s v="December"/>
    <n v="52"/>
    <n v="31"/>
    <s v="Year"/>
    <s v="Activity"/>
    <s v="Actuals"/>
    <n v="44232"/>
    <x v="0"/>
    <x v="20"/>
    <x v="19"/>
    <n v="2021"/>
    <n v="2021"/>
    <n v="2"/>
    <s v="Nice to have. Fill In or Delete"/>
    <s v="EXPENSE"/>
    <x v="0"/>
    <s v="6595 - Promotion"/>
    <s v="P&amp;L"/>
    <n v="25627"/>
    <s v="No"/>
    <x v="20"/>
    <s v="Bill"/>
    <n v="44232"/>
    <n v="7623"/>
    <s v="Brainstorm Studio Inc"/>
    <s v="[null]"/>
    <s v="[null]"/>
    <n v="7500"/>
    <m/>
    <n v="-6596480.0899999999"/>
    <s v="[null]"/>
    <s v="Expense"/>
    <s v="Operating Expense"/>
    <s v="Marketing"/>
    <n v="1"/>
    <s v="Corporate"/>
    <s v="Percentage"/>
    <s v="6595 - Promotion"/>
    <s v="6595 - Promotion"/>
    <s v="Marketing"/>
    <s v="[null]"/>
    <n v="121489"/>
    <s v="Actuals"/>
    <n v="121498"/>
    <s v="6595 - Promotion"/>
    <x v="11"/>
    <s v="Marketing"/>
    <n v="7500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-64832.44"/>
    <n v="44561"/>
    <n v="2021"/>
    <s v="Q4"/>
    <s v="December"/>
    <n v="52"/>
    <n v="31"/>
    <s v="Year"/>
    <s v="Activity"/>
    <s v="Actuals"/>
    <n v="44235"/>
    <x v="0"/>
    <x v="20"/>
    <x v="19"/>
    <n v="2021"/>
    <n v="2021"/>
    <n v="2"/>
    <s v="Nice to have. Fill In or Delete"/>
    <s v="EXPENSE"/>
    <x v="0"/>
    <s v="6595 - Promotion"/>
    <s v="P&amp;L"/>
    <n v="25627"/>
    <s v="No"/>
    <x v="20"/>
    <s v="Deposit"/>
    <n v="44235"/>
    <n v="1906"/>
    <s v="[null]"/>
    <s v="[null]"/>
    <s v="[null]"/>
    <m/>
    <n v="64832.44"/>
    <n v="-6661312.5300000003"/>
    <s v="[null]"/>
    <s v="Expense"/>
    <s v="Operating Expense"/>
    <s v="Marketing"/>
    <n v="1"/>
    <s v="Corporate"/>
    <s v="Percentage"/>
    <s v="6595 - Promotion"/>
    <s v="6595 - Promotion"/>
    <s v="Marketing"/>
    <s v="[null]"/>
    <n v="121489"/>
    <s v="Actuals"/>
    <n v="121498"/>
    <s v="6595 - Promotion"/>
    <x v="11"/>
    <s v="Marketing"/>
    <n v="-64832.44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44.4"/>
    <n v="44561"/>
    <n v="2021"/>
    <s v="Q4"/>
    <s v="December"/>
    <n v="52"/>
    <n v="31"/>
    <s v="Year"/>
    <s v="Activity"/>
    <s v="Actuals"/>
    <n v="44238"/>
    <x v="0"/>
    <x v="20"/>
    <x v="19"/>
    <n v="2021"/>
    <n v="2021"/>
    <n v="2"/>
    <s v="Nice to have. Fill In or Delete"/>
    <s v="EXPENSE"/>
    <x v="0"/>
    <s v="6595 - Promotion"/>
    <s v="P&amp;L"/>
    <n v="25627"/>
    <s v="No"/>
    <x v="20"/>
    <s v="Bill"/>
    <n v="44238"/>
    <n v="181218"/>
    <s v="ZoomInfo Technologies FKA DiscoverOrg, LLC"/>
    <s v="[null]"/>
    <s v="[null]"/>
    <n v="244.4"/>
    <m/>
    <n v="-6661068.1299999999"/>
    <s v="[null]"/>
    <s v="Expense"/>
    <s v="Operating Expense"/>
    <s v="Marketing"/>
    <n v="1"/>
    <s v="Corporate"/>
    <s v="Percentage"/>
    <s v="6595 - Promotion"/>
    <s v="6595 - Promotion"/>
    <s v="Marketing"/>
    <s v="[null]"/>
    <n v="121489"/>
    <s v="Actuals"/>
    <n v="121498"/>
    <s v="6595 - Promotion"/>
    <x v="11"/>
    <s v="Marketing"/>
    <n v="244.4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6.93"/>
    <n v="44561"/>
    <n v="2021"/>
    <s v="Q4"/>
    <s v="December"/>
    <n v="52"/>
    <n v="31"/>
    <s v="Year"/>
    <s v="Activity"/>
    <s v="Actuals"/>
    <n v="44240"/>
    <x v="0"/>
    <x v="20"/>
    <x v="19"/>
    <n v="2021"/>
    <n v="2021"/>
    <n v="2"/>
    <s v="Nice to have. Fill In or Delete"/>
    <s v="EXPENSE"/>
    <x v="0"/>
    <s v="6595 - Promotion"/>
    <s v="P&amp;L"/>
    <n v="25627"/>
    <s v="No"/>
    <x v="20"/>
    <s v="Credit Card"/>
    <n v="44240"/>
    <s v="[null]"/>
    <s v="[null]"/>
    <s v="[null]"/>
    <s v="[null]"/>
    <n v="26.93"/>
    <m/>
    <n v="-6661041.2000000002"/>
    <s v="[null]"/>
    <s v="Expense"/>
    <s v="Operating Expense"/>
    <s v="Marketing"/>
    <n v="1"/>
    <s v="Corporate"/>
    <s v="Percentage"/>
    <s v="6595 - Promotion"/>
    <s v="6595 - Promotion"/>
    <s v="Marketing"/>
    <s v="[null]"/>
    <n v="121489"/>
    <s v="Actuals"/>
    <n v="121498"/>
    <s v="6595 - Promotion"/>
    <x v="11"/>
    <s v="Marketing"/>
    <n v="26.93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5000"/>
    <n v="44561"/>
    <n v="2021"/>
    <s v="Q4"/>
    <s v="December"/>
    <n v="52"/>
    <n v="31"/>
    <s v="Year"/>
    <s v="Activity"/>
    <s v="Actuals"/>
    <n v="44249"/>
    <x v="0"/>
    <x v="20"/>
    <x v="19"/>
    <n v="2021"/>
    <n v="2021"/>
    <n v="2"/>
    <s v="Nice to have. Fill In or Delete"/>
    <s v="EXPENSE"/>
    <x v="0"/>
    <s v="6595 - Promotion"/>
    <s v="P&amp;L"/>
    <n v="25627"/>
    <s v="No"/>
    <x v="20"/>
    <s v="Bill"/>
    <n v="44249"/>
    <n v="3622"/>
    <s v="KAZZCADE FKA LEADS ON DEMAND, INC."/>
    <s v="[null]"/>
    <s v="[null]"/>
    <n v="15000"/>
    <m/>
    <n v="-6646041.2000000002"/>
    <s v="[null]"/>
    <s v="Expense"/>
    <s v="Operating Expense"/>
    <s v="Marketing"/>
    <n v="1"/>
    <s v="Corporate"/>
    <s v="Percentage"/>
    <s v="6595 - Promotion"/>
    <s v="6595 - Promotion"/>
    <s v="Marketing"/>
    <s v="[null]"/>
    <n v="121489"/>
    <s v="Actuals"/>
    <n v="121498"/>
    <s v="6595 - Promotion"/>
    <x v="11"/>
    <s v="Marketing"/>
    <n v="15000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-15000"/>
    <n v="44561"/>
    <n v="2021"/>
    <s v="Q4"/>
    <s v="December"/>
    <n v="52"/>
    <n v="31"/>
    <s v="Year"/>
    <s v="Activity"/>
    <s v="Actuals"/>
    <n v="44250"/>
    <x v="0"/>
    <x v="20"/>
    <x v="19"/>
    <n v="2021"/>
    <n v="2021"/>
    <n v="2"/>
    <s v="Nice to have. Fill In or Delete"/>
    <s v="EXPENSE"/>
    <x v="0"/>
    <s v="6595 - Promotion"/>
    <s v="P&amp;L"/>
    <n v="25627"/>
    <s v="No"/>
    <x v="20"/>
    <s v="Deposit"/>
    <n v="44250"/>
    <n v="1911"/>
    <s v="[null]"/>
    <s v="[null]"/>
    <s v="[null]"/>
    <m/>
    <n v="15000"/>
    <n v="-6661041.2000000002"/>
    <s v="[null]"/>
    <s v="Expense"/>
    <s v="Operating Expense"/>
    <s v="Marketing"/>
    <n v="1"/>
    <s v="Corporate"/>
    <s v="Percentage"/>
    <s v="6595 - Promotion"/>
    <s v="6595 - Promotion"/>
    <s v="Marketing"/>
    <s v="[null]"/>
    <n v="121489"/>
    <s v="Actuals"/>
    <n v="121498"/>
    <s v="6595 - Promotion"/>
    <x v="11"/>
    <s v="Marketing"/>
    <n v="-15000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5431.25"/>
    <n v="44561"/>
    <n v="2021"/>
    <s v="Q4"/>
    <s v="December"/>
    <n v="52"/>
    <n v="31"/>
    <s v="Year"/>
    <s v="Activity"/>
    <s v="Actuals"/>
    <n v="44255"/>
    <x v="0"/>
    <x v="20"/>
    <x v="19"/>
    <n v="2021"/>
    <n v="2021"/>
    <n v="2"/>
    <s v="Nice to have. Fill In or Delete"/>
    <s v="EXPENSE"/>
    <x v="0"/>
    <s v="6595 - Promotion"/>
    <s v="P&amp;L"/>
    <n v="25627"/>
    <s v="No"/>
    <x v="20"/>
    <s v="Bill"/>
    <n v="44255"/>
    <n v="183194"/>
    <s v="ZoomInfo Technologies FKA DiscoverOrg, LLC"/>
    <s v="[null]"/>
    <s v="[null]"/>
    <n v="5431.25"/>
    <m/>
    <n v="-6655609.9500000002"/>
    <s v="[null]"/>
    <s v="Expense"/>
    <s v="Operating Expense"/>
    <s v="Marketing"/>
    <n v="1"/>
    <s v="Corporate"/>
    <s v="Percentage"/>
    <s v="6595 - Promotion"/>
    <s v="6595 - Promotion"/>
    <s v="Marketing"/>
    <s v="[null]"/>
    <n v="121489"/>
    <s v="Actuals"/>
    <n v="121498"/>
    <s v="6595 - Promotion"/>
    <x v="11"/>
    <s v="Marketing"/>
    <n v="5431.25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-30000"/>
    <n v="44561"/>
    <n v="2021"/>
    <s v="Q4"/>
    <s v="December"/>
    <n v="52"/>
    <n v="31"/>
    <s v="Year"/>
    <s v="Activity"/>
    <s v="Actuals"/>
    <n v="44255"/>
    <x v="0"/>
    <x v="20"/>
    <x v="19"/>
    <n v="2021"/>
    <n v="2021"/>
    <n v="2"/>
    <s v="Nice to have. Fill In or Delete"/>
    <s v="EXPENSE"/>
    <x v="0"/>
    <s v="6595 - Promotion"/>
    <s v="P&amp;L"/>
    <n v="25627"/>
    <s v="No"/>
    <x v="20"/>
    <s v="Journal"/>
    <n v="44255"/>
    <n v="3971"/>
    <s v="[null]"/>
    <s v="[null]"/>
    <s v="[null]"/>
    <m/>
    <n v="30000"/>
    <n v="-6685609.9500000002"/>
    <s v="[null]"/>
    <s v="Expense"/>
    <s v="Operating Expense"/>
    <s v="Marketing"/>
    <n v="1"/>
    <s v="Corporate"/>
    <s v="Percentage"/>
    <s v="6595 - Promotion"/>
    <s v="6595 - Promotion"/>
    <s v="Marketing"/>
    <s v="[null]"/>
    <n v="121489"/>
    <s v="Actuals"/>
    <n v="121498"/>
    <s v="6595 - Promotion"/>
    <x v="11"/>
    <s v="Marketing"/>
    <n v="-30000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221.86"/>
    <n v="44561"/>
    <n v="2021"/>
    <s v="Q4"/>
    <s v="December"/>
    <n v="52"/>
    <n v="31"/>
    <s v="Year"/>
    <s v="Activity"/>
    <s v="Actuals"/>
    <n v="44242"/>
    <x v="0"/>
    <x v="21"/>
    <x v="20"/>
    <n v="2021"/>
    <n v="2021"/>
    <n v="2"/>
    <s v="Nice to have. Fill In or Delete"/>
    <s v="EXPENSE"/>
    <x v="0"/>
    <s v="6600 - Payroll services"/>
    <s v="P&amp;L"/>
    <n v="25627"/>
    <s v="No"/>
    <x v="21"/>
    <s v="Journal"/>
    <n v="44242"/>
    <n v="3935"/>
    <s v="[null]"/>
    <s v="[null]"/>
    <s v="[null]"/>
    <n v="2221.86"/>
    <m/>
    <n v="458734"/>
    <s v="[null]"/>
    <s v="Expense"/>
    <s v="Operating Expense"/>
    <s v="Outside Services"/>
    <n v="1"/>
    <s v="Corporate"/>
    <s v="Percentage"/>
    <s v="6600 - Payroll services"/>
    <s v="6600 - Payroll services"/>
    <s v="Outside Services"/>
    <s v="[null]"/>
    <n v="121489"/>
    <s v="Actuals"/>
    <n v="121498"/>
    <s v="6600 - Payroll services"/>
    <x v="4"/>
    <s v="Outside Services"/>
    <n v="2221.86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933.84"/>
    <n v="44561"/>
    <n v="2021"/>
    <s v="Q4"/>
    <s v="December"/>
    <n v="52"/>
    <n v="31"/>
    <s v="Year"/>
    <s v="Activity"/>
    <s v="Actuals"/>
    <n v="44255"/>
    <x v="0"/>
    <x v="21"/>
    <x v="20"/>
    <n v="2021"/>
    <n v="2021"/>
    <n v="2"/>
    <s v="Nice to have. Fill In or Delete"/>
    <s v="EXPENSE"/>
    <x v="0"/>
    <s v="6600 - Payroll services"/>
    <s v="P&amp;L"/>
    <n v="25627"/>
    <s v="No"/>
    <x v="21"/>
    <s v="Journal"/>
    <n v="44255"/>
    <n v="3948"/>
    <s v="[null]"/>
    <s v="[null]"/>
    <s v="[null]"/>
    <n v="2933.84"/>
    <m/>
    <n v="461667.84000000003"/>
    <s v="[null]"/>
    <s v="Expense"/>
    <s v="Operating Expense"/>
    <s v="Outside Services"/>
    <n v="1"/>
    <s v="Corporate"/>
    <s v="Percentage"/>
    <s v="6600 - Payroll services"/>
    <s v="6600 - Payroll services"/>
    <s v="Outside Services"/>
    <s v="[null]"/>
    <n v="121489"/>
    <s v="Actuals"/>
    <n v="121498"/>
    <s v="6600 - Payroll services"/>
    <x v="4"/>
    <s v="Outside Services"/>
    <n v="2933.84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30478.59"/>
    <n v="44561"/>
    <n v="2021"/>
    <s v="Q4"/>
    <s v="December"/>
    <n v="52"/>
    <n v="31"/>
    <s v="Year"/>
    <s v="Activity"/>
    <s v="Actuals"/>
    <n v="44242"/>
    <x v="0"/>
    <x v="22"/>
    <x v="21"/>
    <n v="2021"/>
    <n v="2021"/>
    <n v="2"/>
    <s v="Nice to have. Fill In or Delete"/>
    <s v="EXPENSE"/>
    <x v="0"/>
    <s v="6620 - Payroll taxes - FICA"/>
    <s v="P&amp;L"/>
    <n v="25627"/>
    <s v="No"/>
    <x v="22"/>
    <s v="Journal"/>
    <n v="44242"/>
    <n v="3935"/>
    <s v="[null]"/>
    <s v="[null]"/>
    <s v="[null]"/>
    <n v="30478.59"/>
    <m/>
    <n v="6916369.709999999"/>
    <s v="[null]"/>
    <s v="Expense"/>
    <s v="Operating Expense"/>
    <s v="Payroll Taxes"/>
    <n v="1"/>
    <s v="Corporate"/>
    <s v="Percentage"/>
    <s v="6620 - Payroll taxes - FICA"/>
    <s v="6620 - Payroll taxes - FICA"/>
    <s v="Payroll Taxes"/>
    <s v="Compensation"/>
    <n v="121489"/>
    <s v="Actuals"/>
    <n v="121498"/>
    <s v="6620 - Payroll taxes - FICA"/>
    <x v="12"/>
    <s v="Payroll Taxes"/>
    <n v="30478.59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8027.54"/>
    <n v="44561"/>
    <n v="2021"/>
    <s v="Q4"/>
    <s v="December"/>
    <n v="52"/>
    <n v="31"/>
    <s v="Year"/>
    <s v="Activity"/>
    <s v="Actuals"/>
    <n v="44255"/>
    <x v="0"/>
    <x v="22"/>
    <x v="21"/>
    <n v="2021"/>
    <n v="2021"/>
    <n v="2"/>
    <s v="Nice to have. Fill In or Delete"/>
    <s v="EXPENSE"/>
    <x v="0"/>
    <s v="6620 - Payroll taxes - FICA"/>
    <s v="P&amp;L"/>
    <n v="25627"/>
    <s v="No"/>
    <x v="22"/>
    <s v="Journal"/>
    <n v="44255"/>
    <n v="3948"/>
    <s v="[null]"/>
    <s v="[null]"/>
    <s v="[null]"/>
    <n v="28027.54"/>
    <m/>
    <n v="6944397.2499999991"/>
    <s v="[null]"/>
    <s v="Expense"/>
    <s v="Operating Expense"/>
    <s v="Payroll Taxes"/>
    <n v="1"/>
    <s v="Corporate"/>
    <s v="Percentage"/>
    <s v="6620 - Payroll taxes - FICA"/>
    <s v="6620 - Payroll taxes - FICA"/>
    <s v="Payroll Taxes"/>
    <s v="Compensation"/>
    <n v="121489"/>
    <s v="Actuals"/>
    <n v="121498"/>
    <s v="6620 - Payroll taxes - FICA"/>
    <x v="12"/>
    <s v="Payroll Taxes"/>
    <n v="28027.54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31.64"/>
    <n v="44561"/>
    <n v="2021"/>
    <s v="Q4"/>
    <s v="December"/>
    <n v="52"/>
    <n v="31"/>
    <s v="Year"/>
    <s v="Activity"/>
    <s v="Actuals"/>
    <n v="44242"/>
    <x v="0"/>
    <x v="23"/>
    <x v="21"/>
    <n v="2021"/>
    <n v="2021"/>
    <n v="2"/>
    <s v="Nice to have. Fill In or Delete"/>
    <s v="EXPENSE"/>
    <x v="0"/>
    <s v="6660 - Payroll taxes - FUI"/>
    <s v="P&amp;L"/>
    <n v="25627"/>
    <s v="No"/>
    <x v="23"/>
    <s v="Journal"/>
    <n v="44242"/>
    <n v="3935"/>
    <s v="[null]"/>
    <s v="[null]"/>
    <s v="[null]"/>
    <n v="231.64"/>
    <m/>
    <n v="49178.689999999995"/>
    <s v="[null]"/>
    <s v="Expense"/>
    <s v="Operating Expense"/>
    <s v="Payroll Taxes"/>
    <n v="1"/>
    <s v="Corporate"/>
    <s v="Percentage"/>
    <s v="6660 - Payroll taxes - FUI"/>
    <s v="6660 - Payroll taxes - FUI"/>
    <s v="Payroll Taxes"/>
    <s v="Compensation"/>
    <n v="121489"/>
    <s v="Actuals"/>
    <n v="121498"/>
    <s v="6660 - Payroll taxes - FUI"/>
    <x v="12"/>
    <s v="Payroll Taxes"/>
    <n v="231.64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66"/>
    <n v="44561"/>
    <n v="2021"/>
    <s v="Q4"/>
    <s v="December"/>
    <n v="52"/>
    <n v="31"/>
    <s v="Year"/>
    <s v="Activity"/>
    <s v="Actuals"/>
    <n v="44255"/>
    <x v="0"/>
    <x v="23"/>
    <x v="21"/>
    <n v="2021"/>
    <n v="2021"/>
    <n v="2"/>
    <s v="Nice to have. Fill In or Delete"/>
    <s v="EXPENSE"/>
    <x v="0"/>
    <s v="6660 - Payroll taxes - FUI"/>
    <s v="P&amp;L"/>
    <n v="25627"/>
    <s v="No"/>
    <x v="23"/>
    <s v="Journal"/>
    <n v="44255"/>
    <n v="3948"/>
    <s v="[null]"/>
    <s v="[null]"/>
    <s v="[null]"/>
    <n v="66"/>
    <m/>
    <n v="49244.689999999995"/>
    <s v="[null]"/>
    <s v="Expense"/>
    <s v="Operating Expense"/>
    <s v="Payroll Taxes"/>
    <n v="1"/>
    <s v="Corporate"/>
    <s v="Percentage"/>
    <s v="6660 - Payroll taxes - FUI"/>
    <s v="6660 - Payroll taxes - FUI"/>
    <s v="Payroll Taxes"/>
    <s v="Compensation"/>
    <n v="121489"/>
    <s v="Actuals"/>
    <n v="121498"/>
    <s v="6660 - Payroll taxes - FUI"/>
    <x v="12"/>
    <s v="Payroll Taxes"/>
    <n v="66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4919.8"/>
    <n v="44561"/>
    <n v="2021"/>
    <s v="Q4"/>
    <s v="December"/>
    <n v="52"/>
    <n v="31"/>
    <s v="Year"/>
    <s v="Activity"/>
    <s v="Actuals"/>
    <n v="44242"/>
    <x v="0"/>
    <x v="24"/>
    <x v="21"/>
    <n v="2021"/>
    <n v="2021"/>
    <n v="2"/>
    <s v="Nice to have. Fill In or Delete"/>
    <s v="EXPENSE"/>
    <x v="0"/>
    <s v="6680 - Payroll taxes - SUI"/>
    <s v="P&amp;L"/>
    <n v="25627"/>
    <s v="No"/>
    <x v="24"/>
    <s v="Journal"/>
    <n v="44242"/>
    <n v="3935"/>
    <s v="[null]"/>
    <s v="[null]"/>
    <s v="[null]"/>
    <n v="4919.8"/>
    <m/>
    <n v="371461.52999999997"/>
    <s v="[null]"/>
    <s v="Expense"/>
    <s v="Operating Expense"/>
    <s v="Payroll Taxes"/>
    <n v="1"/>
    <s v="Corporate"/>
    <s v="Percentage"/>
    <s v="6680 - Payroll taxes - SUI"/>
    <s v="6680 - Payroll taxes - SUI"/>
    <s v="Payroll Taxes"/>
    <s v="Compensation"/>
    <n v="121489"/>
    <s v="Actuals"/>
    <n v="121498"/>
    <s v="6680 - Payroll taxes - SUI"/>
    <x v="12"/>
    <s v="Payroll Taxes"/>
    <n v="4919.8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3482.48"/>
    <n v="44561"/>
    <n v="2021"/>
    <s v="Q4"/>
    <s v="December"/>
    <n v="52"/>
    <n v="31"/>
    <s v="Year"/>
    <s v="Activity"/>
    <s v="Actuals"/>
    <n v="44255"/>
    <x v="0"/>
    <x v="24"/>
    <x v="21"/>
    <n v="2021"/>
    <n v="2021"/>
    <n v="2"/>
    <s v="Nice to have. Fill In or Delete"/>
    <s v="EXPENSE"/>
    <x v="0"/>
    <s v="6680 - Payroll taxes - SUI"/>
    <s v="P&amp;L"/>
    <n v="25627"/>
    <s v="No"/>
    <x v="24"/>
    <s v="Journal"/>
    <n v="44255"/>
    <n v="3948"/>
    <s v="[null]"/>
    <s v="[null]"/>
    <s v="[null]"/>
    <n v="3482.48"/>
    <m/>
    <n v="374944.00999999995"/>
    <s v="[null]"/>
    <s v="Expense"/>
    <s v="Operating Expense"/>
    <s v="Payroll Taxes"/>
    <n v="1"/>
    <s v="Corporate"/>
    <s v="Percentage"/>
    <s v="6680 - Payroll taxes - SUI"/>
    <s v="6680 - Payroll taxes - SUI"/>
    <s v="Payroll Taxes"/>
    <s v="Compensation"/>
    <n v="121489"/>
    <s v="Actuals"/>
    <n v="121498"/>
    <s v="6680 - Payroll taxes - SUI"/>
    <x v="12"/>
    <s v="Payroll Taxes"/>
    <n v="3482.48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813.9"/>
    <n v="44561"/>
    <n v="2021"/>
    <s v="Q4"/>
    <s v="December"/>
    <n v="52"/>
    <n v="31"/>
    <s v="Year"/>
    <s v="Activity"/>
    <s v="Actuals"/>
    <n v="44239"/>
    <x v="0"/>
    <x v="25"/>
    <x v="15"/>
    <n v="2021"/>
    <n v="2021"/>
    <n v="2"/>
    <s v="Nice to have. Fill In or Delete"/>
    <s v="EXPENSE"/>
    <x v="0"/>
    <s v="6705 - Professional Fees - Pension Services"/>
    <s v="P&amp;L"/>
    <n v="25627"/>
    <s v="No"/>
    <x v="25"/>
    <s v="Bill"/>
    <n v="44239"/>
    <n v="39234"/>
    <s v="THE WOLF PENSION GROUP, LLC"/>
    <s v="[null]"/>
    <s v="[null]"/>
    <n v="813.9"/>
    <m/>
    <n v="1351958.22"/>
    <s v="[null]"/>
    <s v="Expense"/>
    <s v="Operating Expense"/>
    <s v="Outside Services"/>
    <n v="1"/>
    <s v="Corporate"/>
    <s v="Percentage"/>
    <s v="6705 - Professional Fees - Pension Services"/>
    <s v="6705 - Professional Fees - Pension Services"/>
    <s v="Outside Services"/>
    <s v="[null]"/>
    <n v="121489"/>
    <s v="Actuals"/>
    <n v="121498"/>
    <s v="6705 - Professional Fees - Pension Services"/>
    <x v="4"/>
    <s v="Outside Services"/>
    <n v="813.9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00"/>
    <n v="44561"/>
    <n v="2021"/>
    <s v="Q4"/>
    <s v="December"/>
    <n v="52"/>
    <n v="31"/>
    <s v="Year"/>
    <s v="Activity"/>
    <s v="Actuals"/>
    <n v="44241"/>
    <x v="0"/>
    <x v="26"/>
    <x v="22"/>
    <n v="2021"/>
    <n v="2021"/>
    <n v="2"/>
    <s v="Nice to have. Fill In or Delete"/>
    <s v="EXPENSE"/>
    <x v="0"/>
    <s v="6710 - Postage"/>
    <s v="P&amp;L"/>
    <n v="25627"/>
    <s v="No"/>
    <x v="26"/>
    <s v="Bill"/>
    <n v="44241"/>
    <s v="2/14/21 Statement"/>
    <s v="PURCHASE POWER (8000-9000-0159-1092 = NY)"/>
    <s v="[null]"/>
    <s v="[null]"/>
    <n v="200"/>
    <m/>
    <n v="28818.31"/>
    <s v="[null]"/>
    <s v="Expense"/>
    <s v="Operating Expense"/>
    <s v="Other Operating Expenses"/>
    <n v="1"/>
    <s v="Corporate"/>
    <s v="Percentage"/>
    <s v="6710 - Postage"/>
    <s v="6710 - Postage"/>
    <s v="Other Operating Expenses"/>
    <s v="[null]"/>
    <n v="121489"/>
    <s v="Actuals"/>
    <n v="121498"/>
    <s v="6710 - Postage"/>
    <x v="5"/>
    <s v="Other Operating Expenses"/>
    <n v="200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631.66"/>
    <n v="44561"/>
    <n v="2021"/>
    <s v="Q4"/>
    <s v="December"/>
    <n v="52"/>
    <n v="31"/>
    <s v="Year"/>
    <s v="Activity"/>
    <s v="Actuals"/>
    <n v="44229"/>
    <x v="0"/>
    <x v="27"/>
    <x v="23"/>
    <n v="2021"/>
    <n v="2021"/>
    <n v="2"/>
    <s v="Nice to have. Fill In or Delete"/>
    <s v="EXPENSE"/>
    <x v="0"/>
    <s v="6740 - Rent"/>
    <s v="P&amp;L"/>
    <n v="25627"/>
    <s v="No"/>
    <x v="27"/>
    <s v="Bill"/>
    <n v="44229"/>
    <d v="2022-03-21T00:00:00"/>
    <s v="ZIRKLE PROPERTY HOLDINGS LLC"/>
    <s v="[null]"/>
    <s v="[null]"/>
    <n v="2631.66"/>
    <m/>
    <n v="4152737.9900000007"/>
    <s v="[null]"/>
    <s v="Expense"/>
    <s v="Operating Expense"/>
    <s v="Office Expenses"/>
    <n v="1"/>
    <s v="Corporate"/>
    <s v="Percentage"/>
    <s v="6740 - Rent"/>
    <s v="6740 - Rent"/>
    <s v="Office Expenses"/>
    <s v="[null]"/>
    <n v="121489"/>
    <s v="Actuals"/>
    <n v="121498"/>
    <s v="6740 - Rent"/>
    <x v="9"/>
    <s v="Office Expenses"/>
    <n v="2631.66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34566.86"/>
    <n v="44561"/>
    <n v="2021"/>
    <s v="Q4"/>
    <s v="December"/>
    <n v="52"/>
    <n v="31"/>
    <s v="Year"/>
    <s v="Activity"/>
    <s v="Actuals"/>
    <n v="44250"/>
    <x v="0"/>
    <x v="27"/>
    <x v="23"/>
    <n v="2021"/>
    <n v="2021"/>
    <n v="2"/>
    <s v="Nice to have. Fill In or Delete"/>
    <s v="EXPENSE"/>
    <x v="0"/>
    <s v="6740 - Rent"/>
    <s v="P&amp;L"/>
    <n v="25627"/>
    <s v="No"/>
    <x v="27"/>
    <s v="Bill"/>
    <n v="44250"/>
    <s v="2/23/21 Statement"/>
    <s v="ROLLING HILLS ENTERPRISES LLC"/>
    <s v="[null]"/>
    <s v="[null]"/>
    <n v="34566.86"/>
    <m/>
    <n v="4187304.8500000006"/>
    <s v="[null]"/>
    <s v="Expense"/>
    <s v="Operating Expense"/>
    <s v="Office Expenses"/>
    <n v="1"/>
    <s v="Corporate"/>
    <s v="Percentage"/>
    <s v="6740 - Rent"/>
    <s v="6740 - Rent"/>
    <s v="Office Expenses"/>
    <s v="[null]"/>
    <n v="121489"/>
    <s v="Actuals"/>
    <n v="121498"/>
    <s v="6740 - Rent"/>
    <x v="9"/>
    <s v="Office Expenses"/>
    <n v="34566.86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00000"/>
    <n v="44561"/>
    <n v="2021"/>
    <s v="Q4"/>
    <s v="December"/>
    <n v="52"/>
    <n v="31"/>
    <s v="Year"/>
    <s v="Activity"/>
    <s v="Actuals"/>
    <n v="44242"/>
    <x v="0"/>
    <x v="28"/>
    <x v="24"/>
    <n v="2021"/>
    <n v="2021"/>
    <n v="2"/>
    <s v="Nice to have. Fill In or Delete"/>
    <s v="EXPENSE"/>
    <x v="0"/>
    <s v="6780 - Salaries - Officer"/>
    <s v="P&amp;L"/>
    <n v="25627"/>
    <s v="No"/>
    <x v="28"/>
    <s v="Journal"/>
    <n v="44242"/>
    <n v="3935"/>
    <s v="[null]"/>
    <s v="[null]"/>
    <s v="[null]"/>
    <n v="100000"/>
    <m/>
    <n v="26940000"/>
    <s v="[null]"/>
    <s v="Expense"/>
    <s v="Operating Expense"/>
    <s v="Salaries"/>
    <n v="1"/>
    <s v="Corporate"/>
    <s v="Percentage"/>
    <s v="6780 - Salaries - Officer"/>
    <s v="6780 - Salaries - Officer"/>
    <s v="Salaries"/>
    <s v="Compensation"/>
    <n v="121489"/>
    <s v="Actuals"/>
    <n v="121498"/>
    <s v="6780 - Salaries - Officer"/>
    <x v="13"/>
    <s v="Salaries"/>
    <n v="100000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00000"/>
    <n v="44561"/>
    <n v="2021"/>
    <s v="Q4"/>
    <s v="December"/>
    <n v="52"/>
    <n v="31"/>
    <s v="Year"/>
    <s v="Activity"/>
    <s v="Actuals"/>
    <n v="44255"/>
    <x v="0"/>
    <x v="28"/>
    <x v="24"/>
    <n v="2021"/>
    <n v="2021"/>
    <n v="2"/>
    <s v="Nice to have. Fill In or Delete"/>
    <s v="EXPENSE"/>
    <x v="0"/>
    <s v="6780 - Salaries - Officer"/>
    <s v="P&amp;L"/>
    <n v="25627"/>
    <s v="No"/>
    <x v="28"/>
    <s v="Journal"/>
    <n v="44255"/>
    <n v="3948"/>
    <s v="[null]"/>
    <s v="[null]"/>
    <s v="[null]"/>
    <n v="100000"/>
    <m/>
    <n v="27040000"/>
    <s v="[null]"/>
    <s v="Expense"/>
    <s v="Operating Expense"/>
    <s v="Salaries"/>
    <n v="1"/>
    <s v="Corporate"/>
    <s v="Percentage"/>
    <s v="6780 - Salaries - Officer"/>
    <s v="6780 - Salaries - Officer"/>
    <s v="Salaries"/>
    <s v="Compensation"/>
    <n v="121489"/>
    <s v="Actuals"/>
    <n v="121498"/>
    <s v="6780 - Salaries - Officer"/>
    <x v="13"/>
    <s v="Salaries"/>
    <n v="100000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9583.34"/>
    <n v="44561"/>
    <n v="2021"/>
    <s v="Q4"/>
    <s v="December"/>
    <n v="52"/>
    <n v="31"/>
    <s v="Year"/>
    <s v="Activity"/>
    <s v="Actuals"/>
    <n v="44242"/>
    <x v="0"/>
    <x v="29"/>
    <x v="24"/>
    <n v="2021"/>
    <n v="2021"/>
    <n v="2"/>
    <s v="Nice to have. Fill In or Delete"/>
    <s v="EXPENSE"/>
    <x v="0"/>
    <s v="6782 - Salaries - Management"/>
    <s v="P&amp;L"/>
    <n v="25627"/>
    <s v="No"/>
    <x v="29"/>
    <s v="Journal"/>
    <n v="44242"/>
    <n v="3935"/>
    <s v="[null]"/>
    <s v="[null]"/>
    <s v="[null]"/>
    <n v="29583.34"/>
    <m/>
    <n v="8030402.4699999997"/>
    <s v="[null]"/>
    <s v="Expense"/>
    <s v="Operating Expense"/>
    <s v="Salaries"/>
    <n v="1"/>
    <s v="Corporate"/>
    <s v="Percentage"/>
    <s v="6782 - Salaries - Management"/>
    <s v="6782 - Salaries - Management"/>
    <s v="Salaries"/>
    <s v="Compensation"/>
    <n v="121489"/>
    <s v="Actuals"/>
    <n v="121498"/>
    <s v="6782 - Salaries - Management"/>
    <x v="13"/>
    <s v="Salaries"/>
    <n v="29583.34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31666.68"/>
    <n v="44561"/>
    <n v="2021"/>
    <s v="Q4"/>
    <s v="December"/>
    <n v="52"/>
    <n v="31"/>
    <s v="Year"/>
    <s v="Activity"/>
    <s v="Actuals"/>
    <n v="44255"/>
    <x v="0"/>
    <x v="29"/>
    <x v="24"/>
    <n v="2021"/>
    <n v="2021"/>
    <n v="2"/>
    <s v="Nice to have. Fill In or Delete"/>
    <s v="EXPENSE"/>
    <x v="0"/>
    <s v="6782 - Salaries - Management"/>
    <s v="P&amp;L"/>
    <n v="25627"/>
    <s v="No"/>
    <x v="29"/>
    <s v="Journal"/>
    <n v="44255"/>
    <n v="3948"/>
    <s v="[null]"/>
    <s v="[null]"/>
    <s v="[null]"/>
    <n v="31666.68"/>
    <m/>
    <n v="8062069.1499999994"/>
    <s v="[null]"/>
    <s v="Expense"/>
    <s v="Operating Expense"/>
    <s v="Salaries"/>
    <n v="1"/>
    <s v="Corporate"/>
    <s v="Percentage"/>
    <s v="6782 - Salaries - Management"/>
    <s v="6782 - Salaries - Management"/>
    <s v="Salaries"/>
    <s v="Compensation"/>
    <n v="121489"/>
    <s v="Actuals"/>
    <n v="121498"/>
    <s v="6782 - Salaries - Management"/>
    <x v="13"/>
    <s v="Salaries"/>
    <n v="31666.68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5531.8"/>
    <n v="44561"/>
    <n v="2021"/>
    <s v="Q4"/>
    <s v="December"/>
    <n v="52"/>
    <n v="31"/>
    <s v="Year"/>
    <s v="Activity"/>
    <s v="Actuals"/>
    <n v="44242"/>
    <x v="0"/>
    <x v="30"/>
    <x v="24"/>
    <n v="2021"/>
    <n v="2021"/>
    <n v="2"/>
    <s v="Nice to have. Fill In or Delete"/>
    <s v="EXPENSE"/>
    <x v="0"/>
    <s v="6785 - Salaries - Operations"/>
    <s v="P&amp;L"/>
    <n v="25627"/>
    <s v="No"/>
    <x v="30"/>
    <s v="Journal"/>
    <n v="44242"/>
    <n v="3935"/>
    <s v="[null]"/>
    <s v="[null]"/>
    <s v="[null]"/>
    <n v="15531.8"/>
    <m/>
    <n v="7455504.4199999999"/>
    <s v="[null]"/>
    <s v="Expense"/>
    <s v="Operating Expense"/>
    <s v="Salaries"/>
    <n v="1"/>
    <s v="Corporate"/>
    <s v="Percentage"/>
    <s v="6785 - Salaries - Operations"/>
    <s v="6785 - Salaries - Operations"/>
    <s v="Salaries"/>
    <s v="Compensation"/>
    <n v="121489"/>
    <s v="Actuals"/>
    <n v="121498"/>
    <s v="6785 - Salaries - Operations"/>
    <x v="13"/>
    <s v="Salaries"/>
    <n v="15531.8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6035.54"/>
    <n v="44561"/>
    <n v="2021"/>
    <s v="Q4"/>
    <s v="December"/>
    <n v="52"/>
    <n v="31"/>
    <s v="Year"/>
    <s v="Activity"/>
    <s v="Actuals"/>
    <n v="44255"/>
    <x v="0"/>
    <x v="30"/>
    <x v="24"/>
    <n v="2021"/>
    <n v="2021"/>
    <n v="2"/>
    <s v="Nice to have. Fill In or Delete"/>
    <s v="EXPENSE"/>
    <x v="0"/>
    <s v="6785 - Salaries - Operations"/>
    <s v="P&amp;L"/>
    <n v="25627"/>
    <s v="No"/>
    <x v="30"/>
    <s v="Journal"/>
    <n v="44255"/>
    <n v="3948"/>
    <s v="[null]"/>
    <s v="[null]"/>
    <s v="[null]"/>
    <n v="16035.54"/>
    <m/>
    <n v="7471539.96"/>
    <s v="[null]"/>
    <s v="Expense"/>
    <s v="Operating Expense"/>
    <s v="Salaries"/>
    <n v="1"/>
    <s v="Corporate"/>
    <s v="Percentage"/>
    <s v="6785 - Salaries - Operations"/>
    <s v="6785 - Salaries - Operations"/>
    <s v="Salaries"/>
    <s v="Compensation"/>
    <n v="121489"/>
    <s v="Actuals"/>
    <n v="121498"/>
    <s v="6785 - Salaries - Operations"/>
    <x v="13"/>
    <s v="Salaries"/>
    <n v="16035.54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41874.99"/>
    <n v="44561"/>
    <n v="2021"/>
    <s v="Q4"/>
    <s v="December"/>
    <n v="52"/>
    <n v="31"/>
    <s v="Year"/>
    <s v="Activity"/>
    <s v="Actuals"/>
    <n v="44242"/>
    <x v="0"/>
    <x v="31"/>
    <x v="24"/>
    <n v="2021"/>
    <n v="2021"/>
    <n v="2"/>
    <s v="Nice to have. Fill In or Delete"/>
    <s v="EXPENSE"/>
    <x v="0"/>
    <s v="6786 - Salaries - Sales"/>
    <s v="P&amp;L"/>
    <n v="25627"/>
    <s v="No"/>
    <x v="31"/>
    <s v="Journal"/>
    <n v="44242"/>
    <n v="3935"/>
    <s v="[null]"/>
    <s v="[null]"/>
    <s v="[null]"/>
    <n v="41874.99"/>
    <m/>
    <n v="13682505.319999998"/>
    <s v="[null]"/>
    <s v="Expense"/>
    <s v="Operating Expense"/>
    <s v="Salaries"/>
    <n v="1"/>
    <s v="Corporate"/>
    <s v="Percentage"/>
    <s v="6786 - Salaries - Sales"/>
    <s v="6786 - Salaries - Sales"/>
    <s v="Salaries"/>
    <s v="Compensation"/>
    <n v="121489"/>
    <s v="Actuals"/>
    <n v="121498"/>
    <s v="6786 - Salaries - Sales"/>
    <x v="13"/>
    <s v="Salaries"/>
    <n v="41874.99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41875"/>
    <n v="44561"/>
    <n v="2021"/>
    <s v="Q4"/>
    <s v="December"/>
    <n v="52"/>
    <n v="31"/>
    <s v="Year"/>
    <s v="Activity"/>
    <s v="Actuals"/>
    <n v="44255"/>
    <x v="0"/>
    <x v="31"/>
    <x v="24"/>
    <n v="2021"/>
    <n v="2021"/>
    <n v="2"/>
    <s v="Nice to have. Fill In or Delete"/>
    <s v="EXPENSE"/>
    <x v="0"/>
    <s v="6786 - Salaries - Sales"/>
    <s v="P&amp;L"/>
    <n v="25627"/>
    <s v="No"/>
    <x v="31"/>
    <s v="Journal"/>
    <n v="44255"/>
    <n v="3948"/>
    <s v="[null]"/>
    <s v="[null]"/>
    <s v="[null]"/>
    <n v="41875"/>
    <m/>
    <n v="13724380.319999998"/>
    <s v="[null]"/>
    <s v="Expense"/>
    <s v="Operating Expense"/>
    <s v="Salaries"/>
    <n v="1"/>
    <s v="Corporate"/>
    <s v="Percentage"/>
    <s v="6786 - Salaries - Sales"/>
    <s v="6786 - Salaries - Sales"/>
    <s v="Salaries"/>
    <s v="Compensation"/>
    <n v="121489"/>
    <s v="Actuals"/>
    <n v="121498"/>
    <s v="6786 - Salaries - Sales"/>
    <x v="13"/>
    <s v="Salaries"/>
    <n v="41875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2767.1"/>
    <n v="44561"/>
    <n v="2021"/>
    <s v="Q4"/>
    <s v="December"/>
    <n v="52"/>
    <n v="31"/>
    <s v="Year"/>
    <s v="Activity"/>
    <s v="Actuals"/>
    <n v="44242"/>
    <x v="0"/>
    <x v="32"/>
    <x v="24"/>
    <n v="2021"/>
    <n v="2021"/>
    <n v="2"/>
    <s v="Nice to have. Fill In or Delete"/>
    <s v="EXPENSE"/>
    <x v="0"/>
    <s v="6787 - Salaries - Sales Assts."/>
    <s v="P&amp;L"/>
    <n v="25627"/>
    <s v="No"/>
    <x v="32"/>
    <s v="Journal"/>
    <n v="44242"/>
    <n v="3935"/>
    <s v="[null]"/>
    <s v="[null]"/>
    <s v="[null]"/>
    <n v="22767.1"/>
    <m/>
    <n v="8230996.2799999993"/>
    <s v="[null]"/>
    <s v="Expense"/>
    <s v="Operating Expense"/>
    <s v="Salaries"/>
    <n v="1"/>
    <s v="Corporate"/>
    <s v="Percentage"/>
    <s v="6787 - Salaries - Sales Assts."/>
    <s v="6787 - Salaries - Sales Assts."/>
    <s v="Salaries"/>
    <s v="Compensation"/>
    <n v="121489"/>
    <s v="Actuals"/>
    <n v="121498"/>
    <s v="6787 - Salaries - Sales Assts."/>
    <x v="13"/>
    <s v="Salaries"/>
    <n v="22767.1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2767.1"/>
    <n v="44561"/>
    <n v="2021"/>
    <s v="Q4"/>
    <s v="December"/>
    <n v="52"/>
    <n v="31"/>
    <s v="Year"/>
    <s v="Activity"/>
    <s v="Actuals"/>
    <n v="44255"/>
    <x v="0"/>
    <x v="32"/>
    <x v="24"/>
    <n v="2021"/>
    <n v="2021"/>
    <n v="2"/>
    <s v="Nice to have. Fill In or Delete"/>
    <s v="EXPENSE"/>
    <x v="0"/>
    <s v="6787 - Salaries - Sales Assts."/>
    <s v="P&amp;L"/>
    <n v="25627"/>
    <s v="No"/>
    <x v="32"/>
    <s v="Journal"/>
    <n v="44255"/>
    <n v="3948"/>
    <s v="[null]"/>
    <s v="[null]"/>
    <s v="[null]"/>
    <n v="22767.1"/>
    <m/>
    <n v="8253763.379999999"/>
    <s v="[null]"/>
    <s v="Expense"/>
    <s v="Operating Expense"/>
    <s v="Salaries"/>
    <n v="1"/>
    <s v="Corporate"/>
    <s v="Percentage"/>
    <s v="6787 - Salaries - Sales Assts."/>
    <s v="6787 - Salaries - Sales Assts."/>
    <s v="Salaries"/>
    <s v="Compensation"/>
    <n v="121489"/>
    <s v="Actuals"/>
    <n v="121498"/>
    <s v="6787 - Salaries - Sales Assts."/>
    <x v="13"/>
    <s v="Salaries"/>
    <n v="22767.1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3750"/>
    <n v="44561"/>
    <n v="2021"/>
    <s v="Q4"/>
    <s v="December"/>
    <n v="52"/>
    <n v="31"/>
    <s v="Year"/>
    <s v="Activity"/>
    <s v="Actuals"/>
    <n v="44242"/>
    <x v="0"/>
    <x v="33"/>
    <x v="24"/>
    <n v="2021"/>
    <n v="2021"/>
    <n v="2"/>
    <s v="Nice to have. Fill In or Delete"/>
    <s v="EXPENSE"/>
    <x v="0"/>
    <s v="6789 - Salaries - Marketing"/>
    <s v="P&amp;L"/>
    <n v="25627"/>
    <s v="No"/>
    <x v="33"/>
    <s v="Journal"/>
    <n v="44242"/>
    <n v="3935"/>
    <s v="[null]"/>
    <s v="[null]"/>
    <s v="[null]"/>
    <n v="3750"/>
    <m/>
    <n v="1069607.6499999999"/>
    <s v="[null]"/>
    <s v="Expense"/>
    <s v="Operating Expense"/>
    <s v="Salaries"/>
    <n v="1"/>
    <s v="Corporate"/>
    <s v="Percentage"/>
    <s v="6789 - Salaries - Marketing"/>
    <s v="6789 - Salaries - Marketing"/>
    <s v="Salaries"/>
    <s v="Compensation"/>
    <n v="121489"/>
    <s v="Actuals"/>
    <n v="121498"/>
    <s v="6789 - Salaries - Marketing"/>
    <x v="13"/>
    <s v="Salaries"/>
    <n v="3750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3750"/>
    <n v="44561"/>
    <n v="2021"/>
    <s v="Q4"/>
    <s v="December"/>
    <n v="52"/>
    <n v="31"/>
    <s v="Year"/>
    <s v="Activity"/>
    <s v="Actuals"/>
    <n v="44255"/>
    <x v="0"/>
    <x v="33"/>
    <x v="24"/>
    <n v="2021"/>
    <n v="2021"/>
    <n v="2"/>
    <s v="Nice to have. Fill In or Delete"/>
    <s v="EXPENSE"/>
    <x v="0"/>
    <s v="6789 - Salaries - Marketing"/>
    <s v="P&amp;L"/>
    <n v="25627"/>
    <s v="No"/>
    <x v="33"/>
    <s v="Journal"/>
    <n v="44255"/>
    <n v="3948"/>
    <s v="[null]"/>
    <s v="[null]"/>
    <s v="[null]"/>
    <n v="3750"/>
    <m/>
    <n v="1073357.6499999999"/>
    <s v="[null]"/>
    <s v="Expense"/>
    <s v="Operating Expense"/>
    <s v="Salaries"/>
    <n v="1"/>
    <s v="Corporate"/>
    <s v="Percentage"/>
    <s v="6789 - Salaries - Marketing"/>
    <s v="6789 - Salaries - Marketing"/>
    <s v="Salaries"/>
    <s v="Compensation"/>
    <n v="121489"/>
    <s v="Actuals"/>
    <n v="121498"/>
    <s v="6789 - Salaries - Marketing"/>
    <x v="13"/>
    <s v="Salaries"/>
    <n v="3750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316.89999999999998"/>
    <n v="44561"/>
    <n v="2021"/>
    <s v="Q4"/>
    <s v="December"/>
    <n v="52"/>
    <n v="31"/>
    <s v="Year"/>
    <s v="Activity"/>
    <s v="Actuals"/>
    <n v="44236"/>
    <x v="0"/>
    <x v="34"/>
    <x v="25"/>
    <n v="2021"/>
    <n v="2021"/>
    <n v="2"/>
    <s v="Nice to have. Fill In or Delete"/>
    <s v="EXPENSE"/>
    <x v="0"/>
    <s v="6800 - Security"/>
    <s v="P&amp;L"/>
    <n v="25627"/>
    <s v="No"/>
    <x v="34"/>
    <s v="Bill"/>
    <n v="44236"/>
    <n v="6000884334"/>
    <s v="STANLEY SECURITY SOLUTIONS"/>
    <s v="[null]"/>
    <s v="[null]"/>
    <n v="316.89999999999998"/>
    <m/>
    <n v="220122.47"/>
    <s v="[null]"/>
    <s v="Expense"/>
    <s v="Operating Expense"/>
    <s v="Outside Services"/>
    <n v="1"/>
    <s v="Corporate"/>
    <s v="Percentage"/>
    <s v="6800 - Security"/>
    <s v="6800 - Security"/>
    <s v="Outside Services"/>
    <s v="[null]"/>
    <n v="121489"/>
    <s v="Actuals"/>
    <n v="121498"/>
    <s v="6800 - Security"/>
    <x v="4"/>
    <s v="Outside Services"/>
    <n v="316.89999999999998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948.66"/>
    <n v="44561"/>
    <n v="2021"/>
    <s v="Q4"/>
    <s v="December"/>
    <n v="52"/>
    <n v="31"/>
    <s v="Year"/>
    <s v="Activity"/>
    <s v="Actuals"/>
    <n v="44228"/>
    <x v="0"/>
    <x v="35"/>
    <x v="26"/>
    <n v="2021"/>
    <n v="2021"/>
    <n v="2"/>
    <s v="Nice to have. Fill In or Delete"/>
    <s v="EXPENSE"/>
    <x v="0"/>
    <s v="6820 - Software"/>
    <s v="P&amp;L"/>
    <n v="25627"/>
    <s v="No"/>
    <x v="35"/>
    <s v="Journal"/>
    <n v="44228"/>
    <n v="3943"/>
    <s v="[null]"/>
    <s v="[null]"/>
    <s v="[null]"/>
    <n v="948.66"/>
    <m/>
    <n v="2489668.0699999998"/>
    <s v="[null]"/>
    <s v="Expense"/>
    <s v="Operating Expense"/>
    <s v="IT"/>
    <n v="1"/>
    <s v="Corporate"/>
    <s v="Percentage"/>
    <s v="6820 - Software"/>
    <s v="6820 - Software"/>
    <s v="IT"/>
    <s v="[null]"/>
    <n v="121489"/>
    <s v="Actuals"/>
    <n v="121498"/>
    <s v="6820 - Software"/>
    <x v="14"/>
    <s v="IT"/>
    <n v="948.66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9831.56"/>
    <n v="44561"/>
    <n v="2021"/>
    <s v="Q4"/>
    <s v="December"/>
    <n v="52"/>
    <n v="31"/>
    <s v="Year"/>
    <s v="Activity"/>
    <s v="Actuals"/>
    <n v="44228"/>
    <x v="0"/>
    <x v="35"/>
    <x v="26"/>
    <n v="2021"/>
    <n v="2021"/>
    <n v="2"/>
    <s v="Nice to have. Fill In or Delete"/>
    <s v="EXPENSE"/>
    <x v="0"/>
    <s v="6820 - Software"/>
    <s v="P&amp;L"/>
    <n v="25627"/>
    <s v="No"/>
    <x v="35"/>
    <s v="Journal"/>
    <n v="44228"/>
    <n v="3941"/>
    <s v="[null]"/>
    <s v="[null]"/>
    <s v="[null]"/>
    <n v="9831.56"/>
    <m/>
    <n v="2499499.63"/>
    <s v="[null]"/>
    <s v="Expense"/>
    <s v="Operating Expense"/>
    <s v="IT"/>
    <n v="1"/>
    <s v="Corporate"/>
    <s v="Percentage"/>
    <s v="6820 - Software"/>
    <s v="6820 - Software"/>
    <s v="IT"/>
    <s v="[null]"/>
    <n v="121489"/>
    <s v="Actuals"/>
    <n v="121498"/>
    <s v="6820 - Software"/>
    <x v="14"/>
    <s v="IT"/>
    <n v="9831.56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968"/>
    <n v="44561"/>
    <n v="2021"/>
    <s v="Q4"/>
    <s v="December"/>
    <n v="52"/>
    <n v="31"/>
    <s v="Year"/>
    <s v="Activity"/>
    <s v="Actuals"/>
    <n v="44228"/>
    <x v="0"/>
    <x v="35"/>
    <x v="26"/>
    <n v="2021"/>
    <n v="2021"/>
    <n v="2"/>
    <s v="Nice to have. Fill In or Delete"/>
    <s v="EXPENSE"/>
    <x v="0"/>
    <s v="6820 - Software"/>
    <s v="P&amp;L"/>
    <n v="25627"/>
    <s v="No"/>
    <x v="35"/>
    <s v="Journal"/>
    <n v="44228"/>
    <n v="3942"/>
    <s v="[null]"/>
    <s v="[null]"/>
    <s v="[null]"/>
    <n v="968"/>
    <m/>
    <n v="2500467.63"/>
    <s v="[null]"/>
    <s v="Expense"/>
    <s v="Operating Expense"/>
    <s v="IT"/>
    <n v="1"/>
    <s v="Corporate"/>
    <s v="Percentage"/>
    <s v="6820 - Software"/>
    <s v="6820 - Software"/>
    <s v="IT"/>
    <s v="[null]"/>
    <n v="121489"/>
    <s v="Actuals"/>
    <n v="121498"/>
    <s v="6820 - Software"/>
    <x v="14"/>
    <s v="IT"/>
    <n v="968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750"/>
    <n v="44561"/>
    <n v="2021"/>
    <s v="Q4"/>
    <s v="December"/>
    <n v="52"/>
    <n v="31"/>
    <s v="Year"/>
    <s v="Activity"/>
    <s v="Actuals"/>
    <n v="44229"/>
    <x v="0"/>
    <x v="35"/>
    <x v="26"/>
    <n v="2021"/>
    <n v="2021"/>
    <n v="2"/>
    <s v="Nice to have. Fill In or Delete"/>
    <s v="EXPENSE"/>
    <x v="0"/>
    <s v="6820 - Software"/>
    <s v="P&amp;L"/>
    <n v="25627"/>
    <s v="No"/>
    <x v="35"/>
    <s v="Bill"/>
    <n v="44229"/>
    <n v="4271"/>
    <s v="ServTrax Inc."/>
    <s v="[null]"/>
    <s v="[null]"/>
    <n v="1750"/>
    <m/>
    <n v="2502217.63"/>
    <s v="[null]"/>
    <s v="Expense"/>
    <s v="Operating Expense"/>
    <s v="IT"/>
    <n v="1"/>
    <s v="Corporate"/>
    <s v="Percentage"/>
    <s v="6820 - Software"/>
    <s v="6820 - Software"/>
    <s v="IT"/>
    <s v="[null]"/>
    <n v="121489"/>
    <s v="Actuals"/>
    <n v="121498"/>
    <s v="6820 - Software"/>
    <x v="14"/>
    <s v="IT"/>
    <n v="1750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4443.88"/>
    <n v="44561"/>
    <n v="2021"/>
    <s v="Q4"/>
    <s v="December"/>
    <n v="52"/>
    <n v="31"/>
    <s v="Year"/>
    <s v="Activity"/>
    <s v="Actuals"/>
    <n v="44237"/>
    <x v="0"/>
    <x v="35"/>
    <x v="26"/>
    <n v="2021"/>
    <n v="2021"/>
    <n v="2"/>
    <s v="Nice to have. Fill In or Delete"/>
    <s v="EXPENSE"/>
    <x v="0"/>
    <s v="6820 - Software"/>
    <s v="P&amp;L"/>
    <n v="25627"/>
    <s v="No"/>
    <x v="35"/>
    <s v="Bill"/>
    <n v="44237"/>
    <n v="53279855"/>
    <s v="ARROW"/>
    <s v="Octavio Diaz"/>
    <s v="Software"/>
    <n v="4443.88"/>
    <m/>
    <n v="2506661.5099999998"/>
    <s v="[null]"/>
    <s v="Expense"/>
    <s v="Operating Expense"/>
    <s v="IT"/>
    <n v="1"/>
    <s v="Corporate"/>
    <s v="Percentage"/>
    <s v="6820 - Software"/>
    <s v="6820 - Software"/>
    <s v="IT"/>
    <s v="[null]"/>
    <n v="121489"/>
    <s v="Actuals"/>
    <n v="121498"/>
    <s v="6820 - Software"/>
    <x v="14"/>
    <s v="IT"/>
    <n v="4443.88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174.8599999999999"/>
    <n v="44561"/>
    <n v="2021"/>
    <s v="Q4"/>
    <s v="December"/>
    <n v="52"/>
    <n v="31"/>
    <s v="Year"/>
    <s v="Activity"/>
    <s v="Actuals"/>
    <n v="44239"/>
    <x v="0"/>
    <x v="35"/>
    <x v="26"/>
    <n v="2021"/>
    <n v="2021"/>
    <n v="2"/>
    <s v="Nice to have. Fill In or Delete"/>
    <s v="EXPENSE"/>
    <x v="0"/>
    <s v="6820 - Software"/>
    <s v="P&amp;L"/>
    <n v="25627"/>
    <s v="No"/>
    <x v="35"/>
    <s v="Bill"/>
    <n v="44239"/>
    <n v="53280642"/>
    <s v="ARROW"/>
    <s v="Octavio Diaz"/>
    <s v="Software"/>
    <n v="1174.8599999999999"/>
    <m/>
    <n v="2507836.3699999996"/>
    <s v="[null]"/>
    <s v="Expense"/>
    <s v="Operating Expense"/>
    <s v="IT"/>
    <n v="1"/>
    <s v="Corporate"/>
    <s v="Percentage"/>
    <s v="6820 - Software"/>
    <s v="6820 - Software"/>
    <s v="IT"/>
    <s v="[null]"/>
    <n v="121489"/>
    <s v="Actuals"/>
    <n v="121498"/>
    <s v="6820 - Software"/>
    <x v="14"/>
    <s v="IT"/>
    <n v="1174.8599999999999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1985.27"/>
    <n v="44561"/>
    <n v="2021"/>
    <s v="Q4"/>
    <s v="December"/>
    <n v="52"/>
    <n v="31"/>
    <s v="Year"/>
    <s v="Activity"/>
    <s v="Actuals"/>
    <n v="44240"/>
    <x v="0"/>
    <x v="35"/>
    <x v="26"/>
    <n v="2021"/>
    <n v="2021"/>
    <n v="2"/>
    <s v="Nice to have. Fill In or Delete"/>
    <s v="EXPENSE"/>
    <x v="0"/>
    <s v="6820 - Software"/>
    <s v="P&amp;L"/>
    <n v="25627"/>
    <s v="No"/>
    <x v="35"/>
    <s v="Credit Card"/>
    <n v="44240"/>
    <s v="[null]"/>
    <s v="[null]"/>
    <s v="[null]"/>
    <s v="[null]"/>
    <n v="11985.27"/>
    <m/>
    <n v="2519821.6399999997"/>
    <s v="[null]"/>
    <s v="Expense"/>
    <s v="Operating Expense"/>
    <s v="IT"/>
    <n v="1"/>
    <s v="Corporate"/>
    <s v="Percentage"/>
    <s v="6820 - Software"/>
    <s v="6820 - Software"/>
    <s v="IT"/>
    <s v="[null]"/>
    <n v="121489"/>
    <s v="Actuals"/>
    <n v="121498"/>
    <s v="6820 - Software"/>
    <x v="14"/>
    <s v="IT"/>
    <n v="11985.27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523"/>
    <n v="44561"/>
    <n v="2021"/>
    <s v="Q4"/>
    <s v="December"/>
    <n v="52"/>
    <n v="31"/>
    <s v="Year"/>
    <s v="Activity"/>
    <s v="Actuals"/>
    <n v="44238"/>
    <x v="0"/>
    <x v="36"/>
    <x v="27"/>
    <n v="2021"/>
    <n v="2021"/>
    <n v="2"/>
    <s v="Nice to have. Fill In or Delete"/>
    <s v="EXPENSE"/>
    <x v="0"/>
    <s v="6830 - Storage"/>
    <s v="P&amp;L"/>
    <n v="25627"/>
    <s v="No"/>
    <x v="36"/>
    <s v="Bill"/>
    <n v="44238"/>
    <s v="2/11/21 Statement"/>
    <s v="PUBLIC STORAGE"/>
    <s v="[null]"/>
    <s v="[null]"/>
    <n v="523"/>
    <m/>
    <n v="665038.27999999991"/>
    <s v="[null]"/>
    <s v="Expense"/>
    <s v="Operating Expense"/>
    <s v="Other Operating Expenses"/>
    <n v="1"/>
    <s v="Corporate"/>
    <s v="Percentage"/>
    <s v="6830 - Storage"/>
    <s v="6830 - Storage"/>
    <s v="Other Operating Expenses"/>
    <s v="[null]"/>
    <n v="121489"/>
    <s v="Actuals"/>
    <n v="121498"/>
    <s v="6830 - Storage"/>
    <x v="5"/>
    <s v="Other Operating Expenses"/>
    <n v="523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654"/>
    <n v="44561"/>
    <n v="2021"/>
    <s v="Q4"/>
    <s v="December"/>
    <n v="52"/>
    <n v="31"/>
    <s v="Year"/>
    <s v="Activity"/>
    <s v="Actuals"/>
    <n v="44240"/>
    <x v="0"/>
    <x v="36"/>
    <x v="27"/>
    <n v="2021"/>
    <n v="2021"/>
    <n v="2"/>
    <s v="Nice to have. Fill In or Delete"/>
    <s v="EXPENSE"/>
    <x v="0"/>
    <s v="6830 - Storage"/>
    <s v="P&amp;L"/>
    <n v="25627"/>
    <s v="No"/>
    <x v="36"/>
    <s v="Credit Card"/>
    <n v="44240"/>
    <s v="[null]"/>
    <s v="[null]"/>
    <s v="[null]"/>
    <s v="[null]"/>
    <n v="654"/>
    <m/>
    <n v="665692.27999999991"/>
    <s v="[null]"/>
    <s v="Expense"/>
    <s v="Operating Expense"/>
    <s v="Other Operating Expenses"/>
    <n v="1"/>
    <s v="Corporate"/>
    <s v="Percentage"/>
    <s v="6830 - Storage"/>
    <s v="6830 - Storage"/>
    <s v="Other Operating Expenses"/>
    <s v="[null]"/>
    <n v="121489"/>
    <s v="Actuals"/>
    <n v="121498"/>
    <s v="6830 - Storage"/>
    <x v="5"/>
    <s v="Other Operating Expenses"/>
    <n v="654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4400"/>
    <n v="44561"/>
    <n v="2021"/>
    <s v="Q4"/>
    <s v="December"/>
    <n v="52"/>
    <n v="31"/>
    <s v="Year"/>
    <s v="Activity"/>
    <s v="Actuals"/>
    <n v="44244"/>
    <x v="0"/>
    <x v="36"/>
    <x v="27"/>
    <n v="2021"/>
    <n v="2021"/>
    <n v="2"/>
    <s v="Nice to have. Fill In or Delete"/>
    <s v="EXPENSE"/>
    <x v="0"/>
    <s v="6830 - Storage"/>
    <s v="P&amp;L"/>
    <n v="25627"/>
    <s v="No"/>
    <x v="36"/>
    <s v="Bill"/>
    <n v="44244"/>
    <s v="March 2021 Rent (#238, 240)"/>
    <s v="WESTCHESTER INDUSTRIAL COMPLEX, LLC"/>
    <s v="[null]"/>
    <s v="[null]"/>
    <n v="4400"/>
    <m/>
    <n v="670092.27999999991"/>
    <s v="[null]"/>
    <s v="Expense"/>
    <s v="Operating Expense"/>
    <s v="Other Operating Expenses"/>
    <n v="1"/>
    <s v="Corporate"/>
    <s v="Percentage"/>
    <s v="6830 - Storage"/>
    <s v="6830 - Storage"/>
    <s v="Other Operating Expenses"/>
    <s v="[null]"/>
    <n v="121489"/>
    <s v="Actuals"/>
    <n v="121498"/>
    <s v="6830 - Storage"/>
    <x v="5"/>
    <s v="Other Operating Expenses"/>
    <n v="4400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58.99"/>
    <n v="44561"/>
    <n v="2021"/>
    <s v="Q4"/>
    <s v="December"/>
    <n v="52"/>
    <n v="31"/>
    <s v="Year"/>
    <s v="Activity"/>
    <s v="Actuals"/>
    <n v="44244"/>
    <x v="0"/>
    <x v="36"/>
    <x v="27"/>
    <n v="2021"/>
    <n v="2021"/>
    <n v="2"/>
    <s v="Nice to have. Fill In or Delete"/>
    <s v="EXPENSE"/>
    <x v="0"/>
    <s v="6830 - Storage"/>
    <s v="P&amp;L"/>
    <n v="25627"/>
    <s v="No"/>
    <x v="36"/>
    <s v="Bill"/>
    <n v="44244"/>
    <s v="Suite 240 Dec 3 to Dec 31, 2020"/>
    <s v="WESTCHESTER INDUSTRIAL COMPLEX, LLC"/>
    <s v="[null]"/>
    <s v="[null]"/>
    <n v="58.99"/>
    <m/>
    <n v="670151.2699999999"/>
    <s v="[null]"/>
    <s v="Expense"/>
    <s v="Operating Expense"/>
    <s v="Other Operating Expenses"/>
    <n v="1"/>
    <s v="Corporate"/>
    <s v="Percentage"/>
    <s v="6830 - Storage"/>
    <s v="6830 - Storage"/>
    <s v="Other Operating Expenses"/>
    <s v="[null]"/>
    <n v="121489"/>
    <s v="Actuals"/>
    <n v="121498"/>
    <s v="6830 - Storage"/>
    <x v="5"/>
    <s v="Other Operating Expenses"/>
    <n v="58.99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60.17"/>
    <n v="44561"/>
    <n v="2021"/>
    <s v="Q4"/>
    <s v="December"/>
    <n v="52"/>
    <n v="31"/>
    <s v="Year"/>
    <s v="Activity"/>
    <s v="Actuals"/>
    <n v="44244"/>
    <x v="0"/>
    <x v="36"/>
    <x v="27"/>
    <n v="2021"/>
    <n v="2021"/>
    <n v="2"/>
    <s v="Nice to have. Fill In or Delete"/>
    <s v="EXPENSE"/>
    <x v="0"/>
    <s v="6830 - Storage"/>
    <s v="P&amp;L"/>
    <n v="25627"/>
    <s v="No"/>
    <x v="36"/>
    <s v="Bill"/>
    <n v="44244"/>
    <s v="Suite 238 Dec 3 to Dec 31, 2020"/>
    <s v="WESTCHESTER INDUSTRIAL COMPLEX, LLC"/>
    <s v="[null]"/>
    <s v="[null]"/>
    <n v="260.17"/>
    <m/>
    <n v="670411.43999999994"/>
    <s v="[null]"/>
    <s v="Expense"/>
    <s v="Operating Expense"/>
    <s v="Other Operating Expenses"/>
    <n v="1"/>
    <s v="Corporate"/>
    <s v="Percentage"/>
    <s v="6830 - Storage"/>
    <s v="6830 - Storage"/>
    <s v="Other Operating Expenses"/>
    <s v="[null]"/>
    <n v="121489"/>
    <s v="Actuals"/>
    <n v="121498"/>
    <s v="6830 - Storage"/>
    <x v="5"/>
    <s v="Other Operating Expenses"/>
    <n v="260.17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53.84"/>
    <n v="44561"/>
    <n v="2021"/>
    <s v="Q4"/>
    <s v="December"/>
    <n v="52"/>
    <n v="31"/>
    <s v="Year"/>
    <s v="Activity"/>
    <s v="Actuals"/>
    <n v="44228"/>
    <x v="0"/>
    <x v="37"/>
    <x v="28"/>
    <n v="2021"/>
    <n v="2021"/>
    <n v="2"/>
    <s v="Nice to have. Fill In or Delete"/>
    <s v="EXPENSE"/>
    <x v="0"/>
    <s v="6875 - Telephone"/>
    <s v="P&amp;L"/>
    <n v="25627"/>
    <s v="No"/>
    <x v="37"/>
    <s v="Bill"/>
    <n v="44228"/>
    <s v="2/1/21 Statement"/>
    <s v="FRONTIER COMMUNICATIONS"/>
    <s v="[null]"/>
    <s v="[null]"/>
    <n v="253.84"/>
    <m/>
    <n v="1618616.2799999998"/>
    <s v="[null]"/>
    <s v="Expense"/>
    <s v="Operating Expense"/>
    <s v="Office Expenses"/>
    <n v="1"/>
    <s v="Corporate"/>
    <s v="Percentage"/>
    <s v="6875 - Telephone"/>
    <s v="6875 - Telephone"/>
    <s v="Office Expenses"/>
    <s v="[null]"/>
    <n v="121489"/>
    <s v="Actuals"/>
    <n v="121498"/>
    <s v="6875 - Telephone"/>
    <x v="9"/>
    <s v="Office Expenses"/>
    <n v="253.84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766.56"/>
    <n v="44561"/>
    <n v="2021"/>
    <s v="Q4"/>
    <s v="December"/>
    <n v="52"/>
    <n v="31"/>
    <s v="Year"/>
    <s v="Activity"/>
    <s v="Actuals"/>
    <n v="44228"/>
    <x v="0"/>
    <x v="37"/>
    <x v="28"/>
    <n v="2021"/>
    <n v="2021"/>
    <n v="2"/>
    <s v="Nice to have. Fill In or Delete"/>
    <s v="EXPENSE"/>
    <x v="0"/>
    <s v="6875 - Telephone"/>
    <s v="P&amp;L"/>
    <n v="25627"/>
    <s v="No"/>
    <x v="37"/>
    <s v="Bill"/>
    <n v="44228"/>
    <n v="100464622"/>
    <s v="LIGHTPATH FKA ALTICE BUSINESS"/>
    <s v="[null]"/>
    <s v="[null]"/>
    <n v="1766.56"/>
    <m/>
    <n v="1620382.8399999999"/>
    <s v="[null]"/>
    <s v="Expense"/>
    <s v="Operating Expense"/>
    <s v="Office Expenses"/>
    <n v="1"/>
    <s v="Corporate"/>
    <s v="Percentage"/>
    <s v="6875 - Telephone"/>
    <s v="6875 - Telephone"/>
    <s v="Office Expenses"/>
    <s v="[null]"/>
    <n v="121489"/>
    <s v="Actuals"/>
    <n v="121498"/>
    <s v="6875 - Telephone"/>
    <x v="9"/>
    <s v="Office Expenses"/>
    <n v="1766.56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-30"/>
    <n v="44561"/>
    <n v="2021"/>
    <s v="Q4"/>
    <s v="December"/>
    <n v="52"/>
    <n v="31"/>
    <s v="Year"/>
    <s v="Activity"/>
    <s v="Actuals"/>
    <n v="44232"/>
    <x v="0"/>
    <x v="37"/>
    <x v="28"/>
    <n v="2021"/>
    <n v="2021"/>
    <n v="2"/>
    <s v="Nice to have. Fill In or Delete"/>
    <s v="EXPENSE"/>
    <x v="0"/>
    <s v="6875 - Telephone"/>
    <s v="P&amp;L"/>
    <n v="25627"/>
    <s v="No"/>
    <x v="37"/>
    <s v="Expense Report"/>
    <n v="44232"/>
    <s v="EXP6108"/>
    <s v="Joanne Caggiano"/>
    <s v="[null]"/>
    <s v="[null]"/>
    <m/>
    <n v="30"/>
    <n v="1620352.8399999999"/>
    <s v="Joanne Caggiano"/>
    <s v="Expense"/>
    <s v="Operating Expense"/>
    <s v="Office Expenses"/>
    <n v="1"/>
    <s v="Corporate"/>
    <s v="Percentage"/>
    <s v="6875 - Telephone"/>
    <s v="6875 - Telephone"/>
    <s v="Office Expenses"/>
    <s v="[null]"/>
    <n v="121489"/>
    <s v="Actuals"/>
    <n v="121498"/>
    <s v="6875 - Telephone"/>
    <x v="9"/>
    <s v="Office Expenses"/>
    <n v="-30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94.88"/>
    <n v="44561"/>
    <n v="2021"/>
    <s v="Q4"/>
    <s v="December"/>
    <n v="52"/>
    <n v="31"/>
    <s v="Year"/>
    <s v="Activity"/>
    <s v="Actuals"/>
    <n v="44236"/>
    <x v="0"/>
    <x v="37"/>
    <x v="28"/>
    <n v="2021"/>
    <n v="2021"/>
    <n v="2"/>
    <s v="Nice to have. Fill In or Delete"/>
    <s v="EXPENSE"/>
    <x v="0"/>
    <s v="6875 - Telephone"/>
    <s v="P&amp;L"/>
    <n v="25627"/>
    <s v="No"/>
    <x v="37"/>
    <s v="Bill"/>
    <n v="44236"/>
    <s v="2/9/21 Statement"/>
    <s v="VERIZON 914-737-6314"/>
    <s v="[null]"/>
    <s v="[null]"/>
    <n v="94.88"/>
    <m/>
    <n v="1620447.7199999997"/>
    <s v="[null]"/>
    <s v="Expense"/>
    <s v="Operating Expense"/>
    <s v="Office Expenses"/>
    <n v="1"/>
    <s v="Corporate"/>
    <s v="Percentage"/>
    <s v="6875 - Telephone"/>
    <s v="6875 - Telephone"/>
    <s v="Office Expenses"/>
    <s v="[null]"/>
    <n v="121489"/>
    <s v="Actuals"/>
    <n v="121498"/>
    <s v="6875 - Telephone"/>
    <x v="9"/>
    <s v="Office Expenses"/>
    <n v="94.88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95.08"/>
    <n v="44561"/>
    <n v="2021"/>
    <s v="Q4"/>
    <s v="December"/>
    <n v="52"/>
    <n v="31"/>
    <s v="Year"/>
    <s v="Activity"/>
    <s v="Actuals"/>
    <n v="44239"/>
    <x v="0"/>
    <x v="37"/>
    <x v="28"/>
    <n v="2021"/>
    <n v="2021"/>
    <n v="2"/>
    <s v="Nice to have. Fill In or Delete"/>
    <s v="EXPENSE"/>
    <x v="0"/>
    <s v="6875 - Telephone"/>
    <s v="P&amp;L"/>
    <n v="25627"/>
    <s v="No"/>
    <x v="37"/>
    <s v="Expense Report"/>
    <n v="44239"/>
    <s v="EXP6110"/>
    <s v="Miklos David"/>
    <s v="[null]"/>
    <s v="[null]"/>
    <n v="95.08"/>
    <m/>
    <n v="1620542.7999999998"/>
    <s v="Miklos David"/>
    <s v="Expense"/>
    <s v="Operating Expense"/>
    <s v="Office Expenses"/>
    <n v="1"/>
    <s v="Corporate"/>
    <s v="Percentage"/>
    <s v="6875 - Telephone"/>
    <s v="6875 - Telephone"/>
    <s v="Office Expenses"/>
    <s v="[null]"/>
    <n v="121489"/>
    <s v="Actuals"/>
    <n v="121498"/>
    <s v="6875 - Telephone"/>
    <x v="9"/>
    <s v="Office Expenses"/>
    <n v="95.08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416.49"/>
    <n v="44561"/>
    <n v="2021"/>
    <s v="Q4"/>
    <s v="December"/>
    <n v="52"/>
    <n v="31"/>
    <s v="Year"/>
    <s v="Activity"/>
    <s v="Actuals"/>
    <n v="44242"/>
    <x v="0"/>
    <x v="37"/>
    <x v="28"/>
    <n v="2021"/>
    <n v="2021"/>
    <n v="2"/>
    <s v="Nice to have. Fill In or Delete"/>
    <s v="EXPENSE"/>
    <x v="0"/>
    <s v="6875 - Telephone"/>
    <s v="P&amp;L"/>
    <n v="25627"/>
    <s v="No"/>
    <x v="37"/>
    <s v="Bill"/>
    <n v="44242"/>
    <n v="9873415095"/>
    <s v="VERIZON WIRELESS - IIS - 05"/>
    <s v="[null]"/>
    <s v="[null]"/>
    <n v="416.49"/>
    <m/>
    <n v="1620959.2899999998"/>
    <s v="[null]"/>
    <s v="Expense"/>
    <s v="Operating Expense"/>
    <s v="Office Expenses"/>
    <n v="1"/>
    <s v="Corporate"/>
    <s v="Percentage"/>
    <s v="6875 - Telephone"/>
    <s v="6875 - Telephone"/>
    <s v="Office Expenses"/>
    <s v="[null]"/>
    <n v="121489"/>
    <s v="Actuals"/>
    <n v="121498"/>
    <s v="6875 - Telephone"/>
    <x v="9"/>
    <s v="Office Expenses"/>
    <n v="416.49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628.42999999999995"/>
    <n v="44561"/>
    <n v="2021"/>
    <s v="Q4"/>
    <s v="December"/>
    <n v="52"/>
    <n v="31"/>
    <s v="Year"/>
    <s v="Activity"/>
    <s v="Actuals"/>
    <n v="44254"/>
    <x v="0"/>
    <x v="37"/>
    <x v="28"/>
    <n v="2021"/>
    <n v="2021"/>
    <n v="2"/>
    <s v="Nice to have. Fill In or Delete"/>
    <s v="EXPENSE"/>
    <x v="0"/>
    <s v="6875 - Telephone"/>
    <s v="P&amp;L"/>
    <n v="25627"/>
    <s v="No"/>
    <x v="37"/>
    <s v="Bill"/>
    <n v="44254"/>
    <s v="822757211X03052021"/>
    <s v="AT&amp;T MOBILITY-211"/>
    <s v="[null]"/>
    <s v="[null]"/>
    <n v="628.42999999999995"/>
    <m/>
    <n v="1621587.7199999997"/>
    <s v="[null]"/>
    <s v="Expense"/>
    <s v="Operating Expense"/>
    <s v="Office Expenses"/>
    <n v="1"/>
    <s v="Corporate"/>
    <s v="Percentage"/>
    <s v="6875 - Telephone"/>
    <s v="6875 - Telephone"/>
    <s v="Office Expenses"/>
    <s v="[null]"/>
    <n v="121489"/>
    <s v="Actuals"/>
    <n v="121498"/>
    <s v="6875 - Telephone"/>
    <x v="9"/>
    <s v="Office Expenses"/>
    <n v="628.42999999999995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40"/>
    <n v="44561"/>
    <n v="2021"/>
    <s v="Q4"/>
    <s v="December"/>
    <n v="52"/>
    <n v="31"/>
    <s v="Year"/>
    <s v="Activity"/>
    <s v="Actuals"/>
    <n v="44255"/>
    <x v="0"/>
    <x v="37"/>
    <x v="28"/>
    <n v="2021"/>
    <n v="2021"/>
    <n v="2"/>
    <s v="Nice to have. Fill In or Delete"/>
    <s v="EXPENSE"/>
    <x v="0"/>
    <s v="6875 - Telephone"/>
    <s v="P&amp;L"/>
    <n v="25627"/>
    <s v="No"/>
    <x v="37"/>
    <s v="Expense Report"/>
    <n v="44255"/>
    <s v="EXP6114"/>
    <s v="Jeffrey Smith"/>
    <s v="[null]"/>
    <s v="[null]"/>
    <n v="140"/>
    <m/>
    <n v="1621727.7199999997"/>
    <s v="Jeffrey Smith"/>
    <s v="Expense"/>
    <s v="Operating Expense"/>
    <s v="Office Expenses"/>
    <n v="1"/>
    <s v="Corporate"/>
    <s v="Percentage"/>
    <s v="6875 - Telephone"/>
    <s v="6875 - Telephone"/>
    <s v="Office Expenses"/>
    <s v="[null]"/>
    <n v="121489"/>
    <s v="Actuals"/>
    <n v="121498"/>
    <s v="6875 - Telephone"/>
    <x v="9"/>
    <s v="Office Expenses"/>
    <n v="140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500"/>
    <n v="44561"/>
    <n v="2021"/>
    <s v="Q4"/>
    <s v="December"/>
    <n v="52"/>
    <n v="31"/>
    <s v="Year"/>
    <s v="Activity"/>
    <s v="Actuals"/>
    <n v="44237"/>
    <x v="0"/>
    <x v="38"/>
    <x v="29"/>
    <n v="2021"/>
    <n v="2021"/>
    <n v="2"/>
    <s v="Nice to have. Fill In or Delete"/>
    <s v="EXPENSE"/>
    <x v="0"/>
    <s v="6890 - Training"/>
    <s v="P&amp;L"/>
    <n v="25627"/>
    <s v="No"/>
    <x v="38"/>
    <s v="Bill"/>
    <n v="44237"/>
    <s v="21-011"/>
    <s v="REPUTATION MANAGEMENT LLC"/>
    <s v="[null]"/>
    <s v="[null]"/>
    <n v="2500"/>
    <m/>
    <n v="673929.97"/>
    <s v="[null]"/>
    <s v="Expense"/>
    <s v="Operating Expense"/>
    <s v="Employee"/>
    <n v="1"/>
    <s v="Corporate"/>
    <s v="Percentage"/>
    <s v="6890 - Training"/>
    <s v="6890 - Training"/>
    <s v="Employee"/>
    <s v="[null]"/>
    <n v="121489"/>
    <s v="Actuals"/>
    <n v="121498"/>
    <s v="6890 - Training"/>
    <x v="1"/>
    <s v="Employee"/>
    <n v="2500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550"/>
    <n v="44561"/>
    <n v="2021"/>
    <s v="Q4"/>
    <s v="December"/>
    <n v="52"/>
    <n v="31"/>
    <s v="Year"/>
    <s v="Activity"/>
    <s v="Actuals"/>
    <n v="44239"/>
    <x v="0"/>
    <x v="38"/>
    <x v="29"/>
    <n v="2021"/>
    <n v="2021"/>
    <n v="2"/>
    <s v="Nice to have. Fill In or Delete"/>
    <s v="EXPENSE"/>
    <x v="0"/>
    <s v="6890 - Training"/>
    <s v="P&amp;L"/>
    <n v="25627"/>
    <s v="No"/>
    <x v="38"/>
    <s v="Expense Report"/>
    <n v="44239"/>
    <s v="EXP6109"/>
    <s v="Sanjeev Kumar"/>
    <s v="[null]"/>
    <s v="[null]"/>
    <n v="2550"/>
    <m/>
    <n v="676479.97"/>
    <s v="Sanjeev Kumar"/>
    <s v="Expense"/>
    <s v="Operating Expense"/>
    <s v="Employee"/>
    <n v="1"/>
    <s v="Corporate"/>
    <s v="Percentage"/>
    <s v="6890 - Training"/>
    <s v="6890 - Training"/>
    <s v="Employee"/>
    <s v="[null]"/>
    <n v="121489"/>
    <s v="Actuals"/>
    <n v="121498"/>
    <s v="6890 - Training"/>
    <x v="1"/>
    <s v="Employee"/>
    <n v="2550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64.36"/>
    <n v="44561"/>
    <n v="2021"/>
    <s v="Q4"/>
    <s v="December"/>
    <n v="52"/>
    <n v="31"/>
    <s v="Year"/>
    <s v="Activity"/>
    <s v="Actuals"/>
    <n v="44232"/>
    <x v="0"/>
    <x v="39"/>
    <x v="30"/>
    <n v="2021"/>
    <n v="2021"/>
    <n v="2"/>
    <s v="Nice to have. Fill In or Delete"/>
    <s v="EXPENSE"/>
    <x v="0"/>
    <s v="6895 - Travel"/>
    <s v="P&amp;L"/>
    <n v="25627"/>
    <s v="No"/>
    <x v="39"/>
    <s v="Bill"/>
    <n v="44232"/>
    <n v="12870"/>
    <s v="ALL STAR LIMOUSINE"/>
    <s v="[null]"/>
    <s v="[null]"/>
    <n v="264.36"/>
    <m/>
    <n v="13205971.24"/>
    <s v="[null]"/>
    <s v="Expense"/>
    <s v="Operating Expense"/>
    <s v="T&amp;E"/>
    <n v="1"/>
    <s v="Corporate"/>
    <s v="Percentage"/>
    <s v="6895 - Travel"/>
    <s v="6895 - Travel"/>
    <s v="T&amp;E"/>
    <s v="[null]"/>
    <n v="121489"/>
    <s v="Actuals"/>
    <n v="121498"/>
    <s v="6895 - Travel"/>
    <x v="8"/>
    <s v="T&amp;E"/>
    <n v="264.36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-7211.49"/>
    <n v="44561"/>
    <n v="2021"/>
    <s v="Q4"/>
    <s v="December"/>
    <n v="52"/>
    <n v="31"/>
    <s v="Year"/>
    <s v="Activity"/>
    <s v="Actuals"/>
    <n v="44234"/>
    <x v="0"/>
    <x v="39"/>
    <x v="30"/>
    <n v="2021"/>
    <n v="2021"/>
    <n v="2"/>
    <s v="Nice to have. Fill In or Delete"/>
    <s v="EXPENSE"/>
    <x v="0"/>
    <s v="6895 - Travel"/>
    <s v="P&amp;L"/>
    <n v="25627"/>
    <s v="No"/>
    <x v="39"/>
    <s v="Credit Card"/>
    <n v="44234"/>
    <s v="[null]"/>
    <s v="[null]"/>
    <s v="[null]"/>
    <s v="[null]"/>
    <m/>
    <n v="7211.49"/>
    <n v="13198759.75"/>
    <s v="[null]"/>
    <s v="Expense"/>
    <s v="Operating Expense"/>
    <s v="T&amp;E"/>
    <n v="1"/>
    <s v="Corporate"/>
    <s v="Percentage"/>
    <s v="6895 - Travel"/>
    <s v="6895 - Travel"/>
    <s v="T&amp;E"/>
    <s v="[null]"/>
    <n v="121489"/>
    <s v="Actuals"/>
    <n v="121498"/>
    <s v="6895 - Travel"/>
    <x v="8"/>
    <s v="T&amp;E"/>
    <n v="-7211.49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263.14"/>
    <n v="44561"/>
    <n v="2021"/>
    <s v="Q4"/>
    <s v="December"/>
    <n v="52"/>
    <n v="31"/>
    <s v="Year"/>
    <s v="Activity"/>
    <s v="Actuals"/>
    <n v="44236"/>
    <x v="0"/>
    <x v="39"/>
    <x v="30"/>
    <n v="2021"/>
    <n v="2021"/>
    <n v="2"/>
    <s v="Nice to have. Fill In or Delete"/>
    <s v="EXPENSE"/>
    <x v="0"/>
    <s v="6895 - Travel"/>
    <s v="P&amp;L"/>
    <n v="25627"/>
    <s v="No"/>
    <x v="39"/>
    <s v="Credit Card"/>
    <n v="44236"/>
    <s v="[null]"/>
    <s v="[null]"/>
    <s v="[null]"/>
    <s v="[null]"/>
    <n v="263.14"/>
    <m/>
    <n v="13199022.890000001"/>
    <s v="[null]"/>
    <s v="Expense"/>
    <s v="Operating Expense"/>
    <s v="T&amp;E"/>
    <n v="1"/>
    <s v="Corporate"/>
    <s v="Percentage"/>
    <s v="6895 - Travel"/>
    <s v="6895 - Travel"/>
    <s v="T&amp;E"/>
    <s v="[null]"/>
    <n v="121489"/>
    <s v="Actuals"/>
    <n v="121498"/>
    <s v="6895 - Travel"/>
    <x v="8"/>
    <s v="T&amp;E"/>
    <n v="263.14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861.35"/>
    <n v="44561"/>
    <n v="2021"/>
    <s v="Q4"/>
    <s v="December"/>
    <n v="52"/>
    <n v="31"/>
    <s v="Year"/>
    <s v="Activity"/>
    <s v="Actuals"/>
    <n v="44239"/>
    <x v="0"/>
    <x v="39"/>
    <x v="30"/>
    <n v="2021"/>
    <n v="2021"/>
    <n v="2"/>
    <s v="Nice to have. Fill In or Delete"/>
    <s v="EXPENSE"/>
    <x v="0"/>
    <s v="6895 - Travel"/>
    <s v="P&amp;L"/>
    <n v="25627"/>
    <s v="No"/>
    <x v="39"/>
    <s v="Bill"/>
    <n v="44239"/>
    <n v="12879"/>
    <s v="ALL STAR LIMOUSINE"/>
    <s v="[null]"/>
    <s v="[null]"/>
    <n v="861.35"/>
    <m/>
    <n v="13199884.24"/>
    <s v="[null]"/>
    <s v="Expense"/>
    <s v="Operating Expense"/>
    <s v="T&amp;E"/>
    <n v="1"/>
    <s v="Corporate"/>
    <s v="Percentage"/>
    <s v="6895 - Travel"/>
    <s v="6895 - Travel"/>
    <s v="T&amp;E"/>
    <s v="[null]"/>
    <n v="121489"/>
    <s v="Actuals"/>
    <n v="121498"/>
    <s v="6895 - Travel"/>
    <x v="8"/>
    <s v="T&amp;E"/>
    <n v="861.35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555.04"/>
    <n v="44561"/>
    <n v="2021"/>
    <s v="Q4"/>
    <s v="December"/>
    <n v="52"/>
    <n v="31"/>
    <s v="Year"/>
    <s v="Activity"/>
    <s v="Actuals"/>
    <n v="44240"/>
    <x v="0"/>
    <x v="39"/>
    <x v="30"/>
    <n v="2021"/>
    <n v="2021"/>
    <n v="2"/>
    <s v="Nice to have. Fill In or Delete"/>
    <s v="EXPENSE"/>
    <x v="0"/>
    <s v="6895 - Travel"/>
    <s v="P&amp;L"/>
    <n v="25627"/>
    <s v="No"/>
    <x v="39"/>
    <s v="Credit Card"/>
    <n v="44240"/>
    <s v="[null]"/>
    <s v="[null]"/>
    <s v="[null]"/>
    <s v="[null]"/>
    <n v="1555.04"/>
    <m/>
    <n v="13201439.279999999"/>
    <s v="[null]"/>
    <s v="Expense"/>
    <s v="Operating Expense"/>
    <s v="T&amp;E"/>
    <n v="1"/>
    <s v="Corporate"/>
    <s v="Percentage"/>
    <s v="6895 - Travel"/>
    <s v="6895 - Travel"/>
    <s v="T&amp;E"/>
    <s v="[null]"/>
    <n v="121489"/>
    <s v="Actuals"/>
    <n v="121498"/>
    <s v="6895 - Travel"/>
    <x v="8"/>
    <s v="T&amp;E"/>
    <n v="1555.04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54.5"/>
    <n v="44561"/>
    <n v="2021"/>
    <s v="Q4"/>
    <s v="December"/>
    <n v="52"/>
    <n v="31"/>
    <s v="Year"/>
    <s v="Activity"/>
    <s v="Actuals"/>
    <n v="44250"/>
    <x v="0"/>
    <x v="39"/>
    <x v="30"/>
    <n v="2021"/>
    <n v="2021"/>
    <n v="2"/>
    <s v="Nice to have. Fill In or Delete"/>
    <s v="EXPENSE"/>
    <x v="0"/>
    <s v="6895 - Travel"/>
    <s v="P&amp;L"/>
    <n v="25627"/>
    <s v="No"/>
    <x v="39"/>
    <s v="Expense Report"/>
    <n v="44250"/>
    <s v="EXP6112"/>
    <s v="Brian Peterkin"/>
    <s v="[null]"/>
    <s v="[null]"/>
    <n v="154.5"/>
    <m/>
    <n v="13201593.779999999"/>
    <s v="Brian Peterkin"/>
    <s v="Expense"/>
    <s v="Operating Expense"/>
    <s v="T&amp;E"/>
    <n v="1"/>
    <s v="Corporate"/>
    <s v="Percentage"/>
    <s v="6895 - Travel"/>
    <s v="6895 - Travel"/>
    <s v="T&amp;E"/>
    <s v="[null]"/>
    <n v="121489"/>
    <s v="Actuals"/>
    <n v="121498"/>
    <s v="6895 - Travel"/>
    <x v="8"/>
    <s v="T&amp;E"/>
    <n v="154.5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5565.33"/>
    <n v="44561"/>
    <n v="2021"/>
    <s v="Q4"/>
    <s v="December"/>
    <n v="52"/>
    <n v="31"/>
    <s v="Year"/>
    <s v="Activity"/>
    <s v="Actuals"/>
    <n v="44231"/>
    <x v="0"/>
    <x v="40"/>
    <x v="31"/>
    <n v="2021"/>
    <n v="2021"/>
    <n v="2"/>
    <s v="Nice to have. Fill In or Delete"/>
    <s v="EXPENSE"/>
    <x v="0"/>
    <s v="6900 - Utilities"/>
    <s v="P&amp;L"/>
    <n v="25627"/>
    <s v="No"/>
    <x v="40"/>
    <s v="Bill"/>
    <n v="44231"/>
    <s v="2/4/21 Statement"/>
    <s v="PSEG Long Island"/>
    <s v="[null]"/>
    <s v="[null]"/>
    <n v="5565.33"/>
    <m/>
    <n v="1072593.1600000001"/>
    <s v="[null]"/>
    <s v="Expense"/>
    <s v="Operating Expense"/>
    <s v="Other Operating Expenses"/>
    <n v="1"/>
    <s v="Corporate"/>
    <s v="Percentage"/>
    <s v="6900 - Utilities"/>
    <s v="6900 - Utilities"/>
    <s v="Other Operating Expenses"/>
    <s v="[null]"/>
    <n v="121489"/>
    <s v="Actuals"/>
    <n v="121498"/>
    <s v="6900 - Utilities"/>
    <x v="5"/>
    <s v="Other Operating Expenses"/>
    <n v="5565.33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812.31"/>
    <n v="44561"/>
    <n v="2021"/>
    <s v="Q4"/>
    <s v="December"/>
    <n v="52"/>
    <n v="31"/>
    <s v="Year"/>
    <s v="Activity"/>
    <s v="Actuals"/>
    <n v="44239"/>
    <x v="0"/>
    <x v="40"/>
    <x v="31"/>
    <n v="2021"/>
    <n v="2021"/>
    <n v="2"/>
    <s v="Nice to have. Fill In or Delete"/>
    <s v="EXPENSE"/>
    <x v="0"/>
    <s v="6900 - Utilities"/>
    <s v="P&amp;L"/>
    <n v="25627"/>
    <s v="No"/>
    <x v="40"/>
    <s v="Bill"/>
    <n v="44239"/>
    <s v="2/14/21 Statement"/>
    <s v="NATIONAL GRID (137)"/>
    <s v="[null]"/>
    <s v="[null]"/>
    <n v="1812.31"/>
    <m/>
    <n v="1074405.4700000002"/>
    <s v="[null]"/>
    <s v="Expense"/>
    <s v="Operating Expense"/>
    <s v="Other Operating Expenses"/>
    <n v="1"/>
    <s v="Corporate"/>
    <s v="Percentage"/>
    <s v="6900 - Utilities"/>
    <s v="6900 - Utilities"/>
    <s v="Other Operating Expenses"/>
    <s v="[null]"/>
    <n v="121489"/>
    <s v="Actuals"/>
    <n v="121498"/>
    <s v="6900 - Utilities"/>
    <x v="5"/>
    <s v="Other Operating Expenses"/>
    <n v="1812.31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662.5"/>
    <n v="44561"/>
    <n v="2021"/>
    <s v="Q4"/>
    <s v="December"/>
    <n v="52"/>
    <n v="31"/>
    <s v="Year"/>
    <s v="Activity"/>
    <s v="Actuals"/>
    <n v="44233"/>
    <x v="0"/>
    <x v="41"/>
    <x v="32"/>
    <n v="2021"/>
    <n v="2021"/>
    <n v="2"/>
    <s v="Nice to have. Fill In or Delete"/>
    <s v="EXPENSE"/>
    <x v="0"/>
    <s v="9845 - Contributions"/>
    <s v="P&amp;L"/>
    <n v="25627"/>
    <s v="No"/>
    <x v="41"/>
    <s v="Credit Card"/>
    <n v="44233"/>
    <s v="[null]"/>
    <s v="[null]"/>
    <s v="[null]"/>
    <s v="[null]"/>
    <n v="662.5"/>
    <m/>
    <n v="1028542.06"/>
    <s v="[null]"/>
    <s v="Expense"/>
    <s v="Operating Expense"/>
    <s v="Other Operating Expenses"/>
    <n v="1"/>
    <s v="Corporate"/>
    <s v="Percentage"/>
    <s v="9845 - Contributions"/>
    <s v="9845 - Contributions"/>
    <s v="Other Operating Expenses"/>
    <s v="[null]"/>
    <n v="121489"/>
    <s v="Actuals"/>
    <n v="121498"/>
    <s v="9845 - Contributions"/>
    <x v="5"/>
    <s v="Other Operating Expenses"/>
    <n v="662.5"/>
    <m/>
    <m/>
    <m/>
    <m/>
    <m/>
    <m/>
    <m/>
    <m/>
    <m/>
    <m/>
    <m/>
    <m/>
    <m/>
    <m/>
    <m/>
    <m/>
    <m/>
  </r>
  <r>
    <s v="GL 2021 IISL.xlsx"/>
    <s v="Nice to have. Fill In or Delete"/>
    <s v="Nice to have. Fill In or Delete"/>
    <n v="10000"/>
    <n v="44561"/>
    <n v="2021"/>
    <s v="Q4"/>
    <s v="December"/>
    <n v="52"/>
    <n v="31"/>
    <s v="Year"/>
    <s v="Activity"/>
    <s v="Actuals"/>
    <n v="44238"/>
    <x v="0"/>
    <x v="41"/>
    <x v="32"/>
    <n v="2021"/>
    <n v="2021"/>
    <n v="2"/>
    <s v="Nice to have. Fill In or Delete"/>
    <s v="EXPENSE"/>
    <x v="0"/>
    <s v="9845 - Contributions"/>
    <s v="P&amp;L"/>
    <n v="25627"/>
    <s v="No"/>
    <x v="41"/>
    <s v="Check"/>
    <n v="44238"/>
    <n v="70843"/>
    <s v="NYU LANGONE HEALTH"/>
    <s v="[null]"/>
    <s v="[null]"/>
    <n v="10000"/>
    <m/>
    <n v="1038542.06"/>
    <s v="[null]"/>
    <s v="Expense"/>
    <s v="Operating Expense"/>
    <s v="Other Operating Expenses"/>
    <n v="1"/>
    <s v="Corporate"/>
    <s v="Percentage"/>
    <s v="9845 - Contributions"/>
    <s v="9845 - Contributions"/>
    <s v="Other Operating Expenses"/>
    <s v="[null]"/>
    <n v="121489"/>
    <s v="Actuals"/>
    <n v="121498"/>
    <s v="9845 - Contributions"/>
    <x v="5"/>
    <s v="Other Operating Expenses"/>
    <n v="10000"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52">
  <r>
    <s v="GL 2022 IISL.xlsx"/>
    <s v="Nice to have. Fill In or Delete"/>
    <s v="Nice to have. Fill In or Delete"/>
    <n v="430101.5"/>
    <n v="44926"/>
    <n v="2022"/>
    <s v="Q4"/>
    <s v="December"/>
    <n v="52"/>
    <n v="31"/>
    <s v="Year"/>
    <s v="Activity"/>
    <s v="Actuals"/>
    <n v="44593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176"/>
    <n v="44593"/>
    <n v="74600"/>
    <s v="BLOOMBERG, LP"/>
    <s v="BLOOMBERG, LP"/>
    <s v="[null]"/>
    <s v="Dell"/>
    <s v="Hardware"/>
    <m/>
    <n v="430101.5"/>
    <n v="-1572629679.7399986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430101.5"/>
    <m/>
    <m/>
    <m/>
    <m/>
    <m/>
    <m/>
    <m/>
    <m/>
    <m/>
    <m/>
    <m/>
    <m/>
    <m/>
  </r>
  <r>
    <s v="GL 2022 IISL.xlsx"/>
    <s v="Nice to have. Fill In or Delete"/>
    <s v="Nice to have. Fill In or Delete"/>
    <n v="606020.24"/>
    <n v="44926"/>
    <n v="2022"/>
    <s v="Q4"/>
    <s v="December"/>
    <n v="52"/>
    <n v="31"/>
    <s v="Year"/>
    <s v="Activity"/>
    <s v="Actuals"/>
    <n v="44593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911"/>
    <n v="44593"/>
    <n v="74563"/>
    <s v="BLOOMBERG, LP"/>
    <s v="BLOOMBERG, LP"/>
    <s v="[null]"/>
    <s v="Dell"/>
    <s v="Hardware"/>
    <m/>
    <n v="606020.24"/>
    <n v="-1573235699.9799986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606020.24"/>
    <m/>
    <m/>
    <m/>
    <m/>
    <m/>
    <m/>
    <m/>
    <m/>
    <m/>
    <m/>
    <m/>
    <m/>
    <m/>
  </r>
  <r>
    <s v="GL 2022 IISL.xlsx"/>
    <s v="Nice to have. Fill In or Delete"/>
    <s v="Nice to have. Fill In or Delete"/>
    <n v="834344.7"/>
    <n v="44926"/>
    <n v="2022"/>
    <s v="Q4"/>
    <s v="December"/>
    <n v="52"/>
    <n v="31"/>
    <s v="Year"/>
    <s v="Activity"/>
    <s v="Actuals"/>
    <n v="44593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3"/>
    <n v="44593"/>
    <n v="74568"/>
    <s v="BLOOMBERG, LP"/>
    <s v="BLOOMBERG, LP"/>
    <s v="[null]"/>
    <s v="Dell"/>
    <s v="Hardware"/>
    <m/>
    <n v="834344.7"/>
    <n v="-1574070044.6799986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834344.7"/>
    <m/>
    <m/>
    <m/>
    <m/>
    <m/>
    <m/>
    <m/>
    <m/>
    <m/>
    <m/>
    <m/>
    <m/>
    <m/>
  </r>
  <r>
    <s v="GL 2022 IISL.xlsx"/>
    <s v="Nice to have. Fill In or Delete"/>
    <s v="Nice to have. Fill In or Delete"/>
    <n v="5704197.8399999999"/>
    <n v="44926"/>
    <n v="2022"/>
    <s v="Q4"/>
    <s v="December"/>
    <n v="52"/>
    <n v="31"/>
    <s v="Year"/>
    <s v="Activity"/>
    <s v="Actuals"/>
    <n v="44593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915"/>
    <n v="44593"/>
    <n v="74558"/>
    <s v="BLOOMBERG, LP"/>
    <s v="BLOOMBERG, LP"/>
    <s v="[null]"/>
    <s v="Dell"/>
    <s v="Hardware"/>
    <m/>
    <n v="5704197.8399999999"/>
    <n v="-1579774242.5199986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5704197.8399999999"/>
    <m/>
    <m/>
    <m/>
    <m/>
    <m/>
    <m/>
    <m/>
    <m/>
    <m/>
    <m/>
    <m/>
    <m/>
    <m/>
  </r>
  <r>
    <s v="GL 2022 IISL.xlsx"/>
    <s v="Nice to have. Fill In or Delete"/>
    <s v="Nice to have. Fill In or Delete"/>
    <n v="1237780.08"/>
    <n v="44926"/>
    <n v="2022"/>
    <s v="Q4"/>
    <s v="December"/>
    <n v="52"/>
    <n v="31"/>
    <s v="Year"/>
    <s v="Activity"/>
    <s v="Actuals"/>
    <n v="44593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94"/>
    <n v="44593"/>
    <n v="74555"/>
    <s v="BLOOMBERG, LP"/>
    <s v="BLOOMBERG, LP"/>
    <s v="[null]"/>
    <s v="Dell"/>
    <s v="Hardware"/>
    <m/>
    <n v="1237780.08"/>
    <n v="-1581012022.5999985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237780.08"/>
    <m/>
    <m/>
    <m/>
    <m/>
    <m/>
    <m/>
    <m/>
    <m/>
    <m/>
    <m/>
    <m/>
    <m/>
    <m/>
  </r>
  <r>
    <s v="GL 2022 IISL.xlsx"/>
    <s v="Nice to have. Fill In or Delete"/>
    <s v="Nice to have. Fill In or Delete"/>
    <n v="1554171.5"/>
    <n v="44926"/>
    <n v="2022"/>
    <s v="Q4"/>
    <s v="December"/>
    <n v="52"/>
    <n v="31"/>
    <s v="Year"/>
    <s v="Activity"/>
    <s v="Actuals"/>
    <n v="44593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3"/>
    <n v="44593"/>
    <n v="74569"/>
    <s v="BLOOMBERG, LP"/>
    <s v="BLOOMBERG, LP"/>
    <s v="[null]"/>
    <s v="Dell"/>
    <s v="Hardware"/>
    <m/>
    <n v="1554171.5"/>
    <n v="-1582566194.0999985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554171.5"/>
    <m/>
    <m/>
    <m/>
    <m/>
    <m/>
    <m/>
    <m/>
    <m/>
    <m/>
    <m/>
    <m/>
    <m/>
    <m/>
  </r>
  <r>
    <s v="GL 2022 IISL.xlsx"/>
    <s v="Nice to have. Fill In or Delete"/>
    <s v="Nice to have. Fill In or Delete"/>
    <n v="163597"/>
    <n v="44926"/>
    <n v="2022"/>
    <s v="Q4"/>
    <s v="December"/>
    <n v="52"/>
    <n v="31"/>
    <s v="Year"/>
    <s v="Activity"/>
    <s v="Actuals"/>
    <n v="44593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3"/>
    <n v="44593"/>
    <n v="74580"/>
    <s v="BLOOMBERG, LP"/>
    <s v="BLOOMBERG, LP"/>
    <s v="[null]"/>
    <s v="Dell"/>
    <s v="Hardware"/>
    <m/>
    <n v="163597"/>
    <n v="-1582729791.0999985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63597"/>
    <m/>
    <m/>
    <m/>
    <m/>
    <m/>
    <m/>
    <m/>
    <m/>
    <m/>
    <m/>
    <m/>
    <m/>
    <m/>
  </r>
  <r>
    <s v="GL 2022 IISL.xlsx"/>
    <s v="Nice to have. Fill In or Delete"/>
    <s v="Nice to have. Fill In or Delete"/>
    <n v="1517937.48"/>
    <n v="44926"/>
    <n v="2022"/>
    <s v="Q4"/>
    <s v="December"/>
    <n v="52"/>
    <n v="31"/>
    <s v="Year"/>
    <s v="Activity"/>
    <s v="Actuals"/>
    <n v="44593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4"/>
    <n v="44593"/>
    <n v="74559"/>
    <s v="BLOOMBERG, LP"/>
    <s v="BLOOMBERG, LP"/>
    <s v="[null]"/>
    <s v="Dell"/>
    <s v="Hardware"/>
    <m/>
    <n v="1517937.48"/>
    <n v="-1584247728.5799985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517937.48"/>
    <m/>
    <m/>
    <m/>
    <m/>
    <m/>
    <m/>
    <m/>
    <m/>
    <m/>
    <m/>
    <m/>
    <m/>
    <m/>
  </r>
  <r>
    <s v="GL 2022 IISL.xlsx"/>
    <s v="Nice to have. Fill In or Delete"/>
    <s v="Nice to have. Fill In or Delete"/>
    <n v="376929.54"/>
    <n v="44926"/>
    <n v="2022"/>
    <s v="Q4"/>
    <s v="December"/>
    <n v="52"/>
    <n v="31"/>
    <s v="Year"/>
    <s v="Activity"/>
    <s v="Actuals"/>
    <n v="44593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911"/>
    <n v="44593"/>
    <n v="74566"/>
    <s v="BLOOMBERG, LP"/>
    <s v="BLOOMBERG, LP"/>
    <s v="[null]"/>
    <s v="Dell"/>
    <s v="Hardware"/>
    <m/>
    <n v="376929.54"/>
    <n v="-1584624658.1199985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76929.54"/>
    <m/>
    <m/>
    <m/>
    <m/>
    <m/>
    <m/>
    <m/>
    <m/>
    <m/>
    <m/>
    <m/>
    <m/>
    <m/>
  </r>
  <r>
    <s v="GL 2022 IISL.xlsx"/>
    <s v="Nice to have. Fill In or Delete"/>
    <s v="Nice to have. Fill In or Delete"/>
    <n v="751394.94"/>
    <n v="44926"/>
    <n v="2022"/>
    <s v="Q4"/>
    <s v="December"/>
    <n v="52"/>
    <n v="31"/>
    <s v="Year"/>
    <s v="Activity"/>
    <s v="Actuals"/>
    <n v="44593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911"/>
    <n v="44593"/>
    <n v="74562"/>
    <s v="BLOOMBERG, LP"/>
    <s v="BLOOMBERG, LP"/>
    <s v="[null]"/>
    <s v="Dell"/>
    <s v="Hardware"/>
    <m/>
    <n v="751394.94"/>
    <n v="-1585376053.0599985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751394.94"/>
    <m/>
    <m/>
    <m/>
    <m/>
    <m/>
    <m/>
    <m/>
    <m/>
    <m/>
    <m/>
    <m/>
    <m/>
    <m/>
  </r>
  <r>
    <s v="GL 2022 IISL.xlsx"/>
    <s v="Nice to have. Fill In or Delete"/>
    <s v="Nice to have. Fill In or Delete"/>
    <n v="659343.19999999995"/>
    <n v="44926"/>
    <n v="2022"/>
    <s v="Q4"/>
    <s v="December"/>
    <n v="52"/>
    <n v="31"/>
    <s v="Year"/>
    <s v="Activity"/>
    <s v="Actuals"/>
    <n v="44593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911"/>
    <n v="44593"/>
    <n v="74578"/>
    <s v="BLOOMBERG, LP"/>
    <s v="BLOOMBERG, LP"/>
    <s v="[null]"/>
    <s v="Dell"/>
    <s v="Hardware"/>
    <m/>
    <n v="659343.19999999995"/>
    <n v="-1586035396.2599986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659343.19999999995"/>
    <m/>
    <m/>
    <m/>
    <m/>
    <m/>
    <m/>
    <m/>
    <m/>
    <m/>
    <m/>
    <m/>
    <m/>
    <m/>
  </r>
  <r>
    <s v="GL 2022 IISL.xlsx"/>
    <s v="Nice to have. Fill In or Delete"/>
    <s v="Nice to have. Fill In or Delete"/>
    <n v="3573172.66"/>
    <n v="44926"/>
    <n v="2022"/>
    <s v="Q4"/>
    <s v="December"/>
    <n v="52"/>
    <n v="31"/>
    <s v="Year"/>
    <s v="Activity"/>
    <s v="Actuals"/>
    <n v="44593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94"/>
    <n v="44593"/>
    <n v="74560"/>
    <s v="BLOOMBERG, LP"/>
    <s v="BLOOMBERG, LP"/>
    <s v="[null]"/>
    <s v="Dell"/>
    <s v="Hardware"/>
    <m/>
    <n v="3573172.66"/>
    <n v="-1589608568.9199986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573172.66"/>
    <m/>
    <m/>
    <m/>
    <m/>
    <m/>
    <m/>
    <m/>
    <m/>
    <m/>
    <m/>
    <m/>
    <m/>
    <m/>
  </r>
  <r>
    <s v="GL 2022 IISL.xlsx"/>
    <s v="Nice to have. Fill In or Delete"/>
    <s v="Nice to have. Fill In or Delete"/>
    <n v="2352.96"/>
    <n v="44926"/>
    <n v="2022"/>
    <s v="Q4"/>
    <s v="December"/>
    <n v="52"/>
    <n v="31"/>
    <s v="Year"/>
    <s v="Activity"/>
    <s v="Actuals"/>
    <n v="44593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287"/>
    <n v="44593"/>
    <n v="74613"/>
    <s v="MUNICIPAL CREDIT UNION"/>
    <s v="MUNICIPAL CREDIT UNION"/>
    <s v="[null]"/>
    <s v="HPE"/>
    <s v="Hardware"/>
    <m/>
    <n v="2352.96"/>
    <n v="-1589610921.8799987"/>
    <s v="Michael Collin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352.96"/>
    <m/>
    <m/>
    <m/>
    <m/>
    <m/>
    <m/>
    <m/>
    <m/>
    <m/>
    <m/>
    <m/>
    <m/>
    <m/>
  </r>
  <r>
    <s v="GL 2022 IISL.xlsx"/>
    <s v="Nice to have. Fill In or Delete"/>
    <s v="Nice to have. Fill In or Delete"/>
    <n v="161055.24"/>
    <n v="44926"/>
    <n v="2022"/>
    <s v="Q4"/>
    <s v="December"/>
    <n v="52"/>
    <n v="31"/>
    <s v="Year"/>
    <s v="Activity"/>
    <s v="Actuals"/>
    <n v="44593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91"/>
    <n v="44593"/>
    <n v="74557"/>
    <s v="BLOOMBERG, LP"/>
    <s v="BLOOMBERG, LP"/>
    <s v="[null]"/>
    <s v="Dell"/>
    <s v="Hardware"/>
    <m/>
    <n v="161055.24"/>
    <n v="-1589771977.1199987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61055.24"/>
    <m/>
    <m/>
    <m/>
    <m/>
    <m/>
    <m/>
    <m/>
    <m/>
    <m/>
    <m/>
    <m/>
    <m/>
    <m/>
  </r>
  <r>
    <s v="GL 2022 IISL.xlsx"/>
    <s v="Nice to have. Fill In or Delete"/>
    <s v="Nice to have. Fill In or Delete"/>
    <n v="2153262.41"/>
    <n v="44926"/>
    <n v="2022"/>
    <s v="Q4"/>
    <s v="December"/>
    <n v="52"/>
    <n v="31"/>
    <s v="Year"/>
    <s v="Activity"/>
    <s v="Actuals"/>
    <n v="44593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911"/>
    <n v="44593"/>
    <n v="74564"/>
    <s v="BLOOMBERG, LP"/>
    <s v="BLOOMBERG, LP"/>
    <s v="[null]"/>
    <s v="Dell"/>
    <s v="Hardware"/>
    <m/>
    <n v="2153262.41"/>
    <n v="-1591925239.5299988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153262.41"/>
    <m/>
    <m/>
    <m/>
    <m/>
    <m/>
    <m/>
    <m/>
    <m/>
    <m/>
    <m/>
    <m/>
    <m/>
    <m/>
  </r>
  <r>
    <s v="GL 2022 IISL.xlsx"/>
    <s v="Nice to have. Fill In or Delete"/>
    <s v="Nice to have. Fill In or Delete"/>
    <n v="346525.29"/>
    <n v="44926"/>
    <n v="2022"/>
    <s v="Q4"/>
    <s v="December"/>
    <n v="52"/>
    <n v="31"/>
    <s v="Year"/>
    <s v="Activity"/>
    <s v="Actuals"/>
    <n v="44593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911"/>
    <n v="44593"/>
    <n v="74579"/>
    <s v="BLOOMBERG, LP"/>
    <s v="BLOOMBERG, LP"/>
    <s v="[null]"/>
    <s v="Dell"/>
    <s v="Hardware"/>
    <m/>
    <n v="346525.29"/>
    <n v="-1592271764.8199987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46525.29"/>
    <m/>
    <m/>
    <m/>
    <m/>
    <m/>
    <m/>
    <m/>
    <m/>
    <m/>
    <m/>
    <m/>
    <m/>
    <m/>
  </r>
  <r>
    <s v="GL 2022 IISL.xlsx"/>
    <s v="Nice to have. Fill In or Delete"/>
    <s v="Nice to have. Fill In or Delete"/>
    <n v="2109834"/>
    <n v="44926"/>
    <n v="2022"/>
    <s v="Q4"/>
    <s v="December"/>
    <n v="52"/>
    <n v="31"/>
    <s v="Year"/>
    <s v="Activity"/>
    <s v="Actuals"/>
    <n v="44593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91"/>
    <n v="44593"/>
    <n v="74556"/>
    <s v="BLOOMBERG, LP"/>
    <s v="BLOOMBERG, LP"/>
    <s v="[null]"/>
    <s v="Dell"/>
    <s v="Hardware"/>
    <m/>
    <n v="2109834"/>
    <n v="-1594381598.8199987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109834"/>
    <m/>
    <m/>
    <m/>
    <m/>
    <m/>
    <m/>
    <m/>
    <m/>
    <m/>
    <m/>
    <m/>
    <m/>
    <m/>
  </r>
  <r>
    <s v="GL 2022 IISL.xlsx"/>
    <s v="Nice to have. Fill In or Delete"/>
    <s v="Nice to have. Fill In or Delete"/>
    <n v="161055.24"/>
    <n v="44926"/>
    <n v="2022"/>
    <s v="Q4"/>
    <s v="December"/>
    <n v="52"/>
    <n v="31"/>
    <s v="Year"/>
    <s v="Activity"/>
    <s v="Actuals"/>
    <n v="44593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3"/>
    <n v="44593"/>
    <n v="74561"/>
    <s v="BLOOMBERG, LP"/>
    <s v="BLOOMBERG, LP"/>
    <s v="[null]"/>
    <s v="Dell"/>
    <s v="Hardware"/>
    <m/>
    <n v="161055.24"/>
    <n v="-1594542654.0599988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61055.24"/>
    <m/>
    <m/>
    <m/>
    <m/>
    <m/>
    <m/>
    <m/>
    <m/>
    <m/>
    <m/>
    <m/>
    <m/>
    <m/>
  </r>
  <r>
    <s v="GL 2022 IISL.xlsx"/>
    <s v="Nice to have. Fill In or Delete"/>
    <s v="Nice to have. Fill In or Delete"/>
    <n v="181852.51"/>
    <n v="44926"/>
    <n v="2022"/>
    <s v="Q4"/>
    <s v="December"/>
    <n v="52"/>
    <n v="31"/>
    <s v="Year"/>
    <s v="Activity"/>
    <s v="Actuals"/>
    <n v="44594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117"/>
    <n v="44594"/>
    <n v="74623"/>
    <s v="CERVALIS A CYRUSONE COMPANY"/>
    <s v="CERVALIS A CYRUSONE COMPANY"/>
    <s v="[null]"/>
    <s v="HPE"/>
    <s v="Hardware"/>
    <m/>
    <n v="181852.51"/>
    <n v="-1594724506.5699987"/>
    <s v="Bryan Power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81852.51"/>
    <m/>
    <m/>
    <m/>
    <m/>
    <m/>
    <m/>
    <m/>
    <m/>
    <m/>
    <m/>
    <m/>
    <m/>
    <m/>
  </r>
  <r>
    <s v="GL 2022 IISL.xlsx"/>
    <s v="Nice to have. Fill In or Delete"/>
    <s v="Nice to have. Fill In or Delete"/>
    <n v="390"/>
    <n v="44926"/>
    <n v="2022"/>
    <s v="Q4"/>
    <s v="December"/>
    <n v="52"/>
    <n v="31"/>
    <s v="Year"/>
    <s v="Activity"/>
    <s v="Actuals"/>
    <n v="44594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289"/>
    <n v="44594"/>
    <n v="74618"/>
    <s v="CERVALIS A CYRUSONE COMPANY"/>
    <s v="CERVALIS A CYRUSONE COMPANY"/>
    <s v="[null]"/>
    <s v="HPE"/>
    <s v="Hardware"/>
    <m/>
    <n v="390"/>
    <n v="-1594724896.5699987"/>
    <s v="Bryan Power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90"/>
    <m/>
    <m/>
    <m/>
    <m/>
    <m/>
    <m/>
    <m/>
    <m/>
    <m/>
    <m/>
    <m/>
    <m/>
    <m/>
  </r>
  <r>
    <s v="GL 2022 IISL.xlsx"/>
    <s v="Nice to have. Fill In or Delete"/>
    <s v="Nice to have. Fill In or Delete"/>
    <n v="226531.78"/>
    <n v="44926"/>
    <n v="2022"/>
    <s v="Q4"/>
    <s v="December"/>
    <n v="52"/>
    <n v="31"/>
    <s v="Year"/>
    <s v="Activity"/>
    <s v="Actuals"/>
    <n v="44594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062"/>
    <n v="44594"/>
    <n v="74687"/>
    <s v="CERVALIS A CYRUSONE COMPANY"/>
    <s v="CERVALIS A CYRUSONE COMPANY"/>
    <s v="[null]"/>
    <s v="HPE"/>
    <s v="Hardware"/>
    <m/>
    <n v="226531.78"/>
    <n v="-1594951428.3499987"/>
    <s v="Bryan Power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26531.78"/>
    <m/>
    <m/>
    <m/>
    <m/>
    <m/>
    <m/>
    <m/>
    <m/>
    <m/>
    <m/>
    <m/>
    <m/>
    <m/>
  </r>
  <r>
    <s v="GL 2022 IISL.xlsx"/>
    <s v="Nice to have. Fill In or Delete"/>
    <s v="Nice to have. Fill In or Delete"/>
    <n v="3507.64"/>
    <n v="44926"/>
    <n v="2022"/>
    <s v="Q4"/>
    <s v="December"/>
    <n v="52"/>
    <n v="31"/>
    <s v="Year"/>
    <s v="Activity"/>
    <s v="Actuals"/>
    <n v="44594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117"/>
    <n v="44594"/>
    <n v="74623"/>
    <s v="CERVALIS A CYRUSONE COMPANY"/>
    <s v="CERVALIS A CYRUSONE COMPANY"/>
    <s v="[null]"/>
    <s v="HPE"/>
    <s v="Software"/>
    <m/>
    <n v="3507.64"/>
    <n v="-1594954935.9899988"/>
    <s v="Bryan Power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507.64"/>
    <m/>
    <m/>
    <m/>
    <m/>
    <m/>
    <m/>
    <m/>
    <m/>
    <m/>
    <m/>
    <m/>
    <m/>
    <m/>
  </r>
  <r>
    <s v="GL 2022 IISL.xlsx"/>
    <s v="Nice to have. Fill In or Delete"/>
    <s v="Nice to have. Fill In or Delete"/>
    <n v="3510.02"/>
    <n v="44926"/>
    <n v="2022"/>
    <s v="Q4"/>
    <s v="December"/>
    <n v="52"/>
    <n v="31"/>
    <s v="Year"/>
    <s v="Activity"/>
    <s v="Actuals"/>
    <n v="44594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062"/>
    <n v="44594"/>
    <n v="74687"/>
    <s v="CERVALIS A CYRUSONE COMPANY"/>
    <s v="CERVALIS A CYRUSONE COMPANY"/>
    <s v="[null]"/>
    <s v="HPE"/>
    <s v="Software"/>
    <m/>
    <n v="3510.02"/>
    <n v="-1594958446.0099988"/>
    <s v="Bryan Power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510.02"/>
    <m/>
    <m/>
    <m/>
    <m/>
    <m/>
    <m/>
    <m/>
    <m/>
    <m/>
    <m/>
    <m/>
    <m/>
    <m/>
  </r>
  <r>
    <s v="GL 2022 IISL.xlsx"/>
    <s v="Nice to have. Fill In or Delete"/>
    <s v="Nice to have. Fill In or Delete"/>
    <n v="1830"/>
    <n v="44926"/>
    <n v="2022"/>
    <s v="Q4"/>
    <s v="December"/>
    <n v="52"/>
    <n v="31"/>
    <s v="Year"/>
    <s v="Activity"/>
    <s v="Actuals"/>
    <n v="44595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8"/>
    <n v="44595"/>
    <n v="74610"/>
    <s v="BLOOMBERG, LP"/>
    <s v="BLOOMBERG, LP"/>
    <s v="[null]"/>
    <s v="Miscellaneous"/>
    <s v="Hardware"/>
    <m/>
    <n v="1830"/>
    <n v="-1594960276.0099988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830"/>
    <m/>
    <m/>
    <m/>
    <m/>
    <m/>
    <m/>
    <m/>
    <m/>
    <m/>
    <m/>
    <m/>
    <m/>
    <m/>
  </r>
  <r>
    <s v="GL 2022 IISL.xlsx"/>
    <s v="Nice to have. Fill In or Delete"/>
    <s v="Nice to have. Fill In or Delete"/>
    <n v="1102.8"/>
    <n v="44926"/>
    <n v="2022"/>
    <s v="Q4"/>
    <s v="December"/>
    <n v="52"/>
    <n v="31"/>
    <s v="Year"/>
    <s v="Activity"/>
    <s v="Actuals"/>
    <n v="44595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8"/>
    <n v="44595"/>
    <n v="74616"/>
    <s v="BLOOMBERG, LP"/>
    <s v="BLOOMBERG, LP"/>
    <s v="[null]"/>
    <s v="Graybar"/>
    <s v="Hardware"/>
    <m/>
    <n v="1102.8"/>
    <n v="-1594961378.8099988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102.8"/>
    <m/>
    <m/>
    <m/>
    <m/>
    <m/>
    <m/>
    <m/>
    <m/>
    <m/>
    <m/>
    <m/>
    <m/>
    <m/>
  </r>
  <r>
    <s v="GL 2022 IISL.xlsx"/>
    <s v="Nice to have. Fill In or Delete"/>
    <s v="Nice to have. Fill In or Delete"/>
    <n v="1032.48"/>
    <n v="44926"/>
    <n v="2022"/>
    <s v="Q4"/>
    <s v="December"/>
    <n v="52"/>
    <n v="31"/>
    <s v="Year"/>
    <s v="Activity"/>
    <s v="Actuals"/>
    <n v="44595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8"/>
    <n v="44595"/>
    <n v="74611"/>
    <s v="BLOOMBERG, LP"/>
    <s v="BLOOMBERG, LP"/>
    <s v="[null]"/>
    <s v="PolarDam"/>
    <s v="Hardware"/>
    <m/>
    <n v="1032.48"/>
    <n v="-1594962411.2899988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032.48"/>
    <m/>
    <m/>
    <m/>
    <m/>
    <m/>
    <m/>
    <m/>
    <m/>
    <m/>
    <m/>
    <m/>
    <m/>
    <m/>
  </r>
  <r>
    <s v="GL 2022 IISL.xlsx"/>
    <s v="Nice to have. Fill In or Delete"/>
    <s v="Nice to have. Fill In or Delete"/>
    <n v="17282.88"/>
    <n v="44926"/>
    <n v="2022"/>
    <s v="Q4"/>
    <s v="December"/>
    <n v="52"/>
    <n v="31"/>
    <s v="Year"/>
    <s v="Activity"/>
    <s v="Actuals"/>
    <n v="44595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8"/>
    <n v="44595"/>
    <n v="74610"/>
    <s v="BLOOMBERG, LP"/>
    <s v="BLOOMBERG, LP"/>
    <s v="[null]"/>
    <s v="AFCO"/>
    <s v="Hardware"/>
    <m/>
    <n v="17282.88"/>
    <n v="-1594979694.1699989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7282.88"/>
    <m/>
    <m/>
    <m/>
    <m/>
    <m/>
    <m/>
    <m/>
    <m/>
    <m/>
    <m/>
    <m/>
    <m/>
    <m/>
  </r>
  <r>
    <s v="GL 2022 IISL.xlsx"/>
    <s v="Nice to have. Fill In or Delete"/>
    <s v="Nice to have. Fill In or Delete"/>
    <n v="1821.21"/>
    <n v="44926"/>
    <n v="2022"/>
    <s v="Q4"/>
    <s v="December"/>
    <n v="52"/>
    <n v="31"/>
    <s v="Year"/>
    <s v="Activity"/>
    <s v="Actuals"/>
    <n v="44595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8"/>
    <n v="44595"/>
    <n v="74611"/>
    <s v="BLOOMBERG, LP"/>
    <s v="BLOOMBERG, LP"/>
    <s v="[null]"/>
    <s v="Legrand"/>
    <s v="Hardware"/>
    <m/>
    <n v="1821.21"/>
    <n v="-1594981515.3799989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821.21"/>
    <m/>
    <m/>
    <m/>
    <m/>
    <m/>
    <m/>
    <m/>
    <m/>
    <m/>
    <m/>
    <m/>
    <m/>
    <m/>
  </r>
  <r>
    <s v="GL 2022 IISL.xlsx"/>
    <s v="Nice to have. Fill In or Delete"/>
    <s v="Nice to have. Fill In or Delete"/>
    <n v="16686"/>
    <n v="44926"/>
    <n v="2022"/>
    <s v="Q4"/>
    <s v="December"/>
    <n v="52"/>
    <n v="31"/>
    <s v="Year"/>
    <s v="Activity"/>
    <s v="Actuals"/>
    <n v="44595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8"/>
    <n v="44595"/>
    <n v="74610"/>
    <s v="BLOOMBERG, LP"/>
    <s v="BLOOMBERG, LP"/>
    <s v="[null]"/>
    <s v="Raritan"/>
    <s v="Hardware"/>
    <m/>
    <n v="16686"/>
    <n v="-1594998201.3799989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6686"/>
    <m/>
    <m/>
    <m/>
    <m/>
    <m/>
    <m/>
    <m/>
    <m/>
    <m/>
    <m/>
    <m/>
    <m/>
    <m/>
  </r>
  <r>
    <s v="GL 2022 IISL.xlsx"/>
    <s v="Nice to have. Fill In or Delete"/>
    <s v="Nice to have. Fill In or Delete"/>
    <n v="758968.74"/>
    <n v="44926"/>
    <n v="2022"/>
    <s v="Q4"/>
    <s v="December"/>
    <n v="52"/>
    <n v="31"/>
    <s v="Year"/>
    <s v="Activity"/>
    <s v="Actuals"/>
    <n v="44595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8"/>
    <n v="44595"/>
    <n v="74525"/>
    <s v="BLOOMBERG, LP"/>
    <s v="BLOOMBERG, LP"/>
    <s v="[null]"/>
    <s v="Dell"/>
    <s v="Hardware"/>
    <m/>
    <n v="758968.74"/>
    <n v="-1595757170.1199989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758968.74"/>
    <m/>
    <m/>
    <m/>
    <m/>
    <m/>
    <m/>
    <m/>
    <m/>
    <m/>
    <m/>
    <m/>
    <m/>
    <m/>
  </r>
  <r>
    <s v="GL 2022 IISL.xlsx"/>
    <s v="Nice to have. Fill In or Delete"/>
    <s v="Nice to have. Fill In or Delete"/>
    <n v="12120"/>
    <n v="44926"/>
    <n v="2022"/>
    <s v="Q4"/>
    <s v="December"/>
    <n v="52"/>
    <n v="31"/>
    <s v="Year"/>
    <s v="Activity"/>
    <s v="Actuals"/>
    <n v="44595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273"/>
    <n v="44595"/>
    <n v="74614"/>
    <s v="BLOOMBERG, LP"/>
    <s v="BLOOMBERG, LP"/>
    <s v="[null]"/>
    <s v="RF Code Inc."/>
    <s v="Hardware"/>
    <m/>
    <n v="12120"/>
    <n v="-1595769290.1199989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2120"/>
    <m/>
    <m/>
    <m/>
    <m/>
    <m/>
    <m/>
    <m/>
    <m/>
    <m/>
    <m/>
    <m/>
    <m/>
    <m/>
  </r>
  <r>
    <s v="GL 2022 IISL.xlsx"/>
    <s v="Nice to have. Fill In or Delete"/>
    <s v="Nice to have. Fill In or Delete"/>
    <n v="7972.56"/>
    <n v="44926"/>
    <n v="2022"/>
    <s v="Q4"/>
    <s v="December"/>
    <n v="52"/>
    <n v="31"/>
    <s v="Year"/>
    <s v="Activity"/>
    <s v="Actuals"/>
    <n v="44595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8"/>
    <n v="44595"/>
    <n v="74611"/>
    <s v="BLOOMBERG, LP"/>
    <s v="BLOOMBERG, LP"/>
    <s v="[null]"/>
    <s v="AFCO"/>
    <s v="Hardware"/>
    <m/>
    <n v="7972.56"/>
    <n v="-1595777262.6799989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7972.56"/>
    <m/>
    <m/>
    <m/>
    <m/>
    <m/>
    <m/>
    <m/>
    <m/>
    <m/>
    <m/>
    <m/>
    <m/>
    <m/>
  </r>
  <r>
    <s v="GL 2022 IISL.xlsx"/>
    <s v="Nice to have. Fill In or Delete"/>
    <s v="Nice to have. Fill In or Delete"/>
    <n v="2161.44"/>
    <n v="44926"/>
    <n v="2022"/>
    <s v="Q4"/>
    <s v="December"/>
    <n v="52"/>
    <n v="31"/>
    <s v="Year"/>
    <s v="Activity"/>
    <s v="Actuals"/>
    <n v="44595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8"/>
    <n v="44595"/>
    <n v="74611"/>
    <s v="BLOOMBERG, LP"/>
    <s v="BLOOMBERG, LP"/>
    <s v="[null]"/>
    <s v="Graybar"/>
    <s v="Hardware"/>
    <m/>
    <n v="2161.44"/>
    <n v="-1595779424.1199989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161.44"/>
    <m/>
    <m/>
    <m/>
    <m/>
    <m/>
    <m/>
    <m/>
    <m/>
    <m/>
    <m/>
    <m/>
    <m/>
    <m/>
  </r>
  <r>
    <s v="GL 2022 IISL.xlsx"/>
    <s v="Nice to have. Fill In or Delete"/>
    <s v="Nice to have. Fill In or Delete"/>
    <n v="4158.8999999999996"/>
    <n v="44926"/>
    <n v="2022"/>
    <s v="Q4"/>
    <s v="December"/>
    <n v="52"/>
    <n v="31"/>
    <s v="Year"/>
    <s v="Activity"/>
    <s v="Actuals"/>
    <n v="44595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8"/>
    <n v="44595"/>
    <n v="74610"/>
    <s v="BLOOMBERG, LP"/>
    <s v="BLOOMBERG, LP"/>
    <s v="[null]"/>
    <s v="RF Code Inc."/>
    <s v="Hardware"/>
    <m/>
    <n v="4158.8999999999996"/>
    <n v="-1595783583.019999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4158.8999999999996"/>
    <m/>
    <m/>
    <m/>
    <m/>
    <m/>
    <m/>
    <m/>
    <m/>
    <m/>
    <m/>
    <m/>
    <m/>
    <m/>
  </r>
  <r>
    <s v="GL 2022 IISL.xlsx"/>
    <s v="Nice to have. Fill In or Delete"/>
    <s v="Nice to have. Fill In or Delete"/>
    <n v="452.64"/>
    <n v="44926"/>
    <n v="2022"/>
    <s v="Q4"/>
    <s v="December"/>
    <n v="52"/>
    <n v="31"/>
    <s v="Year"/>
    <s v="Activity"/>
    <s v="Actuals"/>
    <n v="44595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8"/>
    <n v="44595"/>
    <n v="74610"/>
    <s v="BLOOMBERG, LP"/>
    <s v="BLOOMBERG, LP"/>
    <s v="[null]"/>
    <s v="BULK"/>
    <s v="Hardware"/>
    <m/>
    <n v="452.64"/>
    <n v="-1595784035.6599991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452.64"/>
    <m/>
    <m/>
    <m/>
    <m/>
    <m/>
    <m/>
    <m/>
    <m/>
    <m/>
    <m/>
    <m/>
    <m/>
    <m/>
  </r>
  <r>
    <s v="GL 2022 IISL.xlsx"/>
    <s v="Nice to have. Fill In or Delete"/>
    <s v="Nice to have. Fill In or Delete"/>
    <n v="556.20000000000005"/>
    <n v="44926"/>
    <n v="2022"/>
    <s v="Q4"/>
    <s v="December"/>
    <n v="52"/>
    <n v="31"/>
    <s v="Year"/>
    <s v="Activity"/>
    <s v="Actuals"/>
    <n v="44595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8"/>
    <n v="44595"/>
    <n v="74611"/>
    <s v="BLOOMBERG, LP"/>
    <s v="BLOOMBERG, LP"/>
    <s v="[null]"/>
    <s v="Panduit"/>
    <s v="Hardware"/>
    <m/>
    <n v="556.20000000000005"/>
    <n v="-1595784591.8599992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556.20000000000005"/>
    <m/>
    <m/>
    <m/>
    <m/>
    <m/>
    <m/>
    <m/>
    <m/>
    <m/>
    <m/>
    <m/>
    <m/>
    <m/>
  </r>
  <r>
    <s v="GL 2022 IISL.xlsx"/>
    <s v="Nice to have. Fill In or Delete"/>
    <s v="Nice to have. Fill In or Delete"/>
    <n v="1481.94"/>
    <n v="44926"/>
    <n v="2022"/>
    <s v="Q4"/>
    <s v="December"/>
    <n v="52"/>
    <n v="31"/>
    <s v="Year"/>
    <s v="Activity"/>
    <s v="Actuals"/>
    <n v="44595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8"/>
    <n v="44595"/>
    <n v="74611"/>
    <s v="BLOOMBERG, LP"/>
    <s v="BLOOMBERG, LP"/>
    <s v="[null]"/>
    <s v="NEXUS"/>
    <s v="Hardware"/>
    <m/>
    <n v="1481.94"/>
    <n v="-1595786073.7999992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481.94"/>
    <m/>
    <m/>
    <m/>
    <m/>
    <m/>
    <m/>
    <m/>
    <m/>
    <m/>
    <m/>
    <m/>
    <m/>
    <m/>
  </r>
  <r>
    <s v="GL 2022 IISL.xlsx"/>
    <s v="Nice to have. Fill In or Delete"/>
    <s v="Nice to have. Fill In or Delete"/>
    <n v="821.4"/>
    <n v="44926"/>
    <n v="2022"/>
    <s v="Q4"/>
    <s v="December"/>
    <n v="52"/>
    <n v="31"/>
    <s v="Year"/>
    <s v="Activity"/>
    <s v="Actuals"/>
    <n v="44596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294"/>
    <n v="44596"/>
    <n v="74636"/>
    <s v="RUBY INDUSTRIAL TECHNOLOGIES"/>
    <s v="RUBY INDUSTRIAL TECHNOLOGIES"/>
    <s v="[null]"/>
    <s v="APC"/>
    <s v="Hardware"/>
    <m/>
    <n v="821.4"/>
    <n v="-1595786895.1999993"/>
    <s v="Edward Lovan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821.4"/>
    <m/>
    <m/>
    <m/>
    <m/>
    <m/>
    <m/>
    <m/>
    <m/>
    <m/>
    <m/>
    <m/>
    <m/>
    <m/>
  </r>
  <r>
    <s v="GL 2022 IISL.xlsx"/>
    <s v="Nice to have. Fill In or Delete"/>
    <s v="Nice to have. Fill In or Delete"/>
    <n v="1879.29"/>
    <n v="44926"/>
    <n v="2022"/>
    <s v="Q4"/>
    <s v="December"/>
    <n v="52"/>
    <n v="31"/>
    <s v="Year"/>
    <s v="Activity"/>
    <s v="Actuals"/>
    <n v="44596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77"/>
    <n v="44596"/>
    <n v="74637"/>
    <s v="ARROW ELECTRONICS, INC"/>
    <s v="ARROW ELECTRONICS, INC"/>
    <s v="[null]"/>
    <s v="HPE"/>
    <s v="Hardware"/>
    <m/>
    <n v="1879.29"/>
    <n v="-1595788774.4899993"/>
    <s v="Edward Lovan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879.29"/>
    <m/>
    <m/>
    <m/>
    <m/>
    <m/>
    <m/>
    <m/>
    <m/>
    <m/>
    <m/>
    <m/>
    <m/>
    <m/>
  </r>
  <r>
    <s v="GL 2022 IISL.xlsx"/>
    <s v="Nice to have. Fill In or Delete"/>
    <s v="Nice to have. Fill In or Delete"/>
    <n v="1223.52"/>
    <n v="44926"/>
    <n v="2022"/>
    <s v="Q4"/>
    <s v="December"/>
    <n v="52"/>
    <n v="31"/>
    <s v="Year"/>
    <s v="Activity"/>
    <s v="Actuals"/>
    <n v="44596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297"/>
    <n v="44596"/>
    <n v="74624"/>
    <s v="ENCOMPASS DIGITAL MEDIA"/>
    <s v="ENCOMPASS DIGITAL MEDIA"/>
    <s v="[null]"/>
    <s v="HPE"/>
    <s v="Hardware"/>
    <m/>
    <n v="1223.52"/>
    <n v="-1595789998.0099993"/>
    <s v="Michael Collin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223.52"/>
    <m/>
    <m/>
    <m/>
    <m/>
    <m/>
    <m/>
    <m/>
    <m/>
    <m/>
    <m/>
    <m/>
    <m/>
    <m/>
  </r>
  <r>
    <s v="GL 2022 IISL.xlsx"/>
    <s v="Nice to have. Fill In or Delete"/>
    <s v="Nice to have. Fill In or Delete"/>
    <n v="119.46"/>
    <n v="44926"/>
    <n v="2022"/>
    <s v="Q4"/>
    <s v="December"/>
    <n v="52"/>
    <n v="31"/>
    <s v="Year"/>
    <s v="Activity"/>
    <s v="Actuals"/>
    <n v="44596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77"/>
    <n v="44596"/>
    <n v="74637"/>
    <s v="ARROW ELECTRONICS, INC"/>
    <s v="ARROW ELECTRONICS, INC"/>
    <s v="[null]"/>
    <s v="HPE"/>
    <s v="Software"/>
    <m/>
    <n v="119.46"/>
    <n v="-1595790117.4699993"/>
    <s v="Edward Lovan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19.46"/>
    <m/>
    <m/>
    <m/>
    <m/>
    <m/>
    <m/>
    <m/>
    <m/>
    <m/>
    <m/>
    <m/>
    <m/>
    <m/>
  </r>
  <r>
    <s v="GL 2022 IISL.xlsx"/>
    <s v="Nice to have. Fill In or Delete"/>
    <s v="Nice to have. Fill In or Delete"/>
    <n v="181852.51"/>
    <n v="44926"/>
    <n v="2022"/>
    <s v="Q4"/>
    <s v="December"/>
    <n v="52"/>
    <n v="31"/>
    <s v="Year"/>
    <s v="Activity"/>
    <s v="Actuals"/>
    <n v="44598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118"/>
    <n v="44598"/>
    <n v="74625"/>
    <s v="CERVALIS A CYRUSONE COMPANY"/>
    <s v="CERVALIS A CYRUSONE COMPANY"/>
    <s v="[null]"/>
    <s v="HPE"/>
    <s v="Hardware"/>
    <m/>
    <n v="181852.51"/>
    <n v="-1595971969.9799993"/>
    <s v="Bryan Power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81852.51"/>
    <m/>
    <m/>
    <m/>
    <m/>
    <m/>
    <m/>
    <m/>
    <m/>
    <m/>
    <m/>
    <m/>
    <m/>
    <m/>
  </r>
  <r>
    <s v="GL 2022 IISL.xlsx"/>
    <s v="Nice to have. Fill In or Delete"/>
    <s v="Nice to have. Fill In or Delete"/>
    <n v="33250"/>
    <n v="44926"/>
    <n v="2022"/>
    <s v="Q4"/>
    <s v="December"/>
    <n v="52"/>
    <n v="31"/>
    <s v="Year"/>
    <s v="Activity"/>
    <s v="Actuals"/>
    <n v="44598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658"/>
    <n v="44598"/>
    <n v="74621"/>
    <s v="TRADEWEB"/>
    <s v="TRADEWEB"/>
    <s v="[null]"/>
    <s v="HP"/>
    <s v="Hardware"/>
    <m/>
    <n v="33250"/>
    <n v="-1596005219.9799993"/>
    <s v="Michael Collin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3250"/>
    <m/>
    <m/>
    <m/>
    <m/>
    <m/>
    <m/>
    <m/>
    <m/>
    <m/>
    <m/>
    <m/>
    <m/>
    <m/>
  </r>
  <r>
    <s v="GL 2022 IISL.xlsx"/>
    <s v="Nice to have. Fill In or Delete"/>
    <s v="Nice to have. Fill In or Delete"/>
    <n v="3507.64"/>
    <n v="44926"/>
    <n v="2022"/>
    <s v="Q4"/>
    <s v="December"/>
    <n v="52"/>
    <n v="31"/>
    <s v="Year"/>
    <s v="Activity"/>
    <s v="Actuals"/>
    <n v="44598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118"/>
    <n v="44598"/>
    <n v="74625"/>
    <s v="CERVALIS A CYRUSONE COMPANY"/>
    <s v="CERVALIS A CYRUSONE COMPANY"/>
    <s v="[null]"/>
    <s v="HPE"/>
    <s v="Software"/>
    <m/>
    <n v="3507.64"/>
    <n v="-1596008727.6199994"/>
    <s v="Bryan Power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507.64"/>
    <m/>
    <m/>
    <m/>
    <m/>
    <m/>
    <m/>
    <m/>
    <m/>
    <m/>
    <m/>
    <m/>
    <m/>
    <m/>
  </r>
  <r>
    <s v="GL 2022 IISL.xlsx"/>
    <s v="Nice to have. Fill In or Delete"/>
    <s v="Nice to have. Fill In or Delete"/>
    <n v="49875"/>
    <n v="44926"/>
    <n v="2022"/>
    <s v="Q4"/>
    <s v="December"/>
    <n v="52"/>
    <n v="31"/>
    <s v="Year"/>
    <s v="Activity"/>
    <s v="Actuals"/>
    <n v="44598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644"/>
    <n v="44598"/>
    <n v="74622"/>
    <s v="TRADEWEB"/>
    <s v="TRADEWEB"/>
    <s v="[null]"/>
    <s v="HP"/>
    <s v="Hardware"/>
    <m/>
    <n v="49875"/>
    <n v="-1596058602.6199994"/>
    <s v="Michael Collin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49875"/>
    <m/>
    <m/>
    <m/>
    <m/>
    <m/>
    <m/>
    <m/>
    <m/>
    <m/>
    <m/>
    <m/>
    <m/>
    <m/>
  </r>
  <r>
    <s v="GL 2022 IISL.xlsx"/>
    <s v="Nice to have. Fill In or Delete"/>
    <s v="Nice to have. Fill In or Delete"/>
    <n v="343.02"/>
    <n v="44926"/>
    <n v="2022"/>
    <s v="Q4"/>
    <s v="December"/>
    <n v="52"/>
    <n v="31"/>
    <s v="Year"/>
    <s v="Activity"/>
    <s v="Actuals"/>
    <n v="44600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300"/>
    <n v="44600"/>
    <n v="74648"/>
    <s v="RUBY INDUSTRIAL TECHNOLOGIES"/>
    <s v="RUBY INDUSTRIAL TECHNOLOGIES"/>
    <s v="[null]"/>
    <s v="APC"/>
    <s v="Hardware"/>
    <m/>
    <n v="343.02"/>
    <n v="-1596058945.6399994"/>
    <s v="Edward Lovan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43.02"/>
    <m/>
    <m/>
    <m/>
    <m/>
    <m/>
    <m/>
    <m/>
    <m/>
    <m/>
    <m/>
    <m/>
    <m/>
    <m/>
  </r>
  <r>
    <s v="GL 2022 IISL.xlsx"/>
    <s v="Nice to have. Fill In or Delete"/>
    <s v="Nice to have. Fill In or Delete"/>
    <n v="3510.02"/>
    <n v="44926"/>
    <n v="2022"/>
    <s v="Q4"/>
    <s v="December"/>
    <n v="52"/>
    <n v="31"/>
    <s v="Year"/>
    <s v="Activity"/>
    <s v="Actuals"/>
    <n v="44601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060"/>
    <n v="44601"/>
    <n v="74656"/>
    <s v="CERVALIS A CYRUSONE COMPANY"/>
    <s v="CERVALIS A CYRUSONE COMPANY"/>
    <s v="[null]"/>
    <s v="HPE"/>
    <s v="Software"/>
    <m/>
    <n v="3510.02"/>
    <n v="-1596062455.6599994"/>
    <s v="Bryan Power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510.02"/>
    <m/>
    <m/>
    <m/>
    <m/>
    <m/>
    <m/>
    <m/>
    <m/>
    <m/>
    <m/>
    <m/>
    <m/>
    <m/>
  </r>
  <r>
    <s v="GL 2022 IISL.xlsx"/>
    <s v="Nice to have. Fill In or Delete"/>
    <s v="Nice to have. Fill In or Delete"/>
    <n v="110895.02"/>
    <n v="44926"/>
    <n v="2022"/>
    <s v="Q4"/>
    <s v="December"/>
    <n v="52"/>
    <n v="31"/>
    <s v="Year"/>
    <s v="Activity"/>
    <s v="Actuals"/>
    <n v="44601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060"/>
    <n v="44601"/>
    <n v="74656"/>
    <s v="CERVALIS A CYRUSONE COMPANY"/>
    <s v="CERVALIS A CYRUSONE COMPANY"/>
    <s v="[null]"/>
    <s v="HPE"/>
    <s v="Hardware"/>
    <m/>
    <n v="110895.02"/>
    <n v="-1596173350.6799994"/>
    <s v="Bryan Power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10895.02"/>
    <m/>
    <m/>
    <m/>
    <m/>
    <m/>
    <m/>
    <m/>
    <m/>
    <m/>
    <m/>
    <m/>
    <m/>
    <m/>
  </r>
  <r>
    <s v="GL 2022 IISL.xlsx"/>
    <s v="Nice to have. Fill In or Delete"/>
    <s v="Nice to have. Fill In or Delete"/>
    <n v="343.02"/>
    <n v="44926"/>
    <n v="2022"/>
    <s v="Q4"/>
    <s v="December"/>
    <n v="52"/>
    <n v="31"/>
    <s v="Year"/>
    <s v="Activity"/>
    <s v="Actuals"/>
    <n v="44601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303"/>
    <n v="44601"/>
    <n v="74658"/>
    <s v="RUBY INDUSTRIAL TECHNOLOGIES"/>
    <s v="RUBY INDUSTRIAL TECHNOLOGIES"/>
    <s v="[null]"/>
    <s v="APC"/>
    <s v="Hardware"/>
    <m/>
    <n v="343.02"/>
    <n v="-1596173693.6999993"/>
    <s v="Edward Lovan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43.02"/>
    <m/>
    <m/>
    <m/>
    <m/>
    <m/>
    <m/>
    <m/>
    <m/>
    <m/>
    <m/>
    <m/>
    <m/>
    <m/>
  </r>
  <r>
    <s v="GL 2022 IISL.xlsx"/>
    <s v="Nice to have. Fill In or Delete"/>
    <s v="Nice to have. Fill In or Delete"/>
    <n v="556.20000000000005"/>
    <n v="44926"/>
    <n v="2022"/>
    <s v="Q4"/>
    <s v="December"/>
    <n v="52"/>
    <n v="31"/>
    <s v="Year"/>
    <s v="Activity"/>
    <s v="Actuals"/>
    <n v="44602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4"/>
    <n v="44602"/>
    <n v="74651"/>
    <s v="BLOOMBERG, LP"/>
    <s v="BLOOMBERG, LP"/>
    <s v="[null]"/>
    <s v="Panduit"/>
    <s v="Hardware"/>
    <m/>
    <n v="556.20000000000005"/>
    <n v="-1596174249.8999994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556.20000000000005"/>
    <m/>
    <m/>
    <m/>
    <m/>
    <m/>
    <m/>
    <m/>
    <m/>
    <m/>
    <m/>
    <m/>
    <m/>
    <m/>
  </r>
  <r>
    <s v="GL 2022 IISL.xlsx"/>
    <s v="Nice to have. Fill In or Delete"/>
    <s v="Nice to have. Fill In or Delete"/>
    <n v="3646.55"/>
    <n v="44926"/>
    <n v="2022"/>
    <s v="Q4"/>
    <s v="December"/>
    <n v="52"/>
    <n v="31"/>
    <s v="Year"/>
    <s v="Activity"/>
    <s v="Actuals"/>
    <n v="44602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4"/>
    <n v="44602"/>
    <n v="74650"/>
    <s v="BLOOMBERG, LP"/>
    <s v="BLOOMBERG, LP"/>
    <s v="[null]"/>
    <s v="QCT"/>
    <s v="Hardware"/>
    <m/>
    <n v="3646.55"/>
    <n v="-1596177896.4499993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646.55"/>
    <m/>
    <m/>
    <m/>
    <m/>
    <m/>
    <m/>
    <m/>
    <m/>
    <m/>
    <m/>
    <m/>
    <m/>
    <m/>
  </r>
  <r>
    <s v="GL 2022 IISL.xlsx"/>
    <s v="Nice to have. Fill In or Delete"/>
    <s v="Nice to have. Fill In or Delete"/>
    <n v="7972.56"/>
    <n v="44926"/>
    <n v="2022"/>
    <s v="Q4"/>
    <s v="December"/>
    <n v="52"/>
    <n v="31"/>
    <s v="Year"/>
    <s v="Activity"/>
    <s v="Actuals"/>
    <n v="44602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4"/>
    <n v="44602"/>
    <n v="74651"/>
    <s v="BLOOMBERG, LP"/>
    <s v="BLOOMBERG, LP"/>
    <s v="[null]"/>
    <s v="AFCO"/>
    <s v="Hardware"/>
    <m/>
    <n v="7972.56"/>
    <n v="-1596185869.0099993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7972.56"/>
    <m/>
    <m/>
    <m/>
    <m/>
    <m/>
    <m/>
    <m/>
    <m/>
    <m/>
    <m/>
    <m/>
    <m/>
    <m/>
  </r>
  <r>
    <s v="GL 2022 IISL.xlsx"/>
    <s v="Nice to have. Fill In or Delete"/>
    <s v="Nice to have. Fill In or Delete"/>
    <n v="-107225.07"/>
    <n v="44926"/>
    <n v="2022"/>
    <s v="Q4"/>
    <s v="December"/>
    <n v="52"/>
    <n v="31"/>
    <s v="Year"/>
    <s v="Activity"/>
    <s v="Actuals"/>
    <n v="44602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Credit Memo"/>
    <n v="15580"/>
    <n v="44602"/>
    <s v="CM2440"/>
    <s v="BLOOMBERG, LP"/>
    <s v="BLOOMBERG, LP"/>
    <s v="[null]"/>
    <s v="Miscellaneous"/>
    <s v="Hardware"/>
    <n v="107225.07"/>
    <m/>
    <n v="-1596078643.9399993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-107225.07"/>
    <m/>
    <m/>
    <m/>
    <m/>
    <m/>
    <m/>
    <m/>
    <m/>
    <m/>
    <m/>
    <m/>
    <m/>
    <m/>
  </r>
  <r>
    <s v="GL 2022 IISL.xlsx"/>
    <s v="Nice to have. Fill In or Delete"/>
    <s v="Nice to have. Fill In or Delete"/>
    <n v="16686"/>
    <n v="44926"/>
    <n v="2022"/>
    <s v="Q4"/>
    <s v="December"/>
    <n v="52"/>
    <n v="31"/>
    <s v="Year"/>
    <s v="Activity"/>
    <s v="Actuals"/>
    <n v="44602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4"/>
    <n v="44602"/>
    <n v="74650"/>
    <s v="BLOOMBERG, LP"/>
    <s v="BLOOMBERG, LP"/>
    <s v="[null]"/>
    <s v="Raritan"/>
    <s v="Hardware"/>
    <m/>
    <n v="16686"/>
    <n v="-1596095329.9399993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6686"/>
    <m/>
    <m/>
    <m/>
    <m/>
    <m/>
    <m/>
    <m/>
    <m/>
    <m/>
    <m/>
    <m/>
    <m/>
    <m/>
  </r>
  <r>
    <s v="GL 2022 IISL.xlsx"/>
    <s v="Nice to have. Fill In or Delete"/>
    <s v="Nice to have. Fill In or Delete"/>
    <n v="290.20999999999998"/>
    <n v="44926"/>
    <n v="2022"/>
    <s v="Q4"/>
    <s v="December"/>
    <n v="52"/>
    <n v="31"/>
    <s v="Year"/>
    <s v="Activity"/>
    <s v="Actuals"/>
    <n v="44602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315"/>
    <n v="44602"/>
    <n v="74659"/>
    <s v="RUBY INDUSTRIAL TECHNOLOGIES"/>
    <s v="RUBY INDUSTRIAL TECHNOLOGIES"/>
    <s v="[null]"/>
    <s v="Schneider Eletric"/>
    <s v="Hardware"/>
    <m/>
    <n v="290.20999999999998"/>
    <n v="-1596095620.1499994"/>
    <s v="Edward Lovan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90.20999999999998"/>
    <m/>
    <m/>
    <m/>
    <m/>
    <m/>
    <m/>
    <m/>
    <m/>
    <m/>
    <m/>
    <m/>
    <m/>
    <m/>
  </r>
  <r>
    <s v="GL 2022 IISL.xlsx"/>
    <s v="Nice to have. Fill In or Delete"/>
    <s v="Nice to have. Fill In or Delete"/>
    <n v="1830"/>
    <n v="44926"/>
    <n v="2022"/>
    <s v="Q4"/>
    <s v="December"/>
    <n v="52"/>
    <n v="31"/>
    <s v="Year"/>
    <s v="Activity"/>
    <s v="Actuals"/>
    <n v="44602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4"/>
    <n v="44602"/>
    <n v="74650"/>
    <s v="BLOOMBERG, LP"/>
    <s v="BLOOMBERG, LP"/>
    <s v="[null]"/>
    <s v="Miscellaneous"/>
    <s v="Hardware"/>
    <m/>
    <n v="1830"/>
    <n v="-1596097450.1499994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830"/>
    <m/>
    <m/>
    <m/>
    <m/>
    <m/>
    <m/>
    <m/>
    <m/>
    <m/>
    <m/>
    <m/>
    <m/>
    <m/>
  </r>
  <r>
    <s v="GL 2022 IISL.xlsx"/>
    <s v="Nice to have. Fill In or Delete"/>
    <s v="Nice to have. Fill In or Delete"/>
    <n v="1032.48"/>
    <n v="44926"/>
    <n v="2022"/>
    <s v="Q4"/>
    <s v="December"/>
    <n v="52"/>
    <n v="31"/>
    <s v="Year"/>
    <s v="Activity"/>
    <s v="Actuals"/>
    <n v="44602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4"/>
    <n v="44602"/>
    <n v="74651"/>
    <s v="BLOOMBERG, LP"/>
    <s v="BLOOMBERG, LP"/>
    <s v="[null]"/>
    <s v="PolarDam"/>
    <s v="Hardware"/>
    <m/>
    <n v="1032.48"/>
    <n v="-1596098482.6299994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032.48"/>
    <m/>
    <m/>
    <m/>
    <m/>
    <m/>
    <m/>
    <m/>
    <m/>
    <m/>
    <m/>
    <m/>
    <m/>
    <m/>
  </r>
  <r>
    <s v="GL 2022 IISL.xlsx"/>
    <s v="Nice to have. Fill In or Delete"/>
    <s v="Nice to have. Fill In or Delete"/>
    <n v="3264.24"/>
    <n v="44926"/>
    <n v="2022"/>
    <s v="Q4"/>
    <s v="December"/>
    <n v="52"/>
    <n v="31"/>
    <s v="Year"/>
    <s v="Activity"/>
    <s v="Actuals"/>
    <n v="44602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4"/>
    <n v="44602"/>
    <n v="74651"/>
    <s v="BLOOMBERG, LP"/>
    <s v="BLOOMBERG, LP"/>
    <s v="[null]"/>
    <s v="Graybar"/>
    <s v="Hardware"/>
    <m/>
    <n v="3264.24"/>
    <n v="-1596101746.8699994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264.24"/>
    <m/>
    <m/>
    <m/>
    <m/>
    <m/>
    <m/>
    <m/>
    <m/>
    <m/>
    <m/>
    <m/>
    <m/>
    <m/>
  </r>
  <r>
    <s v="GL 2022 IISL.xlsx"/>
    <s v="Nice to have. Fill In or Delete"/>
    <s v="Nice to have. Fill In or Delete"/>
    <n v="4158.8999999999996"/>
    <n v="44926"/>
    <n v="2022"/>
    <s v="Q4"/>
    <s v="December"/>
    <n v="52"/>
    <n v="31"/>
    <s v="Year"/>
    <s v="Activity"/>
    <s v="Actuals"/>
    <n v="44602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4"/>
    <n v="44602"/>
    <n v="74650"/>
    <s v="BLOOMBERG, LP"/>
    <s v="BLOOMBERG, LP"/>
    <s v="[null]"/>
    <s v="RF Code Inc."/>
    <s v="Hardware"/>
    <m/>
    <n v="4158.8999999999996"/>
    <n v="-1596105905.7699995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4158.8999999999996"/>
    <m/>
    <m/>
    <m/>
    <m/>
    <m/>
    <m/>
    <m/>
    <m/>
    <m/>
    <m/>
    <m/>
    <m/>
    <m/>
  </r>
  <r>
    <s v="GL 2022 IISL.xlsx"/>
    <s v="Nice to have. Fill In or Delete"/>
    <s v="Nice to have. Fill In or Delete"/>
    <n v="17282.88"/>
    <n v="44926"/>
    <n v="2022"/>
    <s v="Q4"/>
    <s v="December"/>
    <n v="52"/>
    <n v="31"/>
    <s v="Year"/>
    <s v="Activity"/>
    <s v="Actuals"/>
    <n v="44602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4"/>
    <n v="44602"/>
    <n v="74650"/>
    <s v="BLOOMBERG, LP"/>
    <s v="BLOOMBERG, LP"/>
    <s v="[null]"/>
    <s v="AFCO"/>
    <s v="Hardware"/>
    <m/>
    <n v="17282.88"/>
    <n v="-1596123188.6499996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7282.88"/>
    <m/>
    <m/>
    <m/>
    <m/>
    <m/>
    <m/>
    <m/>
    <m/>
    <m/>
    <m/>
    <m/>
    <m/>
    <m/>
  </r>
  <r>
    <s v="GL 2022 IISL.xlsx"/>
    <s v="Nice to have. Fill In or Delete"/>
    <s v="Nice to have. Fill In or Delete"/>
    <n v="460.84"/>
    <n v="44926"/>
    <n v="2022"/>
    <s v="Q4"/>
    <s v="December"/>
    <n v="52"/>
    <n v="31"/>
    <s v="Year"/>
    <s v="Activity"/>
    <s v="Actuals"/>
    <n v="44602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4"/>
    <n v="44602"/>
    <n v="74650"/>
    <s v="BLOOMBERG, LP"/>
    <s v="BLOOMBERG, LP"/>
    <s v="[null]"/>
    <s v="BULK"/>
    <s v="Hardware"/>
    <m/>
    <n v="460.84"/>
    <n v="-1596123649.4899995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460.84"/>
    <m/>
    <m/>
    <m/>
    <m/>
    <m/>
    <m/>
    <m/>
    <m/>
    <m/>
    <m/>
    <m/>
    <m/>
    <m/>
  </r>
  <r>
    <s v="GL 2022 IISL.xlsx"/>
    <s v="Nice to have. Fill In or Delete"/>
    <s v="Nice to have. Fill In or Delete"/>
    <n v="109413.34"/>
    <n v="44926"/>
    <n v="2022"/>
    <s v="Q4"/>
    <s v="December"/>
    <n v="52"/>
    <n v="31"/>
    <s v="Year"/>
    <s v="Activity"/>
    <s v="Actuals"/>
    <n v="44602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5580"/>
    <n v="44602"/>
    <n v="74691"/>
    <s v="BLOOMBERG, LP"/>
    <s v="BLOOMBERG, LP"/>
    <s v="[null]"/>
    <s v="Miscellaneous"/>
    <s v="Hardware"/>
    <m/>
    <n v="109413.34"/>
    <n v="-1596233062.8299994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09413.34"/>
    <m/>
    <m/>
    <m/>
    <m/>
    <m/>
    <m/>
    <m/>
    <m/>
    <m/>
    <m/>
    <m/>
    <m/>
    <m/>
  </r>
  <r>
    <s v="GL 2022 IISL.xlsx"/>
    <s v="Nice to have. Fill In or Delete"/>
    <s v="Nice to have. Fill In or Delete"/>
    <n v="2963.88"/>
    <n v="44926"/>
    <n v="2022"/>
    <s v="Q4"/>
    <s v="December"/>
    <n v="52"/>
    <n v="31"/>
    <s v="Year"/>
    <s v="Activity"/>
    <s v="Actuals"/>
    <n v="44602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4"/>
    <n v="44602"/>
    <n v="74651"/>
    <s v="BLOOMBERG, LP"/>
    <s v="BLOOMBERG, LP"/>
    <s v="[null]"/>
    <s v="NEXUS"/>
    <s v="Hardware"/>
    <m/>
    <n v="2963.88"/>
    <n v="-1596236026.7099996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963.88"/>
    <m/>
    <m/>
    <m/>
    <m/>
    <m/>
    <m/>
    <m/>
    <m/>
    <m/>
    <m/>
    <m/>
    <m/>
    <m/>
  </r>
  <r>
    <s v="GL 2022 IISL.xlsx"/>
    <s v="Nice to have. Fill In or Delete"/>
    <s v="Nice to have. Fill In or Delete"/>
    <n v="34339.4"/>
    <n v="44926"/>
    <n v="2022"/>
    <s v="Q4"/>
    <s v="December"/>
    <n v="52"/>
    <n v="31"/>
    <s v="Year"/>
    <s v="Activity"/>
    <s v="Actuals"/>
    <n v="44603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244"/>
    <n v="44603"/>
    <n v="74657"/>
    <s v="BLOOMBERG, LP"/>
    <s v="BLOOMBERG, LP"/>
    <s v="[null]"/>
    <s v="Super Micro Computer Inc"/>
    <s v="Hardware"/>
    <m/>
    <n v="34339.4"/>
    <n v="-1596270366.1099997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4339.4"/>
    <m/>
    <m/>
    <m/>
    <m/>
    <m/>
    <m/>
    <m/>
    <m/>
    <m/>
    <m/>
    <m/>
    <m/>
    <m/>
  </r>
  <r>
    <s v="GL 2022 IISL.xlsx"/>
    <s v="Nice to have. Fill In or Delete"/>
    <s v="Nice to have. Fill In or Delete"/>
    <n v="7200"/>
    <n v="44926"/>
    <n v="2022"/>
    <s v="Q4"/>
    <s v="December"/>
    <n v="52"/>
    <n v="31"/>
    <s v="Year"/>
    <s v="Activity"/>
    <s v="Actuals"/>
    <n v="44603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314"/>
    <n v="44603"/>
    <n v="74683"/>
    <s v="CERVALIS A CYRUSONE COMPANY"/>
    <s v="CERVALIS A CYRUSONE COMPANY"/>
    <s v="[null]"/>
    <s v="HPE"/>
    <s v="Hardware"/>
    <m/>
    <n v="7200"/>
    <n v="-1596277566.1099997"/>
    <s v="Bryan Power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7200"/>
    <m/>
    <m/>
    <m/>
    <m/>
    <m/>
    <m/>
    <m/>
    <m/>
    <m/>
    <m/>
    <m/>
    <m/>
    <m/>
  </r>
  <r>
    <s v="GL 2022 IISL.xlsx"/>
    <s v="Nice to have. Fill In or Delete"/>
    <s v="Nice to have. Fill In or Delete"/>
    <n v="22327.200000000001"/>
    <n v="44926"/>
    <n v="2022"/>
    <s v="Q4"/>
    <s v="December"/>
    <n v="52"/>
    <n v="31"/>
    <s v="Year"/>
    <s v="Activity"/>
    <s v="Actuals"/>
    <n v="44606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270"/>
    <n v="44606"/>
    <n v="74660"/>
    <s v="BLOOMBERG, LP"/>
    <s v="BLOOMBERG, LP"/>
    <s v="[null]"/>
    <s v="Dell"/>
    <s v="Hardware"/>
    <m/>
    <n v="22327.200000000001"/>
    <n v="-1596299893.3099997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2327.200000000001"/>
    <m/>
    <m/>
    <m/>
    <m/>
    <m/>
    <m/>
    <m/>
    <m/>
    <m/>
    <m/>
    <m/>
    <m/>
    <m/>
  </r>
  <r>
    <s v="GL 2022 IISL.xlsx"/>
    <s v="Nice to have. Fill In or Delete"/>
    <s v="Nice to have. Fill In or Delete"/>
    <n v="240"/>
    <n v="44926"/>
    <n v="2022"/>
    <s v="Q4"/>
    <s v="December"/>
    <n v="52"/>
    <n v="31"/>
    <s v="Year"/>
    <s v="Activity"/>
    <s v="Actuals"/>
    <n v="44606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33"/>
    <n v="44606"/>
    <n v="74662"/>
    <s v="KORG USA"/>
    <s v="KORG USA"/>
    <s v="[null]"/>
    <s v="Microsoft"/>
    <s v="Software"/>
    <m/>
    <n v="240"/>
    <n v="-1596300133.3099997"/>
    <s v="Paul J Sper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40"/>
    <m/>
    <m/>
    <m/>
    <m/>
    <m/>
    <m/>
    <m/>
    <m/>
    <m/>
    <m/>
    <m/>
    <m/>
    <m/>
  </r>
  <r>
    <s v="GL 2022 IISL.xlsx"/>
    <s v="Nice to have. Fill In or Delete"/>
    <s v="Nice to have. Fill In or Delete"/>
    <n v="33892.9"/>
    <n v="44926"/>
    <n v="2022"/>
    <s v="Q4"/>
    <s v="December"/>
    <n v="52"/>
    <n v="31"/>
    <s v="Year"/>
    <s v="Activity"/>
    <s v="Actuals"/>
    <n v="44607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319"/>
    <n v="44607"/>
    <n v="74667"/>
    <s v="WEIL GOTSHAL MANGES"/>
    <s v="WEIL GOTSHAL MANGES"/>
    <s v="[null]"/>
    <s v="Red Hat"/>
    <s v="Software"/>
    <m/>
    <n v="33892.9"/>
    <n v="-1596334026.2099998"/>
    <s v="Paul J Sper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3892.9"/>
    <m/>
    <m/>
    <m/>
    <m/>
    <m/>
    <m/>
    <m/>
    <m/>
    <m/>
    <m/>
    <m/>
    <m/>
    <m/>
  </r>
  <r>
    <s v="GL 2022 IISL.xlsx"/>
    <s v="Nice to have. Fill In or Delete"/>
    <s v="Nice to have. Fill In or Delete"/>
    <n v="343.02"/>
    <n v="44926"/>
    <n v="2022"/>
    <s v="Q4"/>
    <s v="December"/>
    <n v="52"/>
    <n v="31"/>
    <s v="Year"/>
    <s v="Activity"/>
    <s v="Actuals"/>
    <n v="44607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320"/>
    <n v="44607"/>
    <n v="74668"/>
    <s v="RUBY INDUSTRIAL TECHNOLOGIES"/>
    <s v="RUBY INDUSTRIAL TECHNOLOGIES"/>
    <s v="[null]"/>
    <s v="APC"/>
    <s v="Hardware"/>
    <m/>
    <n v="343.02"/>
    <n v="-1596334369.2299998"/>
    <s v="Edward Lovan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43.02"/>
    <m/>
    <m/>
    <m/>
    <m/>
    <m/>
    <m/>
    <m/>
    <m/>
    <m/>
    <m/>
    <m/>
    <m/>
    <m/>
  </r>
  <r>
    <s v="GL 2022 IISL.xlsx"/>
    <s v="Nice to have. Fill In or Delete"/>
    <s v="Nice to have. Fill In or Delete"/>
    <n v="1032.48"/>
    <n v="44926"/>
    <n v="2022"/>
    <s v="Q4"/>
    <s v="December"/>
    <n v="52"/>
    <n v="31"/>
    <s v="Year"/>
    <s v="Activity"/>
    <s v="Actuals"/>
    <n v="44609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4"/>
    <n v="44609"/>
    <n v="74664"/>
    <s v="BLOOMBERG, LP"/>
    <s v="BLOOMBERG, LP"/>
    <s v="[null]"/>
    <s v="PolarDam"/>
    <s v="Hardware"/>
    <m/>
    <n v="1032.48"/>
    <n v="-1596335401.7099998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032.48"/>
    <m/>
    <m/>
    <m/>
    <m/>
    <m/>
    <m/>
    <m/>
    <m/>
    <m/>
    <m/>
    <m/>
    <m/>
    <m/>
  </r>
  <r>
    <s v="GL 2022 IISL.xlsx"/>
    <s v="Nice to have. Fill In or Delete"/>
    <s v="Nice to have. Fill In or Delete"/>
    <n v="1830"/>
    <n v="44926"/>
    <n v="2022"/>
    <s v="Q4"/>
    <s v="December"/>
    <n v="52"/>
    <n v="31"/>
    <s v="Year"/>
    <s v="Activity"/>
    <s v="Actuals"/>
    <n v="44609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4"/>
    <n v="44609"/>
    <n v="74663"/>
    <s v="BLOOMBERG, LP"/>
    <s v="BLOOMBERG, LP"/>
    <s v="[null]"/>
    <s v="Miscellaneous"/>
    <s v="Hardware"/>
    <m/>
    <n v="1830"/>
    <n v="-1596337231.7099998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830"/>
    <m/>
    <m/>
    <m/>
    <m/>
    <m/>
    <m/>
    <m/>
    <m/>
    <m/>
    <m/>
    <m/>
    <m/>
    <m/>
  </r>
  <r>
    <s v="GL 2022 IISL.xlsx"/>
    <s v="Nice to have. Fill In or Delete"/>
    <s v="Nice to have. Fill In or Delete"/>
    <n v="16686"/>
    <n v="44926"/>
    <n v="2022"/>
    <s v="Q4"/>
    <s v="December"/>
    <n v="52"/>
    <n v="31"/>
    <s v="Year"/>
    <s v="Activity"/>
    <s v="Actuals"/>
    <n v="44609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4"/>
    <n v="44609"/>
    <n v="74663"/>
    <s v="BLOOMBERG, LP"/>
    <s v="BLOOMBERG, LP"/>
    <s v="[null]"/>
    <s v="Raritan"/>
    <s v="Hardware"/>
    <m/>
    <n v="16686"/>
    <n v="-1596353917.7099998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6686"/>
    <m/>
    <m/>
    <m/>
    <m/>
    <m/>
    <m/>
    <m/>
    <m/>
    <m/>
    <m/>
    <m/>
    <m/>
    <m/>
  </r>
  <r>
    <s v="GL 2022 IISL.xlsx"/>
    <s v="Nice to have. Fill In or Delete"/>
    <s v="Nice to have. Fill In or Delete"/>
    <n v="444.44"/>
    <n v="44926"/>
    <n v="2022"/>
    <s v="Q4"/>
    <s v="December"/>
    <n v="52"/>
    <n v="31"/>
    <s v="Year"/>
    <s v="Activity"/>
    <s v="Actuals"/>
    <n v="44609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4"/>
    <n v="44609"/>
    <n v="74663"/>
    <s v="BLOOMBERG, LP"/>
    <s v="BLOOMBERG, LP"/>
    <s v="[null]"/>
    <s v="BULK"/>
    <s v="Hardware"/>
    <m/>
    <n v="444.44"/>
    <n v="-1596354362.1499999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444.44"/>
    <m/>
    <m/>
    <m/>
    <m/>
    <m/>
    <m/>
    <m/>
    <m/>
    <m/>
    <m/>
    <m/>
    <m/>
    <m/>
  </r>
  <r>
    <s v="GL 2022 IISL.xlsx"/>
    <s v="Nice to have. Fill In or Delete"/>
    <s v="Nice to have. Fill In or Delete"/>
    <n v="290.20999999999998"/>
    <n v="44926"/>
    <n v="2022"/>
    <s v="Q4"/>
    <s v="December"/>
    <n v="52"/>
    <n v="31"/>
    <s v="Year"/>
    <s v="Activity"/>
    <s v="Actuals"/>
    <n v="44609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323"/>
    <n v="44609"/>
    <n v="74690"/>
    <s v="RUBY INDUSTRIAL TECHNOLOGIES"/>
    <s v="RUBY INDUSTRIAL TECHNOLOGIES"/>
    <s v="[null]"/>
    <s v="Schneider Eletric"/>
    <s v="Hardware"/>
    <m/>
    <n v="290.20999999999998"/>
    <n v="-1596354652.3599999"/>
    <s v="Edward Lovan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90.20999999999998"/>
    <m/>
    <m/>
    <m/>
    <m/>
    <m/>
    <m/>
    <m/>
    <m/>
    <m/>
    <m/>
    <m/>
    <m/>
    <m/>
  </r>
  <r>
    <s v="GL 2022 IISL.xlsx"/>
    <s v="Nice to have. Fill In or Delete"/>
    <s v="Nice to have. Fill In or Delete"/>
    <n v="3264.36"/>
    <n v="44926"/>
    <n v="2022"/>
    <s v="Q4"/>
    <s v="December"/>
    <n v="52"/>
    <n v="31"/>
    <s v="Year"/>
    <s v="Activity"/>
    <s v="Actuals"/>
    <n v="44609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4"/>
    <n v="44609"/>
    <n v="74664"/>
    <s v="BLOOMBERG, LP"/>
    <s v="BLOOMBERG, LP"/>
    <s v="[null]"/>
    <s v="Graybar"/>
    <s v="Hardware"/>
    <m/>
    <n v="3264.36"/>
    <n v="-1596357916.7199998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264.36"/>
    <m/>
    <m/>
    <m/>
    <m/>
    <m/>
    <m/>
    <m/>
    <m/>
    <m/>
    <m/>
    <m/>
    <m/>
    <m/>
  </r>
  <r>
    <s v="GL 2022 IISL.xlsx"/>
    <s v="Nice to have. Fill In or Delete"/>
    <s v="Nice to have. Fill In or Delete"/>
    <n v="17282.88"/>
    <n v="44926"/>
    <n v="2022"/>
    <s v="Q4"/>
    <s v="December"/>
    <n v="52"/>
    <n v="31"/>
    <s v="Year"/>
    <s v="Activity"/>
    <s v="Actuals"/>
    <n v="44609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4"/>
    <n v="44609"/>
    <n v="74663"/>
    <s v="BLOOMBERG, LP"/>
    <s v="BLOOMBERG, LP"/>
    <s v="[null]"/>
    <s v="AFCO"/>
    <s v="Hardware"/>
    <m/>
    <n v="17282.88"/>
    <n v="-1596375199.5999999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7282.88"/>
    <m/>
    <m/>
    <m/>
    <m/>
    <m/>
    <m/>
    <m/>
    <m/>
    <m/>
    <m/>
    <m/>
    <m/>
    <m/>
  </r>
  <r>
    <s v="GL 2022 IISL.xlsx"/>
    <s v="Nice to have. Fill In or Delete"/>
    <s v="Nice to have. Fill In or Delete"/>
    <n v="4158.8999999999996"/>
    <n v="44926"/>
    <n v="2022"/>
    <s v="Q4"/>
    <s v="December"/>
    <n v="52"/>
    <n v="31"/>
    <s v="Year"/>
    <s v="Activity"/>
    <s v="Actuals"/>
    <n v="44609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4"/>
    <n v="44609"/>
    <n v="74663"/>
    <s v="BLOOMBERG, LP"/>
    <s v="BLOOMBERG, LP"/>
    <s v="[null]"/>
    <s v="RF Code Inc."/>
    <s v="Hardware"/>
    <m/>
    <n v="4158.8999999999996"/>
    <n v="-1596379358.5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4158.8999999999996"/>
    <m/>
    <m/>
    <m/>
    <m/>
    <m/>
    <m/>
    <m/>
    <m/>
    <m/>
    <m/>
    <m/>
    <m/>
    <m/>
  </r>
  <r>
    <s v="GL 2022 IISL.xlsx"/>
    <s v="Nice to have. Fill In or Delete"/>
    <s v="Nice to have. Fill In or Delete"/>
    <n v="556.20000000000005"/>
    <n v="44926"/>
    <n v="2022"/>
    <s v="Q4"/>
    <s v="December"/>
    <n v="52"/>
    <n v="31"/>
    <s v="Year"/>
    <s v="Activity"/>
    <s v="Actuals"/>
    <n v="44609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4"/>
    <n v="44609"/>
    <n v="74664"/>
    <s v="BLOOMBERG, LP"/>
    <s v="BLOOMBERG, LP"/>
    <s v="[null]"/>
    <s v="Panduit"/>
    <s v="Hardware"/>
    <m/>
    <n v="556.20000000000005"/>
    <n v="-1596379914.7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556.20000000000005"/>
    <m/>
    <m/>
    <m/>
    <m/>
    <m/>
    <m/>
    <m/>
    <m/>
    <m/>
    <m/>
    <m/>
    <m/>
    <m/>
  </r>
  <r>
    <s v="GL 2022 IISL.xlsx"/>
    <s v="Nice to have. Fill In or Delete"/>
    <s v="Nice to have. Fill In or Delete"/>
    <n v="7972.56"/>
    <n v="44926"/>
    <n v="2022"/>
    <s v="Q4"/>
    <s v="December"/>
    <n v="52"/>
    <n v="31"/>
    <s v="Year"/>
    <s v="Activity"/>
    <s v="Actuals"/>
    <n v="44609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4"/>
    <n v="44609"/>
    <n v="74664"/>
    <s v="BLOOMBERG, LP"/>
    <s v="BLOOMBERG, LP"/>
    <s v="[null]"/>
    <s v="AFCO"/>
    <s v="Hardware"/>
    <m/>
    <n v="7972.56"/>
    <n v="-1596387887.26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7972.56"/>
    <m/>
    <m/>
    <m/>
    <m/>
    <m/>
    <m/>
    <m/>
    <m/>
    <m/>
    <m/>
    <m/>
    <m/>
    <m/>
  </r>
  <r>
    <s v="GL 2022 IISL.xlsx"/>
    <s v="Nice to have. Fill In or Delete"/>
    <s v="Nice to have. Fill In or Delete"/>
    <n v="4375.8599999999997"/>
    <n v="44926"/>
    <n v="2022"/>
    <s v="Q4"/>
    <s v="December"/>
    <n v="52"/>
    <n v="31"/>
    <s v="Year"/>
    <s v="Activity"/>
    <s v="Actuals"/>
    <n v="44609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4"/>
    <n v="44609"/>
    <n v="74663"/>
    <s v="BLOOMBERG, LP"/>
    <s v="BLOOMBERG, LP"/>
    <s v="[null]"/>
    <s v="QCT"/>
    <s v="Hardware"/>
    <m/>
    <n v="4375.8599999999997"/>
    <n v="-1596392263.1199999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4375.8599999999997"/>
    <m/>
    <m/>
    <m/>
    <m/>
    <m/>
    <m/>
    <m/>
    <m/>
    <m/>
    <m/>
    <m/>
    <m/>
    <m/>
  </r>
  <r>
    <s v="GL 2022 IISL.xlsx"/>
    <s v="Nice to have. Fill In or Delete"/>
    <s v="Nice to have. Fill In or Delete"/>
    <n v="3642.42"/>
    <n v="44926"/>
    <n v="2022"/>
    <s v="Q4"/>
    <s v="December"/>
    <n v="52"/>
    <n v="31"/>
    <s v="Year"/>
    <s v="Activity"/>
    <s v="Actuals"/>
    <n v="44609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4"/>
    <n v="44609"/>
    <n v="74664"/>
    <s v="BLOOMBERG, LP"/>
    <s v="BLOOMBERG, LP"/>
    <s v="[null]"/>
    <s v="Legrand"/>
    <s v="Hardware"/>
    <m/>
    <n v="3642.42"/>
    <n v="-1596395905.54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642.42"/>
    <m/>
    <m/>
    <m/>
    <m/>
    <m/>
    <m/>
    <m/>
    <m/>
    <m/>
    <m/>
    <m/>
    <m/>
    <m/>
  </r>
  <r>
    <s v="GL 2022 IISL.xlsx"/>
    <s v="Nice to have. Fill In or Delete"/>
    <s v="Nice to have. Fill In or Delete"/>
    <n v="96.12"/>
    <n v="44926"/>
    <n v="2022"/>
    <s v="Q4"/>
    <s v="December"/>
    <n v="52"/>
    <n v="31"/>
    <s v="Year"/>
    <s v="Activity"/>
    <s v="Actuals"/>
    <n v="44610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327"/>
    <n v="44610"/>
    <n v="74684"/>
    <s v="AGC NETWORKS"/>
    <s v="AGC NETWORKS"/>
    <s v="[null]"/>
    <s v="[null]"/>
    <s v="Job Expense"/>
    <m/>
    <n v="96.12"/>
    <n v="-1596396001.6599998"/>
    <s v="Jason G Mano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96.12"/>
    <m/>
    <m/>
    <m/>
    <m/>
    <m/>
    <m/>
    <m/>
    <m/>
    <m/>
    <m/>
    <m/>
    <m/>
    <m/>
  </r>
  <r>
    <s v="GL 2022 IISL.xlsx"/>
    <s v="Nice to have. Fill In or Delete"/>
    <s v="Nice to have. Fill In or Delete"/>
    <n v="3204.16"/>
    <n v="44926"/>
    <n v="2022"/>
    <s v="Q4"/>
    <s v="December"/>
    <n v="52"/>
    <n v="31"/>
    <s v="Year"/>
    <s v="Activity"/>
    <s v="Actuals"/>
    <n v="44610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327"/>
    <n v="44610"/>
    <n v="74684"/>
    <s v="AGC NETWORKS"/>
    <s v="AGC NETWORKS"/>
    <s v="[null]"/>
    <s v="Veeam"/>
    <s v="Software"/>
    <m/>
    <n v="3204.16"/>
    <n v="-1596399205.8199999"/>
    <s v="Jason G Mano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204.16"/>
    <m/>
    <m/>
    <m/>
    <m/>
    <m/>
    <m/>
    <m/>
    <m/>
    <m/>
    <m/>
    <m/>
    <m/>
    <m/>
  </r>
  <r>
    <s v="GL 2022 IISL.xlsx"/>
    <s v="Nice to have. Fill In or Delete"/>
    <s v="Nice to have. Fill In or Delete"/>
    <n v="10024.33"/>
    <n v="44926"/>
    <n v="2022"/>
    <s v="Q4"/>
    <s v="December"/>
    <n v="52"/>
    <n v="31"/>
    <s v="Year"/>
    <s v="Activity"/>
    <s v="Actuals"/>
    <n v="44613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9507"/>
    <n v="44613"/>
    <n v="74693"/>
    <s v="ESTEE LAUDER COMPANIES"/>
    <s v="ESTEE LAUDER COMPANIES"/>
    <s v="[null]"/>
    <s v="HPE"/>
    <s v="Hardware"/>
    <m/>
    <n v="10024.33"/>
    <n v="-1596409230.1499999"/>
    <s v="House Account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0024.33"/>
    <m/>
    <m/>
    <m/>
    <m/>
    <m/>
    <m/>
    <m/>
    <m/>
    <m/>
    <m/>
    <m/>
    <m/>
    <m/>
  </r>
  <r>
    <s v="GL 2022 IISL.xlsx"/>
    <s v="Nice to have. Fill In or Delete"/>
    <s v="Nice to have. Fill In or Delete"/>
    <n v="10024.33"/>
    <n v="44926"/>
    <n v="2022"/>
    <s v="Q4"/>
    <s v="December"/>
    <n v="52"/>
    <n v="31"/>
    <s v="Year"/>
    <s v="Activity"/>
    <s v="Actuals"/>
    <n v="44613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9507"/>
    <n v="44613"/>
    <n v="74694"/>
    <s v="ESTEE LAUDER COMPANIES"/>
    <s v="ESTEE LAUDER COMPANIES"/>
    <s v="[null]"/>
    <s v="HPE"/>
    <s v="Hardware"/>
    <m/>
    <n v="10024.33"/>
    <n v="-1596419254.4799998"/>
    <s v="House Account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0024.33"/>
    <m/>
    <m/>
    <m/>
    <m/>
    <m/>
    <m/>
    <m/>
    <m/>
    <m/>
    <m/>
    <m/>
    <m/>
    <m/>
  </r>
  <r>
    <s v="GL 2022 IISL.xlsx"/>
    <s v="Nice to have. Fill In or Delete"/>
    <s v="Nice to have. Fill In or Delete"/>
    <n v="343.02"/>
    <n v="44926"/>
    <n v="2022"/>
    <s v="Q4"/>
    <s v="December"/>
    <n v="52"/>
    <n v="31"/>
    <s v="Year"/>
    <s v="Activity"/>
    <s v="Actuals"/>
    <n v="44613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329"/>
    <n v="44613"/>
    <n v="74692"/>
    <s v="RUBY INDUSTRIAL TECHNOLOGIES"/>
    <s v="RUBY INDUSTRIAL TECHNOLOGIES"/>
    <s v="[null]"/>
    <s v="APC"/>
    <s v="Hardware"/>
    <m/>
    <n v="343.02"/>
    <n v="-1596419597.4999998"/>
    <s v="Edward Lovan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43.02"/>
    <m/>
    <m/>
    <m/>
    <m/>
    <m/>
    <m/>
    <m/>
    <m/>
    <m/>
    <m/>
    <m/>
    <m/>
    <m/>
  </r>
  <r>
    <s v="GL 2022 IISL.xlsx"/>
    <s v="Nice to have. Fill In or Delete"/>
    <s v="Nice to have. Fill In or Delete"/>
    <n v="290.20999999999998"/>
    <n v="44926"/>
    <n v="2022"/>
    <s v="Q4"/>
    <s v="December"/>
    <n v="52"/>
    <n v="31"/>
    <s v="Year"/>
    <s v="Activity"/>
    <s v="Actuals"/>
    <n v="44614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334"/>
    <n v="44614"/>
    <n v="74701"/>
    <s v="RUBY INDUSTRIAL TECHNOLOGIES"/>
    <s v="RUBY INDUSTRIAL TECHNOLOGIES"/>
    <s v="[null]"/>
    <s v="Schneider Eletric"/>
    <s v="Hardware"/>
    <m/>
    <n v="290.20999999999998"/>
    <n v="-1596419887.7099998"/>
    <s v="Edward Lovan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90.20999999999998"/>
    <m/>
    <m/>
    <m/>
    <m/>
    <m/>
    <m/>
    <m/>
    <m/>
    <m/>
    <m/>
    <m/>
    <m/>
    <m/>
  </r>
  <r>
    <s v="GL 2022 IISL.xlsx"/>
    <s v="Nice to have. Fill In or Delete"/>
    <s v="Nice to have. Fill In or Delete"/>
    <n v="343.02"/>
    <n v="44926"/>
    <n v="2022"/>
    <s v="Q4"/>
    <s v="December"/>
    <n v="52"/>
    <n v="31"/>
    <s v="Year"/>
    <s v="Activity"/>
    <s v="Actuals"/>
    <n v="44615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338"/>
    <n v="44615"/>
    <n v="74706"/>
    <s v="RUBY INDUSTRIAL TECHNOLOGIES"/>
    <s v="RUBY INDUSTRIAL TECHNOLOGIES"/>
    <s v="[null]"/>
    <s v="APC"/>
    <s v="Hardware"/>
    <m/>
    <n v="343.02"/>
    <n v="-1596420230.7299998"/>
    <s v="Edward Lovan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43.02"/>
    <m/>
    <m/>
    <m/>
    <m/>
    <m/>
    <m/>
    <m/>
    <m/>
    <m/>
    <m/>
    <m/>
    <m/>
    <m/>
  </r>
  <r>
    <s v="GL 2022 IISL.xlsx"/>
    <s v="Nice to have. Fill In or Delete"/>
    <s v="Nice to have. Fill In or Delete"/>
    <n v="5878.38"/>
    <n v="44926"/>
    <n v="2022"/>
    <s v="Q4"/>
    <s v="December"/>
    <n v="52"/>
    <n v="31"/>
    <s v="Year"/>
    <s v="Activity"/>
    <s v="Actuals"/>
    <n v="44616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3"/>
    <n v="44616"/>
    <n v="74697"/>
    <s v="BLOOMBERG, LP"/>
    <s v="BLOOMBERG, LP"/>
    <s v="[null]"/>
    <s v="Graybar"/>
    <s v="Hardware"/>
    <m/>
    <n v="5878.38"/>
    <n v="-1596426109.1099999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5878.38"/>
    <m/>
    <m/>
    <m/>
    <m/>
    <m/>
    <m/>
    <m/>
    <m/>
    <m/>
    <m/>
    <m/>
    <m/>
    <m/>
  </r>
  <r>
    <s v="GL 2022 IISL.xlsx"/>
    <s v="Nice to have. Fill In or Delete"/>
    <s v="Nice to have. Fill In or Delete"/>
    <n v="5618"/>
    <n v="44926"/>
    <n v="2022"/>
    <s v="Q4"/>
    <s v="December"/>
    <n v="52"/>
    <n v="31"/>
    <s v="Year"/>
    <s v="Activity"/>
    <s v="Actuals"/>
    <n v="44616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269"/>
    <n v="44616"/>
    <n v="74703"/>
    <s v="BLOOMBERG, LP"/>
    <s v="BLOOMBERG, LP"/>
    <s v="[null]"/>
    <s v="Dell"/>
    <s v="Hardware"/>
    <m/>
    <n v="5618"/>
    <n v="-1596431727.1099999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5618"/>
    <m/>
    <m/>
    <m/>
    <m/>
    <m/>
    <m/>
    <m/>
    <m/>
    <m/>
    <m/>
    <m/>
    <m/>
    <m/>
  </r>
  <r>
    <s v="GL 2022 IISL.xlsx"/>
    <s v="Nice to have. Fill In or Delete"/>
    <s v="Nice to have. Fill In or Delete"/>
    <n v="229.44"/>
    <n v="44926"/>
    <n v="2022"/>
    <s v="Q4"/>
    <s v="December"/>
    <n v="52"/>
    <n v="31"/>
    <s v="Year"/>
    <s v="Activity"/>
    <s v="Actuals"/>
    <n v="44616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3"/>
    <n v="44616"/>
    <n v="74697"/>
    <s v="BLOOMBERG, LP"/>
    <s v="BLOOMBERG, LP"/>
    <s v="[null]"/>
    <s v="PolarDam"/>
    <s v="Hardware"/>
    <m/>
    <n v="229.44"/>
    <n v="-1596431956.55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29.44"/>
    <m/>
    <m/>
    <m/>
    <m/>
    <m/>
    <m/>
    <m/>
    <m/>
    <m/>
    <m/>
    <m/>
    <m/>
    <m/>
  </r>
  <r>
    <s v="GL 2022 IISL.xlsx"/>
    <s v="Nice to have. Fill In or Delete"/>
    <s v="Nice to have. Fill In or Delete"/>
    <n v="4376.46"/>
    <n v="44926"/>
    <n v="2022"/>
    <s v="Q4"/>
    <s v="December"/>
    <n v="52"/>
    <n v="31"/>
    <s v="Year"/>
    <s v="Activity"/>
    <s v="Actuals"/>
    <n v="44616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3"/>
    <n v="44616"/>
    <n v="74696"/>
    <s v="BLOOMBERG, LP"/>
    <s v="BLOOMBERG, LP"/>
    <s v="[null]"/>
    <s v="QCT"/>
    <s v="Hardware"/>
    <m/>
    <n v="4376.46"/>
    <n v="-1596436333.01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4376.46"/>
    <m/>
    <m/>
    <m/>
    <m/>
    <m/>
    <m/>
    <m/>
    <m/>
    <m/>
    <m/>
    <m/>
    <m/>
    <m/>
  </r>
  <r>
    <s v="GL 2022 IISL.xlsx"/>
    <s v="Nice to have. Fill In or Delete"/>
    <s v="Nice to have. Fill In or Delete"/>
    <n v="8059.44"/>
    <n v="44926"/>
    <n v="2022"/>
    <s v="Q4"/>
    <s v="December"/>
    <n v="52"/>
    <n v="31"/>
    <s v="Year"/>
    <s v="Activity"/>
    <s v="Actuals"/>
    <n v="44616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3"/>
    <n v="44616"/>
    <n v="74697"/>
    <s v="BLOOMBERG, LP"/>
    <s v="BLOOMBERG, LP"/>
    <s v="[null]"/>
    <s v="AFCO"/>
    <s v="Hardware"/>
    <m/>
    <n v="8059.44"/>
    <n v="-1596444392.45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8059.44"/>
    <m/>
    <m/>
    <m/>
    <m/>
    <m/>
    <m/>
    <m/>
    <m/>
    <m/>
    <m/>
    <m/>
    <m/>
    <m/>
  </r>
  <r>
    <s v="GL 2022 IISL.xlsx"/>
    <s v="Nice to have. Fill In or Delete"/>
    <s v="Nice to have. Fill In or Delete"/>
    <n v="4158.8999999999996"/>
    <n v="44926"/>
    <n v="2022"/>
    <s v="Q4"/>
    <s v="December"/>
    <n v="52"/>
    <n v="31"/>
    <s v="Year"/>
    <s v="Activity"/>
    <s v="Actuals"/>
    <n v="44616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3"/>
    <n v="44616"/>
    <n v="74696"/>
    <s v="BLOOMBERG, LP"/>
    <s v="BLOOMBERG, LP"/>
    <s v="[null]"/>
    <s v="RF Code Inc."/>
    <s v="Hardware"/>
    <m/>
    <n v="4158.8999999999996"/>
    <n v="-1596448551.3500001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4158.8999999999996"/>
    <m/>
    <m/>
    <m/>
    <m/>
    <m/>
    <m/>
    <m/>
    <m/>
    <m/>
    <m/>
    <m/>
    <m/>
    <m/>
  </r>
  <r>
    <s v="GL 2022 IISL.xlsx"/>
    <s v="Nice to have. Fill In or Delete"/>
    <s v="Nice to have. Fill In or Delete"/>
    <n v="17282.88"/>
    <n v="44926"/>
    <n v="2022"/>
    <s v="Q4"/>
    <s v="December"/>
    <n v="52"/>
    <n v="31"/>
    <s v="Year"/>
    <s v="Activity"/>
    <s v="Actuals"/>
    <n v="44616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3"/>
    <n v="44616"/>
    <n v="74696"/>
    <s v="BLOOMBERG, LP"/>
    <s v="BLOOMBERG, LP"/>
    <s v="[null]"/>
    <s v="AFCO"/>
    <s v="Hardware"/>
    <m/>
    <n v="17282.88"/>
    <n v="-1596465834.2300003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7282.88"/>
    <m/>
    <m/>
    <m/>
    <m/>
    <m/>
    <m/>
    <m/>
    <m/>
    <m/>
    <m/>
    <m/>
    <m/>
    <m/>
  </r>
  <r>
    <s v="GL 2022 IISL.xlsx"/>
    <s v="Nice to have. Fill In or Delete"/>
    <s v="Nice to have. Fill In or Delete"/>
    <n v="5582.43"/>
    <n v="44926"/>
    <n v="2022"/>
    <s v="Q4"/>
    <s v="December"/>
    <n v="52"/>
    <n v="31"/>
    <s v="Year"/>
    <s v="Activity"/>
    <s v="Actuals"/>
    <n v="44616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3"/>
    <n v="44616"/>
    <n v="74697"/>
    <s v="BLOOMBERG, LP"/>
    <s v="BLOOMBERG, LP"/>
    <s v="[null]"/>
    <s v="NEXUS"/>
    <s v="Hardware"/>
    <m/>
    <n v="5582.43"/>
    <n v="-1596471416.6600003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5582.43"/>
    <m/>
    <m/>
    <m/>
    <m/>
    <m/>
    <m/>
    <m/>
    <m/>
    <m/>
    <m/>
    <m/>
    <m/>
    <m/>
  </r>
  <r>
    <s v="GL 2022 IISL.xlsx"/>
    <s v="Nice to have. Fill In or Delete"/>
    <s v="Nice to have. Fill In or Delete"/>
    <n v="556.20000000000005"/>
    <n v="44926"/>
    <n v="2022"/>
    <s v="Q4"/>
    <s v="December"/>
    <n v="52"/>
    <n v="31"/>
    <s v="Year"/>
    <s v="Activity"/>
    <s v="Actuals"/>
    <n v="44616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3"/>
    <n v="44616"/>
    <n v="74697"/>
    <s v="BLOOMBERG, LP"/>
    <s v="BLOOMBERG, LP"/>
    <s v="[null]"/>
    <s v="Panduit"/>
    <s v="Hardware"/>
    <m/>
    <n v="556.20000000000005"/>
    <n v="-1596471972.8600004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556.20000000000005"/>
    <m/>
    <m/>
    <m/>
    <m/>
    <m/>
    <m/>
    <m/>
    <m/>
    <m/>
    <m/>
    <m/>
    <m/>
    <m/>
  </r>
  <r>
    <s v="GL 2022 IISL.xlsx"/>
    <s v="Nice to have. Fill In or Delete"/>
    <s v="Nice to have. Fill In or Delete"/>
    <n v="1357.92"/>
    <n v="44926"/>
    <n v="2022"/>
    <s v="Q4"/>
    <s v="December"/>
    <n v="52"/>
    <n v="31"/>
    <s v="Year"/>
    <s v="Activity"/>
    <s v="Actuals"/>
    <n v="44616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3"/>
    <n v="44616"/>
    <n v="74696"/>
    <s v="BLOOMBERG, LP"/>
    <s v="BLOOMBERG, LP"/>
    <s v="[null]"/>
    <s v="BULK"/>
    <s v="Hardware"/>
    <m/>
    <n v="1357.92"/>
    <n v="-1596473330.7800004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357.92"/>
    <m/>
    <m/>
    <m/>
    <m/>
    <m/>
    <m/>
    <m/>
    <m/>
    <m/>
    <m/>
    <m/>
    <m/>
    <m/>
  </r>
  <r>
    <s v="GL 2022 IISL.xlsx"/>
    <s v="Nice to have. Fill In or Delete"/>
    <s v="Nice to have. Fill In or Delete"/>
    <n v="1830"/>
    <n v="44926"/>
    <n v="2022"/>
    <s v="Q4"/>
    <s v="December"/>
    <n v="52"/>
    <n v="31"/>
    <s v="Year"/>
    <s v="Activity"/>
    <s v="Actuals"/>
    <n v="44616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3"/>
    <n v="44616"/>
    <n v="74696"/>
    <s v="BLOOMBERG, LP"/>
    <s v="BLOOMBERG, LP"/>
    <s v="[null]"/>
    <s v="Miscellaneous"/>
    <s v="Hardware"/>
    <m/>
    <n v="1830"/>
    <n v="-1596475160.7800004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830"/>
    <m/>
    <m/>
    <m/>
    <m/>
    <m/>
    <m/>
    <m/>
    <m/>
    <m/>
    <m/>
    <m/>
    <m/>
    <m/>
  </r>
  <r>
    <s v="GL 2022 IISL.xlsx"/>
    <s v="Nice to have. Fill In or Delete"/>
    <s v="Nice to have. Fill In or Delete"/>
    <n v="6933.75"/>
    <n v="44926"/>
    <n v="2022"/>
    <s v="Q4"/>
    <s v="December"/>
    <n v="52"/>
    <n v="31"/>
    <s v="Year"/>
    <s v="Activity"/>
    <s v="Actuals"/>
    <n v="44616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883"/>
    <n v="44616"/>
    <n v="74697"/>
    <s v="BLOOMBERG, LP"/>
    <s v="BLOOMBERG, LP"/>
    <s v="[null]"/>
    <s v="Legrand"/>
    <s v="Hardware"/>
    <m/>
    <n v="6933.75"/>
    <n v="-1596482094.5300004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6933.75"/>
    <m/>
    <m/>
    <m/>
    <m/>
    <m/>
    <m/>
    <m/>
    <m/>
    <m/>
    <m/>
    <m/>
    <m/>
    <m/>
  </r>
  <r>
    <s v="GL 2022 IISL.xlsx"/>
    <s v="Nice to have. Fill In or Delete"/>
    <s v="Nice to have. Fill In or Delete"/>
    <n v="40128.480000000003"/>
    <n v="44926"/>
    <n v="2022"/>
    <s v="Q4"/>
    <s v="December"/>
    <n v="52"/>
    <n v="31"/>
    <s v="Year"/>
    <s v="Activity"/>
    <s v="Actuals"/>
    <n v="44617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047"/>
    <n v="44617"/>
    <n v="74716"/>
    <s v="CERVALIS A CYRUSONE COMPANY"/>
    <s v="CERVALIS A CYRUSONE COMPANY"/>
    <s v="[null]"/>
    <s v="HPE"/>
    <s v="Hardware"/>
    <m/>
    <n v="40128.480000000003"/>
    <n v="-1596522223.0100005"/>
    <s v="Bryan Power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40128.480000000003"/>
    <m/>
    <m/>
    <m/>
    <m/>
    <m/>
    <m/>
    <m/>
    <m/>
    <m/>
    <m/>
    <m/>
    <m/>
    <m/>
  </r>
  <r>
    <s v="GL 2022 IISL.xlsx"/>
    <s v="Nice to have. Fill In or Delete"/>
    <s v="Nice to have. Fill In or Delete"/>
    <n v="49320.9"/>
    <n v="44926"/>
    <n v="2022"/>
    <s v="Q4"/>
    <s v="December"/>
    <n v="52"/>
    <n v="31"/>
    <s v="Year"/>
    <s v="Activity"/>
    <s v="Actuals"/>
    <n v="44617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061"/>
    <n v="44617"/>
    <n v="74714"/>
    <s v="CERVALIS A CYRUSONE COMPANY"/>
    <s v="CERVALIS A CYRUSONE COMPANY"/>
    <s v="[null]"/>
    <s v="HPE"/>
    <s v="Hardware"/>
    <m/>
    <n v="49320.9"/>
    <n v="-1596571543.9100006"/>
    <s v="Bryan Power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49320.9"/>
    <m/>
    <m/>
    <m/>
    <m/>
    <m/>
    <m/>
    <m/>
    <m/>
    <m/>
    <m/>
    <m/>
    <m/>
    <m/>
  </r>
  <r>
    <s v="GL 2022 IISL.xlsx"/>
    <s v="Nice to have. Fill In or Delete"/>
    <s v="Nice to have. Fill In or Delete"/>
    <n v="0.37"/>
    <n v="44926"/>
    <n v="2022"/>
    <s v="Q4"/>
    <s v="December"/>
    <n v="52"/>
    <n v="31"/>
    <s v="Year"/>
    <s v="Activity"/>
    <s v="Actuals"/>
    <n v="44617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061"/>
    <n v="44617"/>
    <n v="74714"/>
    <s v="CERVALIS A CYRUSONE COMPANY"/>
    <s v="CERVALIS A CYRUSONE COMPANY"/>
    <s v="[null]"/>
    <s v="HPE"/>
    <s v="Software"/>
    <m/>
    <n v="0.37"/>
    <n v="-1596571544.2800004"/>
    <s v="Bryan Power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0.37"/>
    <m/>
    <m/>
    <m/>
    <m/>
    <m/>
    <m/>
    <m/>
    <m/>
    <m/>
    <m/>
    <m/>
    <m/>
    <m/>
  </r>
  <r>
    <s v="GL 2022 IISL.xlsx"/>
    <s v="Nice to have. Fill In or Delete"/>
    <s v="Nice to have. Fill In or Delete"/>
    <n v="0.36"/>
    <n v="44926"/>
    <n v="2022"/>
    <s v="Q4"/>
    <s v="December"/>
    <n v="52"/>
    <n v="31"/>
    <s v="Year"/>
    <s v="Activity"/>
    <s v="Actuals"/>
    <n v="44617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047"/>
    <n v="44617"/>
    <n v="74716"/>
    <s v="CERVALIS A CYRUSONE COMPANY"/>
    <s v="CERVALIS A CYRUSONE COMPANY"/>
    <s v="[null]"/>
    <s v="HPE"/>
    <s v="Software"/>
    <m/>
    <n v="0.36"/>
    <n v="-1596571544.6400003"/>
    <s v="Bryan Power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0.36"/>
    <m/>
    <m/>
    <m/>
    <m/>
    <m/>
    <m/>
    <m/>
    <m/>
    <m/>
    <m/>
    <m/>
    <m/>
    <m/>
  </r>
  <r>
    <s v="GL 2022 IISL.xlsx"/>
    <s v="Nice to have. Fill In or Delete"/>
    <s v="Nice to have. Fill In or Delete"/>
    <n v="8103.06"/>
    <n v="44926"/>
    <n v="2022"/>
    <s v="Q4"/>
    <s v="December"/>
    <n v="52"/>
    <n v="31"/>
    <s v="Year"/>
    <s v="Activity"/>
    <s v="Actuals"/>
    <n v="44620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915"/>
    <n v="44620"/>
    <n v="74709"/>
    <s v="BLOOMBERG, LP"/>
    <s v="BLOOMBERG, LP"/>
    <s v="[null]"/>
    <s v="AFCO"/>
    <s v="Hardware"/>
    <m/>
    <n v="8103.06"/>
    <n v="-1596579647.7000003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8103.06"/>
    <m/>
    <m/>
    <m/>
    <m/>
    <m/>
    <m/>
    <m/>
    <m/>
    <m/>
    <m/>
    <m/>
    <m/>
    <m/>
  </r>
  <r>
    <s v="GL 2022 IISL.xlsx"/>
    <s v="Nice to have. Fill In or Delete"/>
    <s v="Nice to have. Fill In or Delete"/>
    <n v="229.44"/>
    <n v="44926"/>
    <n v="2022"/>
    <s v="Q4"/>
    <s v="December"/>
    <n v="52"/>
    <n v="31"/>
    <s v="Year"/>
    <s v="Activity"/>
    <s v="Actuals"/>
    <n v="44620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915"/>
    <n v="44620"/>
    <n v="74709"/>
    <s v="BLOOMBERG, LP"/>
    <s v="BLOOMBERG, LP"/>
    <s v="[null]"/>
    <s v="PolarDam"/>
    <s v="Hardware"/>
    <m/>
    <n v="229.44"/>
    <n v="-1596579877.1400003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29.44"/>
    <m/>
    <m/>
    <m/>
    <m/>
    <m/>
    <m/>
    <m/>
    <m/>
    <m/>
    <m/>
    <m/>
    <m/>
    <m/>
  </r>
  <r>
    <s v="GL 2022 IISL.xlsx"/>
    <s v="Nice to have. Fill In or Delete"/>
    <s v="Nice to have. Fill In or Delete"/>
    <n v="4376.46"/>
    <n v="44926"/>
    <n v="2022"/>
    <s v="Q4"/>
    <s v="December"/>
    <n v="52"/>
    <n v="31"/>
    <s v="Year"/>
    <s v="Activity"/>
    <s v="Actuals"/>
    <n v="44620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915"/>
    <n v="44620"/>
    <n v="74708"/>
    <s v="BLOOMBERG, LP"/>
    <s v="BLOOMBERG, LP"/>
    <s v="[null]"/>
    <s v="QCT"/>
    <s v="Hardware"/>
    <m/>
    <n v="4376.46"/>
    <n v="-1596584253.6000004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4376.46"/>
    <m/>
    <m/>
    <m/>
    <m/>
    <m/>
    <m/>
    <m/>
    <m/>
    <m/>
    <m/>
    <m/>
    <m/>
    <m/>
  </r>
  <r>
    <s v="GL 2022 IISL.xlsx"/>
    <s v="Nice to have. Fill In or Delete"/>
    <s v="Nice to have. Fill In or Delete"/>
    <n v="17282.88"/>
    <n v="44926"/>
    <n v="2022"/>
    <s v="Q4"/>
    <s v="December"/>
    <n v="52"/>
    <n v="31"/>
    <s v="Year"/>
    <s v="Activity"/>
    <s v="Actuals"/>
    <n v="44620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915"/>
    <n v="44620"/>
    <n v="74708"/>
    <s v="BLOOMBERG, LP"/>
    <s v="BLOOMBERG, LP"/>
    <s v="[null]"/>
    <s v="AFCO"/>
    <s v="Hardware"/>
    <m/>
    <n v="17282.88"/>
    <n v="-1596601536.4800005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7282.88"/>
    <m/>
    <m/>
    <m/>
    <m/>
    <m/>
    <m/>
    <m/>
    <m/>
    <m/>
    <m/>
    <m/>
    <m/>
    <m/>
  </r>
  <r>
    <s v="GL 2022 IISL.xlsx"/>
    <s v="Nice to have. Fill In or Delete"/>
    <s v="Nice to have. Fill In or Delete"/>
    <n v="556.20000000000005"/>
    <n v="44926"/>
    <n v="2022"/>
    <s v="Q4"/>
    <s v="December"/>
    <n v="52"/>
    <n v="31"/>
    <s v="Year"/>
    <s v="Activity"/>
    <s v="Actuals"/>
    <n v="44620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915"/>
    <n v="44620"/>
    <n v="74709"/>
    <s v="BLOOMBERG, LP"/>
    <s v="BLOOMBERG, LP"/>
    <s v="[null]"/>
    <s v="Panduit"/>
    <s v="Hardware"/>
    <m/>
    <n v="556.20000000000005"/>
    <n v="-1596602092.6800005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556.20000000000005"/>
    <m/>
    <m/>
    <m/>
    <m/>
    <m/>
    <m/>
    <m/>
    <m/>
    <m/>
    <m/>
    <m/>
    <m/>
    <m/>
  </r>
  <r>
    <s v="GL 2022 IISL.xlsx"/>
    <s v="Nice to have. Fill In or Delete"/>
    <s v="Nice to have. Fill In or Delete"/>
    <n v="10008.06"/>
    <n v="44926"/>
    <n v="2022"/>
    <s v="Q4"/>
    <s v="December"/>
    <n v="52"/>
    <n v="31"/>
    <s v="Year"/>
    <s v="Activity"/>
    <s v="Actuals"/>
    <n v="44620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915"/>
    <n v="44620"/>
    <n v="74709"/>
    <s v="BLOOMBERG, LP"/>
    <s v="BLOOMBERG, LP"/>
    <s v="[null]"/>
    <s v="NEXUS"/>
    <s v="Hardware"/>
    <m/>
    <n v="10008.06"/>
    <n v="-1596612100.7400005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0008.06"/>
    <m/>
    <m/>
    <m/>
    <m/>
    <m/>
    <m/>
    <m/>
    <m/>
    <m/>
    <m/>
    <m/>
    <m/>
    <m/>
  </r>
  <r>
    <s v="GL 2022 IISL.xlsx"/>
    <s v="Nice to have. Fill In or Delete"/>
    <s v="Nice to have. Fill In or Delete"/>
    <n v="1303.8"/>
    <n v="44926"/>
    <n v="2022"/>
    <s v="Q4"/>
    <s v="December"/>
    <n v="52"/>
    <n v="31"/>
    <s v="Year"/>
    <s v="Activity"/>
    <s v="Actuals"/>
    <n v="44620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915"/>
    <n v="44620"/>
    <n v="74708"/>
    <s v="BLOOMBERG, LP"/>
    <s v="BLOOMBERG, LP"/>
    <s v="[null]"/>
    <s v="BULK"/>
    <s v="Hardware"/>
    <m/>
    <n v="1303.8"/>
    <n v="-1596613404.5400004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303.8"/>
    <m/>
    <m/>
    <m/>
    <m/>
    <m/>
    <m/>
    <m/>
    <m/>
    <m/>
    <m/>
    <m/>
    <m/>
    <m/>
  </r>
  <r>
    <s v="GL 2022 IISL.xlsx"/>
    <s v="Nice to have. Fill In or Delete"/>
    <s v="Nice to have. Fill In or Delete"/>
    <n v="4839.16"/>
    <n v="44926"/>
    <n v="2022"/>
    <s v="Q4"/>
    <s v="December"/>
    <n v="52"/>
    <n v="31"/>
    <s v="Year"/>
    <s v="Activity"/>
    <s v="Actuals"/>
    <n v="44620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20339"/>
    <n v="44620"/>
    <n v="74721"/>
    <s v="TRADEWEB"/>
    <s v="TRADEWEB"/>
    <s v="[null]"/>
    <s v="Infoblox"/>
    <s v="Software"/>
    <m/>
    <n v="4839.16"/>
    <n v="-1596618243.7000005"/>
    <s v="Michael Collin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4839.16"/>
    <m/>
    <m/>
    <m/>
    <m/>
    <m/>
    <m/>
    <m/>
    <m/>
    <m/>
    <m/>
    <m/>
    <m/>
    <m/>
  </r>
  <r>
    <s v="GL 2022 IISL.xlsx"/>
    <s v="Nice to have. Fill In or Delete"/>
    <s v="Nice to have. Fill In or Delete"/>
    <n v="5575.8"/>
    <n v="44926"/>
    <n v="2022"/>
    <s v="Q4"/>
    <s v="December"/>
    <n v="52"/>
    <n v="31"/>
    <s v="Year"/>
    <s v="Activity"/>
    <s v="Actuals"/>
    <n v="44620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915"/>
    <n v="44620"/>
    <n v="74709"/>
    <s v="BLOOMBERG, LP"/>
    <s v="BLOOMBERG, LP"/>
    <s v="[null]"/>
    <s v="Graybar"/>
    <s v="Hardware"/>
    <m/>
    <n v="5575.8"/>
    <n v="-1596623819.5000005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5575.8"/>
    <m/>
    <m/>
    <m/>
    <m/>
    <m/>
    <m/>
    <m/>
    <m/>
    <m/>
    <m/>
    <m/>
    <m/>
    <m/>
  </r>
  <r>
    <s v="GL 2022 IISL.xlsx"/>
    <s v="Nice to have. Fill In or Delete"/>
    <s v="Nice to have. Fill In or Delete"/>
    <n v="4158.8999999999996"/>
    <n v="44926"/>
    <n v="2022"/>
    <s v="Q4"/>
    <s v="December"/>
    <n v="52"/>
    <n v="31"/>
    <s v="Year"/>
    <s v="Activity"/>
    <s v="Actuals"/>
    <n v="44620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915"/>
    <n v="44620"/>
    <n v="74708"/>
    <s v="BLOOMBERG, LP"/>
    <s v="BLOOMBERG, LP"/>
    <s v="[null]"/>
    <s v="RF Code Inc."/>
    <s v="Hardware"/>
    <m/>
    <n v="4158.8999999999996"/>
    <n v="-1596627978.4000006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4158.8999999999996"/>
    <m/>
    <m/>
    <m/>
    <m/>
    <m/>
    <m/>
    <m/>
    <m/>
    <m/>
    <m/>
    <m/>
    <m/>
    <m/>
  </r>
  <r>
    <s v="GL 2022 IISL.xlsx"/>
    <s v="Nice to have. Fill In or Delete"/>
    <s v="Nice to have. Fill In or Delete"/>
    <n v="1830"/>
    <n v="44926"/>
    <n v="2022"/>
    <s v="Q4"/>
    <s v="December"/>
    <n v="52"/>
    <n v="31"/>
    <s v="Year"/>
    <s v="Activity"/>
    <s v="Actuals"/>
    <n v="44620"/>
    <x v="0"/>
    <x v="0"/>
    <x v="0"/>
    <n v="2022"/>
    <n v="2022"/>
    <n v="2"/>
    <s v="Nice to have. Fill In or Delete"/>
    <s v="REVENUE"/>
    <x v="0"/>
    <s v="4010 - Sales - Hardware"/>
    <s v="P&amp;L"/>
    <n v="25627"/>
    <s v="Yes"/>
    <s v="4010 - Sales - Hardware"/>
    <s v="Invoice"/>
    <n v="19915"/>
    <n v="44620"/>
    <n v="74708"/>
    <s v="BLOOMBERG, LP"/>
    <s v="BLOOMBERG, LP"/>
    <s v="[null]"/>
    <s v="Miscellaneous"/>
    <s v="Hardware"/>
    <m/>
    <n v="1830"/>
    <n v="-1596629808.4000006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830"/>
    <m/>
    <m/>
    <m/>
    <m/>
    <m/>
    <m/>
    <m/>
    <m/>
    <m/>
    <m/>
    <m/>
    <m/>
    <m/>
  </r>
  <r>
    <s v="GL 2022 IISL.xlsx"/>
    <s v="Nice to have. Fill In or Delete"/>
    <s v="Nice to have. Fill In or Delete"/>
    <n v="7365.23"/>
    <n v="44926"/>
    <n v="2022"/>
    <s v="Q4"/>
    <s v="December"/>
    <n v="52"/>
    <n v="31"/>
    <s v="Year"/>
    <s v="Activity"/>
    <s v="Actuals"/>
    <n v="44609"/>
    <x v="0"/>
    <x v="1"/>
    <x v="0"/>
    <n v="2022"/>
    <n v="2022"/>
    <n v="2"/>
    <s v="Nice to have. Fill In or Delete"/>
    <s v="REVENUE"/>
    <x v="0"/>
    <s v="4016 - Sales - Greenlake"/>
    <s v="P&amp;L"/>
    <n v="25627"/>
    <s v="Yes"/>
    <s v="4016 - Sales - Greenlake"/>
    <s v="Invoice"/>
    <n v="18018"/>
    <n v="44609"/>
    <n v="74685"/>
    <s v="THE INTERPUBLIC GROUP OF COMPANIES INC"/>
    <s v="THE INTERPUBLIC GROUP OF COMPANIES INC"/>
    <s v="[null]"/>
    <s v="HPE"/>
    <s v="Hardware"/>
    <m/>
    <n v="7365.23"/>
    <n v="-491366.17"/>
    <s v="House Account"/>
    <s v="Income"/>
    <s v="Income"/>
    <s v="Recurring"/>
    <s v="Recurring"/>
    <n v="-1"/>
    <s v="Bloomberg"/>
    <s v="By_Name"/>
    <s v="Recurring revenue-Greenlake, Cloud"/>
    <s v="Other recurring income"/>
    <s v="4016 - Sales - Greenlake"/>
    <s v="[null]"/>
    <n v="121489"/>
    <s v="Actuals"/>
    <n v="121498"/>
    <s v="4016 - Sales - Greenlake"/>
    <x v="1"/>
    <s v="Recurring"/>
    <n v="7365.23"/>
    <m/>
    <m/>
    <m/>
    <m/>
    <m/>
    <m/>
    <m/>
    <m/>
    <m/>
    <m/>
    <m/>
    <m/>
    <m/>
  </r>
  <r>
    <s v="GL 2022 IISL.xlsx"/>
    <s v="Nice to have. Fill In or Delete"/>
    <s v="Nice to have. Fill In or Delete"/>
    <n v="-23704.89"/>
    <n v="44926"/>
    <n v="2022"/>
    <s v="Q4"/>
    <s v="December"/>
    <n v="52"/>
    <n v="31"/>
    <s v="Year"/>
    <s v="Activity"/>
    <s v="Actuals"/>
    <n v="44620"/>
    <x v="0"/>
    <x v="1"/>
    <x v="0"/>
    <n v="2022"/>
    <n v="2022"/>
    <n v="2"/>
    <s v="Nice to have. Fill In or Delete"/>
    <s v="REVENUE"/>
    <x v="0"/>
    <s v="4016 - Sales - Greenlake"/>
    <s v="P&amp;L"/>
    <n v="25627"/>
    <s v="Yes"/>
    <s v="4016 - Sales - Greenlake"/>
    <s v="Credit Memo"/>
    <s v="[null]"/>
    <n v="44620"/>
    <s v="CM2445"/>
    <s v="KAMAN CORPORATION"/>
    <s v="KAMAN CORPORATION"/>
    <s v="[null]"/>
    <s v="Influencer"/>
    <s v="Hardware"/>
    <n v="23704.89"/>
    <m/>
    <n v="-467661.27999999997"/>
    <s v="Edward Lovanio"/>
    <s v="Income"/>
    <s v="Income"/>
    <s v="Recurring"/>
    <s v="Recurring"/>
    <n v="-1"/>
    <s v="Bloomberg"/>
    <s v="By_Name"/>
    <s v="Recurring revenue-Greenlake, Cloud"/>
    <s v="Other recurring income"/>
    <s v="4016 - Sales - Greenlake"/>
    <s v="[null]"/>
    <n v="121489"/>
    <s v="Actuals"/>
    <n v="121498"/>
    <s v="4016 - Sales - Greenlake"/>
    <x v="1"/>
    <s v="Recurring"/>
    <n v="-23704.89"/>
    <m/>
    <m/>
    <m/>
    <m/>
    <m/>
    <m/>
    <m/>
    <m/>
    <m/>
    <m/>
    <m/>
    <m/>
    <m/>
  </r>
  <r>
    <s v="GL 2022 IISL.xlsx"/>
    <s v="Nice to have. Fill In or Delete"/>
    <s v="Nice to have. Fill In or Delete"/>
    <n v="13000"/>
    <n v="44926"/>
    <n v="2022"/>
    <s v="Q4"/>
    <s v="December"/>
    <n v="52"/>
    <n v="31"/>
    <s v="Year"/>
    <s v="Activity"/>
    <s v="Actuals"/>
    <n v="44593"/>
    <x v="0"/>
    <x v="2"/>
    <x v="0"/>
    <n v="2022"/>
    <n v="2022"/>
    <n v="2"/>
    <s v="Nice to have. Fill In or Delete"/>
    <s v="REVENUE"/>
    <x v="0"/>
    <s v="4020 - Sales - Consulting"/>
    <s v="P&amp;L"/>
    <n v="25627"/>
    <s v="Yes"/>
    <s v="4020 - Sales - Consulting"/>
    <s v="Invoice"/>
    <n v="20200"/>
    <n v="44593"/>
    <n v="74383"/>
    <s v="KAMAN CORPORATION"/>
    <s v="KAMAN CORPORATION"/>
    <s v="[null]"/>
    <s v="External Consulting"/>
    <s v="SubLabor NI"/>
    <m/>
    <n v="13000"/>
    <n v="-61374473.660000004"/>
    <s v="Edward Lovanio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13000"/>
    <m/>
    <m/>
    <m/>
    <m/>
    <m/>
    <m/>
    <m/>
    <m/>
    <m/>
    <m/>
    <m/>
    <m/>
    <m/>
  </r>
  <r>
    <s v="GL 2022 IISL.xlsx"/>
    <s v="Nice to have. Fill In or Delete"/>
    <s v="Nice to have. Fill In or Delete"/>
    <n v="6913.45"/>
    <n v="44926"/>
    <n v="2022"/>
    <s v="Q4"/>
    <s v="December"/>
    <n v="52"/>
    <n v="31"/>
    <s v="Year"/>
    <s v="Activity"/>
    <s v="Actuals"/>
    <n v="44609"/>
    <x v="0"/>
    <x v="2"/>
    <x v="0"/>
    <n v="2022"/>
    <n v="2022"/>
    <n v="2"/>
    <s v="Nice to have. Fill In or Delete"/>
    <s v="REVENUE"/>
    <x v="0"/>
    <s v="4020 - Sales - Consulting"/>
    <s v="P&amp;L"/>
    <n v="25627"/>
    <s v="Yes"/>
    <s v="4020 - Sales - Consulting"/>
    <s v="Invoice"/>
    <n v="20299"/>
    <n v="44609"/>
    <n v="74682"/>
    <s v="CERVALIS A CYRUSONE COMPANY"/>
    <s v="CERVALIS A CYRUSONE COMPANY"/>
    <s v="[null]"/>
    <s v="HPE"/>
    <s v="SubLabor NI"/>
    <m/>
    <n v="6913.45"/>
    <n v="-61381387.110000007"/>
    <s v="Bryan Powers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6913.45"/>
    <m/>
    <m/>
    <m/>
    <m/>
    <m/>
    <m/>
    <m/>
    <m/>
    <m/>
    <m/>
    <m/>
    <m/>
    <m/>
  </r>
  <r>
    <s v="GL 2022 IISL.xlsx"/>
    <s v="Nice to have. Fill In or Delete"/>
    <s v="Nice to have. Fill In or Delete"/>
    <n v="-453.75"/>
    <n v="44926"/>
    <n v="2022"/>
    <s v="Q4"/>
    <s v="December"/>
    <n v="52"/>
    <n v="31"/>
    <s v="Year"/>
    <s v="Activity"/>
    <s v="Actuals"/>
    <n v="44609"/>
    <x v="0"/>
    <x v="2"/>
    <x v="0"/>
    <n v="2022"/>
    <n v="2022"/>
    <n v="2"/>
    <s v="Nice to have. Fill In or Delete"/>
    <s v="REVENUE"/>
    <x v="0"/>
    <s v="4020 - Sales - Consulting"/>
    <s v="P&amp;L"/>
    <n v="25627"/>
    <s v="Yes"/>
    <s v="4020 - Sales - Consulting"/>
    <s v="Credit Memo"/>
    <n v="20112"/>
    <n v="44609"/>
    <s v="CM2439"/>
    <s v="SHI INTERNATIONAL CORP"/>
    <s v="SHI INTERNATIONAL CORP"/>
    <s v="[null]"/>
    <s v="IIS Consulting"/>
    <s v="IntLabor NI"/>
    <n v="453.75"/>
    <m/>
    <n v="-61380933.360000007"/>
    <s v="[null]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-453.75"/>
    <m/>
    <m/>
    <m/>
    <m/>
    <m/>
    <m/>
    <m/>
    <m/>
    <m/>
    <m/>
    <m/>
    <m/>
    <m/>
  </r>
  <r>
    <s v="GL 2022 IISL.xlsx"/>
    <s v="Nice to have. Fill In or Delete"/>
    <s v="Nice to have. Fill In or Delete"/>
    <n v="225"/>
    <n v="44926"/>
    <n v="2022"/>
    <s v="Q4"/>
    <s v="December"/>
    <n v="52"/>
    <n v="31"/>
    <s v="Year"/>
    <s v="Activity"/>
    <s v="Actuals"/>
    <n v="44620"/>
    <x v="0"/>
    <x v="2"/>
    <x v="0"/>
    <n v="2022"/>
    <n v="2022"/>
    <n v="2"/>
    <s v="Nice to have. Fill In or Delete"/>
    <s v="REVENUE"/>
    <x v="0"/>
    <s v="4020 - Sales - Consulting"/>
    <s v="P&amp;L"/>
    <n v="25627"/>
    <s v="Yes"/>
    <s v="4020 - Sales - Consulting"/>
    <s v="Invoice"/>
    <n v="19942"/>
    <n v="44620"/>
    <n v="74763"/>
    <s v="BARON FUNDS"/>
    <s v="BARON FUNDS"/>
    <s v="[null]"/>
    <s v="External Consulting"/>
    <s v="SubLabor NI"/>
    <m/>
    <n v="225"/>
    <n v="-61381158.360000007"/>
    <s v="Paul J Spero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225"/>
    <m/>
    <m/>
    <m/>
    <m/>
    <m/>
    <m/>
    <m/>
    <m/>
    <m/>
    <m/>
    <m/>
    <m/>
    <m/>
  </r>
  <r>
    <s v="GL 2022 IISL.xlsx"/>
    <s v="Nice to have. Fill In or Delete"/>
    <s v="Nice to have. Fill In or Delete"/>
    <n v="28743.75"/>
    <n v="44926"/>
    <n v="2022"/>
    <s v="Q4"/>
    <s v="December"/>
    <n v="52"/>
    <n v="31"/>
    <s v="Year"/>
    <s v="Activity"/>
    <s v="Actuals"/>
    <n v="44620"/>
    <x v="0"/>
    <x v="2"/>
    <x v="0"/>
    <n v="2022"/>
    <n v="2022"/>
    <n v="2"/>
    <s v="Nice to have. Fill In or Delete"/>
    <s v="REVENUE"/>
    <x v="0"/>
    <s v="4020 - Sales - Consulting"/>
    <s v="P&amp;L"/>
    <n v="25627"/>
    <s v="Yes"/>
    <s v="4020 - Sales - Consulting"/>
    <s v="Invoice"/>
    <n v="19787"/>
    <n v="44620"/>
    <n v="74757"/>
    <s v="DEPOSITORY TRUST AND CLEARING CORPORATION"/>
    <s v="DEPOSITORY TRUST AND CLEARING CORPORATION"/>
    <s v="[null]"/>
    <s v="External Consulting"/>
    <s v="SubLabor NI"/>
    <m/>
    <n v="28743.75"/>
    <n v="-61409902.110000007"/>
    <s v="Paul J Spero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28743.75"/>
    <m/>
    <m/>
    <m/>
    <m/>
    <m/>
    <m/>
    <m/>
    <m/>
    <m/>
    <m/>
    <m/>
    <m/>
    <m/>
  </r>
  <r>
    <s v="GL 2022 IISL.xlsx"/>
    <s v="Nice to have. Fill In or Delete"/>
    <s v="Nice to have. Fill In or Delete"/>
    <n v="7931.25"/>
    <n v="44926"/>
    <n v="2022"/>
    <s v="Q4"/>
    <s v="December"/>
    <n v="52"/>
    <n v="31"/>
    <s v="Year"/>
    <s v="Activity"/>
    <s v="Actuals"/>
    <n v="44620"/>
    <x v="0"/>
    <x v="2"/>
    <x v="0"/>
    <n v="2022"/>
    <n v="2022"/>
    <n v="2"/>
    <s v="Nice to have. Fill In or Delete"/>
    <s v="REVENUE"/>
    <x v="0"/>
    <s v="4020 - Sales - Consulting"/>
    <s v="P&amp;L"/>
    <n v="25627"/>
    <s v="Yes"/>
    <s v="4020 - Sales - Consulting"/>
    <s v="Invoice"/>
    <n v="19765"/>
    <n v="44620"/>
    <n v="74764"/>
    <s v="BOEHRINGER INGELHEIM PHARMACEUTICALS"/>
    <s v="BOEHRINGER INGELHEIM PHARMACEUTICALS"/>
    <s v="[null]"/>
    <s v="External Consulting"/>
    <s v="SubLabor NI"/>
    <m/>
    <n v="7931.25"/>
    <n v="-61417833.360000007"/>
    <s v="Bryan Powers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7931.25"/>
    <m/>
    <m/>
    <m/>
    <m/>
    <m/>
    <m/>
    <m/>
    <m/>
    <m/>
    <m/>
    <m/>
    <m/>
    <m/>
  </r>
  <r>
    <s v="GL 2022 IISL.xlsx"/>
    <s v="Nice to have. Fill In or Delete"/>
    <s v="Nice to have. Fill In or Delete"/>
    <n v="4505.6000000000004"/>
    <n v="44926"/>
    <n v="2022"/>
    <s v="Q4"/>
    <s v="December"/>
    <n v="52"/>
    <n v="31"/>
    <s v="Year"/>
    <s v="Activity"/>
    <s v="Actuals"/>
    <n v="44620"/>
    <x v="0"/>
    <x v="2"/>
    <x v="0"/>
    <n v="2022"/>
    <n v="2022"/>
    <n v="2"/>
    <s v="Nice to have. Fill In or Delete"/>
    <s v="REVENUE"/>
    <x v="0"/>
    <s v="4020 - Sales - Consulting"/>
    <s v="P&amp;L"/>
    <n v="25627"/>
    <s v="Yes"/>
    <s v="4020 - Sales - Consulting"/>
    <s v="Invoice"/>
    <n v="20290"/>
    <n v="44620"/>
    <n v="74767"/>
    <s v="RED HAT"/>
    <s v="RED HAT"/>
    <s v="[null]"/>
    <s v="IIS Consulting"/>
    <s v="IntLabor NI"/>
    <m/>
    <n v="4505.6000000000004"/>
    <n v="-61422338.960000008"/>
    <s v="House Account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4505.6000000000004"/>
    <m/>
    <m/>
    <m/>
    <m/>
    <m/>
    <m/>
    <m/>
    <m/>
    <m/>
    <m/>
    <m/>
    <m/>
    <m/>
  </r>
  <r>
    <s v="GL 2022 IISL.xlsx"/>
    <s v="Nice to have. Fill In or Delete"/>
    <s v="Nice to have. Fill In or Delete"/>
    <n v="337.5"/>
    <n v="44926"/>
    <n v="2022"/>
    <s v="Q4"/>
    <s v="December"/>
    <n v="52"/>
    <n v="31"/>
    <s v="Year"/>
    <s v="Activity"/>
    <s v="Actuals"/>
    <n v="44620"/>
    <x v="0"/>
    <x v="2"/>
    <x v="0"/>
    <n v="2022"/>
    <n v="2022"/>
    <n v="2"/>
    <s v="Nice to have. Fill In or Delete"/>
    <s v="REVENUE"/>
    <x v="0"/>
    <s v="4020 - Sales - Consulting"/>
    <s v="P&amp;L"/>
    <n v="25627"/>
    <s v="Yes"/>
    <s v="4020 - Sales - Consulting"/>
    <s v="Invoice"/>
    <n v="19520"/>
    <n v="44620"/>
    <n v="74770"/>
    <s v="TRADEWEB"/>
    <s v="TRADEWEB"/>
    <s v="[null]"/>
    <s v="External Consulting"/>
    <s v="SubLabor NI"/>
    <m/>
    <n v="337.5"/>
    <n v="-61422676.460000008"/>
    <s v="Michael Collins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337.5"/>
    <m/>
    <m/>
    <m/>
    <m/>
    <m/>
    <m/>
    <m/>
    <m/>
    <m/>
    <m/>
    <m/>
    <m/>
    <m/>
  </r>
  <r>
    <s v="GL 2022 IISL.xlsx"/>
    <s v="Nice to have. Fill In or Delete"/>
    <s v="Nice to have. Fill In or Delete"/>
    <n v="2475"/>
    <n v="44926"/>
    <n v="2022"/>
    <s v="Q4"/>
    <s v="December"/>
    <n v="52"/>
    <n v="31"/>
    <s v="Year"/>
    <s v="Activity"/>
    <s v="Actuals"/>
    <n v="44620"/>
    <x v="0"/>
    <x v="2"/>
    <x v="0"/>
    <n v="2022"/>
    <n v="2022"/>
    <n v="2"/>
    <s v="Nice to have. Fill In or Delete"/>
    <s v="REVENUE"/>
    <x v="0"/>
    <s v="4020 - Sales - Consulting"/>
    <s v="P&amp;L"/>
    <n v="25627"/>
    <s v="Yes"/>
    <s v="4020 - Sales - Consulting"/>
    <s v="Invoice"/>
    <n v="19942"/>
    <n v="44620"/>
    <n v="74776"/>
    <s v="BARON FUNDS"/>
    <s v="BARON FUNDS"/>
    <s v="[null]"/>
    <s v="External Consulting"/>
    <s v="SubLabor NI"/>
    <m/>
    <n v="2475"/>
    <n v="-61425151.460000008"/>
    <s v="Paul J Spero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2475"/>
    <m/>
    <m/>
    <m/>
    <m/>
    <m/>
    <m/>
    <m/>
    <m/>
    <m/>
    <m/>
    <m/>
    <m/>
    <m/>
  </r>
  <r>
    <s v="GL 2022 IISL.xlsx"/>
    <s v="Nice to have. Fill In or Delete"/>
    <s v="Nice to have. Fill In or Delete"/>
    <n v="400"/>
    <n v="44926"/>
    <n v="2022"/>
    <s v="Q4"/>
    <s v="December"/>
    <n v="52"/>
    <n v="31"/>
    <s v="Year"/>
    <s v="Activity"/>
    <s v="Actuals"/>
    <n v="44620"/>
    <x v="0"/>
    <x v="2"/>
    <x v="0"/>
    <n v="2022"/>
    <n v="2022"/>
    <n v="2"/>
    <s v="Nice to have. Fill In or Delete"/>
    <s v="REVENUE"/>
    <x v="0"/>
    <s v="4020 - Sales - Consulting"/>
    <s v="P&amp;L"/>
    <n v="25627"/>
    <s v="Yes"/>
    <s v="4020 - Sales - Consulting"/>
    <s v="Invoice"/>
    <n v="19940"/>
    <n v="44620"/>
    <n v="74766"/>
    <s v="M &amp; C ASSOCIATES LLC"/>
    <s v="M &amp; C ASSOCIATES LLC"/>
    <s v="[null]"/>
    <s v="IIS Consulting"/>
    <s v="IntLabor NI"/>
    <m/>
    <n v="400"/>
    <n v="-61425551.460000008"/>
    <s v="Paul J Spero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400"/>
    <m/>
    <m/>
    <m/>
    <m/>
    <m/>
    <m/>
    <m/>
    <m/>
    <m/>
    <m/>
    <m/>
    <m/>
    <m/>
  </r>
  <r>
    <s v="GL 2022 IISL.xlsx"/>
    <s v="Nice to have. Fill In or Delete"/>
    <s v="Nice to have. Fill In or Delete"/>
    <n v="28814"/>
    <n v="44926"/>
    <n v="2022"/>
    <s v="Q4"/>
    <s v="December"/>
    <n v="52"/>
    <n v="31"/>
    <s v="Year"/>
    <s v="Activity"/>
    <s v="Actuals"/>
    <n v="44620"/>
    <x v="0"/>
    <x v="2"/>
    <x v="0"/>
    <n v="2022"/>
    <n v="2022"/>
    <n v="2"/>
    <s v="Nice to have. Fill In or Delete"/>
    <s v="REVENUE"/>
    <x v="0"/>
    <s v="4020 - Sales - Consulting"/>
    <s v="P&amp;L"/>
    <n v="25627"/>
    <s v="Yes"/>
    <s v="4020 - Sales - Consulting"/>
    <s v="Invoice"/>
    <n v="20372"/>
    <n v="44620"/>
    <n v="74774"/>
    <s v="NYC SCHOOL CONSTRUCTION AUTHORITY"/>
    <s v="NYC SCHOOL CONSTRUCTION AUTHORITY"/>
    <s v="[null]"/>
    <s v="IIS Consulting"/>
    <s v="SubLabor NI"/>
    <m/>
    <n v="28814"/>
    <n v="-61454365.460000008"/>
    <s v="Gerald Corey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28814"/>
    <m/>
    <m/>
    <m/>
    <m/>
    <m/>
    <m/>
    <m/>
    <m/>
    <m/>
    <m/>
    <m/>
    <m/>
    <m/>
  </r>
  <r>
    <s v="GL 2022 IISL.xlsx"/>
    <s v="Nice to have. Fill In or Delete"/>
    <s v="Nice to have. Fill In or Delete"/>
    <n v="22800"/>
    <n v="44926"/>
    <n v="2022"/>
    <s v="Q4"/>
    <s v="December"/>
    <n v="52"/>
    <n v="31"/>
    <s v="Year"/>
    <s v="Activity"/>
    <s v="Actuals"/>
    <n v="44620"/>
    <x v="0"/>
    <x v="2"/>
    <x v="0"/>
    <n v="2022"/>
    <n v="2022"/>
    <n v="2"/>
    <s v="Nice to have. Fill In or Delete"/>
    <s v="REVENUE"/>
    <x v="0"/>
    <s v="4020 - Sales - Consulting"/>
    <s v="P&amp;L"/>
    <n v="25627"/>
    <s v="Yes"/>
    <s v="4020 - Sales - Consulting"/>
    <s v="Invoice"/>
    <n v="20228"/>
    <n v="44620"/>
    <n v="74795"/>
    <s v="BLOOMBERG, LP"/>
    <s v="BLOOMBERG, LP"/>
    <s v="[null]"/>
    <s v="IIS Consulting"/>
    <s v="IntLabor NI"/>
    <m/>
    <n v="22800"/>
    <n v="-61477165.460000008"/>
    <s v="Thomas Donofrio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22800"/>
    <m/>
    <m/>
    <m/>
    <m/>
    <m/>
    <m/>
    <m/>
    <m/>
    <m/>
    <m/>
    <m/>
    <m/>
    <m/>
  </r>
  <r>
    <s v="GL 2022 IISL.xlsx"/>
    <s v="Nice to have. Fill In or Delete"/>
    <s v="Nice to have. Fill In or Delete"/>
    <n v="13641.35"/>
    <n v="44926"/>
    <n v="2022"/>
    <s v="Q4"/>
    <s v="December"/>
    <n v="52"/>
    <n v="31"/>
    <s v="Year"/>
    <s v="Activity"/>
    <s v="Actuals"/>
    <n v="44620"/>
    <x v="0"/>
    <x v="2"/>
    <x v="0"/>
    <n v="2022"/>
    <n v="2022"/>
    <n v="2"/>
    <s v="Nice to have. Fill In or Delete"/>
    <s v="REVENUE"/>
    <x v="0"/>
    <s v="4020 - Sales - Consulting"/>
    <s v="P&amp;L"/>
    <n v="25627"/>
    <s v="Yes"/>
    <s v="4020 - Sales - Consulting"/>
    <s v="Invoice"/>
    <n v="19699"/>
    <n v="44620"/>
    <n v="74742"/>
    <s v="BLOOMBERG, LP"/>
    <s v="BLOOMBERG, LP"/>
    <s v="[null]"/>
    <s v="External Consulting"/>
    <s v="SubLabor NI"/>
    <m/>
    <n v="13641.35"/>
    <n v="-61490806.81000001"/>
    <s v="Thomas Donofrio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13641.35"/>
    <m/>
    <m/>
    <m/>
    <m/>
    <m/>
    <m/>
    <m/>
    <m/>
    <m/>
    <m/>
    <m/>
    <m/>
    <m/>
  </r>
  <r>
    <s v="GL 2022 IISL.xlsx"/>
    <s v="Nice to have. Fill In or Delete"/>
    <s v="Nice to have. Fill In or Delete"/>
    <n v="300"/>
    <n v="44926"/>
    <n v="2022"/>
    <s v="Q4"/>
    <s v="December"/>
    <n v="52"/>
    <n v="31"/>
    <s v="Year"/>
    <s v="Activity"/>
    <s v="Actuals"/>
    <n v="44620"/>
    <x v="0"/>
    <x v="2"/>
    <x v="0"/>
    <n v="2022"/>
    <n v="2022"/>
    <n v="2"/>
    <s v="Nice to have. Fill In or Delete"/>
    <s v="REVENUE"/>
    <x v="0"/>
    <s v="4020 - Sales - Consulting"/>
    <s v="P&amp;L"/>
    <n v="25627"/>
    <s v="Yes"/>
    <s v="4020 - Sales - Consulting"/>
    <s v="Invoice"/>
    <n v="20123"/>
    <n v="44620"/>
    <n v="74765"/>
    <s v="M &amp; C ASSOCIATES LLC"/>
    <s v="M &amp; C ASSOCIATES LLC"/>
    <s v="[null]"/>
    <s v="IIS Consulting"/>
    <s v="IntLabor NI"/>
    <m/>
    <n v="300"/>
    <n v="-61491106.81000001"/>
    <s v="Paul J Spero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300"/>
    <m/>
    <m/>
    <m/>
    <m/>
    <m/>
    <m/>
    <m/>
    <m/>
    <m/>
    <m/>
    <m/>
    <m/>
    <m/>
  </r>
  <r>
    <s v="GL 2022 IISL.xlsx"/>
    <s v="Nice to have. Fill In or Delete"/>
    <s v="Nice to have. Fill In or Delete"/>
    <n v="19717.5"/>
    <n v="44926"/>
    <n v="2022"/>
    <s v="Q4"/>
    <s v="December"/>
    <n v="52"/>
    <n v="31"/>
    <s v="Year"/>
    <s v="Activity"/>
    <s v="Actuals"/>
    <n v="44620"/>
    <x v="0"/>
    <x v="2"/>
    <x v="0"/>
    <n v="2022"/>
    <n v="2022"/>
    <n v="2"/>
    <s v="Nice to have. Fill In or Delete"/>
    <s v="REVENUE"/>
    <x v="0"/>
    <s v="4020 - Sales - Consulting"/>
    <s v="P&amp;L"/>
    <n v="25627"/>
    <s v="Yes"/>
    <s v="4020 - Sales - Consulting"/>
    <s v="Invoice"/>
    <n v="20112"/>
    <n v="44620"/>
    <n v="74768"/>
    <s v="SHI INTERNATIONAL CORP"/>
    <s v="SHI INTERNATIONAL CORP"/>
    <s v="[null]"/>
    <s v="IIS Consulting"/>
    <s v="IntLabor NI"/>
    <m/>
    <n v="19717.5"/>
    <n v="-61510824.31000001"/>
    <s v="House Account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19717.5"/>
    <m/>
    <m/>
    <m/>
    <m/>
    <m/>
    <m/>
    <m/>
    <m/>
    <m/>
    <m/>
    <m/>
    <m/>
    <m/>
  </r>
  <r>
    <s v="GL 2022 IISL.xlsx"/>
    <s v="Nice to have. Fill In or Delete"/>
    <s v="Nice to have. Fill In or Delete"/>
    <n v="22880"/>
    <n v="44926"/>
    <n v="2022"/>
    <s v="Q4"/>
    <s v="December"/>
    <n v="52"/>
    <n v="31"/>
    <s v="Year"/>
    <s v="Activity"/>
    <s v="Actuals"/>
    <n v="44620"/>
    <x v="0"/>
    <x v="2"/>
    <x v="0"/>
    <n v="2022"/>
    <n v="2022"/>
    <n v="2"/>
    <s v="Nice to have. Fill In or Delete"/>
    <s v="REVENUE"/>
    <x v="0"/>
    <s v="4020 - Sales - Consulting"/>
    <s v="P&amp;L"/>
    <n v="25627"/>
    <s v="Yes"/>
    <s v="4020 - Sales - Consulting"/>
    <s v="Invoice"/>
    <n v="18996"/>
    <n v="44620"/>
    <n v="74722"/>
    <s v="BLOOMBERG, LP"/>
    <s v="BLOOMBERG, LP"/>
    <s v="[null]"/>
    <s v="External Consulting"/>
    <s v="SubLabor NI"/>
    <m/>
    <n v="22880"/>
    <n v="-61533704.31000001"/>
    <s v="Thomas Donofrio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22880"/>
    <m/>
    <m/>
    <m/>
    <m/>
    <m/>
    <m/>
    <m/>
    <m/>
    <m/>
    <m/>
    <m/>
    <m/>
    <m/>
  </r>
  <r>
    <s v="GL 2022 IISL.xlsx"/>
    <s v="Nice to have. Fill In or Delete"/>
    <s v="Nice to have. Fill In or Delete"/>
    <n v="81798.8"/>
    <n v="44926"/>
    <n v="2022"/>
    <s v="Q4"/>
    <s v="December"/>
    <n v="52"/>
    <n v="31"/>
    <s v="Year"/>
    <s v="Activity"/>
    <s v="Actuals"/>
    <n v="44593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883"/>
    <n v="44593"/>
    <n v="74569"/>
    <s v="BLOOMBERG, LP"/>
    <s v="BLOOMBERG, LP"/>
    <s v="[null]"/>
    <s v="Dell"/>
    <s v="SubLabor NI"/>
    <m/>
    <n v="81798.8"/>
    <n v="-184002077.33000001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81798.8"/>
    <m/>
    <m/>
    <m/>
    <m/>
    <m/>
    <m/>
    <m/>
    <m/>
    <m/>
    <m/>
    <m/>
    <m/>
    <m/>
  </r>
  <r>
    <s v="GL 2022 IISL.xlsx"/>
    <s v="Nice to have. Fill In or Delete"/>
    <s v="Nice to have. Fill In or Delete"/>
    <n v="22178.5"/>
    <n v="44926"/>
    <n v="2022"/>
    <s v="Q4"/>
    <s v="December"/>
    <n v="52"/>
    <n v="31"/>
    <s v="Year"/>
    <s v="Activity"/>
    <s v="Actuals"/>
    <n v="44593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20176"/>
    <n v="44593"/>
    <n v="74600"/>
    <s v="BLOOMBERG, LP"/>
    <s v="BLOOMBERG, LP"/>
    <s v="[null]"/>
    <s v="Dell"/>
    <s v="SubLabor NI"/>
    <m/>
    <n v="22178.5"/>
    <n v="-184024255.83000001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22178.5"/>
    <m/>
    <m/>
    <m/>
    <m/>
    <m/>
    <m/>
    <m/>
    <m/>
    <m/>
    <m/>
    <m/>
    <m/>
    <m/>
  </r>
  <r>
    <s v="GL 2022 IISL.xlsx"/>
    <s v="Nice to have. Fill In or Delete"/>
    <s v="Nice to have. Fill In or Delete"/>
    <n v="24052.799999999999"/>
    <n v="44926"/>
    <n v="2022"/>
    <s v="Q4"/>
    <s v="December"/>
    <n v="52"/>
    <n v="31"/>
    <s v="Year"/>
    <s v="Activity"/>
    <s v="Actuals"/>
    <n v="44593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911"/>
    <n v="44593"/>
    <n v="74563"/>
    <s v="BLOOMBERG, LP"/>
    <s v="BLOOMBERG, LP"/>
    <s v="[null]"/>
    <s v="Dell"/>
    <s v="SubLabor NI"/>
    <m/>
    <n v="24052.799999999999"/>
    <n v="-184048308.63000003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24052.799999999999"/>
    <m/>
    <m/>
    <m/>
    <m/>
    <m/>
    <m/>
    <m/>
    <m/>
    <m/>
    <m/>
    <m/>
    <m/>
    <m/>
  </r>
  <r>
    <s v="GL 2022 IISL.xlsx"/>
    <s v="Nice to have. Fill In or Delete"/>
    <s v="Nice to have. Fill In or Delete"/>
    <n v="7843.04"/>
    <n v="44926"/>
    <n v="2022"/>
    <s v="Q4"/>
    <s v="December"/>
    <n v="52"/>
    <n v="31"/>
    <s v="Year"/>
    <s v="Activity"/>
    <s v="Actuals"/>
    <n v="44593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911"/>
    <n v="44593"/>
    <n v="74563"/>
    <s v="BLOOMBERG, LP"/>
    <s v="BLOOMBERG, LP"/>
    <s v="[null]"/>
    <s v="[null]"/>
    <s v="SubLabor NI"/>
    <m/>
    <n v="7843.04"/>
    <n v="-184056151.67000002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7843.04"/>
    <m/>
    <m/>
    <m/>
    <m/>
    <m/>
    <m/>
    <m/>
    <m/>
    <m/>
    <m/>
    <m/>
    <m/>
    <m/>
  </r>
  <r>
    <s v="GL 2022 IISL.xlsx"/>
    <s v="Nice to have. Fill In or Delete"/>
    <s v="Nice to have. Fill In or Delete"/>
    <n v="43913.04"/>
    <n v="44926"/>
    <n v="2022"/>
    <s v="Q4"/>
    <s v="December"/>
    <n v="52"/>
    <n v="31"/>
    <s v="Year"/>
    <s v="Activity"/>
    <s v="Actuals"/>
    <n v="44593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883"/>
    <n v="44593"/>
    <n v="74568"/>
    <s v="BLOOMBERG, LP"/>
    <s v="BLOOMBERG, LP"/>
    <s v="[null]"/>
    <s v="Dell"/>
    <s v="SubLabor NI"/>
    <m/>
    <n v="43913.04"/>
    <n v="-184100064.71000001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43913.04"/>
    <m/>
    <m/>
    <m/>
    <m/>
    <m/>
    <m/>
    <m/>
    <m/>
    <m/>
    <m/>
    <m/>
    <m/>
    <m/>
  </r>
  <r>
    <s v="GL 2022 IISL.xlsx"/>
    <s v="Nice to have. Fill In or Delete"/>
    <s v="Nice to have. Fill In or Delete"/>
    <n v="65146.27"/>
    <n v="44926"/>
    <n v="2022"/>
    <s v="Q4"/>
    <s v="December"/>
    <n v="52"/>
    <n v="31"/>
    <s v="Year"/>
    <s v="Activity"/>
    <s v="Actuals"/>
    <n v="44593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894"/>
    <n v="44593"/>
    <n v="74555"/>
    <s v="BLOOMBERG, LP"/>
    <s v="BLOOMBERG, LP"/>
    <s v="[null]"/>
    <s v="Dell"/>
    <s v="SubLabor NI"/>
    <m/>
    <n v="65146.27"/>
    <n v="-184165210.98000002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65146.27"/>
    <m/>
    <m/>
    <m/>
    <m/>
    <m/>
    <m/>
    <m/>
    <m/>
    <m/>
    <m/>
    <m/>
    <m/>
    <m/>
  </r>
  <r>
    <s v="GL 2022 IISL.xlsx"/>
    <s v="Nice to have. Fill In or Delete"/>
    <s v="Nice to have. Fill In or Delete"/>
    <n v="188061.08"/>
    <n v="44926"/>
    <n v="2022"/>
    <s v="Q4"/>
    <s v="December"/>
    <n v="52"/>
    <n v="31"/>
    <s v="Year"/>
    <s v="Activity"/>
    <s v="Actuals"/>
    <n v="44593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894"/>
    <n v="44593"/>
    <n v="74560"/>
    <s v="BLOOMBERG, LP"/>
    <s v="BLOOMBERG, LP"/>
    <s v="[null]"/>
    <s v="Dell"/>
    <s v="SubLabor NI"/>
    <m/>
    <n v="188061.08"/>
    <n v="-184353272.06000003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188061.08"/>
    <m/>
    <m/>
    <m/>
    <m/>
    <m/>
    <m/>
    <m/>
    <m/>
    <m/>
    <m/>
    <m/>
    <m/>
    <m/>
  </r>
  <r>
    <s v="GL 2022 IISL.xlsx"/>
    <s v="Nice to have. Fill In or Delete"/>
    <s v="Nice to have. Fill In or Delete"/>
    <n v="24509.5"/>
    <n v="44926"/>
    <n v="2022"/>
    <s v="Q4"/>
    <s v="December"/>
    <n v="52"/>
    <n v="31"/>
    <s v="Year"/>
    <s v="Activity"/>
    <s v="Actuals"/>
    <n v="44593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911"/>
    <n v="44593"/>
    <n v="74562"/>
    <s v="BLOOMBERG, LP"/>
    <s v="BLOOMBERG, LP"/>
    <s v="[null]"/>
    <s v="[null]"/>
    <s v="SubLabor NI"/>
    <m/>
    <n v="24509.5"/>
    <n v="-184377781.56000003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24509.5"/>
    <m/>
    <m/>
    <m/>
    <m/>
    <m/>
    <m/>
    <m/>
    <m/>
    <m/>
    <m/>
    <m/>
    <m/>
    <m/>
  </r>
  <r>
    <s v="GL 2022 IISL.xlsx"/>
    <s v="Nice to have. Fill In or Delete"/>
    <s v="Nice to have. Fill In or Delete"/>
    <n v="79891.679999999993"/>
    <n v="44926"/>
    <n v="2022"/>
    <s v="Q4"/>
    <s v="December"/>
    <n v="52"/>
    <n v="31"/>
    <s v="Year"/>
    <s v="Activity"/>
    <s v="Actuals"/>
    <n v="44593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884"/>
    <n v="44593"/>
    <n v="74559"/>
    <s v="BLOOMBERG, LP"/>
    <s v="BLOOMBERG, LP"/>
    <s v="[null]"/>
    <s v="Dell"/>
    <s v="SubLabor NI"/>
    <m/>
    <n v="79891.679999999993"/>
    <n v="-184457673.24000004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79891.679999999993"/>
    <m/>
    <m/>
    <m/>
    <m/>
    <m/>
    <m/>
    <m/>
    <m/>
    <m/>
    <m/>
    <m/>
    <m/>
    <m/>
  </r>
  <r>
    <s v="GL 2022 IISL.xlsx"/>
    <s v="Nice to have. Fill In or Delete"/>
    <s v="Nice to have. Fill In or Delete"/>
    <n v="8476.56"/>
    <n v="44926"/>
    <n v="2022"/>
    <s v="Q4"/>
    <s v="December"/>
    <n v="52"/>
    <n v="31"/>
    <s v="Year"/>
    <s v="Activity"/>
    <s v="Actuals"/>
    <n v="44593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883"/>
    <n v="44593"/>
    <n v="74561"/>
    <s v="BLOOMBERG, LP"/>
    <s v="BLOOMBERG, LP"/>
    <s v="[null]"/>
    <s v="Dell"/>
    <s v="SubLabor NI"/>
    <m/>
    <n v="8476.56"/>
    <n v="-184466149.80000004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8476.56"/>
    <m/>
    <m/>
    <m/>
    <m/>
    <m/>
    <m/>
    <m/>
    <m/>
    <m/>
    <m/>
    <m/>
    <m/>
    <m/>
  </r>
  <r>
    <s v="GL 2022 IISL.xlsx"/>
    <s v="Nice to have. Fill In or Delete"/>
    <s v="Nice to have. Fill In or Delete"/>
    <n v="8610.4"/>
    <n v="44926"/>
    <n v="2022"/>
    <s v="Q4"/>
    <s v="December"/>
    <n v="52"/>
    <n v="31"/>
    <s v="Year"/>
    <s v="Activity"/>
    <s v="Actuals"/>
    <n v="44593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883"/>
    <n v="44593"/>
    <n v="74580"/>
    <s v="BLOOMBERG, LP"/>
    <s v="BLOOMBERG, LP"/>
    <s v="[null]"/>
    <s v="Dell"/>
    <s v="SubLabor NI"/>
    <m/>
    <n v="8610.4"/>
    <n v="-184474760.20000005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8610.4"/>
    <m/>
    <m/>
    <m/>
    <m/>
    <m/>
    <m/>
    <m/>
    <m/>
    <m/>
    <m/>
    <m/>
    <m/>
    <m/>
  </r>
  <r>
    <s v="GL 2022 IISL.xlsx"/>
    <s v="Nice to have. Fill In or Delete"/>
    <s v="Nice to have. Fill In or Delete"/>
    <n v="15037.79"/>
    <n v="44926"/>
    <n v="2022"/>
    <s v="Q4"/>
    <s v="December"/>
    <n v="52"/>
    <n v="31"/>
    <s v="Year"/>
    <s v="Activity"/>
    <s v="Actuals"/>
    <n v="44593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911"/>
    <n v="44593"/>
    <n v="74562"/>
    <s v="BLOOMBERG, LP"/>
    <s v="BLOOMBERG, LP"/>
    <s v="[null]"/>
    <s v="Dell"/>
    <s v="SubLabor NI"/>
    <m/>
    <n v="15037.79"/>
    <n v="-184489797.99000004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15037.79"/>
    <m/>
    <m/>
    <m/>
    <m/>
    <m/>
    <m/>
    <m/>
    <m/>
    <m/>
    <m/>
    <m/>
    <m/>
    <m/>
  </r>
  <r>
    <s v="GL 2022 IISL.xlsx"/>
    <s v="Nice to have. Fill In or Delete"/>
    <s v="Nice to have. Fill In or Delete"/>
    <n v="113329.61"/>
    <n v="44926"/>
    <n v="2022"/>
    <s v="Q4"/>
    <s v="December"/>
    <n v="52"/>
    <n v="31"/>
    <s v="Year"/>
    <s v="Activity"/>
    <s v="Actuals"/>
    <n v="44593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911"/>
    <n v="44593"/>
    <n v="74564"/>
    <s v="BLOOMBERG, LP"/>
    <s v="BLOOMBERG, LP"/>
    <s v="[null]"/>
    <s v="Dell"/>
    <s v="SubLabor NI"/>
    <m/>
    <n v="113329.61"/>
    <n v="-184603127.60000005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113329.61"/>
    <m/>
    <m/>
    <m/>
    <m/>
    <m/>
    <m/>
    <m/>
    <m/>
    <m/>
    <m/>
    <m/>
    <m/>
    <m/>
  </r>
  <r>
    <s v="GL 2022 IISL.xlsx"/>
    <s v="Nice to have. Fill In or Delete"/>
    <s v="Nice to have. Fill In or Delete"/>
    <n v="19838.439999999999"/>
    <n v="44926"/>
    <n v="2022"/>
    <s v="Q4"/>
    <s v="December"/>
    <n v="52"/>
    <n v="31"/>
    <s v="Year"/>
    <s v="Activity"/>
    <s v="Actuals"/>
    <n v="44593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911"/>
    <n v="44593"/>
    <n v="74566"/>
    <s v="BLOOMBERG, LP"/>
    <s v="BLOOMBERG, LP"/>
    <s v="[null]"/>
    <s v="Dell"/>
    <s v="SubLabor NI"/>
    <m/>
    <n v="19838.439999999999"/>
    <n v="-184622966.04000005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19838.439999999999"/>
    <m/>
    <m/>
    <m/>
    <m/>
    <m/>
    <m/>
    <m/>
    <m/>
    <m/>
    <m/>
    <m/>
    <m/>
    <m/>
  </r>
  <r>
    <s v="GL 2022 IISL.xlsx"/>
    <s v="Nice to have. Fill In or Delete"/>
    <s v="Nice to have. Fill In or Delete"/>
    <n v="8476.56"/>
    <n v="44926"/>
    <n v="2022"/>
    <s v="Q4"/>
    <s v="December"/>
    <n v="52"/>
    <n v="31"/>
    <s v="Year"/>
    <s v="Activity"/>
    <s v="Actuals"/>
    <n v="44593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891"/>
    <n v="44593"/>
    <n v="74557"/>
    <s v="BLOOMBERG, LP"/>
    <s v="BLOOMBERG, LP"/>
    <s v="[null]"/>
    <s v="Dell"/>
    <s v="SubLabor NI"/>
    <m/>
    <n v="8476.56"/>
    <n v="-184631442.60000005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8476.56"/>
    <m/>
    <m/>
    <m/>
    <m/>
    <m/>
    <m/>
    <m/>
    <m/>
    <m/>
    <m/>
    <m/>
    <m/>
    <m/>
  </r>
  <r>
    <s v="GL 2022 IISL.xlsx"/>
    <s v="Nice to have. Fill In or Delete"/>
    <s v="Nice to have. Fill In or Delete"/>
    <n v="24813"/>
    <n v="44926"/>
    <n v="2022"/>
    <s v="Q4"/>
    <s v="December"/>
    <n v="52"/>
    <n v="31"/>
    <s v="Year"/>
    <s v="Activity"/>
    <s v="Actuals"/>
    <n v="44593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911"/>
    <n v="44593"/>
    <n v="74578"/>
    <s v="BLOOMBERG, LP"/>
    <s v="BLOOMBERG, LP"/>
    <s v="[null]"/>
    <s v="Dell"/>
    <s v="SubLabor NI"/>
    <m/>
    <n v="24813"/>
    <n v="-184656255.60000005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24813"/>
    <m/>
    <m/>
    <m/>
    <m/>
    <m/>
    <m/>
    <m/>
    <m/>
    <m/>
    <m/>
    <m/>
    <m/>
    <m/>
  </r>
  <r>
    <s v="GL 2022 IISL.xlsx"/>
    <s v="Nice to have. Fill In or Delete"/>
    <s v="Nice to have. Fill In or Delete"/>
    <n v="111044.16"/>
    <n v="44926"/>
    <n v="2022"/>
    <s v="Q4"/>
    <s v="December"/>
    <n v="52"/>
    <n v="31"/>
    <s v="Year"/>
    <s v="Activity"/>
    <s v="Actuals"/>
    <n v="44593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891"/>
    <n v="44593"/>
    <n v="74556"/>
    <s v="BLOOMBERG, LP"/>
    <s v="BLOOMBERG, LP"/>
    <s v="[null]"/>
    <s v="Dell"/>
    <s v="SubLabor NI"/>
    <m/>
    <n v="111044.16"/>
    <n v="-184767299.76000005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111044.16"/>
    <m/>
    <m/>
    <m/>
    <m/>
    <m/>
    <m/>
    <m/>
    <m/>
    <m/>
    <m/>
    <m/>
    <m/>
    <m/>
  </r>
  <r>
    <s v="GL 2022 IISL.xlsx"/>
    <s v="Nice to have. Fill In or Delete"/>
    <s v="Nice to have. Fill In or Delete"/>
    <n v="300221.64"/>
    <n v="44926"/>
    <n v="2022"/>
    <s v="Q4"/>
    <s v="December"/>
    <n v="52"/>
    <n v="31"/>
    <s v="Year"/>
    <s v="Activity"/>
    <s v="Actuals"/>
    <n v="44593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915"/>
    <n v="44593"/>
    <n v="74558"/>
    <s v="BLOOMBERG, LP"/>
    <s v="BLOOMBERG, LP"/>
    <s v="[null]"/>
    <s v="Dell"/>
    <s v="SubLabor NI"/>
    <m/>
    <n v="300221.64"/>
    <n v="-185067521.40000004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300221.64"/>
    <m/>
    <m/>
    <m/>
    <m/>
    <m/>
    <m/>
    <m/>
    <m/>
    <m/>
    <m/>
    <m/>
    <m/>
    <m/>
  </r>
  <r>
    <s v="GL 2022 IISL.xlsx"/>
    <s v="Nice to have. Fill In or Delete"/>
    <s v="Nice to have. Fill In or Delete"/>
    <n v="28127.51"/>
    <n v="44926"/>
    <n v="2022"/>
    <s v="Q4"/>
    <s v="December"/>
    <n v="52"/>
    <n v="31"/>
    <s v="Year"/>
    <s v="Activity"/>
    <s v="Actuals"/>
    <n v="44593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911"/>
    <n v="44593"/>
    <n v="74579"/>
    <s v="BLOOMBERG, LP"/>
    <s v="BLOOMBERG, LP"/>
    <s v="[null]"/>
    <s v="Dell"/>
    <s v="SubLabor NI"/>
    <m/>
    <n v="28127.51"/>
    <n v="-185095648.91000003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28127.51"/>
    <m/>
    <m/>
    <m/>
    <m/>
    <m/>
    <m/>
    <m/>
    <m/>
    <m/>
    <m/>
    <m/>
    <m/>
    <m/>
  </r>
  <r>
    <s v="GL 2022 IISL.xlsx"/>
    <s v="Nice to have. Fill In or Delete"/>
    <s v="Nice to have. Fill In or Delete"/>
    <n v="16519.560000000001"/>
    <n v="44926"/>
    <n v="2022"/>
    <s v="Q4"/>
    <s v="December"/>
    <n v="52"/>
    <n v="31"/>
    <s v="Year"/>
    <s v="Activity"/>
    <s v="Actuals"/>
    <n v="44594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20117"/>
    <n v="44594"/>
    <n v="74623"/>
    <s v="CERVALIS A CYRUSONE COMPANY"/>
    <s v="CERVALIS A CYRUSONE COMPANY"/>
    <s v="[null]"/>
    <s v="HPE"/>
    <s v="SubLabor NI"/>
    <m/>
    <n v="16519.560000000001"/>
    <n v="-185112168.47000003"/>
    <s v="Bryan Powers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16519.560000000001"/>
    <m/>
    <m/>
    <m/>
    <m/>
    <m/>
    <m/>
    <m/>
    <m/>
    <m/>
    <m/>
    <m/>
    <m/>
    <m/>
  </r>
  <r>
    <s v="GL 2022 IISL.xlsx"/>
    <s v="Nice to have. Fill In or Delete"/>
    <s v="Nice to have. Fill In or Delete"/>
    <n v="21018.959999999999"/>
    <n v="44926"/>
    <n v="2022"/>
    <s v="Q4"/>
    <s v="December"/>
    <n v="52"/>
    <n v="31"/>
    <s v="Year"/>
    <s v="Activity"/>
    <s v="Actuals"/>
    <n v="44594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20062"/>
    <n v="44594"/>
    <n v="74687"/>
    <s v="CERVALIS A CYRUSONE COMPANY"/>
    <s v="CERVALIS A CYRUSONE COMPANY"/>
    <s v="[null]"/>
    <s v="HPE"/>
    <s v="SubLabor NI"/>
    <m/>
    <n v="21018.959999999999"/>
    <n v="-185133187.43000004"/>
    <s v="Bryan Powers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21018.959999999999"/>
    <m/>
    <m/>
    <m/>
    <m/>
    <m/>
    <m/>
    <m/>
    <m/>
    <m/>
    <m/>
    <m/>
    <m/>
    <m/>
  </r>
  <r>
    <s v="GL 2022 IISL.xlsx"/>
    <s v="Nice to have. Fill In or Delete"/>
    <s v="Nice to have. Fill In or Delete"/>
    <n v="39945.839999999997"/>
    <n v="44926"/>
    <n v="2022"/>
    <s v="Q4"/>
    <s v="December"/>
    <n v="52"/>
    <n v="31"/>
    <s v="Year"/>
    <s v="Activity"/>
    <s v="Actuals"/>
    <n v="44595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888"/>
    <n v="44595"/>
    <n v="74525"/>
    <s v="BLOOMBERG, LP"/>
    <s v="BLOOMBERG, LP"/>
    <s v="[null]"/>
    <s v="Dell"/>
    <s v="SubLabor NI"/>
    <m/>
    <n v="39945.839999999997"/>
    <n v="-185173133.27000004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39945.839999999997"/>
    <m/>
    <m/>
    <m/>
    <m/>
    <m/>
    <m/>
    <m/>
    <m/>
    <m/>
    <m/>
    <m/>
    <m/>
    <m/>
  </r>
  <r>
    <s v="GL 2022 IISL.xlsx"/>
    <s v="Nice to have. Fill In or Delete"/>
    <s v="Nice to have. Fill In or Delete"/>
    <n v="409.5"/>
    <n v="44926"/>
    <n v="2022"/>
    <s v="Q4"/>
    <s v="December"/>
    <n v="52"/>
    <n v="31"/>
    <s v="Year"/>
    <s v="Activity"/>
    <s v="Actuals"/>
    <n v="44596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877"/>
    <n v="44596"/>
    <n v="74637"/>
    <s v="ARROW ELECTRONICS, INC"/>
    <s v="ARROW ELECTRONICS, INC"/>
    <s v="[null]"/>
    <s v="HPE"/>
    <s v="SubLabor NI"/>
    <m/>
    <n v="409.5"/>
    <n v="-185173542.77000004"/>
    <s v="Edward Lovan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409.5"/>
    <m/>
    <m/>
    <m/>
    <m/>
    <m/>
    <m/>
    <m/>
    <m/>
    <m/>
    <m/>
    <m/>
    <m/>
    <m/>
  </r>
  <r>
    <s v="GL 2022 IISL.xlsx"/>
    <s v="Nice to have. Fill In or Delete"/>
    <s v="Nice to have. Fill In or Delete"/>
    <n v="16519.560000000001"/>
    <n v="44926"/>
    <n v="2022"/>
    <s v="Q4"/>
    <s v="December"/>
    <n v="52"/>
    <n v="31"/>
    <s v="Year"/>
    <s v="Activity"/>
    <s v="Actuals"/>
    <n v="44598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20118"/>
    <n v="44598"/>
    <n v="74625"/>
    <s v="CERVALIS A CYRUSONE COMPANY"/>
    <s v="CERVALIS A CYRUSONE COMPANY"/>
    <s v="[null]"/>
    <s v="HPE"/>
    <s v="SubLabor NI"/>
    <m/>
    <n v="16519.560000000001"/>
    <n v="-185190062.33000004"/>
    <s v="Bryan Powers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16519.560000000001"/>
    <m/>
    <m/>
    <m/>
    <m/>
    <m/>
    <m/>
    <m/>
    <m/>
    <m/>
    <m/>
    <m/>
    <m/>
    <m/>
  </r>
  <r>
    <s v="GL 2022 IISL.xlsx"/>
    <s v="Nice to have. Fill In or Delete"/>
    <s v="Nice to have. Fill In or Delete"/>
    <n v="9015.43"/>
    <n v="44926"/>
    <n v="2022"/>
    <s v="Q4"/>
    <s v="December"/>
    <n v="52"/>
    <n v="31"/>
    <s v="Year"/>
    <s v="Activity"/>
    <s v="Actuals"/>
    <n v="44601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20060"/>
    <n v="44601"/>
    <n v="74656"/>
    <s v="CERVALIS A CYRUSONE COMPANY"/>
    <s v="CERVALIS A CYRUSONE COMPANY"/>
    <s v="[null]"/>
    <s v="HPE"/>
    <s v="SubLabor NI"/>
    <m/>
    <n v="9015.43"/>
    <n v="-185199077.76000005"/>
    <s v="Bryan Powers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9015.43"/>
    <m/>
    <m/>
    <m/>
    <m/>
    <m/>
    <m/>
    <m/>
    <m/>
    <m/>
    <m/>
    <m/>
    <m/>
    <m/>
  </r>
  <r>
    <s v="GL 2022 IISL.xlsx"/>
    <s v="Nice to have. Fill In or Delete"/>
    <s v="Nice to have. Fill In or Delete"/>
    <n v="551.04999999999995"/>
    <n v="44926"/>
    <n v="2022"/>
    <s v="Q4"/>
    <s v="December"/>
    <n v="52"/>
    <n v="31"/>
    <s v="Year"/>
    <s v="Activity"/>
    <s v="Actuals"/>
    <n v="44602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884"/>
    <n v="44602"/>
    <n v="74650"/>
    <s v="BLOOMBERG, LP"/>
    <s v="BLOOMBERG, LP"/>
    <s v="[null]"/>
    <s v="QCT"/>
    <s v="SubLabor NI"/>
    <m/>
    <n v="551.04999999999995"/>
    <n v="-185199628.81000006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551.04999999999995"/>
    <m/>
    <m/>
    <m/>
    <m/>
    <m/>
    <m/>
    <m/>
    <m/>
    <m/>
    <m/>
    <m/>
    <m/>
    <m/>
  </r>
  <r>
    <s v="GL 2022 IISL.xlsx"/>
    <s v="Nice to have. Fill In or Delete"/>
    <s v="Nice to have. Fill In or Delete"/>
    <n v="3811"/>
    <n v="44926"/>
    <n v="2022"/>
    <s v="Q4"/>
    <s v="December"/>
    <n v="52"/>
    <n v="31"/>
    <s v="Year"/>
    <s v="Activity"/>
    <s v="Actuals"/>
    <n v="44603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20244"/>
    <n v="44603"/>
    <n v="74657"/>
    <s v="BLOOMBERG, LP"/>
    <s v="BLOOMBERG, LP"/>
    <s v="[null]"/>
    <s v="Super Micro Computer Inc"/>
    <s v="SubLabor NI"/>
    <m/>
    <n v="3811"/>
    <n v="-185203439.81000006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3811"/>
    <m/>
    <m/>
    <m/>
    <m/>
    <m/>
    <m/>
    <m/>
    <m/>
    <m/>
    <m/>
    <m/>
    <m/>
    <m/>
  </r>
  <r>
    <s v="GL 2022 IISL.xlsx"/>
    <s v="Nice to have. Fill In or Delete"/>
    <s v="Nice to have. Fill In or Delete"/>
    <n v="661.26"/>
    <n v="44926"/>
    <n v="2022"/>
    <s v="Q4"/>
    <s v="December"/>
    <n v="52"/>
    <n v="31"/>
    <s v="Year"/>
    <s v="Activity"/>
    <s v="Actuals"/>
    <n v="44609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884"/>
    <n v="44609"/>
    <n v="74663"/>
    <s v="BLOOMBERG, LP"/>
    <s v="BLOOMBERG, LP"/>
    <s v="[null]"/>
    <s v="QCT"/>
    <s v="SubLabor NI"/>
    <m/>
    <n v="661.26"/>
    <n v="-185204101.07000005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661.26"/>
    <m/>
    <m/>
    <m/>
    <m/>
    <m/>
    <m/>
    <m/>
    <m/>
    <m/>
    <m/>
    <m/>
    <m/>
    <m/>
  </r>
  <r>
    <s v="GL 2022 IISL.xlsx"/>
    <s v="Nice to have. Fill In or Delete"/>
    <s v="Nice to have. Fill In or Delete"/>
    <n v="-9850.59"/>
    <n v="44926"/>
    <n v="2022"/>
    <s v="Q4"/>
    <s v="December"/>
    <n v="52"/>
    <n v="31"/>
    <s v="Year"/>
    <s v="Activity"/>
    <s v="Actuals"/>
    <n v="44613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Credit Memo"/>
    <n v="19610"/>
    <n v="44613"/>
    <s v="CM2442"/>
    <s v="FERRIC SEMICONDUCTOR, INC"/>
    <s v="FERRIC SEMICONDUCTOR, INC"/>
    <s v="[null]"/>
    <s v="Dell"/>
    <s v="SubLabor NI"/>
    <n v="9850.59"/>
    <m/>
    <n v="-185194250.48000005"/>
    <s v="Deodat Singh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-9850.59"/>
    <m/>
    <m/>
    <m/>
    <m/>
    <m/>
    <m/>
    <m/>
    <m/>
    <m/>
    <m/>
    <m/>
    <m/>
    <m/>
  </r>
  <r>
    <s v="GL 2022 IISL.xlsx"/>
    <s v="Nice to have. Fill In or Delete"/>
    <s v="Nice to have. Fill In or Delete"/>
    <n v="661.26"/>
    <n v="44926"/>
    <n v="2022"/>
    <s v="Q4"/>
    <s v="December"/>
    <n v="52"/>
    <n v="31"/>
    <s v="Year"/>
    <s v="Activity"/>
    <s v="Actuals"/>
    <n v="44616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883"/>
    <n v="44616"/>
    <n v="74696"/>
    <s v="BLOOMBERG, LP"/>
    <s v="BLOOMBERG, LP"/>
    <s v="[null]"/>
    <s v="QCT"/>
    <s v="SubLabor NI"/>
    <m/>
    <n v="661.26"/>
    <n v="-185194911.74000004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661.26"/>
    <m/>
    <m/>
    <m/>
    <m/>
    <m/>
    <m/>
    <m/>
    <m/>
    <m/>
    <m/>
    <m/>
    <m/>
    <m/>
  </r>
  <r>
    <s v="GL 2022 IISL.xlsx"/>
    <s v="Nice to have. Fill In or Delete"/>
    <s v="Nice to have. Fill In or Delete"/>
    <n v="17646.7"/>
    <n v="44926"/>
    <n v="2022"/>
    <s v="Q4"/>
    <s v="December"/>
    <n v="52"/>
    <n v="31"/>
    <s v="Year"/>
    <s v="Activity"/>
    <s v="Actuals"/>
    <n v="44617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20061"/>
    <n v="44617"/>
    <n v="74714"/>
    <s v="CERVALIS A CYRUSONE COMPANY"/>
    <s v="CERVALIS A CYRUSONE COMPANY"/>
    <s v="[null]"/>
    <s v="HPE"/>
    <s v="SubLabor NI"/>
    <m/>
    <n v="17646.7"/>
    <n v="-185212558.44000003"/>
    <s v="Bryan Powers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17646.7"/>
    <m/>
    <m/>
    <m/>
    <m/>
    <m/>
    <m/>
    <m/>
    <m/>
    <m/>
    <m/>
    <m/>
    <m/>
    <m/>
  </r>
  <r>
    <s v="GL 2022 IISL.xlsx"/>
    <s v="Nice to have. Fill In or Delete"/>
    <s v="Nice to have. Fill In or Delete"/>
    <n v="14555.33"/>
    <n v="44926"/>
    <n v="2022"/>
    <s v="Q4"/>
    <s v="December"/>
    <n v="52"/>
    <n v="31"/>
    <s v="Year"/>
    <s v="Activity"/>
    <s v="Actuals"/>
    <n v="44617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20047"/>
    <n v="44617"/>
    <n v="74716"/>
    <s v="CERVALIS A CYRUSONE COMPANY"/>
    <s v="CERVALIS A CYRUSONE COMPANY"/>
    <s v="[null]"/>
    <s v="HPE"/>
    <s v="SubLabor NI"/>
    <m/>
    <n v="14555.33"/>
    <n v="-185227113.77000004"/>
    <s v="Bryan Powers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14555.33"/>
    <m/>
    <m/>
    <m/>
    <m/>
    <m/>
    <m/>
    <m/>
    <m/>
    <m/>
    <m/>
    <m/>
    <m/>
    <m/>
  </r>
  <r>
    <s v="GL 2022 IISL.xlsx"/>
    <s v="Nice to have. Fill In or Delete"/>
    <s v="Nice to have. Fill In or Delete"/>
    <n v="661.26"/>
    <n v="44926"/>
    <n v="2022"/>
    <s v="Q4"/>
    <s v="December"/>
    <n v="52"/>
    <n v="31"/>
    <s v="Year"/>
    <s v="Activity"/>
    <s v="Actuals"/>
    <n v="44620"/>
    <x v="0"/>
    <x v="3"/>
    <x v="1"/>
    <n v="2022"/>
    <n v="2022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915"/>
    <n v="44620"/>
    <n v="74708"/>
    <s v="BLOOMBERG, LP"/>
    <s v="BLOOMBERG, LP"/>
    <s v="[null]"/>
    <s v="QCT"/>
    <s v="SubLabor NI"/>
    <m/>
    <n v="661.26"/>
    <n v="-185227775.03000003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661.26"/>
    <m/>
    <m/>
    <m/>
    <m/>
    <m/>
    <m/>
    <m/>
    <m/>
    <m/>
    <m/>
    <m/>
    <m/>
    <m/>
  </r>
  <r>
    <s v="GL 2022 IISL.xlsx"/>
    <s v="Nice to have. Fill In or Delete"/>
    <s v="Nice to have. Fill In or Delete"/>
    <n v="21918"/>
    <n v="44926"/>
    <n v="2022"/>
    <s v="Q4"/>
    <s v="December"/>
    <n v="52"/>
    <n v="31"/>
    <s v="Year"/>
    <s v="Activity"/>
    <s v="Actuals"/>
    <n v="44595"/>
    <x v="0"/>
    <x v="4"/>
    <x v="2"/>
    <n v="2022"/>
    <n v="2022"/>
    <n v="2"/>
    <s v="Nice to have. Fill In or Delete"/>
    <s v="REVENUE"/>
    <x v="0"/>
    <s v="4023 - Integration Services"/>
    <s v="P&amp;L"/>
    <n v="25627"/>
    <s v="Yes"/>
    <s v="4023 - Integration Services"/>
    <s v="Invoice"/>
    <n v="19888"/>
    <n v="44595"/>
    <n v="74610"/>
    <s v="BLOOMBERG, LP"/>
    <s v="BLOOMBERG, LP"/>
    <s v="[null]"/>
    <s v="IIS Integration"/>
    <s v="IntLabor NI"/>
    <m/>
    <n v="21918"/>
    <n v="-13658273.279999997"/>
    <s v="Thomas Donofrio"/>
    <s v="Income"/>
    <s v="Income"/>
    <s v="Sales - Integration"/>
    <s v="Integration"/>
    <n v="-1"/>
    <s v="Bloomberg"/>
    <s v="By_Name"/>
    <s v="Sales - Integration"/>
    <s v="4023 - Integration Services"/>
    <s v="4023 - Integration Services"/>
    <s v="[null]"/>
    <n v="121489"/>
    <s v="Actuals"/>
    <n v="121498"/>
    <s v="4023 - Integration Services"/>
    <x v="3"/>
    <s v="Sales - Integration"/>
    <n v="21918"/>
    <m/>
    <m/>
    <m/>
    <m/>
    <m/>
    <m/>
    <m/>
    <m/>
    <m/>
    <m/>
    <m/>
    <m/>
    <m/>
  </r>
  <r>
    <s v="GL 2022 IISL.xlsx"/>
    <s v="Nice to have. Fill In or Delete"/>
    <s v="Nice to have. Fill In or Delete"/>
    <n v="21918"/>
    <n v="44926"/>
    <n v="2022"/>
    <s v="Q4"/>
    <s v="December"/>
    <n v="52"/>
    <n v="31"/>
    <s v="Year"/>
    <s v="Activity"/>
    <s v="Actuals"/>
    <n v="44602"/>
    <x v="0"/>
    <x v="4"/>
    <x v="2"/>
    <n v="2022"/>
    <n v="2022"/>
    <n v="2"/>
    <s v="Nice to have. Fill In or Delete"/>
    <s v="REVENUE"/>
    <x v="0"/>
    <s v="4023 - Integration Services"/>
    <s v="P&amp;L"/>
    <n v="25627"/>
    <s v="Yes"/>
    <s v="4023 - Integration Services"/>
    <s v="Invoice"/>
    <n v="19884"/>
    <n v="44602"/>
    <n v="74650"/>
    <s v="BLOOMBERG, LP"/>
    <s v="BLOOMBERG, LP"/>
    <s v="[null]"/>
    <s v="IIS Integration"/>
    <s v="IntLabor NI"/>
    <m/>
    <n v="21918"/>
    <n v="-13680191.279999997"/>
    <s v="Thomas Donofrio"/>
    <s v="Income"/>
    <s v="Income"/>
    <s v="Sales - Integration"/>
    <s v="Integration"/>
    <n v="-1"/>
    <s v="Bloomberg"/>
    <s v="By_Name"/>
    <s v="Sales - Integration"/>
    <s v="4023 - Integration Services"/>
    <s v="4023 - Integration Services"/>
    <s v="[null]"/>
    <n v="121489"/>
    <s v="Actuals"/>
    <n v="121498"/>
    <s v="4023 - Integration Services"/>
    <x v="3"/>
    <s v="Sales - Integration"/>
    <n v="21918"/>
    <m/>
    <m/>
    <m/>
    <m/>
    <m/>
    <m/>
    <m/>
    <m/>
    <m/>
    <m/>
    <m/>
    <m/>
    <m/>
  </r>
  <r>
    <s v="GL 2022 IISL.xlsx"/>
    <s v="Nice to have. Fill In or Delete"/>
    <s v="Nice to have. Fill In or Delete"/>
    <n v="21918"/>
    <n v="44926"/>
    <n v="2022"/>
    <s v="Q4"/>
    <s v="December"/>
    <n v="52"/>
    <n v="31"/>
    <s v="Year"/>
    <s v="Activity"/>
    <s v="Actuals"/>
    <n v="44609"/>
    <x v="0"/>
    <x v="4"/>
    <x v="2"/>
    <n v="2022"/>
    <n v="2022"/>
    <n v="2"/>
    <s v="Nice to have. Fill In or Delete"/>
    <s v="REVENUE"/>
    <x v="0"/>
    <s v="4023 - Integration Services"/>
    <s v="P&amp;L"/>
    <n v="25627"/>
    <s v="Yes"/>
    <s v="4023 - Integration Services"/>
    <s v="Invoice"/>
    <n v="19884"/>
    <n v="44609"/>
    <n v="74663"/>
    <s v="BLOOMBERG, LP"/>
    <s v="BLOOMBERG, LP"/>
    <s v="[null]"/>
    <s v="IIS Integration"/>
    <s v="IntLabor NI"/>
    <m/>
    <n v="21918"/>
    <n v="-13702109.279999997"/>
    <s v="Thomas Donofrio"/>
    <s v="Income"/>
    <s v="Income"/>
    <s v="Sales - Integration"/>
    <s v="Integration"/>
    <n v="-1"/>
    <s v="Bloomberg"/>
    <s v="By_Name"/>
    <s v="Sales - Integration"/>
    <s v="4023 - Integration Services"/>
    <s v="4023 - Integration Services"/>
    <s v="[null]"/>
    <n v="121489"/>
    <s v="Actuals"/>
    <n v="121498"/>
    <s v="4023 - Integration Services"/>
    <x v="3"/>
    <s v="Sales - Integration"/>
    <n v="21918"/>
    <m/>
    <m/>
    <m/>
    <m/>
    <m/>
    <m/>
    <m/>
    <m/>
    <m/>
    <m/>
    <m/>
    <m/>
    <m/>
  </r>
  <r>
    <s v="GL 2022 IISL.xlsx"/>
    <s v="Nice to have. Fill In or Delete"/>
    <s v="Nice to have. Fill In or Delete"/>
    <n v="57530.400000000001"/>
    <n v="44926"/>
    <n v="2022"/>
    <s v="Q4"/>
    <s v="December"/>
    <n v="52"/>
    <n v="31"/>
    <s v="Year"/>
    <s v="Activity"/>
    <s v="Actuals"/>
    <n v="44616"/>
    <x v="0"/>
    <x v="4"/>
    <x v="2"/>
    <n v="2022"/>
    <n v="2022"/>
    <n v="2"/>
    <s v="Nice to have. Fill In or Delete"/>
    <s v="REVENUE"/>
    <x v="0"/>
    <s v="4023 - Integration Services"/>
    <s v="P&amp;L"/>
    <n v="25627"/>
    <s v="Yes"/>
    <s v="4023 - Integration Services"/>
    <s v="Invoice"/>
    <n v="19883"/>
    <n v="44616"/>
    <n v="74696"/>
    <s v="BLOOMBERG, LP"/>
    <s v="BLOOMBERG, LP"/>
    <s v="[null]"/>
    <s v="IIS Integration"/>
    <s v="IntLabor NI"/>
    <m/>
    <n v="57530.400000000001"/>
    <n v="-13759639.679999998"/>
    <s v="Thomas Donofrio"/>
    <s v="Income"/>
    <s v="Income"/>
    <s v="Sales - Integration"/>
    <s v="Integration"/>
    <n v="-1"/>
    <s v="Bloomberg"/>
    <s v="By_Name"/>
    <s v="Sales - Integration"/>
    <s v="4023 - Integration Services"/>
    <s v="4023 - Integration Services"/>
    <s v="[null]"/>
    <n v="121489"/>
    <s v="Actuals"/>
    <n v="121498"/>
    <s v="4023 - Integration Services"/>
    <x v="3"/>
    <s v="Sales - Integration"/>
    <n v="57530.400000000001"/>
    <m/>
    <m/>
    <m/>
    <m/>
    <m/>
    <m/>
    <m/>
    <m/>
    <m/>
    <m/>
    <m/>
    <m/>
    <m/>
  </r>
  <r>
    <s v="GL 2022 IISL.xlsx"/>
    <s v="Nice to have. Fill In or Delete"/>
    <s v="Nice to have. Fill In or Delete"/>
    <n v="55587.9"/>
    <n v="44926"/>
    <n v="2022"/>
    <s v="Q4"/>
    <s v="December"/>
    <n v="52"/>
    <n v="31"/>
    <s v="Year"/>
    <s v="Activity"/>
    <s v="Actuals"/>
    <n v="44620"/>
    <x v="0"/>
    <x v="4"/>
    <x v="2"/>
    <n v="2022"/>
    <n v="2022"/>
    <n v="2"/>
    <s v="Nice to have. Fill In or Delete"/>
    <s v="REVENUE"/>
    <x v="0"/>
    <s v="4023 - Integration Services"/>
    <s v="P&amp;L"/>
    <n v="25627"/>
    <s v="Yes"/>
    <s v="4023 - Integration Services"/>
    <s v="Invoice"/>
    <n v="19915"/>
    <n v="44620"/>
    <n v="74708"/>
    <s v="BLOOMBERG, LP"/>
    <s v="BLOOMBERG, LP"/>
    <s v="[null]"/>
    <s v="IIS Integration"/>
    <s v="IntLabor NI"/>
    <m/>
    <n v="55587.9"/>
    <n v="-13815227.579999998"/>
    <s v="Thomas Donofrio"/>
    <s v="Income"/>
    <s v="Income"/>
    <s v="Sales - Integration"/>
    <s v="Integration"/>
    <n v="-1"/>
    <s v="Bloomberg"/>
    <s v="By_Name"/>
    <s v="Sales - Integration"/>
    <s v="4023 - Integration Services"/>
    <s v="4023 - Integration Services"/>
    <s v="[null]"/>
    <n v="121489"/>
    <s v="Actuals"/>
    <n v="121498"/>
    <s v="4023 - Integration Services"/>
    <x v="3"/>
    <s v="Sales - Integration"/>
    <n v="55587.9"/>
    <m/>
    <m/>
    <m/>
    <m/>
    <m/>
    <m/>
    <m/>
    <m/>
    <m/>
    <m/>
    <m/>
    <m/>
    <m/>
  </r>
  <r>
    <s v="GL 2022 IISL.xlsx"/>
    <s v="Nice to have. Fill In or Delete"/>
    <s v="Nice to have. Fill In or Delete"/>
    <n v="264"/>
    <n v="44926"/>
    <n v="2022"/>
    <s v="Q4"/>
    <s v="December"/>
    <n v="52"/>
    <n v="31"/>
    <s v="Year"/>
    <s v="Activity"/>
    <s v="Actuals"/>
    <n v="44593"/>
    <x v="0"/>
    <x v="5"/>
    <x v="3"/>
    <n v="2022"/>
    <n v="2022"/>
    <n v="2"/>
    <s v="Nice to have. Fill In or Delete"/>
    <s v="REVENUE"/>
    <x v="0"/>
    <s v="4024 - Managed Services - Income"/>
    <s v="P&amp;L"/>
    <n v="25627"/>
    <s v="Yes"/>
    <s v="4024 - Managed Services - Income"/>
    <s v="Invoice"/>
    <n v="19995"/>
    <n v="44593"/>
    <n v="74628"/>
    <s v="INSIDER"/>
    <s v="INSIDER"/>
    <s v="[null]"/>
    <s v="External Consulting"/>
    <s v="SubLabor NI"/>
    <m/>
    <n v="264"/>
    <n v="-667708.64"/>
    <s v="Paul J Spero"/>
    <s v="Income"/>
    <s v="Income"/>
    <s v="Consulting"/>
    <s v="Consulting"/>
    <n v="-1"/>
    <s v="Bloomberg"/>
    <s v="By_Name"/>
    <s v="Sales - Consulting, managed services, svc one"/>
    <s v="4020 - Sales - Consulting"/>
    <s v="4024 - Managed Services - Income"/>
    <s v="[null]"/>
    <n v="121489"/>
    <s v="Actuals"/>
    <n v="121498"/>
    <s v="4024 - Managed Services - Income"/>
    <x v="2"/>
    <s v="Consulting"/>
    <n v="264"/>
    <m/>
    <m/>
    <m/>
    <m/>
    <m/>
    <m/>
    <m/>
    <m/>
    <m/>
    <m/>
    <m/>
    <m/>
    <m/>
  </r>
  <r>
    <s v="GL 2022 IISL.xlsx"/>
    <s v="Nice to have. Fill In or Delete"/>
    <s v="Nice to have. Fill In or Delete"/>
    <n v="385.17"/>
    <n v="44926"/>
    <n v="2022"/>
    <s v="Q4"/>
    <s v="December"/>
    <n v="52"/>
    <n v="31"/>
    <s v="Year"/>
    <s v="Activity"/>
    <s v="Actuals"/>
    <n v="44593"/>
    <x v="0"/>
    <x v="5"/>
    <x v="3"/>
    <n v="2022"/>
    <n v="2022"/>
    <n v="2"/>
    <s v="Nice to have. Fill In or Delete"/>
    <s v="REVENUE"/>
    <x v="0"/>
    <s v="4024 - Managed Services - Income"/>
    <s v="P&amp;L"/>
    <n v="25627"/>
    <s v="Yes"/>
    <s v="4024 - Managed Services - Income"/>
    <s v="Invoice"/>
    <n v="19381"/>
    <n v="44593"/>
    <n v="74620"/>
    <s v="TOPAZ LIGHTING AND ELECTRIC"/>
    <s v="TOPAZ LIGHTING AND ELECTRIC"/>
    <s v="[null]"/>
    <s v="IIS Consulting"/>
    <s v="IntLabor NI"/>
    <m/>
    <n v="385.17"/>
    <n v="-668093.81000000006"/>
    <s v="Michael Collins"/>
    <s v="Income"/>
    <s v="Income"/>
    <s v="Consulting"/>
    <s v="Consulting"/>
    <n v="-1"/>
    <s v="Bloomberg"/>
    <s v="By_Name"/>
    <s v="Sales - Consulting, managed services, svc one"/>
    <s v="4020 - Sales - Consulting"/>
    <s v="4024 - Managed Services - Income"/>
    <s v="[null]"/>
    <n v="121489"/>
    <s v="Actuals"/>
    <n v="121498"/>
    <s v="4024 - Managed Services - Income"/>
    <x v="2"/>
    <s v="Consulting"/>
    <n v="385.17"/>
    <m/>
    <m/>
    <m/>
    <m/>
    <m/>
    <m/>
    <m/>
    <m/>
    <m/>
    <m/>
    <m/>
    <m/>
    <m/>
  </r>
  <r>
    <s v="GL 2022 IISL.xlsx"/>
    <s v="Nice to have. Fill In or Delete"/>
    <s v="Nice to have. Fill In or Delete"/>
    <n v="2618.25"/>
    <n v="44926"/>
    <n v="2022"/>
    <s v="Q4"/>
    <s v="December"/>
    <n v="52"/>
    <n v="31"/>
    <s v="Year"/>
    <s v="Activity"/>
    <s v="Actuals"/>
    <n v="44593"/>
    <x v="0"/>
    <x v="5"/>
    <x v="3"/>
    <n v="2022"/>
    <n v="2022"/>
    <n v="2"/>
    <s v="Nice to have. Fill In or Delete"/>
    <s v="REVENUE"/>
    <x v="0"/>
    <s v="4024 - Managed Services - Income"/>
    <s v="P&amp;L"/>
    <n v="25627"/>
    <s v="Yes"/>
    <s v="4024 - Managed Services - Income"/>
    <s v="Invoice"/>
    <n v="17423"/>
    <n v="44593"/>
    <n v="74608"/>
    <s v="CEREBRAL PALSY ASSOC OF NY"/>
    <s v="CEREBRAL PALSY ASSOC OF NY"/>
    <s v="[null]"/>
    <s v="External Consulting"/>
    <s v="SubLabor NI"/>
    <m/>
    <n v="2618.25"/>
    <n v="-670712.06000000006"/>
    <s v="Paul J Spero"/>
    <s v="Income"/>
    <s v="Income"/>
    <s v="Consulting"/>
    <s v="Consulting"/>
    <n v="-1"/>
    <s v="Bloomberg"/>
    <s v="By_Name"/>
    <s v="Sales - Consulting, managed services, svc one"/>
    <s v="4020 - Sales - Consulting"/>
    <s v="4024 - Managed Services - Income"/>
    <s v="[null]"/>
    <n v="121489"/>
    <s v="Actuals"/>
    <n v="121498"/>
    <s v="4024 - Managed Services - Income"/>
    <x v="2"/>
    <s v="Consulting"/>
    <n v="2618.25"/>
    <m/>
    <m/>
    <m/>
    <m/>
    <m/>
    <m/>
    <m/>
    <m/>
    <m/>
    <m/>
    <m/>
    <m/>
    <m/>
  </r>
  <r>
    <s v="GL 2022 IISL.xlsx"/>
    <s v="Nice to have. Fill In or Delete"/>
    <s v="Nice to have. Fill In or Delete"/>
    <n v="3698.64"/>
    <n v="44926"/>
    <n v="2022"/>
    <s v="Q4"/>
    <s v="December"/>
    <n v="52"/>
    <n v="31"/>
    <s v="Year"/>
    <s v="Activity"/>
    <s v="Actuals"/>
    <n v="44593"/>
    <x v="0"/>
    <x v="5"/>
    <x v="3"/>
    <n v="2022"/>
    <n v="2022"/>
    <n v="2"/>
    <s v="Nice to have. Fill In or Delete"/>
    <s v="REVENUE"/>
    <x v="0"/>
    <s v="4024 - Managed Services - Income"/>
    <s v="P&amp;L"/>
    <n v="25627"/>
    <s v="Yes"/>
    <s v="4024 - Managed Services - Income"/>
    <s v="Invoice"/>
    <n v="19381"/>
    <n v="44593"/>
    <n v="74620"/>
    <s v="TOPAZ LIGHTING AND ELECTRIC"/>
    <s v="TOPAZ LIGHTING AND ELECTRIC"/>
    <s v="[null]"/>
    <s v="External Consulting"/>
    <s v="SubLabor NI"/>
    <m/>
    <n v="3698.64"/>
    <n v="-674410.70000000007"/>
    <s v="Michael Collins"/>
    <s v="Income"/>
    <s v="Income"/>
    <s v="Consulting"/>
    <s v="Consulting"/>
    <n v="-1"/>
    <s v="Bloomberg"/>
    <s v="By_Name"/>
    <s v="Sales - Consulting, managed services, svc one"/>
    <s v="4020 - Sales - Consulting"/>
    <s v="4024 - Managed Services - Income"/>
    <s v="[null]"/>
    <n v="121489"/>
    <s v="Actuals"/>
    <n v="121498"/>
    <s v="4024 - Managed Services - Income"/>
    <x v="2"/>
    <s v="Consulting"/>
    <n v="3698.64"/>
    <m/>
    <m/>
    <m/>
    <m/>
    <m/>
    <m/>
    <m/>
    <m/>
    <m/>
    <m/>
    <m/>
    <m/>
    <m/>
  </r>
  <r>
    <s v="GL 2022 IISL.xlsx"/>
    <s v="Nice to have. Fill In or Delete"/>
    <s v="Nice to have. Fill In or Delete"/>
    <n v="1649"/>
    <n v="44926"/>
    <n v="2022"/>
    <s v="Q4"/>
    <s v="December"/>
    <n v="52"/>
    <n v="31"/>
    <s v="Year"/>
    <s v="Activity"/>
    <s v="Actuals"/>
    <n v="44606"/>
    <x v="0"/>
    <x v="5"/>
    <x v="3"/>
    <n v="2022"/>
    <n v="2022"/>
    <n v="2"/>
    <s v="Nice to have. Fill In or Delete"/>
    <s v="REVENUE"/>
    <x v="0"/>
    <s v="4024 - Managed Services - Income"/>
    <s v="P&amp;L"/>
    <n v="25627"/>
    <s v="Yes"/>
    <s v="4024 - Managed Services - Income"/>
    <s v="Invoice"/>
    <n v="18364"/>
    <n v="44606"/>
    <n v="74661"/>
    <s v="PLANNED PARENTHOOD CALIFORNIA CENTRAL COAST"/>
    <s v="PLANNED PARENTHOOD CALIFORNIA CENTRAL COAST"/>
    <s v="[null]"/>
    <s v="Microsoft"/>
    <s v="Software"/>
    <m/>
    <n v="1649"/>
    <n v="-676059.70000000007"/>
    <s v="Paul J Spero"/>
    <s v="Income"/>
    <s v="Income"/>
    <s v="Consulting"/>
    <s v="Consulting"/>
    <n v="-1"/>
    <s v="Bloomberg"/>
    <s v="By_Name"/>
    <s v="Sales - Consulting, managed services, svc one"/>
    <s v="4020 - Sales - Consulting"/>
    <s v="4024 - Managed Services - Income"/>
    <s v="[null]"/>
    <n v="121489"/>
    <s v="Actuals"/>
    <n v="121498"/>
    <s v="4024 - Managed Services - Income"/>
    <x v="2"/>
    <s v="Consulting"/>
    <n v="1649"/>
    <m/>
    <m/>
    <m/>
    <m/>
    <m/>
    <m/>
    <m/>
    <m/>
    <m/>
    <m/>
    <m/>
    <m/>
    <m/>
  </r>
  <r>
    <s v="GL 2022 IISL.xlsx"/>
    <s v="Nice to have. Fill In or Delete"/>
    <s v="Nice to have. Fill In or Delete"/>
    <n v="8780"/>
    <n v="44926"/>
    <n v="2022"/>
    <s v="Q4"/>
    <s v="December"/>
    <n v="52"/>
    <n v="31"/>
    <s v="Year"/>
    <s v="Activity"/>
    <s v="Actuals"/>
    <n v="44613"/>
    <x v="0"/>
    <x v="5"/>
    <x v="3"/>
    <n v="2022"/>
    <n v="2022"/>
    <n v="2"/>
    <s v="Nice to have. Fill In or Delete"/>
    <s v="REVENUE"/>
    <x v="0"/>
    <s v="4024 - Managed Services - Income"/>
    <s v="P&amp;L"/>
    <n v="25627"/>
    <s v="Yes"/>
    <s v="4024 - Managed Services - Income"/>
    <s v="Invoice"/>
    <n v="20133"/>
    <n v="44613"/>
    <n v="74695"/>
    <s v="TOPAZ LIGHTING AND ELECTRIC"/>
    <s v="TOPAZ LIGHTING AND ELECTRIC"/>
    <s v="[null]"/>
    <s v="IIS Consulting"/>
    <s v="IntLabor NI"/>
    <m/>
    <n v="8780"/>
    <n v="-684839.70000000007"/>
    <s v="Michael Collins"/>
    <s v="Income"/>
    <s v="Income"/>
    <s v="Consulting"/>
    <s v="Consulting"/>
    <n v="-1"/>
    <s v="Bloomberg"/>
    <s v="By_Name"/>
    <s v="Sales - Consulting, managed services, svc one"/>
    <s v="4020 - Sales - Consulting"/>
    <s v="4024 - Managed Services - Income"/>
    <s v="[null]"/>
    <n v="121489"/>
    <s v="Actuals"/>
    <n v="121498"/>
    <s v="4024 - Managed Services - Income"/>
    <x v="2"/>
    <s v="Consulting"/>
    <n v="8780"/>
    <m/>
    <m/>
    <m/>
    <m/>
    <m/>
    <m/>
    <m/>
    <m/>
    <m/>
    <m/>
    <m/>
    <m/>
    <m/>
  </r>
  <r>
    <s v="GL 2022 IISL.xlsx"/>
    <s v="Nice to have. Fill In or Delete"/>
    <s v="Nice to have. Fill In or Delete"/>
    <n v="-400"/>
    <n v="44926"/>
    <n v="2022"/>
    <s v="Q4"/>
    <s v="December"/>
    <n v="52"/>
    <n v="31"/>
    <s v="Year"/>
    <s v="Activity"/>
    <s v="Actuals"/>
    <n v="44614"/>
    <x v="0"/>
    <x v="5"/>
    <x v="3"/>
    <n v="2022"/>
    <n v="2022"/>
    <n v="2"/>
    <s v="Nice to have. Fill In or Delete"/>
    <s v="REVENUE"/>
    <x v="0"/>
    <s v="4024 - Managed Services - Income"/>
    <s v="P&amp;L"/>
    <n v="25627"/>
    <s v="Yes"/>
    <s v="4024 - Managed Services - Income"/>
    <s v="Credit Memo"/>
    <n v="20133"/>
    <n v="44614"/>
    <s v="CM2443"/>
    <s v="TOPAZ LIGHTING AND ELECTRIC"/>
    <s v="TOPAZ LIGHTING AND ELECTRIC"/>
    <s v="[null]"/>
    <s v="IIS Consulting"/>
    <s v="IntLabor NI"/>
    <n v="400"/>
    <m/>
    <n v="-684439.70000000007"/>
    <s v="Michael Collins"/>
    <s v="Income"/>
    <s v="Income"/>
    <s v="Consulting"/>
    <s v="Consulting"/>
    <n v="-1"/>
    <s v="Bloomberg"/>
    <s v="By_Name"/>
    <s v="Sales - Consulting, managed services, svc one"/>
    <s v="4020 - Sales - Consulting"/>
    <s v="4024 - Managed Services - Income"/>
    <s v="[null]"/>
    <n v="121489"/>
    <s v="Actuals"/>
    <n v="121498"/>
    <s v="4024 - Managed Services - Income"/>
    <x v="2"/>
    <s v="Consulting"/>
    <n v="-400"/>
    <m/>
    <m/>
    <m/>
    <m/>
    <m/>
    <m/>
    <m/>
    <m/>
    <m/>
    <m/>
    <m/>
    <m/>
    <m/>
  </r>
  <r>
    <s v="GL 2022 IISL.xlsx"/>
    <s v="Nice to have. Fill In or Delete"/>
    <s v="Nice to have. Fill In or Delete"/>
    <n v="16"/>
    <n v="44926"/>
    <n v="2022"/>
    <s v="Q4"/>
    <s v="December"/>
    <n v="52"/>
    <n v="31"/>
    <s v="Year"/>
    <s v="Activity"/>
    <s v="Actuals"/>
    <n v="44620"/>
    <x v="0"/>
    <x v="5"/>
    <x v="3"/>
    <n v="2022"/>
    <n v="2022"/>
    <n v="2"/>
    <s v="Nice to have. Fill In or Delete"/>
    <s v="REVENUE"/>
    <x v="0"/>
    <s v="4024 - Managed Services - Income"/>
    <s v="P&amp;L"/>
    <n v="25627"/>
    <s v="Yes"/>
    <s v="4024 - Managed Services - Income"/>
    <s v="Invoice"/>
    <n v="18848"/>
    <n v="44620"/>
    <n v="74720"/>
    <s v="FREQUENCY ELECTRONICS"/>
    <s v="FREQUENCY ELECTRONICS"/>
    <s v="[null]"/>
    <s v="Logic Monitor"/>
    <s v="SubLabor NI"/>
    <m/>
    <n v="16"/>
    <n v="-684455.70000000007"/>
    <s v="Paul J Spero"/>
    <s v="Income"/>
    <s v="Income"/>
    <s v="Consulting"/>
    <s v="Consulting"/>
    <n v="-1"/>
    <s v="Bloomberg"/>
    <s v="By_Name"/>
    <s v="Sales - Consulting, managed services, svc one"/>
    <s v="4020 - Sales - Consulting"/>
    <s v="4024 - Managed Services - Income"/>
    <s v="[null]"/>
    <n v="121489"/>
    <s v="Actuals"/>
    <n v="121498"/>
    <s v="4024 - Managed Services - Income"/>
    <x v="2"/>
    <s v="Consulting"/>
    <n v="16"/>
    <m/>
    <m/>
    <m/>
    <m/>
    <m/>
    <m/>
    <m/>
    <m/>
    <m/>
    <m/>
    <m/>
    <m/>
    <m/>
  </r>
  <r>
    <s v="GL 2022 IISL.xlsx"/>
    <s v="Nice to have. Fill In or Delete"/>
    <s v="Nice to have. Fill In or Delete"/>
    <n v="152"/>
    <n v="44926"/>
    <n v="2022"/>
    <s v="Q4"/>
    <s v="December"/>
    <n v="52"/>
    <n v="31"/>
    <s v="Year"/>
    <s v="Activity"/>
    <s v="Actuals"/>
    <n v="44620"/>
    <x v="0"/>
    <x v="5"/>
    <x v="3"/>
    <n v="2022"/>
    <n v="2022"/>
    <n v="2"/>
    <s v="Nice to have. Fill In or Delete"/>
    <s v="REVENUE"/>
    <x v="0"/>
    <s v="4024 - Managed Services - Income"/>
    <s v="P&amp;L"/>
    <n v="25627"/>
    <s v="Yes"/>
    <s v="4024 - Managed Services - Income"/>
    <s v="Invoice"/>
    <n v="18848"/>
    <n v="44620"/>
    <n v="74720"/>
    <s v="FREQUENCY ELECTRONICS"/>
    <s v="FREQUENCY ELECTRONICS"/>
    <s v="[null]"/>
    <s v="IIS Consulting"/>
    <s v="IntLabor NI"/>
    <m/>
    <n v="152"/>
    <n v="-684607.70000000007"/>
    <s v="Paul J Spero"/>
    <s v="Income"/>
    <s v="Income"/>
    <s v="Consulting"/>
    <s v="Consulting"/>
    <n v="-1"/>
    <s v="Bloomberg"/>
    <s v="By_Name"/>
    <s v="Sales - Consulting, managed services, svc one"/>
    <s v="4020 - Sales - Consulting"/>
    <s v="4024 - Managed Services - Income"/>
    <s v="[null]"/>
    <n v="121489"/>
    <s v="Actuals"/>
    <n v="121498"/>
    <s v="4024 - Managed Services - Income"/>
    <x v="2"/>
    <s v="Consulting"/>
    <n v="152"/>
    <m/>
    <m/>
    <m/>
    <m/>
    <m/>
    <m/>
    <m/>
    <m/>
    <m/>
    <m/>
    <m/>
    <m/>
    <m/>
  </r>
  <r>
    <s v="GL 2022 IISL.xlsx"/>
    <s v="Nice to have. Fill In or Delete"/>
    <s v="Nice to have. Fill In or Delete"/>
    <n v="8220.2099999999991"/>
    <n v="44926"/>
    <n v="2022"/>
    <s v="Q4"/>
    <s v="December"/>
    <n v="52"/>
    <n v="31"/>
    <s v="Year"/>
    <s v="Activity"/>
    <s v="Actuals"/>
    <n v="44593"/>
    <x v="0"/>
    <x v="6"/>
    <x v="4"/>
    <n v="2022"/>
    <n v="2022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18764"/>
    <n v="44593"/>
    <n v="74606"/>
    <s v="RUBY INDUSTRIAL TECHNOLOGIES"/>
    <s v="RUBY INDUSTRIAL TECHNOLOGIES"/>
    <s v="[null]"/>
    <s v="HPE"/>
    <s v="Hardware"/>
    <m/>
    <n v="8220.2099999999991"/>
    <n v="-167570412.86000001"/>
    <s v="Edward Lovanio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8220.2099999999991"/>
    <m/>
    <m/>
    <m/>
    <m/>
    <m/>
    <m/>
    <m/>
    <m/>
    <m/>
    <m/>
    <m/>
    <m/>
    <m/>
  </r>
  <r>
    <s v="GL 2022 IISL.xlsx"/>
    <s v="Nice to have. Fill In or Delete"/>
    <s v="Nice to have. Fill In or Delete"/>
    <n v="10945.28"/>
    <n v="44926"/>
    <n v="2022"/>
    <s v="Q4"/>
    <s v="December"/>
    <n v="52"/>
    <n v="31"/>
    <s v="Year"/>
    <s v="Activity"/>
    <s v="Actuals"/>
    <n v="44593"/>
    <x v="0"/>
    <x v="6"/>
    <x v="4"/>
    <n v="2022"/>
    <n v="2022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18678"/>
    <n v="44593"/>
    <n v="74605"/>
    <s v="KAMAN CORPORATION"/>
    <s v="KAMAN CORPORATION"/>
    <s v="[null]"/>
    <s v="HPE"/>
    <s v="Hardware"/>
    <m/>
    <n v="10945.28"/>
    <n v="-167581358.14000002"/>
    <s v="Edward Lovanio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10945.28"/>
    <m/>
    <m/>
    <m/>
    <m/>
    <m/>
    <m/>
    <m/>
    <m/>
    <m/>
    <m/>
    <m/>
    <m/>
    <m/>
  </r>
  <r>
    <s v="GL 2022 IISL.xlsx"/>
    <s v="Nice to have. Fill In or Delete"/>
    <s v="Nice to have. Fill In or Delete"/>
    <n v="50229.64"/>
    <n v="44926"/>
    <n v="2022"/>
    <s v="Q4"/>
    <s v="December"/>
    <n v="52"/>
    <n v="31"/>
    <s v="Year"/>
    <s v="Activity"/>
    <s v="Actuals"/>
    <n v="44594"/>
    <x v="0"/>
    <x v="6"/>
    <x v="4"/>
    <n v="2022"/>
    <n v="2022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20224"/>
    <n v="44594"/>
    <n v="74615"/>
    <s v="TOPAZ LIGHTING AND ELECTRIC"/>
    <s v="TOPAZ LIGHTING AND ELECTRIC"/>
    <s v="[null]"/>
    <s v="HPE"/>
    <s v="Hardware"/>
    <m/>
    <n v="50229.64"/>
    <n v="-167631587.78"/>
    <s v="Michael Collins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50229.64"/>
    <m/>
    <m/>
    <m/>
    <m/>
    <m/>
    <m/>
    <m/>
    <m/>
    <m/>
    <m/>
    <m/>
    <m/>
    <m/>
  </r>
  <r>
    <s v="GL 2022 IISL.xlsx"/>
    <s v="Nice to have. Fill In or Delete"/>
    <s v="Nice to have. Fill In or Delete"/>
    <n v="1922.47"/>
    <n v="44926"/>
    <n v="2022"/>
    <s v="Q4"/>
    <s v="December"/>
    <n v="52"/>
    <n v="31"/>
    <s v="Year"/>
    <s v="Activity"/>
    <s v="Actuals"/>
    <n v="44595"/>
    <x v="0"/>
    <x v="6"/>
    <x v="4"/>
    <n v="2022"/>
    <n v="2022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20293"/>
    <n v="44595"/>
    <n v="74619"/>
    <s v="ALKEON CAPITAL MANAGEMENT"/>
    <s v="ALKEON CAPITAL MANAGEMENT"/>
    <s v="[null]"/>
    <s v="Palo Alto Networks"/>
    <s v="SubLabor NI"/>
    <m/>
    <n v="1922.47"/>
    <n v="-167633510.25"/>
    <s v="Paul J Spero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1922.47"/>
    <m/>
    <m/>
    <m/>
    <m/>
    <m/>
    <m/>
    <m/>
    <m/>
    <m/>
    <m/>
    <m/>
    <m/>
    <m/>
  </r>
  <r>
    <s v="GL 2022 IISL.xlsx"/>
    <s v="Nice to have. Fill In or Delete"/>
    <s v="Nice to have. Fill In or Delete"/>
    <n v="50402.32"/>
    <n v="44926"/>
    <n v="2022"/>
    <s v="Q4"/>
    <s v="December"/>
    <n v="52"/>
    <n v="31"/>
    <s v="Year"/>
    <s v="Activity"/>
    <s v="Actuals"/>
    <n v="44600"/>
    <x v="0"/>
    <x v="6"/>
    <x v="4"/>
    <n v="2022"/>
    <n v="2022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20298"/>
    <n v="44600"/>
    <n v="74675"/>
    <s v="BLOOMBERG, LP"/>
    <s v="BLOOMBERG, LP"/>
    <s v="[null]"/>
    <s v="cPacket Networks"/>
    <s v="SubLabor NI"/>
    <m/>
    <n v="50402.32"/>
    <n v="-167683912.56999999"/>
    <s v="Thomas Donofrio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50402.32"/>
    <m/>
    <m/>
    <m/>
    <m/>
    <m/>
    <m/>
    <m/>
    <m/>
    <m/>
    <m/>
    <m/>
    <m/>
    <m/>
  </r>
  <r>
    <s v="GL 2022 IISL.xlsx"/>
    <s v="Nice to have. Fill In or Delete"/>
    <s v="Nice to have. Fill In or Delete"/>
    <n v="36682.800000000003"/>
    <n v="44926"/>
    <n v="2022"/>
    <s v="Q4"/>
    <s v="December"/>
    <n v="52"/>
    <n v="31"/>
    <s v="Year"/>
    <s v="Activity"/>
    <s v="Actuals"/>
    <n v="44600"/>
    <x v="0"/>
    <x v="6"/>
    <x v="4"/>
    <n v="2022"/>
    <n v="2022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20298"/>
    <n v="44600"/>
    <n v="74670"/>
    <s v="BLOOMBERG, LP"/>
    <s v="BLOOMBERG, LP"/>
    <s v="[null]"/>
    <s v="cPacket Networks"/>
    <s v="SubLabor NI"/>
    <m/>
    <n v="36682.800000000003"/>
    <n v="-167720595.37"/>
    <s v="Thomas Donofrio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36682.800000000003"/>
    <m/>
    <m/>
    <m/>
    <m/>
    <m/>
    <m/>
    <m/>
    <m/>
    <m/>
    <m/>
    <m/>
    <m/>
    <m/>
  </r>
  <r>
    <s v="GL 2022 IISL.xlsx"/>
    <s v="Nice to have. Fill In or Delete"/>
    <s v="Nice to have. Fill In or Delete"/>
    <n v="50402.33"/>
    <n v="44926"/>
    <n v="2022"/>
    <s v="Q4"/>
    <s v="December"/>
    <n v="52"/>
    <n v="31"/>
    <s v="Year"/>
    <s v="Activity"/>
    <s v="Actuals"/>
    <n v="44600"/>
    <x v="0"/>
    <x v="6"/>
    <x v="4"/>
    <n v="2022"/>
    <n v="2022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20298"/>
    <n v="44600"/>
    <n v="74672"/>
    <s v="BLOOMBERG, LP"/>
    <s v="BLOOMBERG, LP"/>
    <s v="[null]"/>
    <s v="cPacket Networks"/>
    <s v="SubLabor NI"/>
    <m/>
    <n v="50402.33"/>
    <n v="-167770997.70000002"/>
    <s v="Thomas Donofrio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50402.33"/>
    <m/>
    <m/>
    <m/>
    <m/>
    <m/>
    <m/>
    <m/>
    <m/>
    <m/>
    <m/>
    <m/>
    <m/>
    <m/>
  </r>
  <r>
    <s v="GL 2022 IISL.xlsx"/>
    <s v="Nice to have. Fill In or Delete"/>
    <s v="Nice to have. Fill In or Delete"/>
    <n v="50402.32"/>
    <n v="44926"/>
    <n v="2022"/>
    <s v="Q4"/>
    <s v="December"/>
    <n v="52"/>
    <n v="31"/>
    <s v="Year"/>
    <s v="Activity"/>
    <s v="Actuals"/>
    <n v="44600"/>
    <x v="0"/>
    <x v="6"/>
    <x v="4"/>
    <n v="2022"/>
    <n v="2022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20298"/>
    <n v="44600"/>
    <n v="74674"/>
    <s v="BLOOMBERG, LP"/>
    <s v="BLOOMBERG, LP"/>
    <s v="[null]"/>
    <s v="cPacket Networks"/>
    <s v="SubLabor NI"/>
    <m/>
    <n v="50402.32"/>
    <n v="-167821400.02000001"/>
    <s v="Thomas Donofrio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50402.32"/>
    <m/>
    <m/>
    <m/>
    <m/>
    <m/>
    <m/>
    <m/>
    <m/>
    <m/>
    <m/>
    <m/>
    <m/>
    <m/>
  </r>
  <r>
    <s v="GL 2022 IISL.xlsx"/>
    <s v="Nice to have. Fill In or Delete"/>
    <s v="Nice to have. Fill In or Delete"/>
    <n v="19320"/>
    <n v="44926"/>
    <n v="2022"/>
    <s v="Q4"/>
    <s v="December"/>
    <n v="52"/>
    <n v="31"/>
    <s v="Year"/>
    <s v="Activity"/>
    <s v="Actuals"/>
    <n v="44601"/>
    <x v="0"/>
    <x v="6"/>
    <x v="4"/>
    <n v="2022"/>
    <n v="2022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20104"/>
    <n v="44601"/>
    <n v="74669"/>
    <s v="ALKEON CAPITAL MANAGEMENT"/>
    <s v="ALKEON CAPITAL MANAGEMENT"/>
    <s v="[null]"/>
    <s v="HPE"/>
    <s v="Hardware"/>
    <m/>
    <n v="19320"/>
    <n v="-167840720.02000001"/>
    <s v="Paul J Spero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19320"/>
    <m/>
    <m/>
    <m/>
    <m/>
    <m/>
    <m/>
    <m/>
    <m/>
    <m/>
    <m/>
    <m/>
    <m/>
    <m/>
  </r>
  <r>
    <s v="GL 2022 IISL.xlsx"/>
    <s v="Nice to have. Fill In or Delete"/>
    <s v="Nice to have. Fill In or Delete"/>
    <n v="691.02"/>
    <n v="44926"/>
    <n v="2022"/>
    <s v="Q4"/>
    <s v="December"/>
    <n v="52"/>
    <n v="31"/>
    <s v="Year"/>
    <s v="Activity"/>
    <s v="Actuals"/>
    <n v="44602"/>
    <x v="0"/>
    <x v="6"/>
    <x v="4"/>
    <n v="2022"/>
    <n v="2022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20302"/>
    <n v="44602"/>
    <n v="74646"/>
    <s v="SUMMIT TECHNICAL SOLUTIONS"/>
    <s v="SUMMIT TECHNICAL SOLUTIONS"/>
    <s v="[null]"/>
    <s v="Red Hat"/>
    <s v="SubLabor NI"/>
    <m/>
    <n v="691.02"/>
    <n v="-167841411.04000002"/>
    <s v="Paul J Spero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691.02"/>
    <m/>
    <m/>
    <m/>
    <m/>
    <m/>
    <m/>
    <m/>
    <m/>
    <m/>
    <m/>
    <m/>
    <m/>
    <m/>
  </r>
  <r>
    <s v="GL 2022 IISL.xlsx"/>
    <s v="Nice to have. Fill In or Delete"/>
    <s v="Nice to have. Fill In or Delete"/>
    <n v="791.01"/>
    <n v="44926"/>
    <n v="2022"/>
    <s v="Q4"/>
    <s v="December"/>
    <n v="52"/>
    <n v="31"/>
    <s v="Year"/>
    <s v="Activity"/>
    <s v="Actuals"/>
    <n v="44603"/>
    <x v="0"/>
    <x v="6"/>
    <x v="4"/>
    <n v="2022"/>
    <n v="2022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20311"/>
    <n v="44603"/>
    <n v="74654"/>
    <s v="STRONGKEY"/>
    <s v="STRONGKEY"/>
    <s v="[null]"/>
    <s v="Red Hat"/>
    <s v="SubLabor NI"/>
    <m/>
    <n v="791.01"/>
    <n v="-167842202.05000001"/>
    <s v="Paul J Spero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791.01"/>
    <m/>
    <m/>
    <m/>
    <m/>
    <m/>
    <m/>
    <m/>
    <m/>
    <m/>
    <m/>
    <m/>
    <m/>
    <m/>
  </r>
  <r>
    <s v="GL 2022 IISL.xlsx"/>
    <s v="Nice to have. Fill In or Delete"/>
    <s v="Nice to have. Fill In or Delete"/>
    <n v="3746.42"/>
    <n v="44926"/>
    <n v="2022"/>
    <s v="Q4"/>
    <s v="December"/>
    <n v="52"/>
    <n v="31"/>
    <s v="Year"/>
    <s v="Activity"/>
    <s v="Actuals"/>
    <n v="44607"/>
    <x v="0"/>
    <x v="6"/>
    <x v="4"/>
    <n v="2022"/>
    <n v="2022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20277"/>
    <n v="44607"/>
    <n v="74686"/>
    <s v="ARROW ELECTRONICS, INC"/>
    <s v="ARROW ELECTRONICS, INC"/>
    <s v="[null]"/>
    <s v="HPE"/>
    <s v="Hardware"/>
    <m/>
    <n v="3746.42"/>
    <n v="-167845948.47"/>
    <s v="Edward Lovanio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3746.42"/>
    <m/>
    <m/>
    <m/>
    <m/>
    <m/>
    <m/>
    <m/>
    <m/>
    <m/>
    <m/>
    <m/>
    <m/>
    <m/>
  </r>
  <r>
    <s v="GL 2022 IISL.xlsx"/>
    <s v="Nice to have. Fill In or Delete"/>
    <s v="Nice to have. Fill In or Delete"/>
    <n v="1286.01"/>
    <n v="44926"/>
    <n v="2022"/>
    <s v="Q4"/>
    <s v="December"/>
    <n v="52"/>
    <n v="31"/>
    <s v="Year"/>
    <s v="Activity"/>
    <s v="Actuals"/>
    <n v="44608"/>
    <x v="0"/>
    <x v="6"/>
    <x v="4"/>
    <n v="2022"/>
    <n v="2022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20324"/>
    <n v="44608"/>
    <n v="74676"/>
    <s v="SWISSLOG"/>
    <s v="SWISSLOG"/>
    <s v="[null]"/>
    <s v="Red Hat"/>
    <s v="SubLabor NI"/>
    <m/>
    <n v="1286.01"/>
    <n v="-167847234.47999999"/>
    <s v="Paul J Spero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1286.01"/>
    <m/>
    <m/>
    <m/>
    <m/>
    <m/>
    <m/>
    <m/>
    <m/>
    <m/>
    <m/>
    <m/>
    <m/>
    <m/>
  </r>
  <r>
    <s v="GL 2022 IISL.xlsx"/>
    <s v="Nice to have. Fill In or Delete"/>
    <s v="Nice to have. Fill In or Delete"/>
    <n v="3970.4"/>
    <n v="44926"/>
    <n v="2022"/>
    <s v="Q4"/>
    <s v="December"/>
    <n v="52"/>
    <n v="31"/>
    <s v="Year"/>
    <s v="Activity"/>
    <s v="Actuals"/>
    <n v="44609"/>
    <x v="0"/>
    <x v="6"/>
    <x v="4"/>
    <n v="2022"/>
    <n v="2022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20276"/>
    <n v="44609"/>
    <n v="74679"/>
    <s v="US FUND FOR UNICEF"/>
    <s v="US FUND FOR UNICEF"/>
    <s v="[null]"/>
    <s v="HPE"/>
    <s v="Hardware"/>
    <m/>
    <n v="3970.4"/>
    <n v="-167851204.88"/>
    <s v="Edward Lovanio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3970.4"/>
    <m/>
    <m/>
    <m/>
    <m/>
    <m/>
    <m/>
    <m/>
    <m/>
    <m/>
    <m/>
    <m/>
    <m/>
    <m/>
  </r>
  <r>
    <s v="GL 2022 IISL.xlsx"/>
    <s v="Nice to have. Fill In or Delete"/>
    <s v="Nice to have. Fill In or Delete"/>
    <n v="3494.7"/>
    <n v="44926"/>
    <n v="2022"/>
    <s v="Q4"/>
    <s v="December"/>
    <n v="52"/>
    <n v="31"/>
    <s v="Year"/>
    <s v="Activity"/>
    <s v="Actuals"/>
    <n v="44609"/>
    <x v="0"/>
    <x v="6"/>
    <x v="4"/>
    <n v="2022"/>
    <n v="2022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20295"/>
    <n v="44609"/>
    <n v="74680"/>
    <s v="ERIDAN COMMUNICATIONS INC"/>
    <s v="ERIDAN COMMUNICATIONS INC"/>
    <s v="[null]"/>
    <s v="Red Hat"/>
    <s v="SubLabor NI"/>
    <m/>
    <n v="3494.7"/>
    <n v="-167854699.57999998"/>
    <s v="Paul J Spero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3494.7"/>
    <m/>
    <m/>
    <m/>
    <m/>
    <m/>
    <m/>
    <m/>
    <m/>
    <m/>
    <m/>
    <m/>
    <m/>
    <m/>
  </r>
  <r>
    <s v="GL 2022 IISL.xlsx"/>
    <s v="Nice to have. Fill In or Delete"/>
    <s v="Nice to have. Fill In or Delete"/>
    <n v="1400"/>
    <n v="44926"/>
    <n v="2022"/>
    <s v="Q4"/>
    <s v="December"/>
    <n v="52"/>
    <n v="31"/>
    <s v="Year"/>
    <s v="Activity"/>
    <s v="Actuals"/>
    <n v="44609"/>
    <x v="0"/>
    <x v="6"/>
    <x v="4"/>
    <n v="2022"/>
    <n v="2022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20292"/>
    <n v="44609"/>
    <n v="74678"/>
    <s v="ALKEON CAPITAL MANAGEMENT"/>
    <s v="ALKEON CAPITAL MANAGEMENT"/>
    <s v="[null]"/>
    <s v="Veeam"/>
    <s v="SubLabor NI"/>
    <m/>
    <n v="1400"/>
    <n v="-167856099.57999998"/>
    <s v="Paul J Spero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1400"/>
    <m/>
    <m/>
    <m/>
    <m/>
    <m/>
    <m/>
    <m/>
    <m/>
    <m/>
    <m/>
    <m/>
    <m/>
    <m/>
  </r>
  <r>
    <s v="GL 2022 IISL.xlsx"/>
    <s v="Nice to have. Fill In or Delete"/>
    <s v="Nice to have. Fill In or Delete"/>
    <n v="9587.2000000000007"/>
    <n v="44926"/>
    <n v="2022"/>
    <s v="Q4"/>
    <s v="December"/>
    <n v="52"/>
    <n v="31"/>
    <s v="Year"/>
    <s v="Activity"/>
    <s v="Actuals"/>
    <n v="44609"/>
    <x v="0"/>
    <x v="6"/>
    <x v="4"/>
    <n v="2022"/>
    <n v="2022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20304"/>
    <n v="44609"/>
    <n v="74681"/>
    <s v="THE CHILDREN'S PLACE"/>
    <s v="THE CHILDREN'S PLACE"/>
    <s v="[null]"/>
    <s v="Nagios"/>
    <s v="SubLabor NI"/>
    <m/>
    <n v="9587.2000000000007"/>
    <n v="-167865686.77999997"/>
    <s v="Michael Collins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9587.2000000000007"/>
    <m/>
    <m/>
    <m/>
    <m/>
    <m/>
    <m/>
    <m/>
    <m/>
    <m/>
    <m/>
    <m/>
    <m/>
    <m/>
  </r>
  <r>
    <s v="GL 2022 IISL.xlsx"/>
    <s v="Nice to have. Fill In or Delete"/>
    <s v="Nice to have. Fill In or Delete"/>
    <n v="4870.62"/>
    <n v="44926"/>
    <n v="2022"/>
    <s v="Q4"/>
    <s v="December"/>
    <n v="52"/>
    <n v="31"/>
    <s v="Year"/>
    <s v="Activity"/>
    <s v="Actuals"/>
    <n v="44610"/>
    <x v="0"/>
    <x v="6"/>
    <x v="4"/>
    <n v="2022"/>
    <n v="2022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20288"/>
    <n v="44610"/>
    <n v="74689"/>
    <s v="ATLANTIC ENGINEERING INC"/>
    <s v="ATLANTIC ENGINEERING INC"/>
    <s v="[null]"/>
    <s v="Red Hat"/>
    <s v="SubLabor NI"/>
    <m/>
    <n v="4870.62"/>
    <n v="-167870557.39999998"/>
    <s v="Paul J Spero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4870.62"/>
    <m/>
    <m/>
    <m/>
    <m/>
    <m/>
    <m/>
    <m/>
    <m/>
    <m/>
    <m/>
    <m/>
    <m/>
    <m/>
  </r>
  <r>
    <s v="GL 2022 IISL.xlsx"/>
    <s v="Nice to have. Fill In or Delete"/>
    <s v="Nice to have. Fill In or Delete"/>
    <n v="141946.35"/>
    <n v="44926"/>
    <n v="2022"/>
    <s v="Q4"/>
    <s v="December"/>
    <n v="52"/>
    <n v="31"/>
    <s v="Year"/>
    <s v="Activity"/>
    <s v="Actuals"/>
    <n v="44615"/>
    <x v="0"/>
    <x v="6"/>
    <x v="4"/>
    <n v="2022"/>
    <n v="2022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20284"/>
    <n v="44615"/>
    <n v="74702"/>
    <s v="LIGHTSPEED RESEARCH AKA MILLWARD BROWN DIGITAL"/>
    <s v="LIGHTSPEED RESEARCH AKA MILLWARD BROWN DIGITAL"/>
    <s v="[null]"/>
    <s v="Micro Focus"/>
    <s v="Software"/>
    <m/>
    <n v="141946.35"/>
    <n v="-168012503.74999997"/>
    <s v="Edward Lovanio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141946.35"/>
    <m/>
    <m/>
    <m/>
    <m/>
    <m/>
    <m/>
    <m/>
    <m/>
    <m/>
    <m/>
    <m/>
    <m/>
    <m/>
  </r>
  <r>
    <s v="GL 2022 IISL.xlsx"/>
    <s v="Nice to have. Fill In or Delete"/>
    <s v="Nice to have. Fill In or Delete"/>
    <n v="62875.91"/>
    <n v="44926"/>
    <n v="2022"/>
    <s v="Q4"/>
    <s v="December"/>
    <n v="52"/>
    <n v="31"/>
    <s v="Year"/>
    <s v="Activity"/>
    <s v="Actuals"/>
    <n v="44615"/>
    <x v="0"/>
    <x v="6"/>
    <x v="4"/>
    <n v="2022"/>
    <n v="2022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20149"/>
    <n v="44615"/>
    <n v="74705"/>
    <s v="SEGAL COMPANY"/>
    <s v="SEGAL COMPANY"/>
    <s v="[null]"/>
    <s v="HPE"/>
    <s v="Hardware"/>
    <m/>
    <n v="62875.91"/>
    <n v="-168075379.65999997"/>
    <s v="Edward Lovanio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62875.91"/>
    <m/>
    <m/>
    <m/>
    <m/>
    <m/>
    <m/>
    <m/>
    <m/>
    <m/>
    <m/>
    <m/>
    <m/>
    <m/>
  </r>
  <r>
    <s v="GL 2022 IISL.xlsx"/>
    <s v="Nice to have. Fill In or Delete"/>
    <s v="Nice to have. Fill In or Delete"/>
    <n v="31747.56"/>
    <n v="44926"/>
    <n v="2022"/>
    <s v="Q4"/>
    <s v="December"/>
    <n v="52"/>
    <n v="31"/>
    <s v="Year"/>
    <s v="Activity"/>
    <s v="Actuals"/>
    <n v="44615"/>
    <x v="0"/>
    <x v="6"/>
    <x v="4"/>
    <n v="2022"/>
    <n v="2022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20284"/>
    <n v="44615"/>
    <n v="74702"/>
    <s v="LIGHTSPEED RESEARCH AKA MILLWARD BROWN DIGITAL"/>
    <s v="LIGHTSPEED RESEARCH AKA MILLWARD BROWN DIGITAL"/>
    <s v="[null]"/>
    <s v="Red Hat"/>
    <s v="SubLabor NI"/>
    <m/>
    <n v="31747.56"/>
    <n v="-168107127.21999997"/>
    <s v="Edward Lovanio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31747.56"/>
    <m/>
    <m/>
    <m/>
    <m/>
    <m/>
    <m/>
    <m/>
    <m/>
    <m/>
    <m/>
    <m/>
    <m/>
    <m/>
  </r>
  <r>
    <s v="GL 2022 IISL.xlsx"/>
    <s v="Nice to have. Fill In or Delete"/>
    <s v="Nice to have. Fill In or Delete"/>
    <n v="791.01"/>
    <n v="44926"/>
    <n v="2022"/>
    <s v="Q4"/>
    <s v="December"/>
    <n v="52"/>
    <n v="31"/>
    <s v="Year"/>
    <s v="Activity"/>
    <s v="Actuals"/>
    <n v="44617"/>
    <x v="0"/>
    <x v="6"/>
    <x v="4"/>
    <n v="2022"/>
    <n v="2022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20348"/>
    <n v="44617"/>
    <n v="74713"/>
    <s v="TACHON DYNAMICS"/>
    <s v="TACHON DYNAMICS"/>
    <s v="[null]"/>
    <s v="Red Hat"/>
    <s v="SubLabor NI"/>
    <m/>
    <n v="791.01"/>
    <n v="-168107918.22999996"/>
    <s v="Paul J Spero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791.01"/>
    <m/>
    <m/>
    <m/>
    <m/>
    <m/>
    <m/>
    <m/>
    <m/>
    <m/>
    <m/>
    <m/>
    <m/>
    <m/>
  </r>
  <r>
    <s v="GL 2022 IISL.xlsx"/>
    <s v="Nice to have. Fill In or Delete"/>
    <s v="Nice to have. Fill In or Delete"/>
    <n v="499.5"/>
    <n v="44926"/>
    <n v="2022"/>
    <s v="Q4"/>
    <s v="December"/>
    <n v="52"/>
    <n v="31"/>
    <s v="Year"/>
    <s v="Activity"/>
    <s v="Actuals"/>
    <n v="44620"/>
    <x v="0"/>
    <x v="6"/>
    <x v="4"/>
    <n v="2022"/>
    <n v="2022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20347"/>
    <n v="44620"/>
    <n v="74740"/>
    <s v="LUDWIG INSTITUTE FOR CANCER RESEARCH LTD"/>
    <s v="LUDWIG INSTITUTE FOR CANCER RESEARCH LTD"/>
    <s v="[null]"/>
    <s v="HPE"/>
    <s v="Hardware"/>
    <m/>
    <n v="499.5"/>
    <n v="-168108417.72999996"/>
    <s v="Paul J Spero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499.5"/>
    <m/>
    <m/>
    <m/>
    <m/>
    <m/>
    <m/>
    <m/>
    <m/>
    <m/>
    <m/>
    <m/>
    <m/>
    <m/>
  </r>
  <r>
    <s v="GL 2022 IISL.xlsx"/>
    <s v="Nice to have. Fill In or Delete"/>
    <s v="Nice to have. Fill In or Delete"/>
    <n v="5952"/>
    <n v="44926"/>
    <n v="2022"/>
    <s v="Q4"/>
    <s v="December"/>
    <n v="52"/>
    <n v="31"/>
    <s v="Year"/>
    <s v="Activity"/>
    <s v="Actuals"/>
    <n v="44620"/>
    <x v="0"/>
    <x v="6"/>
    <x v="4"/>
    <n v="2022"/>
    <n v="2022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20330"/>
    <n v="44620"/>
    <n v="74737"/>
    <s v="DEBEVOISE PLIMPTON LLP"/>
    <s v="DEBEVOISE PLIMPTON LLP"/>
    <s v="[null]"/>
    <s v="Veeam"/>
    <s v="SubLabor NI"/>
    <m/>
    <n v="5952"/>
    <n v="-168114369.72999996"/>
    <s v="Paul J Spero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5952"/>
    <m/>
    <m/>
    <m/>
    <m/>
    <m/>
    <m/>
    <m/>
    <m/>
    <m/>
    <m/>
    <m/>
    <m/>
    <m/>
  </r>
  <r>
    <s v="GL 2022 IISL.xlsx"/>
    <s v="Nice to have. Fill In or Delete"/>
    <s v="Nice to have. Fill In or Delete"/>
    <n v="48.93"/>
    <n v="44926"/>
    <n v="2022"/>
    <s v="Q4"/>
    <s v="December"/>
    <n v="52"/>
    <n v="31"/>
    <s v="Year"/>
    <s v="Activity"/>
    <s v="Actuals"/>
    <n v="44593"/>
    <x v="0"/>
    <x v="7"/>
    <x v="5"/>
    <n v="2022"/>
    <n v="2022"/>
    <n v="2"/>
    <s v="Nice to have. Fill In or Delete"/>
    <s v="REVENUE"/>
    <x v="0"/>
    <s v="4050 - Shipping and Handling"/>
    <s v="P&amp;L"/>
    <n v="25627"/>
    <s v="Yes"/>
    <s v="4050 - Shipping and Handling"/>
    <s v="Invoice"/>
    <n v="20287"/>
    <n v="44593"/>
    <n v="74613"/>
    <s v="MUNICIPAL CREDIT UNION"/>
    <s v="MUNICIPAL CREDIT UNION"/>
    <s v="[null]"/>
    <s v="[null]"/>
    <s v="[null]"/>
    <m/>
    <n v="48.93"/>
    <n v="-3999665.1900000004"/>
    <s v="Michael Collins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48.93"/>
    <m/>
    <m/>
    <m/>
    <m/>
    <m/>
    <m/>
    <m/>
    <m/>
    <m/>
    <m/>
    <m/>
    <m/>
    <m/>
  </r>
  <r>
    <s v="GL 2022 IISL.xlsx"/>
    <s v="Nice to have. Fill In or Delete"/>
    <s v="Nice to have. Fill In or Delete"/>
    <n v="1475.35"/>
    <n v="44926"/>
    <n v="2022"/>
    <s v="Q4"/>
    <s v="December"/>
    <n v="52"/>
    <n v="31"/>
    <s v="Year"/>
    <s v="Activity"/>
    <s v="Actuals"/>
    <n v="44594"/>
    <x v="0"/>
    <x v="7"/>
    <x v="5"/>
    <n v="2022"/>
    <n v="2022"/>
    <n v="2"/>
    <s v="Nice to have. Fill In or Delete"/>
    <s v="REVENUE"/>
    <x v="0"/>
    <s v="4050 - Shipping and Handling"/>
    <s v="P&amp;L"/>
    <n v="25627"/>
    <s v="Yes"/>
    <s v="4050 - Shipping and Handling"/>
    <s v="Invoice"/>
    <n v="20117"/>
    <n v="44594"/>
    <n v="74623"/>
    <s v="CERVALIS A CYRUSONE COMPANY"/>
    <s v="CERVALIS A CYRUSONE COMPANY"/>
    <s v="[null]"/>
    <s v="[null]"/>
    <s v="[null]"/>
    <m/>
    <n v="1475.35"/>
    <n v="-4001140.5400000005"/>
    <s v="Bryan Powers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1475.35"/>
    <m/>
    <m/>
    <m/>
    <m/>
    <m/>
    <m/>
    <m/>
    <m/>
    <m/>
    <m/>
    <m/>
    <m/>
    <m/>
  </r>
  <r>
    <s v="GL 2022 IISL.xlsx"/>
    <s v="Nice to have. Fill In or Delete"/>
    <s v="Nice to have. Fill In or Delete"/>
    <n v="1533.48"/>
    <n v="44926"/>
    <n v="2022"/>
    <s v="Q4"/>
    <s v="December"/>
    <n v="52"/>
    <n v="31"/>
    <s v="Year"/>
    <s v="Activity"/>
    <s v="Actuals"/>
    <n v="44594"/>
    <x v="0"/>
    <x v="7"/>
    <x v="5"/>
    <n v="2022"/>
    <n v="2022"/>
    <n v="2"/>
    <s v="Nice to have. Fill In or Delete"/>
    <s v="REVENUE"/>
    <x v="0"/>
    <s v="4050 - Shipping and Handling"/>
    <s v="P&amp;L"/>
    <n v="25627"/>
    <s v="Yes"/>
    <s v="4050 - Shipping and Handling"/>
    <s v="Invoice"/>
    <n v="20062"/>
    <n v="44594"/>
    <n v="74687"/>
    <s v="CERVALIS A CYRUSONE COMPANY"/>
    <s v="CERVALIS A CYRUSONE COMPANY"/>
    <s v="[null]"/>
    <s v="[null]"/>
    <s v="[null]"/>
    <m/>
    <n v="1533.48"/>
    <n v="-4002674.0200000005"/>
    <s v="Bryan Powers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1533.48"/>
    <m/>
    <m/>
    <m/>
    <m/>
    <m/>
    <m/>
    <m/>
    <m/>
    <m/>
    <m/>
    <m/>
    <m/>
    <m/>
  </r>
  <r>
    <s v="GL 2022 IISL.xlsx"/>
    <s v="Nice to have. Fill In or Delete"/>
    <s v="Nice to have. Fill In or Delete"/>
    <n v="17.5"/>
    <n v="44926"/>
    <n v="2022"/>
    <s v="Q4"/>
    <s v="December"/>
    <n v="52"/>
    <n v="31"/>
    <s v="Year"/>
    <s v="Activity"/>
    <s v="Actuals"/>
    <n v="44594"/>
    <x v="0"/>
    <x v="7"/>
    <x v="5"/>
    <n v="2022"/>
    <n v="2022"/>
    <n v="2"/>
    <s v="Nice to have. Fill In or Delete"/>
    <s v="REVENUE"/>
    <x v="0"/>
    <s v="4050 - Shipping and Handling"/>
    <s v="P&amp;L"/>
    <n v="25627"/>
    <s v="Yes"/>
    <s v="4050 - Shipping and Handling"/>
    <s v="Invoice"/>
    <n v="20289"/>
    <n v="44594"/>
    <n v="74618"/>
    <s v="CERVALIS A CYRUSONE COMPANY"/>
    <s v="CERVALIS A CYRUSONE COMPANY"/>
    <s v="[null]"/>
    <s v="[null]"/>
    <s v="[null]"/>
    <m/>
    <n v="17.5"/>
    <n v="-4002691.5200000005"/>
    <s v="Bryan Powers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17.5"/>
    <m/>
    <m/>
    <m/>
    <m/>
    <m/>
    <m/>
    <m/>
    <m/>
    <m/>
    <m/>
    <m/>
    <m/>
    <m/>
  </r>
  <r>
    <s v="GL 2022 IISL.xlsx"/>
    <s v="Nice to have. Fill In or Delete"/>
    <s v="Nice to have. Fill In or Delete"/>
    <n v="8820"/>
    <n v="44926"/>
    <n v="2022"/>
    <s v="Q4"/>
    <s v="December"/>
    <n v="52"/>
    <n v="31"/>
    <s v="Year"/>
    <s v="Activity"/>
    <s v="Actuals"/>
    <n v="44595"/>
    <x v="0"/>
    <x v="7"/>
    <x v="5"/>
    <n v="2022"/>
    <n v="2022"/>
    <n v="2"/>
    <s v="Nice to have. Fill In or Delete"/>
    <s v="REVENUE"/>
    <x v="0"/>
    <s v="4050 - Shipping and Handling"/>
    <s v="P&amp;L"/>
    <n v="25627"/>
    <s v="Yes"/>
    <s v="4050 - Shipping and Handling"/>
    <s v="Invoice"/>
    <n v="19888"/>
    <n v="44595"/>
    <n v="74610"/>
    <s v="BLOOMBERG, LP"/>
    <s v="BLOOMBERG, LP"/>
    <s v="[null]"/>
    <s v="Miscellaneous"/>
    <s v="Freight"/>
    <m/>
    <n v="8820"/>
    <n v="-4011511.5200000005"/>
    <s v="Thomas Donofrio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8820"/>
    <m/>
    <m/>
    <m/>
    <m/>
    <m/>
    <m/>
    <m/>
    <m/>
    <m/>
    <m/>
    <m/>
    <m/>
    <m/>
  </r>
  <r>
    <s v="GL 2022 IISL.xlsx"/>
    <s v="Nice to have. Fill In or Delete"/>
    <s v="Nice to have. Fill In or Delete"/>
    <n v="34.729999999999997"/>
    <n v="44926"/>
    <n v="2022"/>
    <s v="Q4"/>
    <s v="December"/>
    <n v="52"/>
    <n v="31"/>
    <s v="Year"/>
    <s v="Activity"/>
    <s v="Actuals"/>
    <n v="44596"/>
    <x v="0"/>
    <x v="7"/>
    <x v="5"/>
    <n v="2022"/>
    <n v="2022"/>
    <n v="2"/>
    <s v="Nice to have. Fill In or Delete"/>
    <s v="REVENUE"/>
    <x v="0"/>
    <s v="4050 - Shipping and Handling"/>
    <s v="P&amp;L"/>
    <n v="25627"/>
    <s v="Yes"/>
    <s v="4050 - Shipping and Handling"/>
    <s v="Invoice"/>
    <n v="20297"/>
    <n v="44596"/>
    <n v="74624"/>
    <s v="ENCOMPASS DIGITAL MEDIA"/>
    <s v="ENCOMPASS DIGITAL MEDIA"/>
    <s v="[null]"/>
    <s v="[null]"/>
    <s v="[null]"/>
    <m/>
    <n v="34.729999999999997"/>
    <n v="-4011546.2500000005"/>
    <s v="Michael Collins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34.729999999999997"/>
    <m/>
    <m/>
    <m/>
    <m/>
    <m/>
    <m/>
    <m/>
    <m/>
    <m/>
    <m/>
    <m/>
    <m/>
    <m/>
  </r>
  <r>
    <s v="GL 2022 IISL.xlsx"/>
    <s v="Nice to have. Fill In or Delete"/>
    <s v="Nice to have. Fill In or Delete"/>
    <n v="1475.35"/>
    <n v="44926"/>
    <n v="2022"/>
    <s v="Q4"/>
    <s v="December"/>
    <n v="52"/>
    <n v="31"/>
    <s v="Year"/>
    <s v="Activity"/>
    <s v="Actuals"/>
    <n v="44598"/>
    <x v="0"/>
    <x v="7"/>
    <x v="5"/>
    <n v="2022"/>
    <n v="2022"/>
    <n v="2"/>
    <s v="Nice to have. Fill In or Delete"/>
    <s v="REVENUE"/>
    <x v="0"/>
    <s v="4050 - Shipping and Handling"/>
    <s v="P&amp;L"/>
    <n v="25627"/>
    <s v="Yes"/>
    <s v="4050 - Shipping and Handling"/>
    <s v="Invoice"/>
    <n v="20118"/>
    <n v="44598"/>
    <n v="74625"/>
    <s v="CERVALIS A CYRUSONE COMPANY"/>
    <s v="CERVALIS A CYRUSONE COMPANY"/>
    <s v="[null]"/>
    <s v="[null]"/>
    <s v="[null]"/>
    <m/>
    <n v="1475.35"/>
    <n v="-4013021.6000000006"/>
    <s v="Bryan Powers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1475.35"/>
    <m/>
    <m/>
    <m/>
    <m/>
    <m/>
    <m/>
    <m/>
    <m/>
    <m/>
    <m/>
    <m/>
    <m/>
    <m/>
  </r>
  <r>
    <s v="GL 2022 IISL.xlsx"/>
    <s v="Nice to have. Fill In or Delete"/>
    <s v="Nice to have. Fill In or Delete"/>
    <n v="749.72"/>
    <n v="44926"/>
    <n v="2022"/>
    <s v="Q4"/>
    <s v="December"/>
    <n v="52"/>
    <n v="31"/>
    <s v="Year"/>
    <s v="Activity"/>
    <s v="Actuals"/>
    <n v="44601"/>
    <x v="0"/>
    <x v="7"/>
    <x v="5"/>
    <n v="2022"/>
    <n v="2022"/>
    <n v="2"/>
    <s v="Nice to have. Fill In or Delete"/>
    <s v="REVENUE"/>
    <x v="0"/>
    <s v="4050 - Shipping and Handling"/>
    <s v="P&amp;L"/>
    <n v="25627"/>
    <s v="Yes"/>
    <s v="4050 - Shipping and Handling"/>
    <s v="Invoice"/>
    <n v="20060"/>
    <n v="44601"/>
    <n v="74656"/>
    <s v="CERVALIS A CYRUSONE COMPANY"/>
    <s v="CERVALIS A CYRUSONE COMPANY"/>
    <s v="[null]"/>
    <s v="[null]"/>
    <s v="[null]"/>
    <m/>
    <n v="749.72"/>
    <n v="-4013771.3200000008"/>
    <s v="Bryan Powers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749.72"/>
    <m/>
    <m/>
    <m/>
    <m/>
    <m/>
    <m/>
    <m/>
    <m/>
    <m/>
    <m/>
    <m/>
    <m/>
    <m/>
  </r>
  <r>
    <s v="GL 2022 IISL.xlsx"/>
    <s v="Nice to have. Fill In or Delete"/>
    <s v="Nice to have. Fill In or Delete"/>
    <n v="8820"/>
    <n v="44926"/>
    <n v="2022"/>
    <s v="Q4"/>
    <s v="December"/>
    <n v="52"/>
    <n v="31"/>
    <s v="Year"/>
    <s v="Activity"/>
    <s v="Actuals"/>
    <n v="44602"/>
    <x v="0"/>
    <x v="7"/>
    <x v="5"/>
    <n v="2022"/>
    <n v="2022"/>
    <n v="2"/>
    <s v="Nice to have. Fill In or Delete"/>
    <s v="REVENUE"/>
    <x v="0"/>
    <s v="4050 - Shipping and Handling"/>
    <s v="P&amp;L"/>
    <n v="25627"/>
    <s v="Yes"/>
    <s v="4050 - Shipping and Handling"/>
    <s v="Invoice"/>
    <n v="19884"/>
    <n v="44602"/>
    <n v="74650"/>
    <s v="BLOOMBERG, LP"/>
    <s v="BLOOMBERG, LP"/>
    <s v="[null]"/>
    <s v="Miscellaneous"/>
    <s v="Freight"/>
    <m/>
    <n v="8820"/>
    <n v="-4022591.3200000008"/>
    <s v="Thomas Donofrio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8820"/>
    <m/>
    <m/>
    <m/>
    <m/>
    <m/>
    <m/>
    <m/>
    <m/>
    <m/>
    <m/>
    <m/>
    <m/>
    <m/>
  </r>
  <r>
    <s v="GL 2022 IISL.xlsx"/>
    <s v="Nice to have. Fill In or Delete"/>
    <s v="Nice to have. Fill In or Delete"/>
    <n v="111"/>
    <n v="44926"/>
    <n v="2022"/>
    <s v="Q4"/>
    <s v="December"/>
    <n v="52"/>
    <n v="31"/>
    <s v="Year"/>
    <s v="Activity"/>
    <s v="Actuals"/>
    <n v="44603"/>
    <x v="0"/>
    <x v="7"/>
    <x v="5"/>
    <n v="2022"/>
    <n v="2022"/>
    <n v="2"/>
    <s v="Nice to have. Fill In or Delete"/>
    <s v="REVENUE"/>
    <x v="0"/>
    <s v="4050 - Shipping and Handling"/>
    <s v="P&amp;L"/>
    <n v="25627"/>
    <s v="Yes"/>
    <s v="4050 - Shipping and Handling"/>
    <s v="Invoice"/>
    <n v="20244"/>
    <n v="44603"/>
    <n v="74657"/>
    <s v="BLOOMBERG, LP"/>
    <s v="BLOOMBERG, LP"/>
    <s v="[null]"/>
    <s v="Miscellaneous"/>
    <s v="Freight"/>
    <m/>
    <n v="111"/>
    <n v="-4022702.3200000008"/>
    <s v="Thomas Donofrio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111"/>
    <m/>
    <m/>
    <m/>
    <m/>
    <m/>
    <m/>
    <m/>
    <m/>
    <m/>
    <m/>
    <m/>
    <m/>
    <m/>
  </r>
  <r>
    <s v="GL 2022 IISL.xlsx"/>
    <s v="Nice to have. Fill In or Delete"/>
    <s v="Nice to have. Fill In or Delete"/>
    <n v="55.13"/>
    <n v="44926"/>
    <n v="2022"/>
    <s v="Q4"/>
    <s v="December"/>
    <n v="52"/>
    <n v="31"/>
    <s v="Year"/>
    <s v="Activity"/>
    <s v="Actuals"/>
    <n v="44603"/>
    <x v="0"/>
    <x v="7"/>
    <x v="5"/>
    <n v="2022"/>
    <n v="2022"/>
    <n v="2"/>
    <s v="Nice to have. Fill In or Delete"/>
    <s v="REVENUE"/>
    <x v="0"/>
    <s v="4050 - Shipping and Handling"/>
    <s v="P&amp;L"/>
    <n v="25627"/>
    <s v="Yes"/>
    <s v="4050 - Shipping and Handling"/>
    <s v="Invoice"/>
    <n v="20314"/>
    <n v="44603"/>
    <n v="74683"/>
    <s v="CERVALIS A CYRUSONE COMPANY"/>
    <s v="CERVALIS A CYRUSONE COMPANY"/>
    <s v="[null]"/>
    <s v="[null]"/>
    <s v="[null]"/>
    <m/>
    <n v="55.13"/>
    <n v="-4022757.4500000007"/>
    <s v="Bryan Powers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55.13"/>
    <m/>
    <m/>
    <m/>
    <m/>
    <m/>
    <m/>
    <m/>
    <m/>
    <m/>
    <m/>
    <m/>
    <m/>
    <m/>
  </r>
  <r>
    <s v="GL 2022 IISL.xlsx"/>
    <s v="Nice to have. Fill In or Delete"/>
    <s v="Nice to have. Fill In or Delete"/>
    <n v="8820"/>
    <n v="44926"/>
    <n v="2022"/>
    <s v="Q4"/>
    <s v="December"/>
    <n v="52"/>
    <n v="31"/>
    <s v="Year"/>
    <s v="Activity"/>
    <s v="Actuals"/>
    <n v="44609"/>
    <x v="0"/>
    <x v="7"/>
    <x v="5"/>
    <n v="2022"/>
    <n v="2022"/>
    <n v="2"/>
    <s v="Nice to have. Fill In or Delete"/>
    <s v="REVENUE"/>
    <x v="0"/>
    <s v="4050 - Shipping and Handling"/>
    <s v="P&amp;L"/>
    <n v="25627"/>
    <s v="Yes"/>
    <s v="4050 - Shipping and Handling"/>
    <s v="Invoice"/>
    <n v="19884"/>
    <n v="44609"/>
    <n v="74663"/>
    <s v="BLOOMBERG, LP"/>
    <s v="BLOOMBERG, LP"/>
    <s v="[null]"/>
    <s v="Miscellaneous"/>
    <s v="Freight"/>
    <m/>
    <n v="8820"/>
    <n v="-4031577.4500000007"/>
    <s v="Thomas Donofrio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8820"/>
    <m/>
    <m/>
    <m/>
    <m/>
    <m/>
    <m/>
    <m/>
    <m/>
    <m/>
    <m/>
    <m/>
    <m/>
    <m/>
  </r>
  <r>
    <s v="GL 2022 IISL.xlsx"/>
    <s v="Nice to have. Fill In or Delete"/>
    <s v="Nice to have. Fill In or Delete"/>
    <n v="-500"/>
    <n v="44926"/>
    <n v="2022"/>
    <s v="Q4"/>
    <s v="December"/>
    <n v="52"/>
    <n v="31"/>
    <s v="Year"/>
    <s v="Activity"/>
    <s v="Actuals"/>
    <n v="44614"/>
    <x v="0"/>
    <x v="7"/>
    <x v="5"/>
    <n v="2022"/>
    <n v="2022"/>
    <n v="2"/>
    <s v="Nice to have. Fill In or Delete"/>
    <s v="REVENUE"/>
    <x v="0"/>
    <s v="4050 - Shipping and Handling"/>
    <s v="P&amp;L"/>
    <n v="25627"/>
    <s v="Yes"/>
    <s v="4050 - Shipping and Handling"/>
    <s v="Credit Memo"/>
    <n v="20143"/>
    <n v="44614"/>
    <s v="CM2441"/>
    <s v="ESTEE LAUDER COMPANIES"/>
    <s v="ESTEE LAUDER COMPANIES"/>
    <s v="[null]"/>
    <s v="[null]"/>
    <s v="Freight"/>
    <n v="500"/>
    <m/>
    <n v="-4031077.4500000007"/>
    <s v="Scott Wilson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-500"/>
    <m/>
    <m/>
    <m/>
    <m/>
    <m/>
    <m/>
    <m/>
    <m/>
    <m/>
    <m/>
    <m/>
    <m/>
    <m/>
  </r>
  <r>
    <s v="GL 2022 IISL.xlsx"/>
    <s v="Nice to have. Fill In or Delete"/>
    <s v="Nice to have. Fill In or Delete"/>
    <n v="8580"/>
    <n v="44926"/>
    <n v="2022"/>
    <s v="Q4"/>
    <s v="December"/>
    <n v="52"/>
    <n v="31"/>
    <s v="Year"/>
    <s v="Activity"/>
    <s v="Actuals"/>
    <n v="44616"/>
    <x v="0"/>
    <x v="7"/>
    <x v="5"/>
    <n v="2022"/>
    <n v="2022"/>
    <n v="2"/>
    <s v="Nice to have. Fill In or Delete"/>
    <s v="REVENUE"/>
    <x v="0"/>
    <s v="4050 - Shipping and Handling"/>
    <s v="P&amp;L"/>
    <n v="25627"/>
    <s v="Yes"/>
    <s v="4050 - Shipping and Handling"/>
    <s v="Invoice"/>
    <n v="19883"/>
    <n v="44616"/>
    <n v="74696"/>
    <s v="BLOOMBERG, LP"/>
    <s v="BLOOMBERG, LP"/>
    <s v="[null]"/>
    <s v="Miscellaneous"/>
    <s v="Freight"/>
    <m/>
    <n v="8580"/>
    <n v="-4039657.4500000007"/>
    <s v="Thomas Donofrio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8580"/>
    <m/>
    <m/>
    <m/>
    <m/>
    <m/>
    <m/>
    <m/>
    <m/>
    <m/>
    <m/>
    <m/>
    <m/>
    <m/>
  </r>
  <r>
    <s v="GL 2022 IISL.xlsx"/>
    <s v="Nice to have. Fill In or Delete"/>
    <s v="Nice to have. Fill In or Delete"/>
    <n v="171.48"/>
    <n v="44926"/>
    <n v="2022"/>
    <s v="Q4"/>
    <s v="December"/>
    <n v="52"/>
    <n v="31"/>
    <s v="Year"/>
    <s v="Activity"/>
    <s v="Actuals"/>
    <n v="44617"/>
    <x v="0"/>
    <x v="7"/>
    <x v="5"/>
    <n v="2022"/>
    <n v="2022"/>
    <n v="2"/>
    <s v="Nice to have. Fill In or Delete"/>
    <s v="REVENUE"/>
    <x v="0"/>
    <s v="4050 - Shipping and Handling"/>
    <s v="P&amp;L"/>
    <n v="25627"/>
    <s v="Yes"/>
    <s v="4050 - Shipping and Handling"/>
    <s v="Invoice"/>
    <n v="20061"/>
    <n v="44617"/>
    <n v="74714"/>
    <s v="CERVALIS A CYRUSONE COMPANY"/>
    <s v="CERVALIS A CYRUSONE COMPANY"/>
    <s v="[null]"/>
    <s v="[null]"/>
    <s v="[null]"/>
    <m/>
    <n v="171.48"/>
    <n v="-4039828.9300000006"/>
    <s v="Bryan Powers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171.48"/>
    <m/>
    <m/>
    <m/>
    <m/>
    <m/>
    <m/>
    <m/>
    <m/>
    <m/>
    <m/>
    <m/>
    <m/>
    <m/>
  </r>
  <r>
    <s v="GL 2022 IISL.xlsx"/>
    <s v="Nice to have. Fill In or Delete"/>
    <s v="Nice to have. Fill In or Delete"/>
    <n v="171.47"/>
    <n v="44926"/>
    <n v="2022"/>
    <s v="Q4"/>
    <s v="December"/>
    <n v="52"/>
    <n v="31"/>
    <s v="Year"/>
    <s v="Activity"/>
    <s v="Actuals"/>
    <n v="44617"/>
    <x v="0"/>
    <x v="7"/>
    <x v="5"/>
    <n v="2022"/>
    <n v="2022"/>
    <n v="2"/>
    <s v="Nice to have. Fill In or Delete"/>
    <s v="REVENUE"/>
    <x v="0"/>
    <s v="4050 - Shipping and Handling"/>
    <s v="P&amp;L"/>
    <n v="25627"/>
    <s v="Yes"/>
    <s v="4050 - Shipping and Handling"/>
    <s v="Invoice"/>
    <n v="20047"/>
    <n v="44617"/>
    <n v="74716"/>
    <s v="CERVALIS A CYRUSONE COMPANY"/>
    <s v="CERVALIS A CYRUSONE COMPANY"/>
    <s v="[null]"/>
    <s v="[null]"/>
    <s v="[null]"/>
    <m/>
    <n v="171.47"/>
    <n v="-4040000.4000000008"/>
    <s v="Bryan Powers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171.47"/>
    <m/>
    <m/>
    <m/>
    <m/>
    <m/>
    <m/>
    <m/>
    <m/>
    <m/>
    <m/>
    <m/>
    <m/>
    <m/>
  </r>
  <r>
    <s v="GL 2022 IISL.xlsx"/>
    <s v="Nice to have. Fill In or Delete"/>
    <s v="Nice to have. Fill In or Delete"/>
    <n v="8580"/>
    <n v="44926"/>
    <n v="2022"/>
    <s v="Q4"/>
    <s v="December"/>
    <n v="52"/>
    <n v="31"/>
    <s v="Year"/>
    <s v="Activity"/>
    <s v="Actuals"/>
    <n v="44620"/>
    <x v="0"/>
    <x v="7"/>
    <x v="5"/>
    <n v="2022"/>
    <n v="2022"/>
    <n v="2"/>
    <s v="Nice to have. Fill In or Delete"/>
    <s v="REVENUE"/>
    <x v="0"/>
    <s v="4050 - Shipping and Handling"/>
    <s v="P&amp;L"/>
    <n v="25627"/>
    <s v="Yes"/>
    <s v="4050 - Shipping and Handling"/>
    <s v="Invoice"/>
    <n v="19915"/>
    <n v="44620"/>
    <n v="74708"/>
    <s v="BLOOMBERG, LP"/>
    <s v="BLOOMBERG, LP"/>
    <s v="[null]"/>
    <s v="Miscellaneous"/>
    <s v="Freight"/>
    <m/>
    <n v="8580"/>
    <n v="-4048580.4000000008"/>
    <s v="Thomas Donofrio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8580"/>
    <m/>
    <m/>
    <m/>
    <m/>
    <m/>
    <m/>
    <m/>
    <m/>
    <m/>
    <m/>
    <m/>
    <m/>
    <m/>
  </r>
  <r>
    <s v="GL 2022 IISL.xlsx"/>
    <s v="Nice to have. Fill In or Delete"/>
    <s v="Nice to have. Fill In or Delete"/>
    <n v="353897.04"/>
    <n v="44926"/>
    <n v="2022"/>
    <s v="Q4"/>
    <s v="December"/>
    <n v="52"/>
    <n v="31"/>
    <s v="Year"/>
    <s v="Activity"/>
    <s v="Actuals"/>
    <n v="44593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911"/>
    <n v="44593"/>
    <n v="35138"/>
    <s v="BLOOMBERG, LP"/>
    <s v="BLOOMBERG, LP"/>
    <s v="[null]"/>
    <s v="[null]"/>
    <s v="Hardware"/>
    <n v="353897.04"/>
    <m/>
    <n v="1504432202.110000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53897.04"/>
    <m/>
    <m/>
    <m/>
    <m/>
    <m/>
    <m/>
    <m/>
    <m/>
    <m/>
    <m/>
    <m/>
    <m/>
    <m/>
  </r>
  <r>
    <s v="GL 2022 IISL.xlsx"/>
    <s v="Nice to have. Fill In or Delete"/>
    <s v="Nice to have. Fill In or Delete"/>
    <n v="2000"/>
    <n v="44926"/>
    <n v="2022"/>
    <s v="Q4"/>
    <s v="December"/>
    <n v="52"/>
    <n v="31"/>
    <s v="Year"/>
    <s v="Activity"/>
    <s v="Actuals"/>
    <n v="44593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287"/>
    <n v="44593"/>
    <n v="35171"/>
    <s v="MUNICIPAL CREDIT UNION"/>
    <s v="MUNICIPAL CREDIT UNION"/>
    <s v="[null]"/>
    <s v="[null]"/>
    <s v="Hardware"/>
    <n v="2000"/>
    <m/>
    <n v="1504434202.110000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2000"/>
    <m/>
    <m/>
    <m/>
    <m/>
    <m/>
    <m/>
    <m/>
    <m/>
    <m/>
    <m/>
    <m/>
    <m/>
    <m/>
  </r>
  <r>
    <s v="GL 2022 IISL.xlsx"/>
    <s v="Nice to have. Fill In or Delete"/>
    <s v="Nice to have. Fill In or Delete"/>
    <n v="618607.44999999995"/>
    <n v="44926"/>
    <n v="2022"/>
    <s v="Q4"/>
    <s v="December"/>
    <n v="52"/>
    <n v="31"/>
    <s v="Year"/>
    <s v="Activity"/>
    <s v="Actuals"/>
    <n v="44593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911"/>
    <n v="44593"/>
    <n v="35121"/>
    <s v="BLOOMBERG, LP"/>
    <s v="BLOOMBERG, LP"/>
    <s v="[null]"/>
    <s v="[null]"/>
    <s v="Hardware"/>
    <n v="618607.44999999995"/>
    <m/>
    <n v="1505052809.560000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618607.44999999995"/>
    <m/>
    <m/>
    <m/>
    <m/>
    <m/>
    <m/>
    <m/>
    <m/>
    <m/>
    <m/>
    <m/>
    <m/>
    <m/>
  </r>
  <r>
    <s v="GL 2022 IISL.xlsx"/>
    <s v="Nice to have. Fill In or Delete"/>
    <s v="Nice to have. Fill In or Delete"/>
    <n v="2579249.88"/>
    <n v="44926"/>
    <n v="2022"/>
    <s v="Q4"/>
    <s v="December"/>
    <n v="52"/>
    <n v="31"/>
    <s v="Year"/>
    <s v="Activity"/>
    <s v="Actuals"/>
    <n v="44593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915"/>
    <n v="44593"/>
    <n v="35117"/>
    <s v="BLOOMBERG, LP"/>
    <s v="BLOOMBERG, LP"/>
    <s v="[null]"/>
    <s v="[null]"/>
    <s v="Hardware"/>
    <n v="2579249.88"/>
    <m/>
    <n v="1507632059.4400008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2579249.88"/>
    <m/>
    <m/>
    <m/>
    <m/>
    <m/>
    <m/>
    <m/>
    <m/>
    <m/>
    <m/>
    <m/>
    <m/>
    <m/>
  </r>
  <r>
    <s v="GL 2022 IISL.xlsx"/>
    <s v="Nice to have. Fill In or Delete"/>
    <s v="Nice to have. Fill In or Delete"/>
    <n v="164376.1"/>
    <n v="44926"/>
    <n v="2022"/>
    <s v="Q4"/>
    <s v="December"/>
    <n v="52"/>
    <n v="31"/>
    <s v="Year"/>
    <s v="Activity"/>
    <s v="Actuals"/>
    <n v="44593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891"/>
    <n v="44593"/>
    <n v="35115"/>
    <s v="BLOOMBERG, LP"/>
    <s v="BLOOMBERG, LP"/>
    <s v="[null]"/>
    <s v="[null]"/>
    <s v="Hardware"/>
    <n v="164376.1"/>
    <m/>
    <n v="1507796435.540000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64376.1"/>
    <m/>
    <m/>
    <m/>
    <m/>
    <m/>
    <m/>
    <m/>
    <m/>
    <m/>
    <m/>
    <m/>
    <m/>
    <m/>
  </r>
  <r>
    <s v="GL 2022 IISL.xlsx"/>
    <s v="Nice to have. Fill In or Delete"/>
    <s v="Nice to have. Fill In or Delete"/>
    <n v="1588683.98"/>
    <n v="44926"/>
    <n v="2022"/>
    <s v="Q4"/>
    <s v="December"/>
    <n v="52"/>
    <n v="31"/>
    <s v="Year"/>
    <s v="Activity"/>
    <s v="Actuals"/>
    <n v="44593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883"/>
    <n v="44593"/>
    <n v="35127"/>
    <s v="BLOOMBERG, LP"/>
    <s v="BLOOMBERG, LP"/>
    <s v="[null]"/>
    <s v="[null]"/>
    <s v="Hardware"/>
    <n v="1588683.98"/>
    <m/>
    <n v="1509385119.520000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588683.98"/>
    <m/>
    <m/>
    <m/>
    <m/>
    <m/>
    <m/>
    <m/>
    <m/>
    <m/>
    <m/>
    <m/>
    <m/>
    <m/>
  </r>
  <r>
    <s v="GL 2022 IISL.xlsx"/>
    <s v="Nice to have. Fill In or Delete"/>
    <s v="Nice to have. Fill In or Delete"/>
    <n v="439652.19"/>
    <n v="44926"/>
    <n v="2022"/>
    <s v="Q4"/>
    <s v="December"/>
    <n v="52"/>
    <n v="31"/>
    <s v="Year"/>
    <s v="Activity"/>
    <s v="Actuals"/>
    <n v="44593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176"/>
    <n v="44593"/>
    <n v="35158"/>
    <s v="BLOOMBERG, LP"/>
    <s v="BLOOMBERG, LP"/>
    <s v="[null]"/>
    <s v="[null]"/>
    <s v="Hardware"/>
    <n v="439652.19"/>
    <m/>
    <n v="1509824771.7100008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439652.19"/>
    <m/>
    <m/>
    <m/>
    <m/>
    <m/>
    <m/>
    <m/>
    <m/>
    <m/>
    <m/>
    <m/>
    <m/>
    <m/>
  </r>
  <r>
    <s v="GL 2022 IISL.xlsx"/>
    <s v="Nice to have. Fill In or Delete"/>
    <s v="Nice to have. Fill In or Delete"/>
    <n v="167229.89000000001"/>
    <n v="44926"/>
    <n v="2022"/>
    <s v="Q4"/>
    <s v="December"/>
    <n v="52"/>
    <n v="31"/>
    <s v="Year"/>
    <s v="Activity"/>
    <s v="Actuals"/>
    <n v="44593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883"/>
    <n v="44593"/>
    <n v="35139"/>
    <s v="BLOOMBERG, LP"/>
    <s v="BLOOMBERG, LP"/>
    <s v="[null]"/>
    <s v="[null]"/>
    <s v="Hardware"/>
    <n v="167229.89000000001"/>
    <m/>
    <n v="1509992001.6000009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67229.89000000001"/>
    <m/>
    <m/>
    <m/>
    <m/>
    <m/>
    <m/>
    <m/>
    <m/>
    <m/>
    <m/>
    <m/>
    <m/>
    <m/>
  </r>
  <r>
    <s v="GL 2022 IISL.xlsx"/>
    <s v="Nice to have. Fill In or Delete"/>
    <s v="Nice to have. Fill In or Delete"/>
    <n v="980"/>
    <n v="44926"/>
    <n v="2022"/>
    <s v="Q4"/>
    <s v="December"/>
    <n v="52"/>
    <n v="31"/>
    <s v="Year"/>
    <s v="Activity"/>
    <s v="Actuals"/>
    <n v="44593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Bill"/>
    <s v="[null]"/>
    <n v="44593"/>
    <s v="CW-34469"/>
    <s v="OVERVIEW TECHNOLOGY SOLUTIONS"/>
    <s v="[null]"/>
    <s v="IIS"/>
    <s v="[null]"/>
    <s v="Hardware"/>
    <n v="980"/>
    <m/>
    <n v="1509992981.6000009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980"/>
    <m/>
    <m/>
    <m/>
    <m/>
    <m/>
    <m/>
    <m/>
    <m/>
    <m/>
    <m/>
    <m/>
    <m/>
    <m/>
  </r>
  <r>
    <s v="GL 2022 IISL.xlsx"/>
    <s v="Nice to have. Fill In or Delete"/>
    <s v="Nice to have. Fill In or Delete"/>
    <n v="384988"/>
    <n v="44926"/>
    <n v="2022"/>
    <s v="Q4"/>
    <s v="December"/>
    <n v="52"/>
    <n v="31"/>
    <s v="Year"/>
    <s v="Activity"/>
    <s v="Actuals"/>
    <n v="44593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911"/>
    <n v="44593"/>
    <n v="35124"/>
    <s v="BLOOMBERG, LP"/>
    <s v="BLOOMBERG, LP"/>
    <s v="[null]"/>
    <s v="[null]"/>
    <s v="Hardware"/>
    <n v="384988"/>
    <m/>
    <n v="1510377969.6000009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84988"/>
    <m/>
    <m/>
    <m/>
    <m/>
    <m/>
    <m/>
    <m/>
    <m/>
    <m/>
    <m/>
    <m/>
    <m/>
    <m/>
  </r>
  <r>
    <s v="GL 2022 IISL.xlsx"/>
    <s v="Nice to have. Fill In or Delete"/>
    <s v="Nice to have. Fill In or Delete"/>
    <n v="3248118.84"/>
    <n v="44926"/>
    <n v="2022"/>
    <s v="Q4"/>
    <s v="December"/>
    <n v="52"/>
    <n v="31"/>
    <s v="Year"/>
    <s v="Activity"/>
    <s v="Actuals"/>
    <n v="44593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915"/>
    <n v="44593"/>
    <n v="35116"/>
    <s v="BLOOMBERG, LP"/>
    <s v="BLOOMBERG, LP"/>
    <s v="[null]"/>
    <s v="[null]"/>
    <s v="Hardware"/>
    <n v="3248118.84"/>
    <m/>
    <n v="1513626088.4400008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248118.84"/>
    <m/>
    <m/>
    <m/>
    <m/>
    <m/>
    <m/>
    <m/>
    <m/>
    <m/>
    <m/>
    <m/>
    <m/>
    <m/>
  </r>
  <r>
    <s v="GL 2022 IISL.xlsx"/>
    <s v="Nice to have. Fill In or Delete"/>
    <s v="Nice to have. Fill In or Delete"/>
    <n v="1263817.29"/>
    <n v="44926"/>
    <n v="2022"/>
    <s v="Q4"/>
    <s v="December"/>
    <n v="52"/>
    <n v="31"/>
    <s v="Year"/>
    <s v="Activity"/>
    <s v="Actuals"/>
    <n v="44593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894"/>
    <n v="44593"/>
    <n v="35113"/>
    <s v="BLOOMBERG, LP"/>
    <s v="BLOOMBERG, LP"/>
    <s v="[null]"/>
    <s v="[null]"/>
    <s v="Hardware"/>
    <n v="1263817.29"/>
    <m/>
    <n v="1514889905.730000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263817.29"/>
    <m/>
    <m/>
    <m/>
    <m/>
    <m/>
    <m/>
    <m/>
    <m/>
    <m/>
    <m/>
    <m/>
    <m/>
    <m/>
  </r>
  <r>
    <s v="GL 2022 IISL.xlsx"/>
    <s v="Nice to have. Fill In or Delete"/>
    <s v="Nice to have. Fill In or Delete"/>
    <n v="1448836.13"/>
    <n v="44926"/>
    <n v="2022"/>
    <s v="Q4"/>
    <s v="December"/>
    <n v="52"/>
    <n v="31"/>
    <s v="Year"/>
    <s v="Activity"/>
    <s v="Actuals"/>
    <n v="44593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884"/>
    <n v="44593"/>
    <n v="35108"/>
    <s v="BLOOMBERG, LP"/>
    <s v="BLOOMBERG, LP"/>
    <s v="[null]"/>
    <s v="[null]"/>
    <s v="Hardware"/>
    <n v="1448836.13"/>
    <m/>
    <n v="1516338741.8600008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448836.13"/>
    <m/>
    <m/>
    <m/>
    <m/>
    <m/>
    <m/>
    <m/>
    <m/>
    <m/>
    <m/>
    <m/>
    <m/>
    <m/>
  </r>
  <r>
    <s v="GL 2022 IISL.xlsx"/>
    <s v="Nice to have. Fill In or Delete"/>
    <s v="Nice to have. Fill In or Delete"/>
    <n v="2154885.13"/>
    <n v="44926"/>
    <n v="2022"/>
    <s v="Q4"/>
    <s v="December"/>
    <n v="52"/>
    <n v="31"/>
    <s v="Year"/>
    <s v="Activity"/>
    <s v="Actuals"/>
    <n v="44593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891"/>
    <n v="44593"/>
    <n v="35114"/>
    <s v="BLOOMBERG, LP"/>
    <s v="BLOOMBERG, LP"/>
    <s v="[null]"/>
    <s v="[null]"/>
    <s v="Hardware"/>
    <n v="2154885.13"/>
    <m/>
    <n v="1518493626.990001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2154885.13"/>
    <m/>
    <m/>
    <m/>
    <m/>
    <m/>
    <m/>
    <m/>
    <m/>
    <m/>
    <m/>
    <m/>
    <m/>
    <m/>
  </r>
  <r>
    <s v="GL 2022 IISL.xlsx"/>
    <s v="Nice to have. Fill In or Delete"/>
    <s v="Nice to have. Fill In or Delete"/>
    <n v="983"/>
    <n v="44926"/>
    <n v="2022"/>
    <s v="Q4"/>
    <s v="December"/>
    <n v="52"/>
    <n v="31"/>
    <s v="Year"/>
    <s v="Activity"/>
    <s v="Actuals"/>
    <n v="44593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Bill"/>
    <s v="[null]"/>
    <n v="44593"/>
    <s v="CW-37688"/>
    <s v="OVERVIEW TECHNOLOGY SOLUTIONS"/>
    <s v="[null]"/>
    <s v="IIS"/>
    <s v="[null]"/>
    <s v="Hardware"/>
    <n v="983"/>
    <m/>
    <n v="1518494609.990001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983"/>
    <m/>
    <m/>
    <m/>
    <m/>
    <m/>
    <m/>
    <m/>
    <m/>
    <m/>
    <m/>
    <m/>
    <m/>
    <m/>
  </r>
  <r>
    <s v="GL 2022 IISL.xlsx"/>
    <s v="Nice to have. Fill In or Delete"/>
    <s v="Nice to have. Fill In or Delete"/>
    <n v="766612.43"/>
    <n v="44926"/>
    <n v="2022"/>
    <s v="Q4"/>
    <s v="December"/>
    <n v="52"/>
    <n v="31"/>
    <s v="Year"/>
    <s v="Activity"/>
    <s v="Actuals"/>
    <n v="44593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911"/>
    <n v="44593"/>
    <n v="35120"/>
    <s v="BLOOMBERG, LP"/>
    <s v="BLOOMBERG, LP"/>
    <s v="[null]"/>
    <s v="[null]"/>
    <s v="Hardware"/>
    <n v="766612.43"/>
    <m/>
    <n v="1519261222.420001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766612.43"/>
    <m/>
    <m/>
    <m/>
    <m/>
    <m/>
    <m/>
    <m/>
    <m/>
    <m/>
    <m/>
    <m/>
    <m/>
    <m/>
  </r>
  <r>
    <s v="GL 2022 IISL.xlsx"/>
    <s v="Nice to have. Fill In or Delete"/>
    <s v="Nice to have. Fill In or Delete"/>
    <n v="100760.07"/>
    <n v="44926"/>
    <n v="2022"/>
    <s v="Q4"/>
    <s v="December"/>
    <n v="52"/>
    <n v="31"/>
    <s v="Year"/>
    <s v="Activity"/>
    <s v="Actuals"/>
    <n v="44593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884"/>
    <n v="44593"/>
    <n v="35109"/>
    <s v="BLOOMBERG, LP"/>
    <s v="BLOOMBERG, LP"/>
    <s v="[null]"/>
    <s v="[null]"/>
    <s v="Hardware"/>
    <n v="100760.07"/>
    <m/>
    <n v="1519361982.490001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00760.07"/>
    <m/>
    <m/>
    <m/>
    <m/>
    <m/>
    <m/>
    <m/>
    <m/>
    <m/>
    <m/>
    <m/>
    <m/>
    <m/>
  </r>
  <r>
    <s v="GL 2022 IISL.xlsx"/>
    <s v="Nice to have. Fill In or Delete"/>
    <s v="Nice to have. Fill In or Delete"/>
    <n v="2199123.1800000002"/>
    <n v="44926"/>
    <n v="2022"/>
    <s v="Q4"/>
    <s v="December"/>
    <n v="52"/>
    <n v="31"/>
    <s v="Year"/>
    <s v="Activity"/>
    <s v="Actuals"/>
    <n v="44593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911"/>
    <n v="44593"/>
    <n v="35122"/>
    <s v="BLOOMBERG, LP"/>
    <s v="BLOOMBERG, LP"/>
    <s v="[null]"/>
    <s v="[null]"/>
    <s v="Hardware"/>
    <n v="2199123.1800000002"/>
    <m/>
    <n v="1521561105.670001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2199123.1800000002"/>
    <m/>
    <m/>
    <m/>
    <m/>
    <m/>
    <m/>
    <m/>
    <m/>
    <m/>
    <m/>
    <m/>
    <m/>
    <m/>
  </r>
  <r>
    <s v="GL 2022 IISL.xlsx"/>
    <s v="Nice to have. Fill In or Delete"/>
    <s v="Nice to have. Fill In or Delete"/>
    <n v="164376.1"/>
    <n v="44926"/>
    <n v="2022"/>
    <s v="Q4"/>
    <s v="December"/>
    <n v="52"/>
    <n v="31"/>
    <s v="Year"/>
    <s v="Activity"/>
    <s v="Actuals"/>
    <n v="44593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883"/>
    <n v="44593"/>
    <n v="35119"/>
    <s v="BLOOMBERG, LP"/>
    <s v="BLOOMBERG, LP"/>
    <s v="[null]"/>
    <s v="[null]"/>
    <s v="Hardware"/>
    <n v="164376.1"/>
    <m/>
    <n v="1521725481.7700009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64376.1"/>
    <m/>
    <m/>
    <m/>
    <m/>
    <m/>
    <m/>
    <m/>
    <m/>
    <m/>
    <m/>
    <m/>
    <m/>
    <m/>
  </r>
  <r>
    <s v="GL 2022 IISL.xlsx"/>
    <s v="Nice to have. Fill In or Delete"/>
    <s v="Nice to have. Fill In or Delete"/>
    <n v="673533.08"/>
    <n v="44926"/>
    <n v="2022"/>
    <s v="Q4"/>
    <s v="December"/>
    <n v="52"/>
    <n v="31"/>
    <s v="Year"/>
    <s v="Activity"/>
    <s v="Actuals"/>
    <n v="44593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911"/>
    <n v="44593"/>
    <n v="35137"/>
    <s v="BLOOMBERG, LP"/>
    <s v="BLOOMBERG, LP"/>
    <s v="[null]"/>
    <s v="[null]"/>
    <s v="Hardware"/>
    <n v="673533.08"/>
    <m/>
    <n v="1522399014.8500009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673533.08"/>
    <m/>
    <m/>
    <m/>
    <m/>
    <m/>
    <m/>
    <m/>
    <m/>
    <m/>
    <m/>
    <m/>
    <m/>
    <m/>
  </r>
  <r>
    <s v="GL 2022 IISL.xlsx"/>
    <s v="Nice to have. Fill In or Delete"/>
    <s v="Nice to have. Fill In or Delete"/>
    <n v="3647069.16"/>
    <n v="44926"/>
    <n v="2022"/>
    <s v="Q4"/>
    <s v="December"/>
    <n v="52"/>
    <n v="31"/>
    <s v="Year"/>
    <s v="Activity"/>
    <s v="Actuals"/>
    <n v="44593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894"/>
    <n v="44593"/>
    <n v="35118"/>
    <s v="BLOOMBERG, LP"/>
    <s v="BLOOMBERG, LP"/>
    <s v="[null]"/>
    <s v="[null]"/>
    <s v="Hardware"/>
    <n v="3647069.16"/>
    <m/>
    <n v="1526046084.0100009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647069.16"/>
    <m/>
    <m/>
    <m/>
    <m/>
    <m/>
    <m/>
    <m/>
    <m/>
    <m/>
    <m/>
    <m/>
    <m/>
    <m/>
  </r>
  <r>
    <s v="GL 2022 IISL.xlsx"/>
    <s v="Nice to have. Fill In or Delete"/>
    <s v="Nice to have. Fill In or Delete"/>
    <n v="853573.58"/>
    <n v="44926"/>
    <n v="2022"/>
    <s v="Q4"/>
    <s v="December"/>
    <n v="52"/>
    <n v="31"/>
    <s v="Year"/>
    <s v="Activity"/>
    <s v="Actuals"/>
    <n v="44593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883"/>
    <n v="44593"/>
    <n v="35126"/>
    <s v="BLOOMBERG, LP"/>
    <s v="BLOOMBERG, LP"/>
    <s v="[null]"/>
    <s v="[null]"/>
    <s v="Hardware"/>
    <n v="853573.58"/>
    <m/>
    <n v="1526899657.5900009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853573.58"/>
    <m/>
    <m/>
    <m/>
    <m/>
    <m/>
    <m/>
    <m/>
    <m/>
    <m/>
    <m/>
    <m/>
    <m/>
    <m/>
  </r>
  <r>
    <s v="GL 2022 IISL.xlsx"/>
    <s v="Nice to have. Fill In or Delete"/>
    <s v="Nice to have. Fill In or Delete"/>
    <n v="1381.3"/>
    <n v="44926"/>
    <n v="2022"/>
    <s v="Q4"/>
    <s v="December"/>
    <n v="52"/>
    <n v="31"/>
    <s v="Year"/>
    <s v="Activity"/>
    <s v="Actuals"/>
    <n v="44593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303"/>
    <n v="44593"/>
    <n v="35258"/>
    <s v="HEWLETT PACKARD OMNI PROGRAM"/>
    <s v="HEWLETT PACKARD OMNI PROGRAM"/>
    <s v="[null]"/>
    <s v="[null]"/>
    <s v="Hardware"/>
    <n v="1381.3"/>
    <m/>
    <n v="1526901038.8900008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381.3"/>
    <m/>
    <m/>
    <m/>
    <m/>
    <m/>
    <m/>
    <m/>
    <m/>
    <m/>
    <m/>
    <m/>
    <m/>
    <m/>
  </r>
  <r>
    <s v="GL 2022 IISL.xlsx"/>
    <s v="Nice to have. Fill In or Delete"/>
    <s v="Nice to have. Fill In or Delete"/>
    <n v="3983.36"/>
    <n v="44926"/>
    <n v="2022"/>
    <s v="Q4"/>
    <s v="December"/>
    <n v="52"/>
    <n v="31"/>
    <s v="Year"/>
    <s v="Activity"/>
    <s v="Actuals"/>
    <n v="44594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117"/>
    <n v="44594"/>
    <n v="35224"/>
    <s v="CERVALIS A CYRUSONE COMPANY"/>
    <s v="CERVALIS A CYRUSONE COMPANY"/>
    <s v="[null]"/>
    <s v="[null]"/>
    <s v="Software"/>
    <n v="3983.36"/>
    <m/>
    <n v="1526905022.250000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983.36"/>
    <m/>
    <m/>
    <m/>
    <m/>
    <m/>
    <m/>
    <m/>
    <m/>
    <m/>
    <m/>
    <m/>
    <m/>
    <m/>
  </r>
  <r>
    <s v="GL 2022 IISL.xlsx"/>
    <s v="Nice to have. Fill In or Delete"/>
    <s v="Nice to have. Fill In or Delete"/>
    <n v="330"/>
    <n v="44926"/>
    <n v="2022"/>
    <s v="Q4"/>
    <s v="December"/>
    <n v="52"/>
    <n v="31"/>
    <s v="Year"/>
    <s v="Activity"/>
    <s v="Actuals"/>
    <n v="44594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289"/>
    <n v="44594"/>
    <n v="35180"/>
    <s v="CERVALIS A CYRUSONE COMPANY"/>
    <s v="CERVALIS A CYRUSONE COMPANY"/>
    <s v="[null]"/>
    <s v="[null]"/>
    <s v="Hardware"/>
    <n v="330"/>
    <m/>
    <n v="1526905352.250000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30"/>
    <m/>
    <m/>
    <m/>
    <m/>
    <m/>
    <m/>
    <m/>
    <m/>
    <m/>
    <m/>
    <m/>
    <m/>
    <m/>
  </r>
  <r>
    <s v="GL 2022 IISL.xlsx"/>
    <s v="Nice to have. Fill In or Delete"/>
    <s v="Nice to have. Fill In or Delete"/>
    <n v="152003.44"/>
    <n v="44926"/>
    <n v="2022"/>
    <s v="Q4"/>
    <s v="December"/>
    <n v="52"/>
    <n v="31"/>
    <s v="Year"/>
    <s v="Activity"/>
    <s v="Actuals"/>
    <n v="44594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117"/>
    <n v="44594"/>
    <n v="35224"/>
    <s v="CERVALIS A CYRUSONE COMPANY"/>
    <s v="CERVALIS A CYRUSONE COMPANY"/>
    <s v="[null]"/>
    <s v="[null]"/>
    <s v="Hardware"/>
    <n v="152003.44"/>
    <m/>
    <n v="1527057355.6900008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52003.44"/>
    <m/>
    <m/>
    <m/>
    <m/>
    <m/>
    <m/>
    <m/>
    <m/>
    <m/>
    <m/>
    <m/>
    <m/>
    <m/>
  </r>
  <r>
    <s v="GL 2022 IISL.xlsx"/>
    <s v="Nice to have. Fill In or Delete"/>
    <s v="Nice to have. Fill In or Delete"/>
    <n v="1500"/>
    <n v="44926"/>
    <n v="2022"/>
    <s v="Q4"/>
    <s v="December"/>
    <n v="52"/>
    <n v="31"/>
    <s v="Year"/>
    <s v="Activity"/>
    <s v="Actuals"/>
    <n v="44594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050"/>
    <n v="44594"/>
    <n v="35179"/>
    <s v="CERVALIS A CYRUSONE COMPANY"/>
    <s v="CERVALIS A CYRUSONE COMPANY"/>
    <s v="[null]"/>
    <s v="[null]"/>
    <s v="Hardware"/>
    <n v="1500"/>
    <m/>
    <n v="1527058855.6900008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500"/>
    <m/>
    <m/>
    <m/>
    <m/>
    <m/>
    <m/>
    <m/>
    <m/>
    <m/>
    <m/>
    <m/>
    <m/>
    <m/>
  </r>
  <r>
    <s v="GL 2022 IISL.xlsx"/>
    <s v="Nice to have. Fill In or Delete"/>
    <s v="Nice to have. Fill In or Delete"/>
    <n v="35.729999999999997"/>
    <n v="44926"/>
    <n v="2022"/>
    <s v="Q4"/>
    <s v="December"/>
    <n v="52"/>
    <n v="31"/>
    <s v="Year"/>
    <s v="Activity"/>
    <s v="Actuals"/>
    <n v="44594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Expense Report"/>
    <s v="[null]"/>
    <n v="44594"/>
    <s v="EXP6327"/>
    <s v="Octavio Diaz"/>
    <s v="[null]"/>
    <s v="[null]"/>
    <s v="[null]"/>
    <s v="[null]"/>
    <n v="35.729999999999997"/>
    <m/>
    <n v="1527058891.4200008"/>
    <s v="Octavio Diaz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5.729999999999997"/>
    <m/>
    <m/>
    <m/>
    <m/>
    <m/>
    <m/>
    <m/>
    <m/>
    <m/>
    <m/>
    <m/>
    <m/>
    <m/>
  </r>
  <r>
    <s v="GL 2022 IISL.xlsx"/>
    <s v="Nice to have. Fill In or Delete"/>
    <s v="Nice to have. Fill In or Delete"/>
    <n v="1026.1099999999999"/>
    <n v="44926"/>
    <n v="2022"/>
    <s v="Q4"/>
    <s v="December"/>
    <n v="52"/>
    <n v="31"/>
    <s v="Year"/>
    <s v="Activity"/>
    <s v="Actuals"/>
    <n v="44595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888"/>
    <n v="44595"/>
    <n v="35178"/>
    <s v="BLOOMBERG, LP"/>
    <s v="BLOOMBERG, LP"/>
    <s v="[null]"/>
    <s v="[null]"/>
    <s v="Hardware"/>
    <n v="1026.1099999999999"/>
    <m/>
    <n v="1527059917.530000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026.1099999999999"/>
    <m/>
    <m/>
    <m/>
    <m/>
    <m/>
    <m/>
    <m/>
    <m/>
    <m/>
    <m/>
    <m/>
    <m/>
    <m/>
  </r>
  <r>
    <s v="GL 2022 IISL.xlsx"/>
    <s v="Nice to have. Fill In or Delete"/>
    <s v="Nice to have. Fill In or Delete"/>
    <n v="38312.019999999997"/>
    <n v="44926"/>
    <n v="2022"/>
    <s v="Q4"/>
    <s v="December"/>
    <n v="52"/>
    <n v="31"/>
    <s v="Year"/>
    <s v="Activity"/>
    <s v="Actuals"/>
    <n v="44595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888"/>
    <n v="44595"/>
    <n v="35168"/>
    <s v="BLOOMBERG, LP"/>
    <s v="BLOOMBERG, LP"/>
    <s v="[null]"/>
    <s v="[null]"/>
    <s v="Hardware"/>
    <n v="38312.019999999997"/>
    <m/>
    <n v="1527098229.550000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8312.019999999997"/>
    <m/>
    <m/>
    <m/>
    <m/>
    <m/>
    <m/>
    <m/>
    <m/>
    <m/>
    <m/>
    <m/>
    <m/>
    <m/>
  </r>
  <r>
    <s v="GL 2022 IISL.xlsx"/>
    <s v="Nice to have. Fill In or Delete"/>
    <s v="Nice to have. Fill In or Delete"/>
    <n v="13855.27"/>
    <n v="44926"/>
    <n v="2022"/>
    <s v="Q4"/>
    <s v="December"/>
    <n v="52"/>
    <n v="31"/>
    <s v="Year"/>
    <s v="Activity"/>
    <s v="Actuals"/>
    <n v="44595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888"/>
    <n v="44595"/>
    <n v="35169"/>
    <s v="BLOOMBERG, LP"/>
    <s v="BLOOMBERG, LP"/>
    <s v="[null]"/>
    <s v="[null]"/>
    <s v="Hardware"/>
    <n v="13855.27"/>
    <m/>
    <n v="1527112084.820000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3855.27"/>
    <m/>
    <m/>
    <m/>
    <m/>
    <m/>
    <m/>
    <m/>
    <m/>
    <m/>
    <m/>
    <m/>
    <m/>
    <m/>
  </r>
  <r>
    <s v="GL 2022 IISL.xlsx"/>
    <s v="Nice to have. Fill In or Delete"/>
    <s v="Nice to have. Fill In or Delete"/>
    <n v="11740.37"/>
    <n v="44926"/>
    <n v="2022"/>
    <s v="Q4"/>
    <s v="December"/>
    <n v="52"/>
    <n v="31"/>
    <s v="Year"/>
    <s v="Activity"/>
    <s v="Actuals"/>
    <n v="44595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273"/>
    <n v="44595"/>
    <n v="35174"/>
    <s v="BLOOMBERG, LP"/>
    <s v="BLOOMBERG, LP"/>
    <s v="[null]"/>
    <s v="[null]"/>
    <s v="Hardware"/>
    <n v="11740.37"/>
    <m/>
    <n v="1527123825.1900005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1740.37"/>
    <m/>
    <m/>
    <m/>
    <m/>
    <m/>
    <m/>
    <m/>
    <m/>
    <m/>
    <m/>
    <m/>
    <m/>
    <m/>
  </r>
  <r>
    <s v="GL 2022 IISL.xlsx"/>
    <s v="Nice to have. Fill In or Delete"/>
    <s v="Nice to have. Fill In or Delete"/>
    <n v="774798.09"/>
    <n v="44926"/>
    <n v="2022"/>
    <s v="Q4"/>
    <s v="December"/>
    <n v="52"/>
    <n v="31"/>
    <s v="Year"/>
    <s v="Activity"/>
    <s v="Actuals"/>
    <n v="44595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888"/>
    <n v="44595"/>
    <n v="35083"/>
    <s v="BLOOMBERG, LP"/>
    <s v="BLOOMBERG, LP"/>
    <s v="[null]"/>
    <s v="[null]"/>
    <s v="Hardware"/>
    <n v="774798.09"/>
    <m/>
    <n v="1527898623.2800004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774798.09"/>
    <m/>
    <m/>
    <m/>
    <m/>
    <m/>
    <m/>
    <m/>
    <m/>
    <m/>
    <m/>
    <m/>
    <m/>
    <m/>
  </r>
  <r>
    <s v="GL 2022 IISL.xlsx"/>
    <s v="Nice to have. Fill In or Delete"/>
    <s v="Nice to have. Fill In or Delete"/>
    <n v="568"/>
    <n v="44926"/>
    <n v="2022"/>
    <s v="Q4"/>
    <s v="December"/>
    <n v="52"/>
    <n v="31"/>
    <s v="Year"/>
    <s v="Activity"/>
    <s v="Actuals"/>
    <n v="44595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122"/>
    <n v="44595"/>
    <n v="35177"/>
    <s v="ENTAIN GROUP"/>
    <s v="ENTAIN GROUP"/>
    <s v="[null]"/>
    <s v="[null]"/>
    <s v="Hardware"/>
    <n v="568"/>
    <m/>
    <n v="1527899191.2800004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568"/>
    <m/>
    <m/>
    <m/>
    <m/>
    <m/>
    <m/>
    <m/>
    <m/>
    <m/>
    <m/>
    <m/>
    <m/>
    <m/>
  </r>
  <r>
    <s v="GL 2022 IISL.xlsx"/>
    <s v="Nice to have. Fill In or Delete"/>
    <s v="Nice to have. Fill In or Delete"/>
    <n v="1728.96"/>
    <n v="44926"/>
    <n v="2022"/>
    <s v="Q4"/>
    <s v="December"/>
    <n v="52"/>
    <n v="31"/>
    <s v="Year"/>
    <s v="Activity"/>
    <s v="Actuals"/>
    <n v="44596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877"/>
    <n v="44596"/>
    <n v="35199"/>
    <s v="ARROW ELECTRONICS, INC"/>
    <s v="ARROW ELECTRONICS, INC"/>
    <s v="[null]"/>
    <s v="[null]"/>
    <s v="Hardware"/>
    <n v="1728.96"/>
    <m/>
    <n v="1527900920.2400005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728.96"/>
    <m/>
    <m/>
    <m/>
    <m/>
    <m/>
    <m/>
    <m/>
    <m/>
    <m/>
    <m/>
    <m/>
    <m/>
    <m/>
  </r>
  <r>
    <s v="GL 2022 IISL.xlsx"/>
    <s v="Nice to have. Fill In or Delete"/>
    <s v="Nice to have. Fill In or Delete"/>
    <n v="109.89"/>
    <n v="44926"/>
    <n v="2022"/>
    <s v="Q4"/>
    <s v="December"/>
    <n v="52"/>
    <n v="31"/>
    <s v="Year"/>
    <s v="Activity"/>
    <s v="Actuals"/>
    <n v="44596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877"/>
    <n v="44596"/>
    <n v="35199"/>
    <s v="ARROW ELECTRONICS, INC"/>
    <s v="ARROW ELECTRONICS, INC"/>
    <s v="[null]"/>
    <s v="[null]"/>
    <s v="Software"/>
    <n v="109.89"/>
    <m/>
    <n v="1527901030.130000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09.89"/>
    <m/>
    <m/>
    <m/>
    <m/>
    <m/>
    <m/>
    <m/>
    <m/>
    <m/>
    <m/>
    <m/>
    <m/>
    <m/>
  </r>
  <r>
    <s v="GL 2022 IISL.xlsx"/>
    <s v="Nice to have. Fill In or Delete"/>
    <s v="Nice to have. Fill In or Delete"/>
    <n v="755.69"/>
    <n v="44926"/>
    <n v="2022"/>
    <s v="Q4"/>
    <s v="December"/>
    <n v="52"/>
    <n v="31"/>
    <s v="Year"/>
    <s v="Activity"/>
    <s v="Actuals"/>
    <n v="44596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294"/>
    <n v="44596"/>
    <n v="35198"/>
    <s v="RUBY INDUSTRIAL TECHNOLOGIES"/>
    <s v="RUBY INDUSTRIAL TECHNOLOGIES"/>
    <s v="[null]"/>
    <s v="[null]"/>
    <s v="Hardware"/>
    <n v="755.69"/>
    <m/>
    <n v="1527901785.820000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755.69"/>
    <m/>
    <m/>
    <m/>
    <m/>
    <m/>
    <m/>
    <m/>
    <m/>
    <m/>
    <m/>
    <m/>
    <m/>
    <m/>
  </r>
  <r>
    <s v="GL 2022 IISL.xlsx"/>
    <s v="Nice to have. Fill In or Delete"/>
    <s v="Nice to have. Fill In or Delete"/>
    <n v="1040"/>
    <n v="44926"/>
    <n v="2022"/>
    <s v="Q4"/>
    <s v="December"/>
    <n v="52"/>
    <n v="31"/>
    <s v="Year"/>
    <s v="Activity"/>
    <s v="Actuals"/>
    <n v="44596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297"/>
    <n v="44596"/>
    <n v="35187"/>
    <s v="ENCOMPASS DIGITAL MEDIA"/>
    <s v="ENCOMPASS DIGITAL MEDIA"/>
    <s v="[null]"/>
    <s v="[null]"/>
    <s v="Hardware"/>
    <n v="1040"/>
    <m/>
    <n v="1527902825.820000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040"/>
    <m/>
    <m/>
    <m/>
    <m/>
    <m/>
    <m/>
    <m/>
    <m/>
    <m/>
    <m/>
    <m/>
    <m/>
    <m/>
  </r>
  <r>
    <s v="GL 2022 IISL.xlsx"/>
    <s v="Nice to have. Fill In or Delete"/>
    <s v="Nice to have. Fill In or Delete"/>
    <n v="30750"/>
    <n v="44926"/>
    <n v="2022"/>
    <s v="Q4"/>
    <s v="December"/>
    <n v="52"/>
    <n v="31"/>
    <s v="Year"/>
    <s v="Activity"/>
    <s v="Actuals"/>
    <n v="44598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658"/>
    <n v="44598"/>
    <n v="35184"/>
    <s v="TRADEWEB"/>
    <s v="TRADEWEB"/>
    <s v="[null]"/>
    <s v="[null]"/>
    <s v="Hardware"/>
    <n v="30750"/>
    <m/>
    <n v="1527933575.820000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0750"/>
    <m/>
    <m/>
    <m/>
    <m/>
    <m/>
    <m/>
    <m/>
    <m/>
    <m/>
    <m/>
    <m/>
    <m/>
    <m/>
  </r>
  <r>
    <s v="GL 2022 IISL.xlsx"/>
    <s v="Nice to have. Fill In or Delete"/>
    <s v="Nice to have. Fill In or Delete"/>
    <n v="137694.74"/>
    <n v="44926"/>
    <n v="2022"/>
    <s v="Q4"/>
    <s v="December"/>
    <n v="52"/>
    <n v="31"/>
    <s v="Year"/>
    <s v="Activity"/>
    <s v="Actuals"/>
    <n v="44598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118"/>
    <n v="44598"/>
    <n v="35225"/>
    <s v="CERVALIS A CYRUSONE COMPANY"/>
    <s v="CERVALIS A CYRUSONE COMPANY"/>
    <s v="[null]"/>
    <s v="[null]"/>
    <s v="Hardware"/>
    <n v="137694.74"/>
    <m/>
    <n v="1528071270.560000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37694.74"/>
    <m/>
    <m/>
    <m/>
    <m/>
    <m/>
    <m/>
    <m/>
    <m/>
    <m/>
    <m/>
    <m/>
    <m/>
    <m/>
  </r>
  <r>
    <s v="GL 2022 IISL.xlsx"/>
    <s v="Nice to have. Fill In or Delete"/>
    <s v="Nice to have. Fill In or Delete"/>
    <n v="46125"/>
    <n v="44926"/>
    <n v="2022"/>
    <s v="Q4"/>
    <s v="December"/>
    <n v="52"/>
    <n v="31"/>
    <s v="Year"/>
    <s v="Activity"/>
    <s v="Actuals"/>
    <n v="44598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644"/>
    <n v="44598"/>
    <n v="35185"/>
    <s v="TRADEWEB"/>
    <s v="TRADEWEB"/>
    <s v="[null]"/>
    <s v="[null]"/>
    <s v="Hardware"/>
    <n v="46125"/>
    <m/>
    <n v="1528117395.560000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46125"/>
    <m/>
    <m/>
    <m/>
    <m/>
    <m/>
    <m/>
    <m/>
    <m/>
    <m/>
    <m/>
    <m/>
    <m/>
    <m/>
  </r>
  <r>
    <s v="GL 2022 IISL.xlsx"/>
    <s v="Nice to have. Fill In or Delete"/>
    <s v="Nice to have. Fill In or Delete"/>
    <n v="3983.36"/>
    <n v="44926"/>
    <n v="2022"/>
    <s v="Q4"/>
    <s v="December"/>
    <n v="52"/>
    <n v="31"/>
    <s v="Year"/>
    <s v="Activity"/>
    <s v="Actuals"/>
    <n v="44598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118"/>
    <n v="44598"/>
    <n v="35225"/>
    <s v="CERVALIS A CYRUSONE COMPANY"/>
    <s v="CERVALIS A CYRUSONE COMPANY"/>
    <s v="[null]"/>
    <s v="[null]"/>
    <s v="Software"/>
    <n v="3983.36"/>
    <m/>
    <n v="1528121378.920000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983.36"/>
    <m/>
    <m/>
    <m/>
    <m/>
    <m/>
    <m/>
    <m/>
    <m/>
    <m/>
    <m/>
    <m/>
    <m/>
    <m/>
  </r>
  <r>
    <s v="GL 2022 IISL.xlsx"/>
    <s v="Nice to have. Fill In or Delete"/>
    <s v="Nice to have. Fill In or Delete"/>
    <n v="-2.72"/>
    <n v="44926"/>
    <n v="2022"/>
    <s v="Q4"/>
    <s v="December"/>
    <n v="52"/>
    <n v="31"/>
    <s v="Year"/>
    <s v="Activity"/>
    <s v="Actuals"/>
    <n v="44599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nventory Transfer"/>
    <s v="[null]"/>
    <n v="44599"/>
    <s v="202426XFER"/>
    <s v="[null]"/>
    <s v="[null]"/>
    <s v="[null]"/>
    <s v="[null]"/>
    <s v="Hardware"/>
    <m/>
    <n v="2.72"/>
    <n v="1528121376.2000005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-2.72"/>
    <m/>
    <m/>
    <m/>
    <m/>
    <m/>
    <m/>
    <m/>
    <m/>
    <m/>
    <m/>
    <m/>
    <m/>
    <m/>
  </r>
  <r>
    <s v="GL 2022 IISL.xlsx"/>
    <s v="Nice to have. Fill In or Delete"/>
    <s v="Nice to have. Fill In or Delete"/>
    <n v="6559.56"/>
    <n v="44926"/>
    <n v="2022"/>
    <s v="Q4"/>
    <s v="December"/>
    <n v="52"/>
    <n v="31"/>
    <s v="Year"/>
    <s v="Activity"/>
    <s v="Actuals"/>
    <n v="44599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nventory Transfer"/>
    <n v="20122"/>
    <n v="44599"/>
    <s v="202427XFER"/>
    <s v="[null]"/>
    <s v="[null]"/>
    <s v="[null]"/>
    <s v="[null]"/>
    <s v="Hardware"/>
    <n v="6559.56"/>
    <m/>
    <n v="1528127935.7600005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6559.56"/>
    <m/>
    <m/>
    <m/>
    <m/>
    <m/>
    <m/>
    <m/>
    <m/>
    <m/>
    <m/>
    <m/>
    <m/>
    <m/>
  </r>
  <r>
    <s v="GL 2022 IISL.xlsx"/>
    <s v="Nice to have. Fill In or Delete"/>
    <s v="Nice to have. Fill In or Delete"/>
    <n v="14308.67"/>
    <n v="44926"/>
    <n v="2022"/>
    <s v="Q4"/>
    <s v="December"/>
    <n v="52"/>
    <n v="31"/>
    <s v="Year"/>
    <s v="Activity"/>
    <s v="Actuals"/>
    <n v="44599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Receipt"/>
    <n v="20118"/>
    <n v="44599"/>
    <n v="174354"/>
    <s v="ARROW/THE ESCROW ACCT"/>
    <s v="[null]"/>
    <s v="[null]"/>
    <s v="[null]"/>
    <s v="Hardware"/>
    <n v="14308.67"/>
    <m/>
    <n v="1528142244.4300005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4308.67"/>
    <m/>
    <m/>
    <m/>
    <m/>
    <m/>
    <m/>
    <m/>
    <m/>
    <m/>
    <m/>
    <m/>
    <m/>
    <m/>
  </r>
  <r>
    <s v="GL 2022 IISL.xlsx"/>
    <s v="Nice to have. Fill In or Delete"/>
    <s v="Nice to have. Fill In or Delete"/>
    <n v="315.58"/>
    <n v="44926"/>
    <n v="2022"/>
    <s v="Q4"/>
    <s v="December"/>
    <n v="52"/>
    <n v="31"/>
    <s v="Year"/>
    <s v="Activity"/>
    <s v="Actuals"/>
    <n v="44600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300"/>
    <n v="44600"/>
    <n v="35208"/>
    <s v="RUBY INDUSTRIAL TECHNOLOGIES"/>
    <s v="RUBY INDUSTRIAL TECHNOLOGIES"/>
    <s v="[null]"/>
    <s v="[null]"/>
    <s v="Hardware"/>
    <n v="315.58"/>
    <m/>
    <n v="1528142560.0100005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15.58"/>
    <m/>
    <m/>
    <m/>
    <m/>
    <m/>
    <m/>
    <m/>
    <m/>
    <m/>
    <m/>
    <m/>
    <m/>
    <m/>
  </r>
  <r>
    <s v="GL 2022 IISL.xlsx"/>
    <s v="Nice to have. Fill In or Delete"/>
    <s v="Nice to have. Fill In or Delete"/>
    <n v="580"/>
    <n v="44926"/>
    <n v="2022"/>
    <s v="Q4"/>
    <s v="December"/>
    <n v="52"/>
    <n v="31"/>
    <s v="Year"/>
    <s v="Activity"/>
    <s v="Actuals"/>
    <n v="44601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Bill"/>
    <s v="[null]"/>
    <n v="44601"/>
    <n v="9325480243"/>
    <s v="GRAYBAR"/>
    <s v="[null]"/>
    <s v="BLOOMBERG LP 731 LEXINGTON AVE NEW YORK, NY 10022"/>
    <s v="[null]"/>
    <s v="Hardware"/>
    <n v="580"/>
    <m/>
    <n v="1528143140.0100005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580"/>
    <m/>
    <m/>
    <m/>
    <m/>
    <m/>
    <m/>
    <m/>
    <m/>
    <m/>
    <m/>
    <m/>
    <m/>
    <m/>
  </r>
  <r>
    <s v="GL 2022 IISL.xlsx"/>
    <s v="Nice to have. Fill In or Delete"/>
    <s v="Nice to have. Fill In or Delete"/>
    <n v="3983.36"/>
    <n v="44926"/>
    <n v="2022"/>
    <s v="Q4"/>
    <s v="December"/>
    <n v="52"/>
    <n v="31"/>
    <s v="Year"/>
    <s v="Activity"/>
    <s v="Actuals"/>
    <n v="44601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060"/>
    <n v="44601"/>
    <n v="35216"/>
    <s v="CERVALIS A CYRUSONE COMPANY"/>
    <s v="CERVALIS A CYRUSONE COMPANY"/>
    <s v="[null]"/>
    <s v="[null]"/>
    <s v="Software"/>
    <n v="3983.36"/>
    <m/>
    <n v="1528147123.3700004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983.36"/>
    <m/>
    <m/>
    <m/>
    <m/>
    <m/>
    <m/>
    <m/>
    <m/>
    <m/>
    <m/>
    <m/>
    <m/>
    <m/>
  </r>
  <r>
    <s v="GL 2022 IISL.xlsx"/>
    <s v="Nice to have. Fill In or Delete"/>
    <s v="Nice to have. Fill In or Delete"/>
    <n v="94110"/>
    <n v="44926"/>
    <n v="2022"/>
    <s v="Q4"/>
    <s v="December"/>
    <n v="52"/>
    <n v="31"/>
    <s v="Year"/>
    <s v="Activity"/>
    <s v="Actuals"/>
    <n v="44601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060"/>
    <n v="44601"/>
    <n v="35216"/>
    <s v="CERVALIS A CYRUSONE COMPANY"/>
    <s v="CERVALIS A CYRUSONE COMPANY"/>
    <s v="[null]"/>
    <s v="[null]"/>
    <s v="Hardware"/>
    <n v="94110"/>
    <m/>
    <n v="1528241233.3700004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94110"/>
    <m/>
    <m/>
    <m/>
    <m/>
    <m/>
    <m/>
    <m/>
    <m/>
    <m/>
    <m/>
    <m/>
    <m/>
    <m/>
  </r>
  <r>
    <s v="GL 2022 IISL.xlsx"/>
    <s v="Nice to have. Fill In or Delete"/>
    <s v="Nice to have. Fill In or Delete"/>
    <n v="315.58"/>
    <n v="44926"/>
    <n v="2022"/>
    <s v="Q4"/>
    <s v="December"/>
    <n v="52"/>
    <n v="31"/>
    <s v="Year"/>
    <s v="Activity"/>
    <s v="Actuals"/>
    <n v="44601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303"/>
    <n v="44601"/>
    <n v="35221"/>
    <s v="RUBY INDUSTRIAL TECHNOLOGIES"/>
    <s v="RUBY INDUSTRIAL TECHNOLOGIES"/>
    <s v="[null]"/>
    <s v="[null]"/>
    <s v="Hardware"/>
    <n v="315.58"/>
    <m/>
    <n v="1528241548.9500003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15.58"/>
    <m/>
    <m/>
    <m/>
    <m/>
    <m/>
    <m/>
    <m/>
    <m/>
    <m/>
    <m/>
    <m/>
    <m/>
    <m/>
  </r>
  <r>
    <s v="GL 2022 IISL.xlsx"/>
    <s v="Nice to have. Fill In or Delete"/>
    <s v="Nice to have. Fill In or Delete"/>
    <n v="14552.02"/>
    <n v="44926"/>
    <n v="2022"/>
    <s v="Q4"/>
    <s v="December"/>
    <n v="52"/>
    <n v="31"/>
    <s v="Year"/>
    <s v="Activity"/>
    <s v="Actuals"/>
    <n v="44602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884"/>
    <n v="44602"/>
    <n v="35212"/>
    <s v="BLOOMBERG, LP"/>
    <s v="BLOOMBERG, LP"/>
    <s v="[null]"/>
    <s v="[null]"/>
    <s v="Hardware"/>
    <n v="14552.02"/>
    <m/>
    <n v="1528256100.9700003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4552.02"/>
    <m/>
    <m/>
    <m/>
    <m/>
    <m/>
    <m/>
    <m/>
    <m/>
    <m/>
    <m/>
    <m/>
    <m/>
    <m/>
  </r>
  <r>
    <s v="GL 2022 IISL.xlsx"/>
    <s v="Nice to have. Fill In or Delete"/>
    <s v="Nice to have. Fill In or Delete"/>
    <n v="266.99"/>
    <n v="44926"/>
    <n v="2022"/>
    <s v="Q4"/>
    <s v="December"/>
    <n v="52"/>
    <n v="31"/>
    <s v="Year"/>
    <s v="Activity"/>
    <s v="Actuals"/>
    <n v="44602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315"/>
    <n v="44602"/>
    <n v="35222"/>
    <s v="RUBY INDUSTRIAL TECHNOLOGIES"/>
    <s v="RUBY INDUSTRIAL TECHNOLOGIES"/>
    <s v="[null]"/>
    <s v="[null]"/>
    <s v="Hardware"/>
    <n v="266.99"/>
    <m/>
    <n v="1528256367.9600003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266.99"/>
    <m/>
    <m/>
    <m/>
    <m/>
    <m/>
    <m/>
    <m/>
    <m/>
    <m/>
    <m/>
    <m/>
    <m/>
    <m/>
  </r>
  <r>
    <s v="GL 2022 IISL.xlsx"/>
    <s v="Nice to have. Fill In or Delete"/>
    <s v="Nice to have. Fill In or Delete"/>
    <n v="41762.58"/>
    <n v="44926"/>
    <n v="2022"/>
    <s v="Q4"/>
    <s v="December"/>
    <n v="52"/>
    <n v="31"/>
    <s v="Year"/>
    <s v="Activity"/>
    <s v="Actuals"/>
    <n v="44602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884"/>
    <n v="44602"/>
    <n v="35211"/>
    <s v="BLOOMBERG, LP"/>
    <s v="BLOOMBERG, LP"/>
    <s v="[null]"/>
    <s v="[null]"/>
    <s v="Hardware"/>
    <n v="41762.58"/>
    <m/>
    <n v="1528298130.5400002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41762.58"/>
    <m/>
    <m/>
    <m/>
    <m/>
    <m/>
    <m/>
    <m/>
    <m/>
    <m/>
    <m/>
    <m/>
    <m/>
    <m/>
  </r>
  <r>
    <s v="GL 2022 IISL.xlsx"/>
    <s v="Nice to have. Fill In or Delete"/>
    <s v="Nice to have. Fill In or Delete"/>
    <n v="33339.15"/>
    <n v="44926"/>
    <n v="2022"/>
    <s v="Q4"/>
    <s v="December"/>
    <n v="52"/>
    <n v="31"/>
    <s v="Year"/>
    <s v="Activity"/>
    <s v="Actuals"/>
    <n v="44603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244"/>
    <n v="44603"/>
    <n v="35217"/>
    <s v="BLOOMBERG, LP"/>
    <s v="BLOOMBERG, LP"/>
    <s v="[null]"/>
    <s v="[null]"/>
    <s v="Hardware"/>
    <n v="33339.15"/>
    <m/>
    <n v="1528331469.6900003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3339.15"/>
    <m/>
    <m/>
    <m/>
    <m/>
    <m/>
    <m/>
    <m/>
    <m/>
    <m/>
    <m/>
    <m/>
    <m/>
    <m/>
  </r>
  <r>
    <s v="GL 2022 IISL.xlsx"/>
    <s v="Nice to have. Fill In or Delete"/>
    <s v="Nice to have. Fill In or Delete"/>
    <n v="6000"/>
    <n v="44926"/>
    <n v="2022"/>
    <s v="Q4"/>
    <s v="December"/>
    <n v="52"/>
    <n v="31"/>
    <s v="Year"/>
    <s v="Activity"/>
    <s v="Actuals"/>
    <n v="44603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314"/>
    <n v="44603"/>
    <n v="35248"/>
    <s v="CERVALIS A CYRUSONE COMPANY"/>
    <s v="CERVALIS A CYRUSONE COMPANY"/>
    <s v="[null]"/>
    <s v="[null]"/>
    <s v="Hardware"/>
    <n v="6000"/>
    <m/>
    <n v="1528337469.6900003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6000"/>
    <m/>
    <m/>
    <m/>
    <m/>
    <m/>
    <m/>
    <m/>
    <m/>
    <m/>
    <m/>
    <m/>
    <m/>
    <m/>
  </r>
  <r>
    <s v="GL 2022 IISL.xlsx"/>
    <s v="Nice to have. Fill In or Delete"/>
    <s v="Nice to have. Fill In or Delete"/>
    <n v="309.57"/>
    <n v="44926"/>
    <n v="2022"/>
    <s v="Q4"/>
    <s v="December"/>
    <n v="52"/>
    <n v="31"/>
    <s v="Year"/>
    <s v="Activity"/>
    <s v="Actuals"/>
    <n v="44605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Credit Card"/>
    <s v="[null]"/>
    <n v="44605"/>
    <s v="[null]"/>
    <s v="[null]"/>
    <s v="[null]"/>
    <s v="[null]"/>
    <s v="[null]"/>
    <s v="[null]"/>
    <n v="309.57"/>
    <m/>
    <n v="1528337779.2600002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09.57"/>
    <m/>
    <m/>
    <m/>
    <m/>
    <m/>
    <m/>
    <m/>
    <m/>
    <m/>
    <m/>
    <m/>
    <m/>
    <m/>
  </r>
  <r>
    <s v="GL 2022 IISL.xlsx"/>
    <s v="Nice to have. Fill In or Delete"/>
    <s v="Nice to have. Fill In or Delete"/>
    <n v="212.5"/>
    <n v="44926"/>
    <n v="2022"/>
    <s v="Q4"/>
    <s v="December"/>
    <n v="52"/>
    <n v="31"/>
    <s v="Year"/>
    <s v="Activity"/>
    <s v="Actuals"/>
    <n v="44606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Bill"/>
    <n v="19833"/>
    <n v="44606"/>
    <n v="53449120"/>
    <s v="ARROW"/>
    <s v="KORG USA"/>
    <s v="Joe Roy KORG USA 316 S Service Road Melville NY 11747"/>
    <s v="[null]"/>
    <s v="Software"/>
    <n v="212.5"/>
    <m/>
    <n v="1528337991.7600002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212.5"/>
    <m/>
    <m/>
    <m/>
    <m/>
    <m/>
    <m/>
    <m/>
    <m/>
    <m/>
    <m/>
    <m/>
    <m/>
    <m/>
  </r>
  <r>
    <s v="GL 2022 IISL.xlsx"/>
    <s v="Nice to have. Fill In or Delete"/>
    <s v="Nice to have. Fill In or Delete"/>
    <n v="21676.59"/>
    <n v="44926"/>
    <n v="2022"/>
    <s v="Q4"/>
    <s v="December"/>
    <n v="52"/>
    <n v="31"/>
    <s v="Year"/>
    <s v="Activity"/>
    <s v="Actuals"/>
    <n v="44606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270"/>
    <n v="44606"/>
    <n v="35223"/>
    <s v="BLOOMBERG, LP"/>
    <s v="BLOOMBERG, LP"/>
    <s v="[null]"/>
    <s v="[null]"/>
    <s v="Hardware"/>
    <n v="21676.59"/>
    <m/>
    <n v="1528359668.3500001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21676.59"/>
    <m/>
    <m/>
    <m/>
    <m/>
    <m/>
    <m/>
    <m/>
    <m/>
    <m/>
    <m/>
    <m/>
    <m/>
    <m/>
  </r>
  <r>
    <s v="GL 2022 IISL.xlsx"/>
    <s v="Nice to have. Fill In or Delete"/>
    <s v="Nice to have. Fill In or Delete"/>
    <n v="315.58"/>
    <n v="44926"/>
    <n v="2022"/>
    <s v="Q4"/>
    <s v="December"/>
    <n v="52"/>
    <n v="31"/>
    <s v="Year"/>
    <s v="Activity"/>
    <s v="Actuals"/>
    <n v="44607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320"/>
    <n v="44607"/>
    <n v="35233"/>
    <s v="RUBY INDUSTRIAL TECHNOLOGIES"/>
    <s v="RUBY INDUSTRIAL TECHNOLOGIES"/>
    <s v="[null]"/>
    <s v="[null]"/>
    <s v="Hardware"/>
    <n v="315.58"/>
    <m/>
    <n v="1528359983.9300001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15.58"/>
    <m/>
    <m/>
    <m/>
    <m/>
    <m/>
    <m/>
    <m/>
    <m/>
    <m/>
    <m/>
    <m/>
    <m/>
    <m/>
  </r>
  <r>
    <s v="GL 2022 IISL.xlsx"/>
    <s v="Nice to have. Fill In or Delete"/>
    <s v="Nice to have. Fill In or Delete"/>
    <n v="28809"/>
    <n v="44926"/>
    <n v="2022"/>
    <s v="Q4"/>
    <s v="December"/>
    <n v="52"/>
    <n v="31"/>
    <s v="Year"/>
    <s v="Activity"/>
    <s v="Actuals"/>
    <n v="44607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319"/>
    <n v="44607"/>
    <n v="35232"/>
    <s v="WEIL GOTSHAL MANGES"/>
    <s v="WEIL GOTSHAL MANGES"/>
    <s v="[null]"/>
    <s v="[null]"/>
    <s v="Software"/>
    <n v="28809"/>
    <m/>
    <n v="1528388792.9300001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28809"/>
    <m/>
    <m/>
    <m/>
    <m/>
    <m/>
    <m/>
    <m/>
    <m/>
    <m/>
    <m/>
    <m/>
    <m/>
    <m/>
  </r>
  <r>
    <s v="GL 2022 IISL.xlsx"/>
    <s v="Nice to have. Fill In or Delete"/>
    <s v="Nice to have. Fill In or Delete"/>
    <n v="100"/>
    <n v="44926"/>
    <n v="2022"/>
    <s v="Q4"/>
    <s v="December"/>
    <n v="52"/>
    <n v="31"/>
    <s v="Year"/>
    <s v="Activity"/>
    <s v="Actuals"/>
    <n v="44608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Bill"/>
    <s v="[null]"/>
    <n v="44608"/>
    <n v="53450300"/>
    <s v="ARROW"/>
    <s v="[null]"/>
    <s v="IIS"/>
    <s v="[null]"/>
    <s v="Software"/>
    <n v="100"/>
    <m/>
    <n v="1528388892.9300001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00"/>
    <m/>
    <m/>
    <m/>
    <m/>
    <m/>
    <m/>
    <m/>
    <m/>
    <m/>
    <m/>
    <m/>
    <m/>
    <m/>
  </r>
  <r>
    <s v="GL 2022 IISL.xlsx"/>
    <s v="Nice to have. Fill In or Delete"/>
    <s v="Nice to have. Fill In or Delete"/>
    <n v="42451.89"/>
    <n v="44926"/>
    <n v="2022"/>
    <s v="Q4"/>
    <s v="December"/>
    <n v="52"/>
    <n v="31"/>
    <s v="Year"/>
    <s v="Activity"/>
    <s v="Actuals"/>
    <n v="44609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884"/>
    <n v="44609"/>
    <n v="35228"/>
    <s v="BLOOMBERG, LP"/>
    <s v="BLOOMBERG, LP"/>
    <s v="[null]"/>
    <s v="[null]"/>
    <s v="Hardware"/>
    <n v="42451.89"/>
    <m/>
    <n v="1528431344.8200002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42451.89"/>
    <m/>
    <m/>
    <m/>
    <m/>
    <m/>
    <m/>
    <m/>
    <m/>
    <m/>
    <m/>
    <m/>
    <m/>
    <m/>
  </r>
  <r>
    <s v="GL 2022 IISL.xlsx"/>
    <s v="Nice to have. Fill In or Delete"/>
    <s v="Nice to have. Fill In or Delete"/>
    <n v="266.99"/>
    <n v="44926"/>
    <n v="2022"/>
    <s v="Q4"/>
    <s v="December"/>
    <n v="52"/>
    <n v="31"/>
    <s v="Year"/>
    <s v="Activity"/>
    <s v="Actuals"/>
    <n v="44609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323"/>
    <n v="44609"/>
    <n v="35255"/>
    <s v="RUBY INDUSTRIAL TECHNOLOGIES"/>
    <s v="RUBY INDUSTRIAL TECHNOLOGIES"/>
    <s v="[null]"/>
    <s v="[null]"/>
    <s v="Hardware"/>
    <n v="266.99"/>
    <m/>
    <n v="1528431611.8100002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266.99"/>
    <m/>
    <m/>
    <m/>
    <m/>
    <m/>
    <m/>
    <m/>
    <m/>
    <m/>
    <m/>
    <m/>
    <m/>
    <m/>
  </r>
  <r>
    <s v="GL 2022 IISL.xlsx"/>
    <s v="Nice to have. Fill In or Delete"/>
    <s v="Nice to have. Fill In or Delete"/>
    <n v="15230.24"/>
    <n v="44926"/>
    <n v="2022"/>
    <s v="Q4"/>
    <s v="December"/>
    <n v="52"/>
    <n v="31"/>
    <s v="Year"/>
    <s v="Activity"/>
    <s v="Actuals"/>
    <n v="44609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884"/>
    <n v="44609"/>
    <n v="35229"/>
    <s v="BLOOMBERG, LP"/>
    <s v="BLOOMBERG, LP"/>
    <s v="[null]"/>
    <s v="[null]"/>
    <s v="Hardware"/>
    <n v="15230.24"/>
    <m/>
    <n v="1528446842.0500002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5230.24"/>
    <m/>
    <m/>
    <m/>
    <m/>
    <m/>
    <m/>
    <m/>
    <m/>
    <m/>
    <m/>
    <m/>
    <m/>
    <m/>
  </r>
  <r>
    <s v="GL 2022 IISL.xlsx"/>
    <s v="Nice to have. Fill In or Delete"/>
    <s v="Nice to have. Fill In or Delete"/>
    <n v="3983.36"/>
    <n v="44926"/>
    <n v="2022"/>
    <s v="Q4"/>
    <s v="December"/>
    <n v="52"/>
    <n v="31"/>
    <s v="Year"/>
    <s v="Activity"/>
    <s v="Actuals"/>
    <n v="44610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062"/>
    <n v="44610"/>
    <n v="35253"/>
    <s v="CERVALIS A CYRUSONE COMPANY"/>
    <s v="CERVALIS A CYRUSONE COMPANY"/>
    <s v="[null]"/>
    <s v="[null]"/>
    <s v="Software"/>
    <n v="3983.36"/>
    <m/>
    <n v="1528450825.4100001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983.36"/>
    <m/>
    <m/>
    <m/>
    <m/>
    <m/>
    <m/>
    <m/>
    <m/>
    <m/>
    <m/>
    <m/>
    <m/>
    <m/>
  </r>
  <r>
    <s v="GL 2022 IISL.xlsx"/>
    <s v="Nice to have. Fill In or Delete"/>
    <s v="Nice to have. Fill In or Delete"/>
    <n v="192292.61"/>
    <n v="44926"/>
    <n v="2022"/>
    <s v="Q4"/>
    <s v="December"/>
    <n v="52"/>
    <n v="31"/>
    <s v="Year"/>
    <s v="Activity"/>
    <s v="Actuals"/>
    <n v="44610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062"/>
    <n v="44610"/>
    <n v="35253"/>
    <s v="CERVALIS A CYRUSONE COMPANY"/>
    <s v="CERVALIS A CYRUSONE COMPANY"/>
    <s v="[null]"/>
    <s v="[null]"/>
    <s v="Hardware"/>
    <n v="192292.61"/>
    <m/>
    <n v="1528643118.02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92292.61"/>
    <m/>
    <m/>
    <m/>
    <m/>
    <m/>
    <m/>
    <m/>
    <m/>
    <m/>
    <m/>
    <m/>
    <m/>
    <m/>
  </r>
  <r>
    <s v="GL 2022 IISL.xlsx"/>
    <s v="Nice to have. Fill In or Delete"/>
    <s v="Nice to have. Fill In or Delete"/>
    <n v="2403.12"/>
    <n v="44926"/>
    <n v="2022"/>
    <s v="Q4"/>
    <s v="December"/>
    <n v="52"/>
    <n v="31"/>
    <s v="Year"/>
    <s v="Activity"/>
    <s v="Actuals"/>
    <n v="44610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327"/>
    <n v="44610"/>
    <n v="35257"/>
    <s v="AGC NETWORKS"/>
    <s v="AGC NETWORKS"/>
    <s v="[null]"/>
    <s v="[null]"/>
    <s v="Software"/>
    <n v="2403.12"/>
    <m/>
    <n v="1528645521.1399999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2403.12"/>
    <m/>
    <m/>
    <m/>
    <m/>
    <m/>
    <m/>
    <m/>
    <m/>
    <m/>
    <m/>
    <m/>
    <m/>
    <m/>
  </r>
  <r>
    <s v="GL 2022 IISL.xlsx"/>
    <s v="Nice to have. Fill In or Delete"/>
    <s v="Nice to have. Fill In or Delete"/>
    <n v="315.58"/>
    <n v="44926"/>
    <n v="2022"/>
    <s v="Q4"/>
    <s v="December"/>
    <n v="52"/>
    <n v="31"/>
    <s v="Year"/>
    <s v="Activity"/>
    <s v="Actuals"/>
    <n v="44613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329"/>
    <n v="44613"/>
    <n v="35259"/>
    <s v="RUBY INDUSTRIAL TECHNOLOGIES"/>
    <s v="RUBY INDUSTRIAL TECHNOLOGIES"/>
    <s v="[null]"/>
    <s v="[null]"/>
    <s v="Hardware"/>
    <n v="315.58"/>
    <m/>
    <n v="1528645836.7199998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15.58"/>
    <m/>
    <m/>
    <m/>
    <m/>
    <m/>
    <m/>
    <m/>
    <m/>
    <m/>
    <m/>
    <m/>
    <m/>
    <m/>
  </r>
  <r>
    <s v="GL 2022 IISL.xlsx"/>
    <s v="Nice to have. Fill In or Delete"/>
    <s v="Nice to have. Fill In or Delete"/>
    <n v="266.99"/>
    <n v="44926"/>
    <n v="2022"/>
    <s v="Q4"/>
    <s v="December"/>
    <n v="52"/>
    <n v="31"/>
    <s v="Year"/>
    <s v="Activity"/>
    <s v="Actuals"/>
    <n v="44614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334"/>
    <n v="44614"/>
    <n v="35271"/>
    <s v="RUBY INDUSTRIAL TECHNOLOGIES"/>
    <s v="RUBY INDUSTRIAL TECHNOLOGIES"/>
    <s v="[null]"/>
    <s v="[null]"/>
    <s v="Hardware"/>
    <n v="266.99"/>
    <m/>
    <n v="1528646103.7099998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266.99"/>
    <m/>
    <m/>
    <m/>
    <m/>
    <m/>
    <m/>
    <m/>
    <m/>
    <m/>
    <m/>
    <m/>
    <m/>
    <m/>
  </r>
  <r>
    <s v="GL 2022 IISL.xlsx"/>
    <s v="Nice to have. Fill In or Delete"/>
    <s v="Nice to have. Fill In or Delete"/>
    <n v="983"/>
    <n v="44926"/>
    <n v="2022"/>
    <s v="Q4"/>
    <s v="December"/>
    <n v="52"/>
    <n v="31"/>
    <s v="Year"/>
    <s v="Activity"/>
    <s v="Actuals"/>
    <n v="44615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Bill"/>
    <s v="[null]"/>
    <n v="44615"/>
    <s v="CW-50448"/>
    <s v="OVERVIEW TECHNOLOGY SOLUTIONS"/>
    <s v="[null]"/>
    <s v="IIS"/>
    <s v="[null]"/>
    <s v="Hardware"/>
    <n v="983"/>
    <m/>
    <n v="1528647086.7099998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983"/>
    <m/>
    <m/>
    <m/>
    <m/>
    <m/>
    <m/>
    <m/>
    <m/>
    <m/>
    <m/>
    <m/>
    <m/>
    <m/>
  </r>
  <r>
    <s v="GL 2022 IISL.xlsx"/>
    <s v="Nice to have. Fill In or Delete"/>
    <s v="Nice to have. Fill In or Delete"/>
    <n v="983"/>
    <n v="44926"/>
    <n v="2022"/>
    <s v="Q4"/>
    <s v="December"/>
    <n v="52"/>
    <n v="31"/>
    <s v="Year"/>
    <s v="Activity"/>
    <s v="Actuals"/>
    <n v="44615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Bill"/>
    <s v="[null]"/>
    <n v="44615"/>
    <s v="CW-50447"/>
    <s v="OVERVIEW TECHNOLOGY SOLUTIONS"/>
    <s v="[null]"/>
    <s v="IIS"/>
    <s v="[null]"/>
    <s v="Hardware"/>
    <n v="983"/>
    <m/>
    <n v="1528648069.7099998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983"/>
    <m/>
    <m/>
    <m/>
    <m/>
    <m/>
    <m/>
    <m/>
    <m/>
    <m/>
    <m/>
    <m/>
    <m/>
    <m/>
  </r>
  <r>
    <s v="GL 2022 IISL.xlsx"/>
    <s v="Nice to have. Fill In or Delete"/>
    <s v="Nice to have. Fill In or Delete"/>
    <n v="983"/>
    <n v="44926"/>
    <n v="2022"/>
    <s v="Q4"/>
    <s v="December"/>
    <n v="52"/>
    <n v="31"/>
    <s v="Year"/>
    <s v="Activity"/>
    <s v="Actuals"/>
    <n v="44615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Bill"/>
    <s v="[null]"/>
    <n v="44615"/>
    <s v="CW-50449"/>
    <s v="OVERVIEW TECHNOLOGY SOLUTIONS"/>
    <s v="[null]"/>
    <s v="IIS"/>
    <s v="[null]"/>
    <s v="Hardware"/>
    <n v="983"/>
    <m/>
    <n v="1528649052.7099998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983"/>
    <m/>
    <m/>
    <m/>
    <m/>
    <m/>
    <m/>
    <m/>
    <m/>
    <m/>
    <m/>
    <m/>
    <m/>
    <m/>
  </r>
  <r>
    <s v="GL 2022 IISL.xlsx"/>
    <s v="Nice to have. Fill In or Delete"/>
    <s v="Nice to have. Fill In or Delete"/>
    <n v="315.58"/>
    <n v="44926"/>
    <n v="2022"/>
    <s v="Q4"/>
    <s v="December"/>
    <n v="52"/>
    <n v="31"/>
    <s v="Year"/>
    <s v="Activity"/>
    <s v="Actuals"/>
    <n v="44615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338"/>
    <n v="44615"/>
    <n v="35276"/>
    <s v="RUBY INDUSTRIAL TECHNOLOGIES"/>
    <s v="RUBY INDUSTRIAL TECHNOLOGIES"/>
    <s v="[null]"/>
    <s v="[null]"/>
    <s v="Hardware"/>
    <n v="315.58"/>
    <m/>
    <n v="1528649368.289999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15.58"/>
    <m/>
    <m/>
    <m/>
    <m/>
    <m/>
    <m/>
    <m/>
    <m/>
    <m/>
    <m/>
    <m/>
    <m/>
    <m/>
  </r>
  <r>
    <s v="GL 2022 IISL.xlsx"/>
    <s v="Nice to have. Fill In or Delete"/>
    <s v="Nice to have. Fill In or Delete"/>
    <n v="5562"/>
    <n v="44926"/>
    <n v="2022"/>
    <s v="Q4"/>
    <s v="December"/>
    <n v="52"/>
    <n v="31"/>
    <s v="Year"/>
    <s v="Activity"/>
    <s v="Actuals"/>
    <n v="44616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269"/>
    <n v="44616"/>
    <n v="35273"/>
    <s v="BLOOMBERG, LP"/>
    <s v="BLOOMBERG, LP"/>
    <s v="[null]"/>
    <s v="[null]"/>
    <s v="Hardware"/>
    <n v="5562"/>
    <m/>
    <n v="1528654930.289999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5562"/>
    <m/>
    <m/>
    <m/>
    <m/>
    <m/>
    <m/>
    <m/>
    <m/>
    <m/>
    <m/>
    <m/>
    <m/>
    <m/>
  </r>
  <r>
    <s v="GL 2022 IISL.xlsx"/>
    <s v="Nice to have. Fill In or Delete"/>
    <s v="Nice to have. Fill In or Delete"/>
    <n v="24781.54"/>
    <n v="44926"/>
    <n v="2022"/>
    <s v="Q4"/>
    <s v="December"/>
    <n v="52"/>
    <n v="31"/>
    <s v="Year"/>
    <s v="Activity"/>
    <s v="Actuals"/>
    <n v="44616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883"/>
    <n v="44616"/>
    <n v="35267"/>
    <s v="BLOOMBERG, LP"/>
    <s v="BLOOMBERG, LP"/>
    <s v="[null]"/>
    <s v="[null]"/>
    <s v="Hardware"/>
    <n v="24781.54"/>
    <m/>
    <n v="1528679711.829999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24781.54"/>
    <m/>
    <m/>
    <m/>
    <m/>
    <m/>
    <m/>
    <m/>
    <m/>
    <m/>
    <m/>
    <m/>
    <m/>
    <m/>
  </r>
  <r>
    <s v="GL 2022 IISL.xlsx"/>
    <s v="Nice to have. Fill In or Delete"/>
    <s v="Nice to have. Fill In or Delete"/>
    <n v="-0.01"/>
    <n v="44926"/>
    <n v="2022"/>
    <s v="Q4"/>
    <s v="December"/>
    <n v="52"/>
    <n v="31"/>
    <s v="Year"/>
    <s v="Activity"/>
    <s v="Actuals"/>
    <n v="44616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Receipt"/>
    <n v="20169"/>
    <n v="44616"/>
    <n v="174442"/>
    <s v="ARROW/THE ESCROW ACCT"/>
    <s v="[null]"/>
    <s v="[null]"/>
    <s v="[null]"/>
    <s v="Hardware"/>
    <m/>
    <n v="0.01"/>
    <n v="1528679711.819999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-0.01"/>
    <m/>
    <m/>
    <m/>
    <m/>
    <m/>
    <m/>
    <m/>
    <m/>
    <m/>
    <m/>
    <m/>
    <m/>
    <m/>
  </r>
  <r>
    <s v="GL 2022 IISL.xlsx"/>
    <s v="Nice to have. Fill In or Delete"/>
    <s v="Nice to have. Fill In or Delete"/>
    <n v="28663.67"/>
    <n v="44926"/>
    <n v="2022"/>
    <s v="Q4"/>
    <s v="December"/>
    <n v="52"/>
    <n v="31"/>
    <s v="Year"/>
    <s v="Activity"/>
    <s v="Actuals"/>
    <n v="44616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883"/>
    <n v="44616"/>
    <n v="35266"/>
    <s v="BLOOMBERG, LP"/>
    <s v="BLOOMBERG, LP"/>
    <s v="[null]"/>
    <s v="[null]"/>
    <s v="Hardware"/>
    <n v="28663.67"/>
    <m/>
    <n v="1528708375.4899998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28663.67"/>
    <m/>
    <m/>
    <m/>
    <m/>
    <m/>
    <m/>
    <m/>
    <m/>
    <m/>
    <m/>
    <m/>
    <m/>
    <m/>
  </r>
  <r>
    <s v="GL 2022 IISL.xlsx"/>
    <s v="Nice to have. Fill In or Delete"/>
    <s v="Nice to have. Fill In or Delete"/>
    <n v="0.46"/>
    <n v="44926"/>
    <n v="2022"/>
    <s v="Q4"/>
    <s v="December"/>
    <n v="52"/>
    <n v="31"/>
    <s v="Year"/>
    <s v="Activity"/>
    <s v="Actuals"/>
    <n v="44616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nventory Transfer"/>
    <n v="19883"/>
    <n v="44616"/>
    <s v="202450XFER"/>
    <s v="[null]"/>
    <s v="[null]"/>
    <s v="[null]"/>
    <s v="[null]"/>
    <s v="Hardware"/>
    <n v="0.46"/>
    <m/>
    <n v="1528708375.9499998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0.46"/>
    <m/>
    <m/>
    <m/>
    <m/>
    <m/>
    <m/>
    <m/>
    <m/>
    <m/>
    <m/>
    <m/>
    <m/>
    <m/>
  </r>
  <r>
    <s v="GL 2022 IISL.xlsx"/>
    <s v="Nice to have. Fill In or Delete"/>
    <s v="Nice to have. Fill In or Delete"/>
    <n v="0.23"/>
    <n v="44926"/>
    <n v="2022"/>
    <s v="Q4"/>
    <s v="December"/>
    <n v="52"/>
    <n v="31"/>
    <s v="Year"/>
    <s v="Activity"/>
    <s v="Actuals"/>
    <n v="44617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061"/>
    <n v="44617"/>
    <n v="35283"/>
    <s v="CERVALIS A CYRUSONE COMPANY"/>
    <s v="CERVALIS A CYRUSONE COMPANY"/>
    <s v="[null]"/>
    <s v="[null]"/>
    <s v="Software"/>
    <n v="0.23"/>
    <m/>
    <n v="1528708376.1799998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0.23"/>
    <m/>
    <m/>
    <m/>
    <m/>
    <m/>
    <m/>
    <m/>
    <m/>
    <m/>
    <m/>
    <m/>
    <m/>
    <m/>
  </r>
  <r>
    <s v="GL 2022 IISL.xlsx"/>
    <s v="Nice to have. Fill In or Delete"/>
    <s v="Nice to have. Fill In or Delete"/>
    <n v="0.22"/>
    <n v="44926"/>
    <n v="2022"/>
    <s v="Q4"/>
    <s v="December"/>
    <n v="52"/>
    <n v="31"/>
    <s v="Year"/>
    <s v="Activity"/>
    <s v="Actuals"/>
    <n v="44617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047"/>
    <n v="44617"/>
    <n v="35284"/>
    <s v="CERVALIS A CYRUSONE COMPANY"/>
    <s v="CERVALIS A CYRUSONE COMPANY"/>
    <s v="[null]"/>
    <s v="[null]"/>
    <s v="Software"/>
    <n v="0.22"/>
    <m/>
    <n v="1528708376.3999999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0.22"/>
    <m/>
    <m/>
    <m/>
    <m/>
    <m/>
    <m/>
    <m/>
    <m/>
    <m/>
    <m/>
    <m/>
    <m/>
    <m/>
  </r>
  <r>
    <s v="GL 2022 IISL.xlsx"/>
    <s v="Nice to have. Fill In or Delete"/>
    <s v="Nice to have. Fill In or Delete"/>
    <n v="32330.37"/>
    <n v="44926"/>
    <n v="2022"/>
    <s v="Q4"/>
    <s v="December"/>
    <n v="52"/>
    <n v="31"/>
    <s v="Year"/>
    <s v="Activity"/>
    <s v="Actuals"/>
    <n v="44617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047"/>
    <n v="44617"/>
    <n v="35284"/>
    <s v="CERVALIS A CYRUSONE COMPANY"/>
    <s v="CERVALIS A CYRUSONE COMPANY"/>
    <s v="[null]"/>
    <s v="[null]"/>
    <s v="Hardware"/>
    <n v="32330.37"/>
    <m/>
    <n v="1528740706.769999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2330.37"/>
    <m/>
    <m/>
    <m/>
    <m/>
    <m/>
    <m/>
    <m/>
    <m/>
    <m/>
    <m/>
    <m/>
    <m/>
    <m/>
  </r>
  <r>
    <s v="GL 2022 IISL.xlsx"/>
    <s v="Nice to have. Fill In or Delete"/>
    <s v="Nice to have. Fill In or Delete"/>
    <n v="39478.699999999997"/>
    <n v="44926"/>
    <n v="2022"/>
    <s v="Q4"/>
    <s v="December"/>
    <n v="52"/>
    <n v="31"/>
    <s v="Year"/>
    <s v="Activity"/>
    <s v="Actuals"/>
    <n v="44617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061"/>
    <n v="44617"/>
    <n v="35283"/>
    <s v="CERVALIS A CYRUSONE COMPANY"/>
    <s v="CERVALIS A CYRUSONE COMPANY"/>
    <s v="[null]"/>
    <s v="[null]"/>
    <s v="Hardware"/>
    <n v="39478.699999999997"/>
    <m/>
    <n v="1528780185.4699998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9478.699999999997"/>
    <m/>
    <m/>
    <m/>
    <m/>
    <m/>
    <m/>
    <m/>
    <m/>
    <m/>
    <m/>
    <m/>
    <m/>
    <m/>
  </r>
  <r>
    <s v="GL 2022 IISL.xlsx"/>
    <s v="Nice to have. Fill In or Delete"/>
    <s v="Nice to have. Fill In or Delete"/>
    <n v="-2949"/>
    <n v="44926"/>
    <n v="2022"/>
    <s v="Q4"/>
    <s v="December"/>
    <n v="52"/>
    <n v="31"/>
    <s v="Year"/>
    <s v="Activity"/>
    <s v="Actuals"/>
    <n v="44620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Journal"/>
    <s v="[null]"/>
    <n v="44620"/>
    <n v="4404"/>
    <s v="[null]"/>
    <s v="[null]"/>
    <s v="[null]"/>
    <s v="[null]"/>
    <s v="[null]"/>
    <m/>
    <n v="2949"/>
    <n v="1528777236.4699998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-2949"/>
    <m/>
    <m/>
    <m/>
    <m/>
    <m/>
    <m/>
    <m/>
    <m/>
    <m/>
    <m/>
    <m/>
    <m/>
    <m/>
  </r>
  <r>
    <s v="GL 2022 IISL.xlsx"/>
    <s v="Nice to have. Fill In or Delete"/>
    <s v="Nice to have. Fill In or Delete"/>
    <n v="3871.32"/>
    <n v="44926"/>
    <n v="2022"/>
    <s v="Q4"/>
    <s v="December"/>
    <n v="52"/>
    <n v="31"/>
    <s v="Year"/>
    <s v="Activity"/>
    <s v="Actuals"/>
    <n v="44620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20339"/>
    <n v="44620"/>
    <n v="35289"/>
    <s v="TRADEWEB"/>
    <s v="TRADEWEB"/>
    <s v="[null]"/>
    <s v="[null]"/>
    <s v="Software"/>
    <n v="3871.32"/>
    <m/>
    <n v="1528781107.789999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871.32"/>
    <m/>
    <m/>
    <m/>
    <m/>
    <m/>
    <m/>
    <m/>
    <m/>
    <m/>
    <m/>
    <m/>
    <m/>
    <m/>
  </r>
  <r>
    <s v="GL 2022 IISL.xlsx"/>
    <s v="Nice to have. Fill In or Delete"/>
    <s v="Nice to have. Fill In or Delete"/>
    <n v="28542.51"/>
    <n v="44926"/>
    <n v="2022"/>
    <s v="Q4"/>
    <s v="December"/>
    <n v="52"/>
    <n v="31"/>
    <s v="Year"/>
    <s v="Activity"/>
    <s v="Actuals"/>
    <n v="44620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915"/>
    <n v="44620"/>
    <n v="35277"/>
    <s v="BLOOMBERG, LP"/>
    <s v="BLOOMBERG, LP"/>
    <s v="[null]"/>
    <s v="[null]"/>
    <s v="Hardware"/>
    <n v="28542.51"/>
    <m/>
    <n v="1528809650.299999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28542.51"/>
    <m/>
    <m/>
    <m/>
    <m/>
    <m/>
    <m/>
    <m/>
    <m/>
    <m/>
    <m/>
    <m/>
    <m/>
    <m/>
  </r>
  <r>
    <s v="GL 2022 IISL.xlsx"/>
    <s v="Nice to have. Fill In or Delete"/>
    <s v="Nice to have. Fill In or Delete"/>
    <n v="6913.45"/>
    <n v="44926"/>
    <n v="2022"/>
    <s v="Q4"/>
    <s v="December"/>
    <n v="52"/>
    <n v="31"/>
    <s v="Year"/>
    <s v="Activity"/>
    <s v="Actuals"/>
    <n v="44620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Journal"/>
    <s v="[null]"/>
    <n v="44620"/>
    <n v="4393"/>
    <s v="[null]"/>
    <s v="CERVALIS A CYRUSONE COMPANY"/>
    <s v="[null]"/>
    <s v="[null]"/>
    <s v="[null]"/>
    <n v="6913.45"/>
    <m/>
    <n v="1528816563.7499998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6913.45"/>
    <m/>
    <m/>
    <m/>
    <m/>
    <m/>
    <m/>
    <m/>
    <m/>
    <m/>
    <m/>
    <m/>
    <m/>
    <m/>
  </r>
  <r>
    <s v="GL 2022 IISL.xlsx"/>
    <s v="Nice to have. Fill In or Delete"/>
    <s v="Nice to have. Fill In or Delete"/>
    <n v="-1186652.8700000001"/>
    <n v="44926"/>
    <n v="2022"/>
    <s v="Q4"/>
    <s v="December"/>
    <n v="52"/>
    <n v="31"/>
    <s v="Year"/>
    <s v="Activity"/>
    <s v="Actuals"/>
    <n v="44620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Journal"/>
    <s v="[null]"/>
    <n v="44620"/>
    <n v="4409"/>
    <s v="[null]"/>
    <s v="[null]"/>
    <s v="[null]"/>
    <s v="[null]"/>
    <s v="[null]"/>
    <m/>
    <n v="1186652.8700000001"/>
    <n v="1527629910.8799999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-1186652.8700000001"/>
    <m/>
    <m/>
    <m/>
    <m/>
    <m/>
    <m/>
    <m/>
    <m/>
    <m/>
    <m/>
    <m/>
    <m/>
    <m/>
  </r>
  <r>
    <s v="GL 2022 IISL.xlsx"/>
    <s v="Nice to have. Fill In or Delete"/>
    <s v="Nice to have. Fill In or Delete"/>
    <n v="0.34"/>
    <n v="44926"/>
    <n v="2022"/>
    <s v="Q4"/>
    <s v="December"/>
    <n v="52"/>
    <n v="31"/>
    <s v="Year"/>
    <s v="Activity"/>
    <s v="Actuals"/>
    <n v="44620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nventory Transfer"/>
    <n v="19915"/>
    <n v="44620"/>
    <s v="202453XFER"/>
    <s v="[null]"/>
    <s v="[null]"/>
    <s v="[null]"/>
    <s v="[null]"/>
    <s v="Hardware"/>
    <n v="0.34"/>
    <m/>
    <n v="1527629911.2199998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0.34"/>
    <m/>
    <m/>
    <m/>
    <m/>
    <m/>
    <m/>
    <m/>
    <m/>
    <m/>
    <m/>
    <m/>
    <m/>
    <m/>
  </r>
  <r>
    <s v="GL 2022 IISL.xlsx"/>
    <s v="Nice to have. Fill In or Delete"/>
    <s v="Nice to have. Fill In or Delete"/>
    <n v="22631.97"/>
    <n v="44926"/>
    <n v="2022"/>
    <s v="Q4"/>
    <s v="December"/>
    <n v="52"/>
    <n v="31"/>
    <s v="Year"/>
    <s v="Activity"/>
    <s v="Actuals"/>
    <n v="44620"/>
    <x v="0"/>
    <x v="8"/>
    <x v="6"/>
    <n v="2022"/>
    <n v="2022"/>
    <n v="2"/>
    <s v="Nice to have. Fill In or Delete"/>
    <s v="EXPENSE"/>
    <x v="1"/>
    <s v="4600 - Cost of Goods"/>
    <s v="P&amp;L"/>
    <n v="25627"/>
    <s v="No"/>
    <s v="4600 - Cost of Goods"/>
    <s v="Item Fulfillment"/>
    <n v="19915"/>
    <n v="44620"/>
    <n v="35278"/>
    <s v="BLOOMBERG, LP"/>
    <s v="BLOOMBERG, LP"/>
    <s v="[null]"/>
    <s v="[null]"/>
    <s v="Hardware"/>
    <n v="22631.97"/>
    <m/>
    <n v="1527652543.1899998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22631.97"/>
    <m/>
    <m/>
    <m/>
    <m/>
    <m/>
    <m/>
    <m/>
    <m/>
    <m/>
    <m/>
    <m/>
    <m/>
    <m/>
  </r>
  <r>
    <s v="GL 2022 IISL.xlsx"/>
    <s v="Nice to have. Fill In or Delete"/>
    <s v="Nice to have. Fill In or Delete"/>
    <n v="127540.34"/>
    <n v="44926"/>
    <n v="2022"/>
    <s v="Q4"/>
    <s v="December"/>
    <n v="52"/>
    <n v="31"/>
    <s v="Year"/>
    <s v="Activity"/>
    <s v="Actuals"/>
    <n v="44593"/>
    <x v="0"/>
    <x v="9"/>
    <x v="7"/>
    <n v="2022"/>
    <n v="2022"/>
    <n v="2"/>
    <s v="Nice to have. Fill In or Delete"/>
    <s v="EXPENSE"/>
    <x v="1"/>
    <s v="4601 - Purchases - Discounts &amp; Allowances"/>
    <s v="P&amp;L"/>
    <n v="25627"/>
    <s v="No"/>
    <s v="4601 - Purchases - Discounts &amp; Allowances"/>
    <s v="Journal"/>
    <s v="[null]"/>
    <n v="44593"/>
    <n v="4286"/>
    <s v="[null]"/>
    <s v="[null]"/>
    <s v="[null]"/>
    <s v="[null]"/>
    <s v="[null]"/>
    <n v="127540.34"/>
    <m/>
    <n v="-70128310.140000001"/>
    <s v="[null]"/>
    <s v="COGS"/>
    <s v="COGS"/>
    <s v="Hardware"/>
    <s v="Hardware"/>
    <n v="1"/>
    <s v="Corporate"/>
    <s v="Percentage"/>
    <s v="Cost of Sales - Hardware"/>
    <s v="4601 - Purchases - Discounts &amp; Allowances"/>
    <s v="4601 - Purchases - Discounts &amp; Allowances"/>
    <s v="[null]"/>
    <n v="121489"/>
    <s v="Actuals"/>
    <n v="121498"/>
    <s v="4601 - Purchases - Discounts &amp; Allowances"/>
    <x v="0"/>
    <s v="Hardware"/>
    <n v="127540.34"/>
    <m/>
    <m/>
    <m/>
    <m/>
    <m/>
    <m/>
    <m/>
    <m/>
    <m/>
    <m/>
    <m/>
    <m/>
    <m/>
  </r>
  <r>
    <s v="GL 2022 IISL.xlsx"/>
    <s v="Nice to have. Fill In or Delete"/>
    <s v="Nice to have. Fill In or Delete"/>
    <n v="25800"/>
    <n v="44926"/>
    <n v="2022"/>
    <s v="Q4"/>
    <s v="December"/>
    <n v="52"/>
    <n v="31"/>
    <s v="Year"/>
    <s v="Activity"/>
    <s v="Actuals"/>
    <n v="44593"/>
    <x v="0"/>
    <x v="9"/>
    <x v="7"/>
    <n v="2022"/>
    <n v="2022"/>
    <n v="2"/>
    <s v="Nice to have. Fill In or Delete"/>
    <s v="EXPENSE"/>
    <x v="1"/>
    <s v="4601 - Purchases - Discounts &amp; Allowances"/>
    <s v="P&amp;L"/>
    <n v="25627"/>
    <s v="No"/>
    <s v="4601 - Purchases - Discounts &amp; Allowances"/>
    <s v="Journal"/>
    <s v="[null]"/>
    <n v="44593"/>
    <n v="4362"/>
    <s v="[null]"/>
    <s v="[null]"/>
    <s v="[null]"/>
    <s v="[null]"/>
    <s v="[null]"/>
    <n v="25800"/>
    <m/>
    <n v="-70102510.140000001"/>
    <s v="[null]"/>
    <s v="COGS"/>
    <s v="COGS"/>
    <s v="Hardware"/>
    <s v="Hardware"/>
    <n v="1"/>
    <s v="Corporate"/>
    <s v="Percentage"/>
    <s v="Cost of Sales - Hardware"/>
    <s v="4601 - Purchases - Discounts &amp; Allowances"/>
    <s v="4601 - Purchases - Discounts &amp; Allowances"/>
    <s v="[null]"/>
    <n v="121489"/>
    <s v="Actuals"/>
    <n v="121498"/>
    <s v="4601 - Purchases - Discounts &amp; Allowances"/>
    <x v="0"/>
    <s v="Hardware"/>
    <n v="25800"/>
    <m/>
    <m/>
    <m/>
    <m/>
    <m/>
    <m/>
    <m/>
    <m/>
    <m/>
    <m/>
    <m/>
    <m/>
    <m/>
  </r>
  <r>
    <s v="GL 2022 IISL.xlsx"/>
    <s v="Nice to have. Fill In or Delete"/>
    <s v="Nice to have. Fill In or Delete"/>
    <n v="-1143.75"/>
    <n v="44926"/>
    <n v="2022"/>
    <s v="Q4"/>
    <s v="December"/>
    <n v="52"/>
    <n v="31"/>
    <s v="Year"/>
    <s v="Activity"/>
    <s v="Actuals"/>
    <n v="44594"/>
    <x v="0"/>
    <x v="9"/>
    <x v="7"/>
    <n v="2022"/>
    <n v="2022"/>
    <n v="2"/>
    <s v="Nice to have. Fill In or Delete"/>
    <s v="EXPENSE"/>
    <x v="1"/>
    <s v="4601 - Purchases - Discounts &amp; Allowances"/>
    <s v="P&amp;L"/>
    <n v="25627"/>
    <s v="No"/>
    <s v="4601 - Purchases - Discounts &amp; Allowances"/>
    <s v="Deposit"/>
    <s v="[null]"/>
    <n v="44594"/>
    <n v="2044"/>
    <s v="[null]"/>
    <s v="[null]"/>
    <s v="[null]"/>
    <s v="[null]"/>
    <s v="[null]"/>
    <m/>
    <n v="1143.75"/>
    <n v="-70103653.890000001"/>
    <s v="[null]"/>
    <s v="COGS"/>
    <s v="COGS"/>
    <s v="Hardware"/>
    <s v="Hardware"/>
    <n v="1"/>
    <s v="Corporate"/>
    <s v="Percentage"/>
    <s v="Cost of Sales - Hardware"/>
    <s v="4601 - Purchases - Discounts &amp; Allowances"/>
    <s v="4601 - Purchases - Discounts &amp; Allowances"/>
    <s v="[null]"/>
    <n v="121489"/>
    <s v="Actuals"/>
    <n v="121498"/>
    <s v="4601 - Purchases - Discounts &amp; Allowances"/>
    <x v="0"/>
    <s v="Hardware"/>
    <n v="-1143.75"/>
    <m/>
    <m/>
    <m/>
    <m/>
    <m/>
    <m/>
    <m/>
    <m/>
    <m/>
    <m/>
    <m/>
    <m/>
    <m/>
  </r>
  <r>
    <s v="GL 2022 IISL.xlsx"/>
    <s v="Nice to have. Fill In or Delete"/>
    <s v="Nice to have. Fill In or Delete"/>
    <n v="-25800"/>
    <n v="44926"/>
    <n v="2022"/>
    <s v="Q4"/>
    <s v="December"/>
    <n v="52"/>
    <n v="31"/>
    <s v="Year"/>
    <s v="Activity"/>
    <s v="Actuals"/>
    <n v="44606"/>
    <x v="0"/>
    <x v="9"/>
    <x v="7"/>
    <n v="2022"/>
    <n v="2022"/>
    <n v="2"/>
    <s v="Nice to have. Fill In or Delete"/>
    <s v="EXPENSE"/>
    <x v="1"/>
    <s v="4601 - Purchases - Discounts &amp; Allowances"/>
    <s v="P&amp;L"/>
    <n v="25627"/>
    <s v="No"/>
    <s v="4601 - Purchases - Discounts &amp; Allowances"/>
    <s v="Deposit"/>
    <s v="[null]"/>
    <n v="44606"/>
    <n v="2047"/>
    <s v="[null]"/>
    <s v="[null]"/>
    <s v="[null]"/>
    <s v="[null]"/>
    <s v="[null]"/>
    <m/>
    <n v="25800"/>
    <n v="-70129453.890000001"/>
    <s v="[null]"/>
    <s v="COGS"/>
    <s v="COGS"/>
    <s v="Hardware"/>
    <s v="Hardware"/>
    <n v="1"/>
    <s v="Corporate"/>
    <s v="Percentage"/>
    <s v="Cost of Sales - Hardware"/>
    <s v="4601 - Purchases - Discounts &amp; Allowances"/>
    <s v="4601 - Purchases - Discounts &amp; Allowances"/>
    <s v="[null]"/>
    <n v="121489"/>
    <s v="Actuals"/>
    <n v="121498"/>
    <s v="4601 - Purchases - Discounts &amp; Allowances"/>
    <x v="0"/>
    <s v="Hardware"/>
    <n v="-25800"/>
    <m/>
    <m/>
    <m/>
    <m/>
    <m/>
    <m/>
    <m/>
    <m/>
    <m/>
    <m/>
    <m/>
    <m/>
    <m/>
  </r>
  <r>
    <s v="GL 2022 IISL.xlsx"/>
    <s v="Nice to have. Fill In or Delete"/>
    <s v="Nice to have. Fill In or Delete"/>
    <n v="-127540.34"/>
    <n v="44926"/>
    <n v="2022"/>
    <s v="Q4"/>
    <s v="December"/>
    <n v="52"/>
    <n v="31"/>
    <s v="Year"/>
    <s v="Activity"/>
    <s v="Actuals"/>
    <n v="44608"/>
    <x v="0"/>
    <x v="9"/>
    <x v="7"/>
    <n v="2022"/>
    <n v="2022"/>
    <n v="2"/>
    <s v="Nice to have. Fill In or Delete"/>
    <s v="EXPENSE"/>
    <x v="1"/>
    <s v="4601 - Purchases - Discounts &amp; Allowances"/>
    <s v="P&amp;L"/>
    <n v="25627"/>
    <s v="No"/>
    <s v="4601 - Purchases - Discounts &amp; Allowances"/>
    <s v="Deposit"/>
    <s v="[null]"/>
    <n v="44608"/>
    <n v="2050"/>
    <s v="[null]"/>
    <s v="[null]"/>
    <s v="[null]"/>
    <s v="[null]"/>
    <s v="[null]"/>
    <m/>
    <n v="127540.34"/>
    <n v="-70256994.230000004"/>
    <s v="[null]"/>
    <s v="COGS"/>
    <s v="COGS"/>
    <s v="Hardware"/>
    <s v="Hardware"/>
    <n v="1"/>
    <s v="Corporate"/>
    <s v="Percentage"/>
    <s v="Cost of Sales - Hardware"/>
    <s v="4601 - Purchases - Discounts &amp; Allowances"/>
    <s v="4601 - Purchases - Discounts &amp; Allowances"/>
    <s v="[null]"/>
    <n v="121489"/>
    <s v="Actuals"/>
    <n v="121498"/>
    <s v="4601 - Purchases - Discounts &amp; Allowances"/>
    <x v="0"/>
    <s v="Hardware"/>
    <n v="-127540.34"/>
    <m/>
    <m/>
    <m/>
    <m/>
    <m/>
    <m/>
    <m/>
    <m/>
    <m/>
    <m/>
    <m/>
    <m/>
    <m/>
  </r>
  <r>
    <s v="GL 2022 IISL.xlsx"/>
    <s v="Nice to have. Fill In or Delete"/>
    <s v="Nice to have. Fill In or Delete"/>
    <n v="-28182.41"/>
    <n v="44926"/>
    <n v="2022"/>
    <s v="Q4"/>
    <s v="December"/>
    <n v="52"/>
    <n v="31"/>
    <s v="Year"/>
    <s v="Activity"/>
    <s v="Actuals"/>
    <n v="44620"/>
    <x v="0"/>
    <x v="9"/>
    <x v="7"/>
    <n v="2022"/>
    <n v="2022"/>
    <n v="2"/>
    <s v="Nice to have. Fill In or Delete"/>
    <s v="EXPENSE"/>
    <x v="1"/>
    <s v="4601 - Purchases - Discounts &amp; Allowances"/>
    <s v="P&amp;L"/>
    <n v="25627"/>
    <s v="No"/>
    <s v="4601 - Purchases - Discounts &amp; Allowances"/>
    <s v="Journal"/>
    <s v="[null]"/>
    <n v="44620"/>
    <n v="4364"/>
    <s v="[null]"/>
    <s v="[null]"/>
    <s v="[null]"/>
    <s v="[null]"/>
    <s v="[null]"/>
    <m/>
    <n v="28182.41"/>
    <n v="-70285176.640000001"/>
    <s v="[null]"/>
    <s v="COGS"/>
    <s v="COGS"/>
    <s v="Hardware"/>
    <s v="Hardware"/>
    <n v="1"/>
    <s v="Corporate"/>
    <s v="Percentage"/>
    <s v="Cost of Sales - Hardware"/>
    <s v="4601 - Purchases - Discounts &amp; Allowances"/>
    <s v="4601 - Purchases - Discounts &amp; Allowances"/>
    <s v="[null]"/>
    <n v="121489"/>
    <s v="Actuals"/>
    <n v="121498"/>
    <s v="4601 - Purchases - Discounts &amp; Allowances"/>
    <x v="0"/>
    <s v="Hardware"/>
    <n v="-28182.41"/>
    <m/>
    <m/>
    <m/>
    <m/>
    <m/>
    <m/>
    <m/>
    <m/>
    <m/>
    <m/>
    <m/>
    <m/>
    <m/>
  </r>
  <r>
    <s v="GL 2022 IISL.xlsx"/>
    <s v="Nice to have. Fill In or Delete"/>
    <s v="Nice to have. Fill In or Delete"/>
    <n v="-10000"/>
    <n v="44926"/>
    <n v="2022"/>
    <s v="Q4"/>
    <s v="December"/>
    <n v="52"/>
    <n v="31"/>
    <s v="Year"/>
    <s v="Activity"/>
    <s v="Actuals"/>
    <n v="44620"/>
    <x v="0"/>
    <x v="9"/>
    <x v="7"/>
    <n v="2022"/>
    <n v="2022"/>
    <n v="2"/>
    <s v="Nice to have. Fill In or Delete"/>
    <s v="EXPENSE"/>
    <x v="1"/>
    <s v="4601 - Purchases - Discounts &amp; Allowances"/>
    <s v="P&amp;L"/>
    <n v="25627"/>
    <s v="No"/>
    <s v="4601 - Purchases - Discounts &amp; Allowances"/>
    <s v="Journal"/>
    <s v="[null]"/>
    <n v="44620"/>
    <n v="4366"/>
    <s v="[null]"/>
    <s v="[null]"/>
    <s v="[null]"/>
    <s v="[null]"/>
    <s v="[null]"/>
    <m/>
    <n v="10000"/>
    <n v="-70295176.640000001"/>
    <s v="[null]"/>
    <s v="COGS"/>
    <s v="COGS"/>
    <s v="Hardware"/>
    <s v="Hardware"/>
    <n v="1"/>
    <s v="Corporate"/>
    <s v="Percentage"/>
    <s v="Cost of Sales - Hardware"/>
    <s v="4601 - Purchases - Discounts &amp; Allowances"/>
    <s v="4601 - Purchases - Discounts &amp; Allowances"/>
    <s v="[null]"/>
    <n v="121489"/>
    <s v="Actuals"/>
    <n v="121498"/>
    <s v="4601 - Purchases - Discounts &amp; Allowances"/>
    <x v="0"/>
    <s v="Hardware"/>
    <n v="-10000"/>
    <m/>
    <m/>
    <m/>
    <m/>
    <m/>
    <m/>
    <m/>
    <m/>
    <m/>
    <m/>
    <m/>
    <m/>
    <m/>
  </r>
  <r>
    <s v="GL 2022 IISL.xlsx"/>
    <s v="Nice to have. Fill In or Delete"/>
    <s v="Nice to have. Fill In or Delete"/>
    <n v="-18500"/>
    <n v="44926"/>
    <n v="2022"/>
    <s v="Q4"/>
    <s v="December"/>
    <n v="52"/>
    <n v="31"/>
    <s v="Year"/>
    <s v="Activity"/>
    <s v="Actuals"/>
    <n v="44620"/>
    <x v="0"/>
    <x v="10"/>
    <x v="8"/>
    <n v="2022"/>
    <n v="2022"/>
    <n v="2"/>
    <s v="Nice to have. Fill In or Delete"/>
    <s v="EXPENSE"/>
    <x v="1"/>
    <s v="4604 - Champion Rebates"/>
    <s v="P&amp;L"/>
    <n v="25627"/>
    <s v="No"/>
    <s v="4604 - Champion Rebates"/>
    <s v="Journal"/>
    <s v="[null]"/>
    <n v="44620"/>
    <n v="4368"/>
    <s v="[null]"/>
    <s v="[null]"/>
    <s v="[null]"/>
    <s v="[null]"/>
    <s v="[null]"/>
    <m/>
    <n v="18500"/>
    <n v="-4499250"/>
    <s v="[null]"/>
    <s v="COGS"/>
    <s v="COGS"/>
    <s v="Hardware"/>
    <s v="Hardware"/>
    <n v="1"/>
    <s v="Bloomberg"/>
    <s v="By_Name"/>
    <s v="Cost of Sales - Hardware"/>
    <s v="4601 - Purchases - Discounts &amp; Allowances"/>
    <s v="4604 - Champion Rebates"/>
    <s v="[null]"/>
    <n v="121489"/>
    <s v="Actuals"/>
    <n v="121498"/>
    <s v="4604 - Champion Rebates"/>
    <x v="0"/>
    <s v="Hardware"/>
    <n v="-18500"/>
    <m/>
    <m/>
    <m/>
    <m/>
    <m/>
    <m/>
    <m/>
    <m/>
    <m/>
    <m/>
    <m/>
    <m/>
    <m/>
  </r>
  <r>
    <s v="GL 2022 IISL.xlsx"/>
    <s v="Nice to have. Fill In or Delete"/>
    <s v="Nice to have. Fill In or Delete"/>
    <n v="53372.92"/>
    <n v="44926"/>
    <n v="2022"/>
    <s v="Q4"/>
    <s v="December"/>
    <n v="52"/>
    <n v="31"/>
    <s v="Year"/>
    <s v="Activity"/>
    <s v="Actuals"/>
    <n v="44607"/>
    <x v="0"/>
    <x v="11"/>
    <x v="9"/>
    <n v="2022"/>
    <n v="2022"/>
    <n v="2"/>
    <s v="Nice to have. Fill In or Delete"/>
    <s v="EXPENSE"/>
    <x v="1"/>
    <s v="4605 - Pre Sales / Tech Support"/>
    <s v="P&amp;L"/>
    <n v="25627"/>
    <s v="No"/>
    <s v="4605 - Pre Sales / Tech Support"/>
    <s v="Journal"/>
    <s v="[null]"/>
    <n v="44607"/>
    <n v="4345"/>
    <s v="[null]"/>
    <s v="[null]"/>
    <s v="[null]"/>
    <s v="[null]"/>
    <s v="[null]"/>
    <n v="53372.92"/>
    <m/>
    <n v="13821205.25"/>
    <s v="[null]"/>
    <s v="COGS"/>
    <s v="COGS"/>
    <s v="Hardware"/>
    <s v="Hardware"/>
    <n v="1"/>
    <s v="Corporate"/>
    <s v="Percentage"/>
    <s v="Cost of Sales - Hardware"/>
    <s v="4605 - Pre Sales / Tech Support"/>
    <s v="4605 - Pre Sales / Tech Support"/>
    <s v="[null]"/>
    <n v="121489"/>
    <s v="Actuals"/>
    <n v="121498"/>
    <s v="4605 - Pre Sales / Tech Support"/>
    <x v="0"/>
    <s v="Hardware"/>
    <n v="53372.92"/>
    <m/>
    <m/>
    <m/>
    <m/>
    <m/>
    <m/>
    <m/>
    <m/>
    <m/>
    <m/>
    <m/>
    <m/>
    <m/>
  </r>
  <r>
    <s v="GL 2022 IISL.xlsx"/>
    <s v="Nice to have. Fill In or Delete"/>
    <s v="Nice to have. Fill In or Delete"/>
    <n v="53372.92"/>
    <n v="44926"/>
    <n v="2022"/>
    <s v="Q4"/>
    <s v="December"/>
    <n v="52"/>
    <n v="31"/>
    <s v="Year"/>
    <s v="Activity"/>
    <s v="Actuals"/>
    <n v="44620"/>
    <x v="0"/>
    <x v="11"/>
    <x v="9"/>
    <n v="2022"/>
    <n v="2022"/>
    <n v="2"/>
    <s v="Nice to have. Fill In or Delete"/>
    <s v="EXPENSE"/>
    <x v="1"/>
    <s v="4605 - Pre Sales / Tech Support"/>
    <s v="P&amp;L"/>
    <n v="25627"/>
    <s v="No"/>
    <s v="4605 - Pre Sales / Tech Support"/>
    <s v="Journal"/>
    <s v="[null]"/>
    <n v="44620"/>
    <n v="4371"/>
    <s v="[null]"/>
    <s v="[null]"/>
    <s v="[null]"/>
    <s v="[null]"/>
    <s v="[null]"/>
    <n v="53372.92"/>
    <m/>
    <n v="13874578.17"/>
    <s v="[null]"/>
    <s v="COGS"/>
    <s v="COGS"/>
    <s v="Hardware"/>
    <s v="Hardware"/>
    <n v="1"/>
    <s v="Corporate"/>
    <s v="Percentage"/>
    <s v="Cost of Sales - Hardware"/>
    <s v="4605 - Pre Sales / Tech Support"/>
    <s v="4605 - Pre Sales / Tech Support"/>
    <s v="[null]"/>
    <n v="121489"/>
    <s v="Actuals"/>
    <n v="121498"/>
    <s v="4605 - Pre Sales / Tech Support"/>
    <x v="0"/>
    <s v="Hardware"/>
    <n v="53372.92"/>
    <m/>
    <m/>
    <m/>
    <m/>
    <m/>
    <m/>
    <m/>
    <m/>
    <m/>
    <m/>
    <m/>
    <m/>
    <m/>
  </r>
  <r>
    <s v="GL 2022 IISL.xlsx"/>
    <s v="Nice to have. Fill In or Delete"/>
    <s v="Nice to have. Fill In or Delete"/>
    <n v="36375.01"/>
    <n v="44926"/>
    <n v="2022"/>
    <s v="Q4"/>
    <s v="December"/>
    <n v="52"/>
    <n v="31"/>
    <s v="Year"/>
    <s v="Activity"/>
    <s v="Actuals"/>
    <n v="44607"/>
    <x v="0"/>
    <x v="12"/>
    <x v="10"/>
    <n v="2022"/>
    <n v="2022"/>
    <n v="2"/>
    <s v="Nice to have. Fill In or Delete"/>
    <s v="EXPENSE"/>
    <x v="1"/>
    <s v="4610 - Consulting"/>
    <s v="P&amp;L"/>
    <n v="25627"/>
    <s v="No"/>
    <s v="4610 - Consulting"/>
    <s v="Journal"/>
    <s v="[null]"/>
    <n v="44607"/>
    <n v="4345"/>
    <s v="[null]"/>
    <s v="[null]"/>
    <s v="[null]"/>
    <s v="[null]"/>
    <s v="[null]"/>
    <n v="36375.01"/>
    <m/>
    <n v="32159411.040000003"/>
    <s v="[null]"/>
    <s v="COGS"/>
    <s v="COGS"/>
    <s v="Consulting"/>
    <s v="Consulting"/>
    <n v="1"/>
    <s v="Corporate"/>
    <s v="Percentage"/>
    <s v="Cost of Sales - Consulting, managed services, svc one"/>
    <s v="4610 - Consulting, Manged Svc"/>
    <s v="4610 - Consulting"/>
    <s v="[null]"/>
    <n v="121489"/>
    <s v="Actuals"/>
    <n v="121498"/>
    <s v="4610 - Consulting"/>
    <x v="2"/>
    <s v="Consulting"/>
    <n v="36375.01"/>
    <m/>
    <m/>
    <m/>
    <m/>
    <m/>
    <m/>
    <m/>
    <m/>
    <m/>
    <m/>
    <m/>
    <m/>
    <m/>
  </r>
  <r>
    <s v="GL 2022 IISL.xlsx"/>
    <s v="Nice to have. Fill In or Delete"/>
    <s v="Nice to have. Fill In or Delete"/>
    <n v="36375.01"/>
    <n v="44926"/>
    <n v="2022"/>
    <s v="Q4"/>
    <s v="December"/>
    <n v="52"/>
    <n v="31"/>
    <s v="Year"/>
    <s v="Activity"/>
    <s v="Actuals"/>
    <n v="44620"/>
    <x v="0"/>
    <x v="12"/>
    <x v="10"/>
    <n v="2022"/>
    <n v="2022"/>
    <n v="2"/>
    <s v="Nice to have. Fill In or Delete"/>
    <s v="EXPENSE"/>
    <x v="1"/>
    <s v="4610 - Consulting"/>
    <s v="P&amp;L"/>
    <n v="25627"/>
    <s v="No"/>
    <s v="4610 - Consulting"/>
    <s v="Journal"/>
    <s v="[null]"/>
    <n v="44620"/>
    <n v="4371"/>
    <s v="[null]"/>
    <s v="[null]"/>
    <s v="[null]"/>
    <s v="[null]"/>
    <s v="[null]"/>
    <n v="36375.01"/>
    <m/>
    <n v="32195786.050000004"/>
    <s v="[null]"/>
    <s v="COGS"/>
    <s v="COGS"/>
    <s v="Consulting"/>
    <s v="Consulting"/>
    <n v="1"/>
    <s v="Corporate"/>
    <s v="Percentage"/>
    <s v="Cost of Sales - Consulting, managed services, svc one"/>
    <s v="4610 - Consulting, Manged Svc"/>
    <s v="4610 - Consulting"/>
    <s v="[null]"/>
    <n v="121489"/>
    <s v="Actuals"/>
    <n v="121498"/>
    <s v="4610 - Consulting"/>
    <x v="2"/>
    <s v="Consulting"/>
    <n v="36375.01"/>
    <m/>
    <m/>
    <m/>
    <m/>
    <m/>
    <m/>
    <m/>
    <m/>
    <m/>
    <m/>
    <m/>
    <m/>
    <m/>
  </r>
  <r>
    <s v="GL 2022 IISL.xlsx"/>
    <s v="Nice to have. Fill In or Delete"/>
    <s v="Nice to have. Fill In or Delete"/>
    <n v="180"/>
    <n v="44926"/>
    <n v="2022"/>
    <s v="Q4"/>
    <s v="December"/>
    <n v="52"/>
    <n v="31"/>
    <s v="Year"/>
    <s v="Activity"/>
    <s v="Actuals"/>
    <n v="44593"/>
    <x v="0"/>
    <x v="13"/>
    <x v="11"/>
    <n v="2022"/>
    <n v="2022"/>
    <n v="2"/>
    <s v="Nice to have. Fill In or Delete"/>
    <s v="EXPENSE"/>
    <x v="1"/>
    <s v="4612 - Outside Consulting"/>
    <s v="P&amp;L"/>
    <n v="25627"/>
    <s v="No"/>
    <s v="4612 - Outside Consulting"/>
    <s v="Bill"/>
    <n v="19942"/>
    <n v="44593"/>
    <s v="IIS-22-079"/>
    <s v="EEC Global Services LLC"/>
    <s v="BARON FUNDS"/>
    <s v="BARON CAPITAL IT DEPT/ Henry Mayorga hmayorga@baronfunds.com 767 Fifth Ave, 49th Floor New York NY 10153"/>
    <s v="[null]"/>
    <s v="SubLabor NI"/>
    <n v="180"/>
    <m/>
    <n v="22794823.189999998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12 - Outside Consulting"/>
    <s v="[null]"/>
    <n v="121489"/>
    <s v="Actuals"/>
    <n v="121498"/>
    <s v="4612 - Outside Consulting"/>
    <x v="2"/>
    <s v="Consulting"/>
    <n v="180"/>
    <m/>
    <m/>
    <m/>
    <m/>
    <m/>
    <m/>
    <m/>
    <m/>
    <m/>
    <m/>
    <m/>
    <m/>
    <m/>
  </r>
  <r>
    <s v="GL 2022 IISL.xlsx"/>
    <s v="Nice to have. Fill In or Delete"/>
    <s v="Nice to have. Fill In or Delete"/>
    <n v="180"/>
    <n v="44926"/>
    <n v="2022"/>
    <s v="Q4"/>
    <s v="December"/>
    <n v="52"/>
    <n v="31"/>
    <s v="Year"/>
    <s v="Activity"/>
    <s v="Actuals"/>
    <n v="44606"/>
    <x v="0"/>
    <x v="13"/>
    <x v="11"/>
    <n v="2022"/>
    <n v="2022"/>
    <n v="2"/>
    <s v="Nice to have. Fill In or Delete"/>
    <s v="EXPENSE"/>
    <x v="1"/>
    <s v="4612 - Outside Consulting"/>
    <s v="P&amp;L"/>
    <n v="25627"/>
    <s v="No"/>
    <s v="4612 - Outside Consulting"/>
    <s v="Bill"/>
    <n v="19860"/>
    <n v="44606"/>
    <s v="IIS-22-390"/>
    <s v="EEC Global Services LLC"/>
    <s v="ENCOMPASS DIGITAL MEDIA"/>
    <s v="Bill Elsholz /PO00033359 ENCOMPASS DIGITAL MEDIA 3845 Pleasantdale Road Atlanta GA 30340"/>
    <s v="[null]"/>
    <s v="SubLabor NI"/>
    <n v="180"/>
    <m/>
    <n v="22795003.189999998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12 - Outside Consulting"/>
    <s v="[null]"/>
    <n v="121489"/>
    <s v="Actuals"/>
    <n v="121498"/>
    <s v="4612 - Outside Consulting"/>
    <x v="2"/>
    <s v="Consulting"/>
    <n v="180"/>
    <m/>
    <m/>
    <m/>
    <m/>
    <m/>
    <m/>
    <m/>
    <m/>
    <m/>
    <m/>
    <m/>
    <m/>
    <m/>
  </r>
  <r>
    <s v="GL 2022 IISL.xlsx"/>
    <s v="Nice to have. Fill In or Delete"/>
    <s v="Nice to have. Fill In or Delete"/>
    <n v="1000"/>
    <n v="44926"/>
    <n v="2022"/>
    <s v="Q4"/>
    <s v="December"/>
    <n v="52"/>
    <n v="31"/>
    <s v="Year"/>
    <s v="Activity"/>
    <s v="Actuals"/>
    <n v="44615"/>
    <x v="0"/>
    <x v="13"/>
    <x v="11"/>
    <n v="2022"/>
    <n v="2022"/>
    <n v="2"/>
    <s v="Nice to have. Fill In or Delete"/>
    <s v="EXPENSE"/>
    <x v="1"/>
    <s v="4612 - Outside Consulting"/>
    <s v="P&amp;L"/>
    <n v="25627"/>
    <s v="No"/>
    <s v="4612 - Outside Consulting"/>
    <s v="Bill"/>
    <s v="[null]"/>
    <n v="44615"/>
    <s v="CW-50447"/>
    <s v="OVERVIEW TECHNOLOGY SOLUTIONS"/>
    <s v="[null]"/>
    <s v="IIS"/>
    <s v="[null]"/>
    <s v="SubLabor NI"/>
    <n v="1000"/>
    <m/>
    <n v="22796003.189999998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12 - Outside Consulting"/>
    <s v="[null]"/>
    <n v="121489"/>
    <s v="Actuals"/>
    <n v="121498"/>
    <s v="4612 - Outside Consulting"/>
    <x v="2"/>
    <s v="Consulting"/>
    <n v="1000"/>
    <m/>
    <m/>
    <m/>
    <m/>
    <m/>
    <m/>
    <m/>
    <m/>
    <m/>
    <m/>
    <m/>
    <m/>
    <m/>
  </r>
  <r>
    <s v="GL 2022 IISL.xlsx"/>
    <s v="Nice to have. Fill In or Delete"/>
    <s v="Nice to have. Fill In or Delete"/>
    <n v="1000"/>
    <n v="44926"/>
    <n v="2022"/>
    <s v="Q4"/>
    <s v="December"/>
    <n v="52"/>
    <n v="31"/>
    <s v="Year"/>
    <s v="Activity"/>
    <s v="Actuals"/>
    <n v="44615"/>
    <x v="0"/>
    <x v="13"/>
    <x v="11"/>
    <n v="2022"/>
    <n v="2022"/>
    <n v="2"/>
    <s v="Nice to have. Fill In or Delete"/>
    <s v="EXPENSE"/>
    <x v="1"/>
    <s v="4612 - Outside Consulting"/>
    <s v="P&amp;L"/>
    <n v="25627"/>
    <s v="No"/>
    <s v="4612 - Outside Consulting"/>
    <s v="Bill"/>
    <s v="[null]"/>
    <n v="44615"/>
    <s v="CW-50449"/>
    <s v="OVERVIEW TECHNOLOGY SOLUTIONS"/>
    <s v="[null]"/>
    <s v="IIS"/>
    <s v="[null]"/>
    <s v="SubLabor NI"/>
    <n v="1000"/>
    <m/>
    <n v="22797003.189999998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12 - Outside Consulting"/>
    <s v="[null]"/>
    <n v="121489"/>
    <s v="Actuals"/>
    <n v="121498"/>
    <s v="4612 - Outside Consulting"/>
    <x v="2"/>
    <s v="Consulting"/>
    <n v="1000"/>
    <m/>
    <m/>
    <m/>
    <m/>
    <m/>
    <m/>
    <m/>
    <m/>
    <m/>
    <m/>
    <m/>
    <m/>
    <m/>
  </r>
  <r>
    <s v="GL 2022 IISL.xlsx"/>
    <s v="Nice to have. Fill In or Delete"/>
    <s v="Nice to have. Fill In or Delete"/>
    <n v="6500"/>
    <n v="44926"/>
    <n v="2022"/>
    <s v="Q4"/>
    <s v="December"/>
    <n v="52"/>
    <n v="31"/>
    <s v="Year"/>
    <s v="Activity"/>
    <s v="Actuals"/>
    <n v="44620"/>
    <x v="0"/>
    <x v="13"/>
    <x v="11"/>
    <n v="2022"/>
    <n v="2022"/>
    <n v="2"/>
    <s v="Nice to have. Fill In or Delete"/>
    <s v="EXPENSE"/>
    <x v="1"/>
    <s v="4612 - Outside Consulting"/>
    <s v="P&amp;L"/>
    <n v="25627"/>
    <s v="No"/>
    <s v="4612 - Outside Consulting"/>
    <s v="Bill"/>
    <n v="20200"/>
    <n v="44620"/>
    <n v="1481"/>
    <s v="THE LILLIS TECHNOLOGY GROUP LLC"/>
    <s v="KAMAN CORPORATION"/>
    <s v="KAMAN CORPORATION 1332 Blue Hills Avenue Building #32 BLOOMFIELD CT 06002"/>
    <s v="[null]"/>
    <s v="SubLabor NI"/>
    <n v="6500"/>
    <m/>
    <n v="22803503.189999998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12 - Outside Consulting"/>
    <s v="[null]"/>
    <n v="121489"/>
    <s v="Actuals"/>
    <n v="121498"/>
    <s v="4612 - Outside Consulting"/>
    <x v="2"/>
    <s v="Consulting"/>
    <n v="6500"/>
    <m/>
    <m/>
    <m/>
    <m/>
    <m/>
    <m/>
    <m/>
    <m/>
    <m/>
    <m/>
    <m/>
    <m/>
    <m/>
  </r>
  <r>
    <s v="GL 2022 IISL.xlsx"/>
    <s v="Nice to have. Fill In or Delete"/>
    <s v="Nice to have. Fill In or Delete"/>
    <n v="16750"/>
    <n v="44926"/>
    <n v="2022"/>
    <s v="Q4"/>
    <s v="December"/>
    <n v="52"/>
    <n v="31"/>
    <s v="Year"/>
    <s v="Activity"/>
    <s v="Actuals"/>
    <n v="44620"/>
    <x v="0"/>
    <x v="13"/>
    <x v="11"/>
    <n v="2022"/>
    <n v="2022"/>
    <n v="2"/>
    <s v="Nice to have. Fill In or Delete"/>
    <s v="EXPENSE"/>
    <x v="1"/>
    <s v="4612 - Outside Consulting"/>
    <s v="P&amp;L"/>
    <n v="25627"/>
    <s v="No"/>
    <s v="4612 - Outside Consulting"/>
    <s v="Bill"/>
    <n v="18996"/>
    <n v="44620"/>
    <n v="17510"/>
    <s v="DIVISION ONE SOLUTIONS"/>
    <s v="BLOOMBERG, LP"/>
    <s v="BLOOMBERG FINANCIAL 731 Lexington Avenue New York NY 10022"/>
    <s v="[null]"/>
    <s v="SubLabor NI"/>
    <n v="16750"/>
    <m/>
    <n v="22820253.189999998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12 - Outside Consulting"/>
    <s v="[null]"/>
    <n v="121489"/>
    <s v="Actuals"/>
    <n v="121498"/>
    <s v="4612 - Outside Consulting"/>
    <x v="2"/>
    <s v="Consulting"/>
    <n v="16750"/>
    <m/>
    <m/>
    <m/>
    <m/>
    <m/>
    <m/>
    <m/>
    <m/>
    <m/>
    <m/>
    <m/>
    <m/>
    <m/>
  </r>
  <r>
    <s v="GL 2022 IISL.xlsx"/>
    <s v="Nice to have. Fill In or Delete"/>
    <s v="Nice to have. Fill In or Delete"/>
    <n v="27594"/>
    <n v="44926"/>
    <n v="2022"/>
    <s v="Q4"/>
    <s v="December"/>
    <n v="52"/>
    <n v="31"/>
    <s v="Year"/>
    <s v="Activity"/>
    <s v="Actuals"/>
    <n v="44620"/>
    <x v="0"/>
    <x v="13"/>
    <x v="11"/>
    <n v="2022"/>
    <n v="2022"/>
    <n v="2"/>
    <s v="Nice to have. Fill In or Delete"/>
    <s v="EXPENSE"/>
    <x v="1"/>
    <s v="4612 - Outside Consulting"/>
    <s v="P&amp;L"/>
    <n v="25627"/>
    <s v="No"/>
    <s v="4612 - Outside Consulting"/>
    <s v="Bill"/>
    <n v="19787"/>
    <n v="44620"/>
    <s v="IVUSL00030082295"/>
    <s v="MICRO FOCUS Software Inc"/>
    <s v="DEPOSITORY TRUST AND CLEARING CORPORATION"/>
    <s v="DEPOSITORY TRUST AND CLEARING CORPORATION 570 Washington Blvd. Jersey City NJ 07310"/>
    <s v="[null]"/>
    <s v="SubLabor NI"/>
    <n v="27594"/>
    <m/>
    <n v="22847847.189999998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12 - Outside Consulting"/>
    <s v="[null]"/>
    <n v="121489"/>
    <s v="Actuals"/>
    <n v="121498"/>
    <s v="4612 - Outside Consulting"/>
    <x v="2"/>
    <s v="Consulting"/>
    <n v="27594"/>
    <m/>
    <m/>
    <m/>
    <m/>
    <m/>
    <m/>
    <m/>
    <m/>
    <m/>
    <m/>
    <m/>
    <m/>
    <m/>
  </r>
  <r>
    <s v="GL 2022 IISL.xlsx"/>
    <s v="Nice to have. Fill In or Delete"/>
    <s v="Nice to have. Fill In or Delete"/>
    <n v="25000"/>
    <n v="44926"/>
    <n v="2022"/>
    <s v="Q4"/>
    <s v="December"/>
    <n v="52"/>
    <n v="31"/>
    <s v="Year"/>
    <s v="Activity"/>
    <s v="Actuals"/>
    <n v="44620"/>
    <x v="0"/>
    <x v="13"/>
    <x v="11"/>
    <n v="2022"/>
    <n v="2022"/>
    <n v="2"/>
    <s v="Nice to have. Fill In or Delete"/>
    <s v="EXPENSE"/>
    <x v="1"/>
    <s v="4612 - Outside Consulting"/>
    <s v="P&amp;L"/>
    <n v="25627"/>
    <s v="No"/>
    <s v="4612 - Outside Consulting"/>
    <s v="Bill"/>
    <n v="20372"/>
    <n v="44620"/>
    <n v="80027690"/>
    <s v="ANEXINET CORP"/>
    <s v="NYC SCHOOL CONSTRUCTION AUTHORITY"/>
    <s v="Steven Poon NYC SCHOOL CONSTRUCTION AUTHORITY 30-30 Thomson Avenue Long Island City NY 11101"/>
    <s v="[null]"/>
    <s v="SubLabor NI"/>
    <n v="25000"/>
    <m/>
    <n v="22872847.189999998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12 - Outside Consulting"/>
    <s v="[null]"/>
    <n v="121489"/>
    <s v="Actuals"/>
    <n v="121498"/>
    <s v="4612 - Outside Consulting"/>
    <x v="2"/>
    <s v="Consulting"/>
    <n v="25000"/>
    <m/>
    <m/>
    <m/>
    <m/>
    <m/>
    <m/>
    <m/>
    <m/>
    <m/>
    <m/>
    <m/>
    <m/>
    <m/>
  </r>
  <r>
    <s v="GL 2022 IISL.xlsx"/>
    <s v="Nice to have. Fill In or Delete"/>
    <s v="Nice to have. Fill In or Delete"/>
    <n v="5816.25"/>
    <n v="44926"/>
    <n v="2022"/>
    <s v="Q4"/>
    <s v="December"/>
    <n v="52"/>
    <n v="31"/>
    <s v="Year"/>
    <s v="Activity"/>
    <s v="Actuals"/>
    <n v="44620"/>
    <x v="0"/>
    <x v="13"/>
    <x v="11"/>
    <n v="2022"/>
    <n v="2022"/>
    <n v="2"/>
    <s v="Nice to have. Fill In or Delete"/>
    <s v="EXPENSE"/>
    <x v="1"/>
    <s v="4612 - Outside Consulting"/>
    <s v="P&amp;L"/>
    <n v="25627"/>
    <s v="No"/>
    <s v="4612 - Outside Consulting"/>
    <s v="Bill"/>
    <n v="19765"/>
    <n v="44620"/>
    <n v="80027718"/>
    <s v="ANEXINET CORP"/>
    <s v="BOEHRINGER INGELHEIM PHARMACEUTICALS"/>
    <s v="Boehringer Ingelheim USA, Inc 39 Briar Ridge Road Danbury CT 06810"/>
    <s v="[null]"/>
    <s v="SubLabor NI"/>
    <n v="5816.25"/>
    <m/>
    <n v="22878663.439999998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12 - Outside Consulting"/>
    <s v="[null]"/>
    <n v="121489"/>
    <s v="Actuals"/>
    <n v="121498"/>
    <s v="4612 - Outside Consulting"/>
    <x v="2"/>
    <s v="Consulting"/>
    <n v="5816.25"/>
    <m/>
    <m/>
    <m/>
    <m/>
    <m/>
    <m/>
    <m/>
    <m/>
    <m/>
    <m/>
    <m/>
    <m/>
    <m/>
  </r>
  <r>
    <s v="GL 2022 IISL.xlsx"/>
    <s v="Nice to have. Fill In or Delete"/>
    <s v="Nice to have. Fill In or Delete"/>
    <n v="1000"/>
    <n v="44926"/>
    <n v="2022"/>
    <s v="Q4"/>
    <s v="December"/>
    <n v="52"/>
    <n v="31"/>
    <s v="Year"/>
    <s v="Activity"/>
    <s v="Actuals"/>
    <n v="44620"/>
    <x v="0"/>
    <x v="13"/>
    <x v="11"/>
    <n v="2022"/>
    <n v="2022"/>
    <n v="2"/>
    <s v="Nice to have. Fill In or Delete"/>
    <s v="EXPENSE"/>
    <x v="1"/>
    <s v="4612 - Outside Consulting"/>
    <s v="P&amp;L"/>
    <n v="25627"/>
    <s v="No"/>
    <s v="4612 - Outside Consulting"/>
    <s v="Bill"/>
    <n v="20200"/>
    <n v="44620"/>
    <s v="1481B"/>
    <s v="THE LILLIS TECHNOLOGY GROUP LLC"/>
    <s v="KAMAN CORPORATION"/>
    <s v="KAMAN CORPORATION 1332 Blue Hills Avenue Building #32 BLOOMFIELD CT 06002"/>
    <s v="[null]"/>
    <s v="SubLabor NI"/>
    <n v="1000"/>
    <m/>
    <n v="22879663.439999998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12 - Outside Consulting"/>
    <s v="[null]"/>
    <n v="121489"/>
    <s v="Actuals"/>
    <n v="121498"/>
    <s v="4612 - Outside Consulting"/>
    <x v="2"/>
    <s v="Consulting"/>
    <n v="1000"/>
    <m/>
    <m/>
    <m/>
    <m/>
    <m/>
    <m/>
    <m/>
    <m/>
    <m/>
    <m/>
    <m/>
    <m/>
    <m/>
  </r>
  <r>
    <s v="GL 2022 IISL.xlsx"/>
    <s v="Nice to have. Fill In or Delete"/>
    <s v="Nice to have. Fill In or Delete"/>
    <n v="706"/>
    <n v="44926"/>
    <n v="2022"/>
    <s v="Q4"/>
    <s v="December"/>
    <n v="52"/>
    <n v="31"/>
    <s v="Year"/>
    <s v="Activity"/>
    <s v="Actuals"/>
    <n v="44620"/>
    <x v="0"/>
    <x v="13"/>
    <x v="11"/>
    <n v="2022"/>
    <n v="2022"/>
    <n v="2"/>
    <s v="Nice to have. Fill In or Delete"/>
    <s v="EXPENSE"/>
    <x v="1"/>
    <s v="4612 - Outside Consulting"/>
    <s v="P&amp;L"/>
    <n v="25627"/>
    <s v="No"/>
    <s v="4612 - Outside Consulting"/>
    <s v="Journal"/>
    <s v="[null]"/>
    <n v="44620"/>
    <n v="4375"/>
    <s v="[null]"/>
    <s v="TOPAZ LIGHTING AND ELECTRIC"/>
    <s v="[null]"/>
    <s v="[null]"/>
    <s v="[null]"/>
    <n v="706"/>
    <m/>
    <n v="22880369.439999998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12 - Outside Consulting"/>
    <s v="[null]"/>
    <n v="121489"/>
    <s v="Actuals"/>
    <n v="121498"/>
    <s v="4612 - Outside Consulting"/>
    <x v="2"/>
    <s v="Consulting"/>
    <n v="706"/>
    <m/>
    <m/>
    <m/>
    <m/>
    <m/>
    <m/>
    <m/>
    <m/>
    <m/>
    <m/>
    <m/>
    <m/>
    <m/>
  </r>
  <r>
    <s v="GL 2022 IISL.xlsx"/>
    <s v="Nice to have. Fill In or Delete"/>
    <s v="Nice to have. Fill In or Delete"/>
    <n v="573.75"/>
    <n v="44926"/>
    <n v="2022"/>
    <s v="Q4"/>
    <s v="December"/>
    <n v="52"/>
    <n v="31"/>
    <s v="Year"/>
    <s v="Activity"/>
    <s v="Actuals"/>
    <n v="44620"/>
    <x v="0"/>
    <x v="13"/>
    <x v="11"/>
    <n v="2022"/>
    <n v="2022"/>
    <n v="2"/>
    <s v="Nice to have. Fill In or Delete"/>
    <s v="EXPENSE"/>
    <x v="1"/>
    <s v="4612 - Outside Consulting"/>
    <s v="P&amp;L"/>
    <n v="25627"/>
    <s v="No"/>
    <s v="4612 - Outside Consulting"/>
    <s v="Bill"/>
    <n v="20441"/>
    <n v="44620"/>
    <n v="2"/>
    <s v="Christine Nastos Mitchell LLC"/>
    <s v="FREQUENCY ELECTRONICS"/>
    <s v="Uriel Berchin FREQUENCY ELECTRONICS 55 Charles Lindbergh Blvd Uniondale NY 11553"/>
    <s v="[null]"/>
    <s v="SubLabor NI"/>
    <n v="573.75"/>
    <m/>
    <n v="22880943.189999998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12 - Outside Consulting"/>
    <s v="[null]"/>
    <n v="121489"/>
    <s v="Actuals"/>
    <n v="121498"/>
    <s v="4612 - Outside Consulting"/>
    <x v="2"/>
    <s v="Consulting"/>
    <n v="573.75"/>
    <m/>
    <m/>
    <m/>
    <m/>
    <m/>
    <m/>
    <m/>
    <m/>
    <m/>
    <m/>
    <m/>
    <m/>
    <m/>
  </r>
  <r>
    <s v="GL 2022 IISL.xlsx"/>
    <s v="Nice to have. Fill In or Delete"/>
    <s v="Nice to have. Fill In or Delete"/>
    <n v="17280"/>
    <n v="44926"/>
    <n v="2022"/>
    <s v="Q4"/>
    <s v="December"/>
    <n v="52"/>
    <n v="31"/>
    <s v="Year"/>
    <s v="Activity"/>
    <s v="Actuals"/>
    <n v="44620"/>
    <x v="0"/>
    <x v="13"/>
    <x v="11"/>
    <n v="2022"/>
    <n v="2022"/>
    <n v="2"/>
    <s v="Nice to have. Fill In or Delete"/>
    <s v="EXPENSE"/>
    <x v="1"/>
    <s v="4612 - Outside Consulting"/>
    <s v="P&amp;L"/>
    <n v="25627"/>
    <s v="No"/>
    <s v="4612 - Outside Consulting"/>
    <s v="Bill"/>
    <n v="19699"/>
    <n v="44620"/>
    <n v="17513"/>
    <s v="DIVISION ONE SOLUTIONS"/>
    <s v="BLOOMBERG, LP"/>
    <s v="Bloomberg LP 731 Lexington Avenue New York NY 10022"/>
    <s v="[null]"/>
    <s v="SubLabor NI"/>
    <n v="17280"/>
    <m/>
    <n v="22898223.189999998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12 - Outside Consulting"/>
    <s v="[null]"/>
    <n v="121489"/>
    <s v="Actuals"/>
    <n v="121498"/>
    <s v="4612 - Outside Consulting"/>
    <x v="2"/>
    <s v="Consulting"/>
    <n v="17280"/>
    <m/>
    <m/>
    <m/>
    <m/>
    <m/>
    <m/>
    <m/>
    <m/>
    <m/>
    <m/>
    <m/>
    <m/>
    <m/>
  </r>
  <r>
    <s v="GL 2022 IISL.xlsx"/>
    <s v="Nice to have. Fill In or Delete"/>
    <s v="Nice to have. Fill In or Delete"/>
    <n v="2790"/>
    <n v="44926"/>
    <n v="2022"/>
    <s v="Q4"/>
    <s v="December"/>
    <n v="52"/>
    <n v="31"/>
    <s v="Year"/>
    <s v="Activity"/>
    <s v="Actuals"/>
    <n v="44620"/>
    <x v="0"/>
    <x v="13"/>
    <x v="11"/>
    <n v="2022"/>
    <n v="2022"/>
    <n v="2"/>
    <s v="Nice to have. Fill In or Delete"/>
    <s v="EXPENSE"/>
    <x v="1"/>
    <s v="4612 - Outside Consulting"/>
    <s v="P&amp;L"/>
    <n v="25627"/>
    <s v="No"/>
    <s v="4612 - Outside Consulting"/>
    <s v="Bill"/>
    <n v="19942"/>
    <n v="44620"/>
    <s v="IIS-22-409"/>
    <s v="EEC Global Services LLC"/>
    <s v="BARON FUNDS"/>
    <s v="BARON CAPITAL IT DEPT/ Henry Mayorga hmayorga@baronfunds.com 767 Fifth Ave, 49th Floor New York NY 10153"/>
    <s v="[null]"/>
    <s v="SubLabor NI"/>
    <n v="2790"/>
    <m/>
    <n v="22901013.189999998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12 - Outside Consulting"/>
    <s v="[null]"/>
    <n v="121489"/>
    <s v="Actuals"/>
    <n v="121498"/>
    <s v="4612 - Outside Consulting"/>
    <x v="2"/>
    <s v="Consulting"/>
    <n v="2790"/>
    <m/>
    <m/>
    <m/>
    <m/>
    <m/>
    <m/>
    <m/>
    <m/>
    <m/>
    <m/>
    <m/>
    <m/>
    <m/>
  </r>
  <r>
    <s v="GL 2022 IISL.xlsx"/>
    <s v="Nice to have. Fill In or Delete"/>
    <s v="Nice to have. Fill In or Delete"/>
    <n v="48950.239999999998"/>
    <n v="44926"/>
    <n v="2022"/>
    <s v="Q4"/>
    <s v="December"/>
    <n v="52"/>
    <n v="31"/>
    <s v="Year"/>
    <s v="Activity"/>
    <s v="Actuals"/>
    <n v="44607"/>
    <x v="0"/>
    <x v="14"/>
    <x v="12"/>
    <n v="2022"/>
    <n v="2022"/>
    <n v="2"/>
    <s v="Nice to have. Fill In or Delete"/>
    <s v="EXPENSE"/>
    <x v="1"/>
    <s v="4613 - Integration cogs"/>
    <s v="P&amp;L"/>
    <n v="25627"/>
    <s v="No"/>
    <s v="4613 - Integration cogs"/>
    <s v="Journal"/>
    <s v="[null]"/>
    <n v="44607"/>
    <n v="4345"/>
    <s v="[null]"/>
    <s v="[null]"/>
    <s v="[null]"/>
    <s v="[null]"/>
    <s v="[null]"/>
    <n v="48950.239999999998"/>
    <m/>
    <n v="5529195.2300000004"/>
    <s v="[null]"/>
    <s v="COGS"/>
    <s v="COGS"/>
    <s v="Cost of Sales - Integration"/>
    <s v="Integration"/>
    <n v="1"/>
    <s v="Corporate"/>
    <s v="Percentage"/>
    <s v="Cost of Sales - Integration"/>
    <s v="4613 - Integration cogs"/>
    <s v="4613 - Integration cogs"/>
    <s v="[null]"/>
    <n v="121489"/>
    <s v="Actuals"/>
    <n v="121498"/>
    <s v="4613 - Integration cogs"/>
    <x v="5"/>
    <s v="Cost of Sales - Integration"/>
    <n v="48950.239999999998"/>
    <m/>
    <m/>
    <m/>
    <m/>
    <m/>
    <m/>
    <m/>
    <m/>
    <m/>
    <m/>
    <m/>
    <m/>
    <m/>
  </r>
  <r>
    <s v="GL 2022 IISL.xlsx"/>
    <s v="Nice to have. Fill In or Delete"/>
    <s v="Nice to have. Fill In or Delete"/>
    <n v="53126.23"/>
    <n v="44926"/>
    <n v="2022"/>
    <s v="Q4"/>
    <s v="December"/>
    <n v="52"/>
    <n v="31"/>
    <s v="Year"/>
    <s v="Activity"/>
    <s v="Actuals"/>
    <n v="44620"/>
    <x v="0"/>
    <x v="14"/>
    <x v="12"/>
    <n v="2022"/>
    <n v="2022"/>
    <n v="2"/>
    <s v="Nice to have. Fill In or Delete"/>
    <s v="EXPENSE"/>
    <x v="1"/>
    <s v="4613 - Integration cogs"/>
    <s v="P&amp;L"/>
    <n v="25627"/>
    <s v="No"/>
    <s v="4613 - Integration cogs"/>
    <s v="Journal"/>
    <s v="[null]"/>
    <n v="44620"/>
    <n v="4371"/>
    <s v="[null]"/>
    <s v="[null]"/>
    <s v="[null]"/>
    <s v="[null]"/>
    <s v="[null]"/>
    <n v="53126.23"/>
    <m/>
    <n v="5582321.4600000009"/>
    <s v="[null]"/>
    <s v="COGS"/>
    <s v="COGS"/>
    <s v="Cost of Sales - Integration"/>
    <s v="Integration"/>
    <n v="1"/>
    <s v="Corporate"/>
    <s v="Percentage"/>
    <s v="Cost of Sales - Integration"/>
    <s v="4613 - Integration cogs"/>
    <s v="4613 - Integration cogs"/>
    <s v="[null]"/>
    <n v="121489"/>
    <s v="Actuals"/>
    <n v="121498"/>
    <s v="4613 - Integration cogs"/>
    <x v="5"/>
    <s v="Cost of Sales - Integration"/>
    <n v="53126.23"/>
    <m/>
    <m/>
    <m/>
    <m/>
    <m/>
    <m/>
    <m/>
    <m/>
    <m/>
    <m/>
    <m/>
    <m/>
    <m/>
  </r>
  <r>
    <s v="GL 2022 IISL.xlsx"/>
    <s v="Nice to have. Fill In or Delete"/>
    <s v="Nice to have. Fill In or Delete"/>
    <n v="2052.98"/>
    <n v="44926"/>
    <n v="2022"/>
    <s v="Q4"/>
    <s v="December"/>
    <n v="52"/>
    <n v="31"/>
    <s v="Year"/>
    <s v="Activity"/>
    <s v="Actuals"/>
    <n v="44593"/>
    <x v="0"/>
    <x v="15"/>
    <x v="13"/>
    <n v="2022"/>
    <n v="2022"/>
    <n v="2"/>
    <s v="Nice to have. Fill In or Delete"/>
    <s v="EXPENSE"/>
    <x v="1"/>
    <s v="4615 - Service Contract Renewals"/>
    <s v="P&amp;L"/>
    <n v="25627"/>
    <s v="No"/>
    <s v="4615 - Service Contract Renewals"/>
    <s v="Bill"/>
    <n v="20227"/>
    <n v="44593"/>
    <n v="53444169"/>
    <s v="ARROW"/>
    <s v="[null]"/>
    <s v="Mike King #845-304-1646 mking@cyrusone.com CyrusOne Enhanced Services 50 Madison Rd. Totowa NJ 07512"/>
    <s v="[null]"/>
    <s v="Hardware"/>
    <n v="2052.98"/>
    <m/>
    <n v="147152949.42000008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2052.98"/>
    <m/>
    <m/>
    <m/>
    <m/>
    <m/>
    <m/>
    <m/>
    <m/>
    <m/>
    <m/>
    <m/>
    <m/>
    <m/>
  </r>
  <r>
    <s v="GL 2022 IISL.xlsx"/>
    <s v="Nice to have. Fill In or Delete"/>
    <s v="Nice to have. Fill In or Delete"/>
    <n v="43716.76"/>
    <n v="44926"/>
    <n v="2022"/>
    <s v="Q4"/>
    <s v="December"/>
    <n v="52"/>
    <n v="31"/>
    <s v="Year"/>
    <s v="Activity"/>
    <s v="Actuals"/>
    <n v="44593"/>
    <x v="0"/>
    <x v="15"/>
    <x v="13"/>
    <n v="2022"/>
    <n v="2022"/>
    <n v="2"/>
    <s v="Nice to have. Fill In or Delete"/>
    <s v="EXPENSE"/>
    <x v="1"/>
    <s v="4615 - Service Contract Renewals"/>
    <s v="P&amp;L"/>
    <n v="25627"/>
    <s v="No"/>
    <s v="4615 - Service Contract Renewals"/>
    <s v="Bill"/>
    <n v="20224"/>
    <n v="44593"/>
    <n v="53444092"/>
    <s v="ARROW"/>
    <s v="TOPAZ LIGHTING AND ELECTRIC"/>
    <s v="TOPAZ, a Southwire Company 925 Waverly Avenue Holtsville NY 11742"/>
    <s v="[null]"/>
    <s v="Hardware"/>
    <n v="43716.76"/>
    <m/>
    <n v="147196666.18000007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43716.76"/>
    <m/>
    <m/>
    <m/>
    <m/>
    <m/>
    <m/>
    <m/>
    <m/>
    <m/>
    <m/>
    <m/>
    <m/>
    <m/>
  </r>
  <r>
    <s v="GL 2022 IISL.xlsx"/>
    <s v="Nice to have. Fill In or Delete"/>
    <s v="Nice to have. Fill In or Delete"/>
    <n v="9374.19"/>
    <n v="44926"/>
    <n v="2022"/>
    <s v="Q4"/>
    <s v="December"/>
    <n v="52"/>
    <n v="31"/>
    <s v="Year"/>
    <s v="Activity"/>
    <s v="Actuals"/>
    <n v="44593"/>
    <x v="0"/>
    <x v="15"/>
    <x v="13"/>
    <n v="2022"/>
    <n v="2022"/>
    <n v="2"/>
    <s v="Nice to have. Fill In or Delete"/>
    <s v="EXPENSE"/>
    <x v="1"/>
    <s v="4615 - Service Contract Renewals"/>
    <s v="P&amp;L"/>
    <n v="25627"/>
    <s v="No"/>
    <s v="4615 - Service Contract Renewals"/>
    <s v="Bill"/>
    <n v="18678"/>
    <n v="44593"/>
    <n v="53444133"/>
    <s v="ARROW"/>
    <s v="KAMAN CORPORATION"/>
    <s v="Attn: Kaman IT KAMAN CORPORATION 1332 Blue Hills Ave. Bloomfield CT 06002"/>
    <s v="[null]"/>
    <s v="Hardware"/>
    <n v="9374.19"/>
    <m/>
    <n v="147206040.37000006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9374.19"/>
    <m/>
    <m/>
    <m/>
    <m/>
    <m/>
    <m/>
    <m/>
    <m/>
    <m/>
    <m/>
    <m/>
    <m/>
    <m/>
  </r>
  <r>
    <s v="GL 2022 IISL.xlsx"/>
    <s v="Nice to have. Fill In or Delete"/>
    <s v="Nice to have. Fill In or Delete"/>
    <n v="7192.12"/>
    <n v="44926"/>
    <n v="2022"/>
    <s v="Q4"/>
    <s v="December"/>
    <n v="52"/>
    <n v="31"/>
    <s v="Year"/>
    <s v="Activity"/>
    <s v="Actuals"/>
    <n v="44593"/>
    <x v="0"/>
    <x v="15"/>
    <x v="13"/>
    <n v="2022"/>
    <n v="2022"/>
    <n v="2"/>
    <s v="Nice to have. Fill In or Delete"/>
    <s v="EXPENSE"/>
    <x v="1"/>
    <s v="4615 - Service Contract Renewals"/>
    <s v="P&amp;L"/>
    <n v="25627"/>
    <s v="No"/>
    <s v="4615 - Service Contract Renewals"/>
    <s v="Bill"/>
    <n v="18764"/>
    <n v="44593"/>
    <n v="53444085"/>
    <s v="ARROW"/>
    <s v="RUBY INDUSTRIAL TECHNOLOGIES"/>
    <s v="Rick Ripoll RUBY INDUSTRIAL TECHNOLOGIES 11 &amp; 17 Skyline Dr Hawthorne, NY 10532"/>
    <s v="[null]"/>
    <s v="Hardware"/>
    <n v="7192.12"/>
    <m/>
    <n v="147213232.49000007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7192.12"/>
    <m/>
    <m/>
    <m/>
    <m/>
    <m/>
    <m/>
    <m/>
    <m/>
    <m/>
    <m/>
    <m/>
    <m/>
    <m/>
  </r>
  <r>
    <s v="GL 2022 IISL.xlsx"/>
    <s v="Nice to have. Fill In or Delete"/>
    <s v="Nice to have. Fill In or Delete"/>
    <n v="2979.48"/>
    <n v="44926"/>
    <n v="2022"/>
    <s v="Q4"/>
    <s v="December"/>
    <n v="52"/>
    <n v="31"/>
    <s v="Year"/>
    <s v="Activity"/>
    <s v="Actuals"/>
    <n v="44594"/>
    <x v="0"/>
    <x v="15"/>
    <x v="13"/>
    <n v="2022"/>
    <n v="2022"/>
    <n v="2"/>
    <s v="Nice to have. Fill In or Delete"/>
    <s v="EXPENSE"/>
    <x v="1"/>
    <s v="4615 - Service Contract Renewals"/>
    <s v="P&amp;L"/>
    <n v="25627"/>
    <s v="No"/>
    <s v="4615 - Service Contract Renewals"/>
    <s v="Bill"/>
    <n v="20223"/>
    <n v="44594"/>
    <n v="53445146"/>
    <s v="ARROW"/>
    <s v="W.P. CAREY LLC"/>
    <s v="Virginia Lentino WP CAREY 401 9th Ave 58th floor New York NY 10001"/>
    <s v="[null]"/>
    <s v="Hardware"/>
    <n v="2979.48"/>
    <m/>
    <n v="147216211.97000006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2979.48"/>
    <m/>
    <m/>
    <m/>
    <m/>
    <m/>
    <m/>
    <m/>
    <m/>
    <m/>
    <m/>
    <m/>
    <m/>
    <m/>
  </r>
  <r>
    <s v="GL 2022 IISL.xlsx"/>
    <s v="Nice to have. Fill In or Delete"/>
    <s v="Nice to have. Fill In or Delete"/>
    <n v="4230.2700000000004"/>
    <n v="44926"/>
    <n v="2022"/>
    <s v="Q4"/>
    <s v="December"/>
    <n v="52"/>
    <n v="31"/>
    <s v="Year"/>
    <s v="Activity"/>
    <s v="Actuals"/>
    <n v="44594"/>
    <x v="0"/>
    <x v="15"/>
    <x v="13"/>
    <n v="2022"/>
    <n v="2022"/>
    <n v="2"/>
    <s v="Nice to have. Fill In or Delete"/>
    <s v="EXPENSE"/>
    <x v="1"/>
    <s v="4615 - Service Contract Renewals"/>
    <s v="P&amp;L"/>
    <n v="25627"/>
    <s v="No"/>
    <s v="4615 - Service Contract Renewals"/>
    <s v="Bill"/>
    <n v="20288"/>
    <n v="44594"/>
    <n v="53444978"/>
    <s v="ARROW"/>
    <s v="ATLANTIC ENGINEERING INC"/>
    <s v="Steven Opolski Steve@AtlanticEngineeringInc.com Tel: 978.318.0598"/>
    <s v="[null]"/>
    <s v="SubLabor NI"/>
    <n v="4230.2700000000004"/>
    <m/>
    <n v="147220442.24000007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4230.2700000000004"/>
    <m/>
    <m/>
    <m/>
    <m/>
    <m/>
    <m/>
    <m/>
    <m/>
    <m/>
    <m/>
    <m/>
    <m/>
    <m/>
  </r>
  <r>
    <s v="GL 2022 IISL.xlsx"/>
    <s v="Nice to have. Fill In or Delete"/>
    <s v="Nice to have. Fill In or Delete"/>
    <n v="-3097.18"/>
    <n v="44926"/>
    <n v="2022"/>
    <s v="Q4"/>
    <s v="December"/>
    <n v="52"/>
    <n v="31"/>
    <s v="Year"/>
    <s v="Activity"/>
    <s v="Actuals"/>
    <n v="44594"/>
    <x v="0"/>
    <x v="15"/>
    <x v="13"/>
    <n v="2022"/>
    <n v="2022"/>
    <n v="2"/>
    <s v="Nice to have. Fill In or Delete"/>
    <s v="EXPENSE"/>
    <x v="1"/>
    <s v="4615 - Service Contract Renewals"/>
    <s v="P&amp;L"/>
    <n v="25627"/>
    <s v="No"/>
    <s v="4615 - Service Contract Renewals"/>
    <s v="Journal"/>
    <s v="[null]"/>
    <n v="44594"/>
    <n v="4384"/>
    <s v="[null]"/>
    <s v="W.P. CAREY LLC"/>
    <s v="[null]"/>
    <s v="[null]"/>
    <s v="[null]"/>
    <m/>
    <n v="3097.18"/>
    <n v="147217345.06000006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-3097.18"/>
    <m/>
    <m/>
    <m/>
    <m/>
    <m/>
    <m/>
    <m/>
    <m/>
    <m/>
    <m/>
    <m/>
    <m/>
    <m/>
  </r>
  <r>
    <s v="GL 2022 IISL.xlsx"/>
    <s v="Nice to have. Fill In or Delete"/>
    <s v="Nice to have. Fill In or Delete"/>
    <n v="1554.34"/>
    <n v="44926"/>
    <n v="2022"/>
    <s v="Q4"/>
    <s v="December"/>
    <n v="52"/>
    <n v="31"/>
    <s v="Year"/>
    <s v="Activity"/>
    <s v="Actuals"/>
    <n v="44595"/>
    <x v="0"/>
    <x v="15"/>
    <x v="13"/>
    <n v="2022"/>
    <n v="2022"/>
    <n v="2"/>
    <s v="Nice to have. Fill In or Delete"/>
    <s v="EXPENSE"/>
    <x v="1"/>
    <s v="4615 - Service Contract Renewals"/>
    <s v="P&amp;L"/>
    <n v="25627"/>
    <s v="No"/>
    <s v="4615 - Service Contract Renewals"/>
    <s v="Bill"/>
    <n v="20293"/>
    <n v="44595"/>
    <n v="53445476"/>
    <s v="ARROW"/>
    <s v="ALKEON CAPITAL MANAGEMENT"/>
    <s v="Bill Mott/(212) 716-6576 bmott@alkeoncapital.com ALKEON CAPITAL MANAGEMENT 350 Madison Avenue 19th Floor New York NY 10017"/>
    <s v="[null]"/>
    <s v="SubLabor NI"/>
    <n v="1554.34"/>
    <m/>
    <n v="147218899.40000007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1554.34"/>
    <m/>
    <m/>
    <m/>
    <m/>
    <m/>
    <m/>
    <m/>
    <m/>
    <m/>
    <m/>
    <m/>
    <m/>
    <m/>
  </r>
  <r>
    <s v="GL 2022 IISL.xlsx"/>
    <s v="Nice to have. Fill In or Delete"/>
    <s v="Nice to have. Fill In or Delete"/>
    <n v="3058.98"/>
    <n v="44926"/>
    <n v="2022"/>
    <s v="Q4"/>
    <s v="December"/>
    <n v="52"/>
    <n v="31"/>
    <s v="Year"/>
    <s v="Activity"/>
    <s v="Actuals"/>
    <n v="44596"/>
    <x v="0"/>
    <x v="15"/>
    <x v="13"/>
    <n v="2022"/>
    <n v="2022"/>
    <n v="2"/>
    <s v="Nice to have. Fill In or Delete"/>
    <s v="EXPENSE"/>
    <x v="1"/>
    <s v="4615 - Service Contract Renewals"/>
    <s v="P&amp;L"/>
    <n v="25627"/>
    <s v="No"/>
    <s v="4615 - Service Contract Renewals"/>
    <s v="Bill"/>
    <n v="20295"/>
    <n v="44596"/>
    <n v="53445757"/>
    <s v="ARROW"/>
    <s v="ERIDAN COMMUNICATIONS INC"/>
    <s v="Fabio Ferreira Eridan Communications fferreira@eridan.io Tel: 650.336.7651"/>
    <s v="[null]"/>
    <s v="SubLabor NI"/>
    <n v="3058.98"/>
    <m/>
    <n v="147221958.38000005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3058.98"/>
    <m/>
    <m/>
    <m/>
    <m/>
    <m/>
    <m/>
    <m/>
    <m/>
    <m/>
    <m/>
    <m/>
    <m/>
    <m/>
  </r>
  <r>
    <s v="GL 2022 IISL.xlsx"/>
    <s v="Nice to have. Fill In or Delete"/>
    <s v="Nice to have. Fill In or Delete"/>
    <n v="1330"/>
    <n v="44926"/>
    <n v="2022"/>
    <s v="Q4"/>
    <s v="December"/>
    <n v="52"/>
    <n v="31"/>
    <s v="Year"/>
    <s v="Activity"/>
    <s v="Actuals"/>
    <n v="44596"/>
    <x v="0"/>
    <x v="15"/>
    <x v="13"/>
    <n v="2022"/>
    <n v="2022"/>
    <n v="2"/>
    <s v="Nice to have. Fill In or Delete"/>
    <s v="EXPENSE"/>
    <x v="1"/>
    <s v="4615 - Service Contract Renewals"/>
    <s v="P&amp;L"/>
    <n v="25627"/>
    <s v="No"/>
    <s v="4615 - Service Contract Renewals"/>
    <s v="Bill"/>
    <n v="20292"/>
    <n v="44596"/>
    <n v="53445775"/>
    <s v="ARROW"/>
    <s v="ALKEON CAPITAL MANAGEMENT"/>
    <s v="Bill Mott/(212) 716-6576 bmott@alkeoncapital.com ALKEON CAPITAL MANAGEMENT 350 Madison Avenue 19th Floor New York NY 10017"/>
    <s v="[null]"/>
    <s v="SubLabor NI"/>
    <n v="1330"/>
    <m/>
    <n v="147223288.38000005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1330"/>
    <m/>
    <m/>
    <m/>
    <m/>
    <m/>
    <m/>
    <m/>
    <m/>
    <m/>
    <m/>
    <m/>
    <m/>
    <m/>
  </r>
  <r>
    <s v="GL 2022 IISL.xlsx"/>
    <s v="Nice to have. Fill In or Delete"/>
    <s v="Nice to have. Fill In or Delete"/>
    <n v="3474.51"/>
    <n v="44926"/>
    <n v="2022"/>
    <s v="Q4"/>
    <s v="December"/>
    <n v="52"/>
    <n v="31"/>
    <s v="Year"/>
    <s v="Activity"/>
    <s v="Actuals"/>
    <n v="44596"/>
    <x v="0"/>
    <x v="15"/>
    <x v="13"/>
    <n v="2022"/>
    <n v="2022"/>
    <n v="2"/>
    <s v="Nice to have. Fill In or Delete"/>
    <s v="EXPENSE"/>
    <x v="1"/>
    <s v="4615 - Service Contract Renewals"/>
    <s v="P&amp;L"/>
    <n v="25627"/>
    <s v="No"/>
    <s v="4615 - Service Contract Renewals"/>
    <s v="Bill"/>
    <n v="20276"/>
    <n v="44596"/>
    <n v="53445920"/>
    <s v="ARROW"/>
    <s v="US FUND FOR UNICEF"/>
    <s v="Danny Tuen US FUND FOR UNICEF 125 Maiden Lane 10th Floor New York NY 10038"/>
    <s v="[null]"/>
    <s v="Hardware"/>
    <n v="3474.51"/>
    <m/>
    <n v="147226762.89000005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3474.51"/>
    <m/>
    <m/>
    <m/>
    <m/>
    <m/>
    <m/>
    <m/>
    <m/>
    <m/>
    <m/>
    <m/>
    <m/>
    <m/>
  </r>
  <r>
    <s v="GL 2022 IISL.xlsx"/>
    <s v="Nice to have. Fill In or Delete"/>
    <s v="Nice to have. Fill In or Delete"/>
    <n v="182115.7"/>
    <n v="44926"/>
    <n v="2022"/>
    <s v="Q4"/>
    <s v="December"/>
    <n v="52"/>
    <n v="31"/>
    <s v="Year"/>
    <s v="Activity"/>
    <s v="Actuals"/>
    <n v="44600"/>
    <x v="0"/>
    <x v="15"/>
    <x v="13"/>
    <n v="2022"/>
    <n v="2022"/>
    <n v="2"/>
    <s v="Nice to have. Fill In or Delete"/>
    <s v="EXPENSE"/>
    <x v="1"/>
    <s v="4615 - Service Contract Renewals"/>
    <s v="P&amp;L"/>
    <n v="25627"/>
    <s v="No"/>
    <s v="4615 - Service Contract Renewals"/>
    <s v="Bill"/>
    <n v="20298"/>
    <n v="44600"/>
    <s v="CP-2401"/>
    <s v="cPacket Networks Inc"/>
    <s v="BLOOMBERG, LP"/>
    <s v="Bloomberg LP 731 Lexington Avenue New York NY 10022"/>
    <s v="[null]"/>
    <s v="SubLabor NI"/>
    <n v="182115.7"/>
    <m/>
    <n v="147408878.59000003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182115.7"/>
    <m/>
    <m/>
    <m/>
    <m/>
    <m/>
    <m/>
    <m/>
    <m/>
    <m/>
    <m/>
    <m/>
    <m/>
    <m/>
  </r>
  <r>
    <s v="GL 2022 IISL.xlsx"/>
    <s v="Nice to have. Fill In or Delete"/>
    <s v="Nice to have. Fill In or Delete"/>
    <n v="18354"/>
    <n v="44926"/>
    <n v="2022"/>
    <s v="Q4"/>
    <s v="December"/>
    <n v="52"/>
    <n v="31"/>
    <s v="Year"/>
    <s v="Activity"/>
    <s v="Actuals"/>
    <n v="44601"/>
    <x v="0"/>
    <x v="15"/>
    <x v="13"/>
    <n v="2022"/>
    <n v="2022"/>
    <n v="2"/>
    <s v="Nice to have. Fill In or Delete"/>
    <s v="EXPENSE"/>
    <x v="1"/>
    <s v="4615 - Service Contract Renewals"/>
    <s v="P&amp;L"/>
    <n v="25627"/>
    <s v="No"/>
    <s v="4615 - Service Contract Renewals"/>
    <s v="Bill"/>
    <n v="20104"/>
    <n v="44601"/>
    <n v="92254182"/>
    <s v="CITRIX"/>
    <s v="ALKEON CAPITAL MANAGEMENT"/>
    <s v="Bill Mott/(212) 716-6576 ALKEON CAPITAL MANAGEMENT 350 Madison Avenue 19th Floor New York NY 10017"/>
    <s v="[null]"/>
    <s v="Hardware"/>
    <n v="18354"/>
    <m/>
    <n v="147427232.59000003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18354"/>
    <m/>
    <m/>
    <m/>
    <m/>
    <m/>
    <m/>
    <m/>
    <m/>
    <m/>
    <m/>
    <m/>
    <m/>
    <m/>
  </r>
  <r>
    <s v="GL 2022 IISL.xlsx"/>
    <s v="Nice to have. Fill In or Delete"/>
    <s v="Nice to have. Fill In or Delete"/>
    <n v="8560"/>
    <n v="44926"/>
    <n v="2022"/>
    <s v="Q4"/>
    <s v="December"/>
    <n v="52"/>
    <n v="31"/>
    <s v="Year"/>
    <s v="Activity"/>
    <s v="Actuals"/>
    <n v="44601"/>
    <x v="0"/>
    <x v="15"/>
    <x v="13"/>
    <n v="2022"/>
    <n v="2022"/>
    <n v="2"/>
    <s v="Nice to have. Fill In or Delete"/>
    <s v="EXPENSE"/>
    <x v="1"/>
    <s v="4615 - Service Contract Renewals"/>
    <s v="P&amp;L"/>
    <n v="25627"/>
    <s v="No"/>
    <s v="4615 - Service Contract Renewals"/>
    <s v="Bill"/>
    <n v="20304"/>
    <n v="44601"/>
    <n v="128554796"/>
    <s v="TD SYNNEX CORPORATION"/>
    <s v="THE CHILDREN'S PLACE"/>
    <s v="THE CHILDREN'S PLACE 500 Plaza Drive Secaucus NJ 07094 Nishant Jindal NJINDAL@childrensplace.com Phone: 201.453.7777"/>
    <s v="[null]"/>
    <s v="SubLabor NI"/>
    <n v="8560"/>
    <m/>
    <n v="147435792.59000003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8560"/>
    <m/>
    <m/>
    <m/>
    <m/>
    <m/>
    <m/>
    <m/>
    <m/>
    <m/>
    <m/>
    <m/>
    <m/>
    <m/>
  </r>
  <r>
    <s v="GL 2022 IISL.xlsx"/>
    <s v="Nice to have. Fill In or Delete"/>
    <s v="Nice to have. Fill In or Delete"/>
    <n v="605.88"/>
    <n v="44926"/>
    <n v="2022"/>
    <s v="Q4"/>
    <s v="December"/>
    <n v="52"/>
    <n v="31"/>
    <s v="Year"/>
    <s v="Activity"/>
    <s v="Actuals"/>
    <n v="44602"/>
    <x v="0"/>
    <x v="15"/>
    <x v="13"/>
    <n v="2022"/>
    <n v="2022"/>
    <n v="2"/>
    <s v="Nice to have. Fill In or Delete"/>
    <s v="EXPENSE"/>
    <x v="1"/>
    <s v="4615 - Service Contract Renewals"/>
    <s v="P&amp;L"/>
    <n v="25627"/>
    <s v="No"/>
    <s v="4615 - Service Contract Renewals"/>
    <s v="Bill"/>
    <n v="20302"/>
    <n v="44602"/>
    <n v="53447655"/>
    <s v="ARROW"/>
    <s v="SUMMIT TECHNICAL SOLUTIONS"/>
    <s v="Jobrieth Menard 719.203.8051 email: jmenard@sts-llc.com SUMMIT TECHNICAL SOLUTIONS 7150 Campus Drive, Suite 210 Colorado Sprin"/>
    <s v="[null]"/>
    <s v="SubLabor NI"/>
    <n v="605.88"/>
    <m/>
    <n v="147436398.47000003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605.88"/>
    <m/>
    <m/>
    <m/>
    <m/>
    <m/>
    <m/>
    <m/>
    <m/>
    <m/>
    <m/>
    <m/>
    <m/>
    <m/>
  </r>
  <r>
    <s v="GL 2022 IISL.xlsx"/>
    <s v="Nice to have. Fill In or Delete"/>
    <s v="Nice to have. Fill In or Delete"/>
    <n v="692.58"/>
    <n v="44926"/>
    <n v="2022"/>
    <s v="Q4"/>
    <s v="December"/>
    <n v="52"/>
    <n v="31"/>
    <s v="Year"/>
    <s v="Activity"/>
    <s v="Actuals"/>
    <n v="44603"/>
    <x v="0"/>
    <x v="15"/>
    <x v="13"/>
    <n v="2022"/>
    <n v="2022"/>
    <n v="2"/>
    <s v="Nice to have. Fill In or Delete"/>
    <s v="EXPENSE"/>
    <x v="1"/>
    <s v="4615 - Service Contract Renewals"/>
    <s v="P&amp;L"/>
    <n v="25627"/>
    <s v="No"/>
    <s v="4615 - Service Contract Renewals"/>
    <s v="Bill"/>
    <n v="20311"/>
    <n v="44603"/>
    <n v="53448209"/>
    <s v="ARROW"/>
    <s v="STRONGKEY"/>
    <s v="STRONGKEY 10846 Via San Marino Cupertino CA 95014 Arshad Noor and Suhail Noor Phone 408.331.2000 arshad.noor@strongkey.com suh"/>
    <s v="[null]"/>
    <s v="SubLabor NI"/>
    <n v="692.58"/>
    <m/>
    <n v="147437091.05000004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692.58"/>
    <m/>
    <m/>
    <m/>
    <m/>
    <m/>
    <m/>
    <m/>
    <m/>
    <m/>
    <m/>
    <m/>
    <m/>
    <m/>
  </r>
  <r>
    <s v="GL 2022 IISL.xlsx"/>
    <s v="Nice to have. Fill In or Delete"/>
    <s v="Nice to have. Fill In or Delete"/>
    <n v="3345.02"/>
    <n v="44926"/>
    <n v="2022"/>
    <s v="Q4"/>
    <s v="December"/>
    <n v="52"/>
    <n v="31"/>
    <s v="Year"/>
    <s v="Activity"/>
    <s v="Actuals"/>
    <n v="44607"/>
    <x v="0"/>
    <x v="15"/>
    <x v="13"/>
    <n v="2022"/>
    <n v="2022"/>
    <n v="2"/>
    <s v="Nice to have. Fill In or Delete"/>
    <s v="EXPENSE"/>
    <x v="1"/>
    <s v="4615 - Service Contract Renewals"/>
    <s v="P&amp;L"/>
    <n v="25627"/>
    <s v="No"/>
    <s v="4615 - Service Contract Renewals"/>
    <s v="Bill"/>
    <n v="20277"/>
    <n v="44607"/>
    <n v="53449540"/>
    <s v="ARROW"/>
    <s v="ARROW ELECTRONICS, INC"/>
    <s v="ARROW ELECTRONICS, INC 665 Maestro Drive #100 Reno NV 89511"/>
    <s v="[null]"/>
    <s v="Hardware"/>
    <n v="3345.02"/>
    <m/>
    <n v="147440436.07000005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3345.02"/>
    <m/>
    <m/>
    <m/>
    <m/>
    <m/>
    <m/>
    <m/>
    <m/>
    <m/>
    <m/>
    <m/>
    <m/>
    <m/>
  </r>
  <r>
    <s v="GL 2022 IISL.xlsx"/>
    <s v="Nice to have. Fill In or Delete"/>
    <s v="Nice to have. Fill In or Delete"/>
    <n v="1126.08"/>
    <n v="44926"/>
    <n v="2022"/>
    <s v="Q4"/>
    <s v="December"/>
    <n v="52"/>
    <n v="31"/>
    <s v="Year"/>
    <s v="Activity"/>
    <s v="Actuals"/>
    <n v="44610"/>
    <x v="0"/>
    <x v="15"/>
    <x v="13"/>
    <n v="2022"/>
    <n v="2022"/>
    <n v="2"/>
    <s v="Nice to have. Fill In or Delete"/>
    <s v="EXPENSE"/>
    <x v="1"/>
    <s v="4615 - Service Contract Renewals"/>
    <s v="P&amp;L"/>
    <n v="25627"/>
    <s v="No"/>
    <s v="4615 - Service Contract Renewals"/>
    <s v="Bill"/>
    <n v="20324"/>
    <n v="44610"/>
    <n v="53451020"/>
    <s v="ARROW"/>
    <s v="SWISSLOG"/>
    <s v="Swisslog / Target Distribution 141 Enterprise Drive Newport News VA 23603 Attn: Jennifer Worthington jennifer.worthington@swis"/>
    <s v="[null]"/>
    <s v="SubLabor NI"/>
    <n v="1126.08"/>
    <m/>
    <n v="147441562.15000007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1126.08"/>
    <m/>
    <m/>
    <m/>
    <m/>
    <m/>
    <m/>
    <m/>
    <m/>
    <m/>
    <m/>
    <m/>
    <m/>
    <m/>
  </r>
  <r>
    <s v="GL 2022 IISL.xlsx"/>
    <s v="Nice to have. Fill In or Delete"/>
    <s v="Nice to have. Fill In or Delete"/>
    <n v="5208"/>
    <n v="44926"/>
    <n v="2022"/>
    <s v="Q4"/>
    <s v="December"/>
    <n v="52"/>
    <n v="31"/>
    <s v="Year"/>
    <s v="Activity"/>
    <s v="Actuals"/>
    <n v="44613"/>
    <x v="0"/>
    <x v="15"/>
    <x v="13"/>
    <n v="2022"/>
    <n v="2022"/>
    <n v="2"/>
    <s v="Nice to have. Fill In or Delete"/>
    <s v="EXPENSE"/>
    <x v="1"/>
    <s v="4615 - Service Contract Renewals"/>
    <s v="P&amp;L"/>
    <n v="25627"/>
    <s v="No"/>
    <s v="4615 - Service Contract Renewals"/>
    <s v="Bill"/>
    <n v="20330"/>
    <n v="44613"/>
    <n v="53451564"/>
    <s v="ARROW"/>
    <s v="DEBEVOISE PLIMPTON LLP"/>
    <s v="Yeong Chien Phone: 212.909.1914 email: yhchien@debevoise.com"/>
    <s v="[null]"/>
    <s v="SubLabor NI"/>
    <n v="5208"/>
    <m/>
    <n v="147446770.15000007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5208"/>
    <m/>
    <m/>
    <m/>
    <m/>
    <m/>
    <m/>
    <m/>
    <m/>
    <m/>
    <m/>
    <m/>
    <m/>
    <m/>
  </r>
  <r>
    <s v="GL 2022 IISL.xlsx"/>
    <s v="Nice to have. Fill In or Delete"/>
    <s v="Nice to have. Fill In or Delete"/>
    <n v="445.2"/>
    <n v="44926"/>
    <n v="2022"/>
    <s v="Q4"/>
    <s v="December"/>
    <n v="52"/>
    <n v="31"/>
    <s v="Year"/>
    <s v="Activity"/>
    <s v="Actuals"/>
    <n v="44617"/>
    <x v="0"/>
    <x v="15"/>
    <x v="13"/>
    <n v="2022"/>
    <n v="2022"/>
    <n v="2"/>
    <s v="Nice to have. Fill In or Delete"/>
    <s v="EXPENSE"/>
    <x v="1"/>
    <s v="4615 - Service Contract Renewals"/>
    <s v="P&amp;L"/>
    <n v="25627"/>
    <s v="No"/>
    <s v="4615 - Service Contract Renewals"/>
    <s v="Bill"/>
    <n v="20347"/>
    <n v="44617"/>
    <s v="INV-1065"/>
    <s v="MailArchiva"/>
    <s v="LUDWIG INSTITUTE FOR CANCER RESEARCH LTD"/>
    <s v="Doreen Ferington Ludwig Institute for Cancer Research 666 3rd Avenue, 28th Floor New York NY 10017"/>
    <s v="[null]"/>
    <s v="Hardware"/>
    <n v="445.2"/>
    <m/>
    <n v="147447215.35000005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445.2"/>
    <m/>
    <m/>
    <m/>
    <m/>
    <m/>
    <m/>
    <m/>
    <m/>
    <m/>
    <m/>
    <m/>
    <m/>
    <m/>
  </r>
  <r>
    <s v="GL 2022 IISL.xlsx"/>
    <s v="Nice to have. Fill In or Delete"/>
    <s v="Nice to have. Fill In or Delete"/>
    <n v="140992"/>
    <n v="44926"/>
    <n v="2022"/>
    <s v="Q4"/>
    <s v="December"/>
    <n v="52"/>
    <n v="31"/>
    <s v="Year"/>
    <s v="Activity"/>
    <s v="Actuals"/>
    <n v="44620"/>
    <x v="0"/>
    <x v="15"/>
    <x v="13"/>
    <n v="2022"/>
    <n v="2022"/>
    <n v="2"/>
    <s v="Nice to have. Fill In or Delete"/>
    <s v="EXPENSE"/>
    <x v="1"/>
    <s v="4615 - Service Contract Renewals"/>
    <s v="P&amp;L"/>
    <n v="25627"/>
    <s v="No"/>
    <s v="4615 - Service Contract Renewals"/>
    <s v="Bill"/>
    <n v="20284"/>
    <n v="44620"/>
    <n v="53455198"/>
    <s v="ARROW/THE ESCROW ACCT"/>
    <s v="LIGHTSPEED RESEARCH AKA MILLWARD BROWN DIGITAL"/>
    <s v="Carbone, Jim (MBNWK) &lt;Jim.Carbone@kantar.com&gt; Tel: 203-330-5330"/>
    <s v="[null]"/>
    <s v="Software"/>
    <n v="140992"/>
    <m/>
    <n v="147588207.35000005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140992"/>
    <m/>
    <m/>
    <m/>
    <m/>
    <m/>
    <m/>
    <m/>
    <m/>
    <m/>
    <m/>
    <m/>
    <m/>
    <m/>
  </r>
  <r>
    <s v="GL 2022 IISL.xlsx"/>
    <s v="Nice to have. Fill In or Delete"/>
    <s v="Nice to have. Fill In or Delete"/>
    <n v="692.58"/>
    <n v="44926"/>
    <n v="2022"/>
    <s v="Q4"/>
    <s v="December"/>
    <n v="52"/>
    <n v="31"/>
    <s v="Year"/>
    <s v="Activity"/>
    <s v="Actuals"/>
    <n v="44620"/>
    <x v="0"/>
    <x v="15"/>
    <x v="13"/>
    <n v="2022"/>
    <n v="2022"/>
    <n v="2"/>
    <s v="Nice to have. Fill In or Delete"/>
    <s v="EXPENSE"/>
    <x v="1"/>
    <s v="4615 - Service Contract Renewals"/>
    <s v="P&amp;L"/>
    <n v="25627"/>
    <s v="No"/>
    <s v="4615 - Service Contract Renewals"/>
    <s v="Bill"/>
    <n v="20348"/>
    <n v="44620"/>
    <n v="53454993"/>
    <s v="ARROW"/>
    <s v="TACHON DYNAMICS"/>
    <s v="Jeremy Duncan jduncan@tachyondynamics.com 703-259-8548 TACHON DYNAMICS 8521 Barrow Furnace Lane Lorton VA 22079"/>
    <s v="[null]"/>
    <s v="SubLabor NI"/>
    <n v="692.58"/>
    <m/>
    <n v="147588899.93000007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692.58"/>
    <m/>
    <m/>
    <m/>
    <m/>
    <m/>
    <m/>
    <m/>
    <m/>
    <m/>
    <m/>
    <m/>
    <m/>
    <m/>
  </r>
  <r>
    <s v="GL 2022 IISL.xlsx"/>
    <s v="Nice to have. Fill In or Delete"/>
    <s v="Nice to have. Fill In or Delete"/>
    <n v="49103.42"/>
    <n v="44926"/>
    <n v="2022"/>
    <s v="Q4"/>
    <s v="December"/>
    <n v="52"/>
    <n v="31"/>
    <s v="Year"/>
    <s v="Activity"/>
    <s v="Actuals"/>
    <n v="44620"/>
    <x v="0"/>
    <x v="15"/>
    <x v="13"/>
    <n v="2022"/>
    <n v="2022"/>
    <n v="2"/>
    <s v="Nice to have. Fill In or Delete"/>
    <s v="EXPENSE"/>
    <x v="1"/>
    <s v="4615 - Service Contract Renewals"/>
    <s v="P&amp;L"/>
    <n v="25627"/>
    <s v="No"/>
    <s v="4615 - Service Contract Renewals"/>
    <s v="Journal"/>
    <s v="[null]"/>
    <n v="44620"/>
    <n v="4374"/>
    <s v="[null]"/>
    <s v="SEGAL COMPANY"/>
    <s v="[null]"/>
    <s v="[null]"/>
    <s v="[null]"/>
    <n v="49103.42"/>
    <m/>
    <n v="147638003.35000005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49103.42"/>
    <m/>
    <m/>
    <m/>
    <m/>
    <m/>
    <m/>
    <m/>
    <m/>
    <m/>
    <m/>
    <m/>
    <m/>
    <m/>
  </r>
  <r>
    <s v="GL 2022 IISL.xlsx"/>
    <s v="Nice to have. Fill In or Delete"/>
    <s v="Nice to have. Fill In or Delete"/>
    <n v="7109.36"/>
    <n v="44926"/>
    <n v="2022"/>
    <s v="Q4"/>
    <s v="December"/>
    <n v="52"/>
    <n v="31"/>
    <s v="Year"/>
    <s v="Activity"/>
    <s v="Actuals"/>
    <n v="44601"/>
    <x v="0"/>
    <x v="16"/>
    <x v="14"/>
    <n v="2022"/>
    <n v="2022"/>
    <n v="2"/>
    <s v="Nice to have. Fill In or Delete"/>
    <s v="EXPENSE"/>
    <x v="1"/>
    <s v="4616 - Cost of Goods Sold - Greenlake"/>
    <s v="P&amp;L"/>
    <n v="25627"/>
    <s v="No"/>
    <s v="4616 - Cost of Goods Sold - Greenlake"/>
    <s v="Bill"/>
    <n v="18018"/>
    <n v="44601"/>
    <n v="53447380"/>
    <s v="ARROW"/>
    <s v="THE INTERPUBLIC GROUP OF COMPANIES INC"/>
    <s v="DAVE CHAN FCB NY REGIONAL 100 West 33rd Street New York NY 10001"/>
    <s v="[null]"/>
    <s v="Hardware"/>
    <n v="7109.36"/>
    <m/>
    <n v="208698.64999999997"/>
    <s v="[null]"/>
    <s v="COGS"/>
    <s v="COGS"/>
    <s v="Recurring"/>
    <s v="Recurring"/>
    <n v="1"/>
    <s v="Bloomberg"/>
    <s v="By_Name"/>
    <s v="Cost of Sales - Recurring-Greenlake, Cloud"/>
    <s v="Other recurring cost"/>
    <s v="4616 - Cost of Goods Sold - Greenlake"/>
    <s v="[null]"/>
    <n v="121489"/>
    <s v="Actuals"/>
    <n v="121498"/>
    <s v="4616 - Cost of Goods Sold - Greenlake"/>
    <x v="1"/>
    <s v="Recurring"/>
    <n v="7109.36"/>
    <m/>
    <m/>
    <m/>
    <m/>
    <m/>
    <m/>
    <m/>
    <m/>
    <m/>
    <m/>
    <m/>
    <m/>
    <m/>
  </r>
  <r>
    <s v="GL 2022 IISL.xlsx"/>
    <s v="Nice to have. Fill In or Delete"/>
    <s v="Nice to have. Fill In or Delete"/>
    <n v="8373"/>
    <n v="44926"/>
    <n v="2022"/>
    <s v="Q4"/>
    <s v="December"/>
    <n v="52"/>
    <n v="31"/>
    <s v="Year"/>
    <s v="Activity"/>
    <s v="Actuals"/>
    <n v="44593"/>
    <x v="0"/>
    <x v="17"/>
    <x v="15"/>
    <n v="2022"/>
    <n v="2022"/>
    <n v="2"/>
    <s v="Nice to have. Fill In or Delete"/>
    <s v="EXPENSE"/>
    <x v="1"/>
    <s v="4620 - 3rd Party Services"/>
    <s v="P&amp;L"/>
    <n v="25627"/>
    <s v="No"/>
    <s v="4620 - 3rd Party Services"/>
    <s v="Item Receipt"/>
    <n v="19610"/>
    <n v="44593"/>
    <n v="174431"/>
    <s v="FERRIC SEMICONDUCTOR, INC"/>
    <s v="[null]"/>
    <s v="[null]"/>
    <s v="[null]"/>
    <s v="SubLabor NI"/>
    <n v="8373"/>
    <m/>
    <n v="151497907.08999991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8373"/>
    <m/>
    <m/>
    <m/>
    <m/>
    <m/>
    <m/>
    <m/>
    <m/>
    <m/>
    <m/>
    <m/>
    <m/>
    <m/>
  </r>
  <r>
    <s v="GL 2022 IISL.xlsx"/>
    <s v="Nice to have. Fill In or Delete"/>
    <s v="Nice to have. Fill In or Delete"/>
    <n v="-8373"/>
    <n v="44926"/>
    <n v="2022"/>
    <s v="Q4"/>
    <s v="December"/>
    <n v="52"/>
    <n v="31"/>
    <s v="Year"/>
    <s v="Activity"/>
    <s v="Actuals"/>
    <n v="44593"/>
    <x v="0"/>
    <x v="17"/>
    <x v="15"/>
    <n v="2022"/>
    <n v="2022"/>
    <n v="2"/>
    <s v="Nice to have. Fill In or Delete"/>
    <s v="EXPENSE"/>
    <x v="1"/>
    <s v="4620 - 3rd Party Services"/>
    <s v="P&amp;L"/>
    <n v="25627"/>
    <s v="No"/>
    <s v="4620 - 3rd Party Services"/>
    <s v="Item Receipt"/>
    <n v="19610"/>
    <n v="44593"/>
    <n v="174431"/>
    <s v="FERRIC SEMICONDUCTOR, INC"/>
    <s v="FERRIC SEMICONDUCTOR, INC"/>
    <s v="[null]"/>
    <s v="[null]"/>
    <s v="SubLabor NI"/>
    <m/>
    <n v="8373"/>
    <n v="151489534.08999991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-8373"/>
    <m/>
    <m/>
    <m/>
    <m/>
    <m/>
    <m/>
    <m/>
    <m/>
    <m/>
    <m/>
    <m/>
    <m/>
    <m/>
  </r>
  <r>
    <s v="GL 2022 IISL.xlsx"/>
    <s v="Nice to have. Fill In or Delete"/>
    <s v="Nice to have. Fill In or Delete"/>
    <n v="-8373"/>
    <n v="44926"/>
    <n v="2022"/>
    <s v="Q4"/>
    <s v="December"/>
    <n v="52"/>
    <n v="31"/>
    <s v="Year"/>
    <s v="Activity"/>
    <s v="Actuals"/>
    <n v="44593"/>
    <x v="0"/>
    <x v="17"/>
    <x v="15"/>
    <n v="2022"/>
    <n v="2022"/>
    <n v="2"/>
    <s v="Nice to have. Fill In or Delete"/>
    <s v="EXPENSE"/>
    <x v="1"/>
    <s v="4620 - 3rd Party Services"/>
    <s v="P&amp;L"/>
    <n v="25627"/>
    <s v="No"/>
    <s v="4620 - 3rd Party Services"/>
    <s v="Item Fulfillment"/>
    <n v="19610"/>
    <n v="44593"/>
    <n v="35262"/>
    <s v="ARROW"/>
    <s v="[null]"/>
    <s v="[null]"/>
    <s v="[null]"/>
    <s v="SubLabor NI"/>
    <m/>
    <n v="8373"/>
    <n v="151481161.08999991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-8373"/>
    <m/>
    <m/>
    <m/>
    <m/>
    <m/>
    <m/>
    <m/>
    <m/>
    <m/>
    <m/>
    <m/>
    <m/>
    <m/>
  </r>
  <r>
    <s v="GL 2022 IISL.xlsx"/>
    <s v="Nice to have. Fill In or Delete"/>
    <s v="Nice to have. Fill In or Delete"/>
    <n v="14417.77"/>
    <n v="44926"/>
    <n v="2022"/>
    <s v="Q4"/>
    <s v="December"/>
    <n v="52"/>
    <n v="31"/>
    <s v="Year"/>
    <s v="Activity"/>
    <s v="Actuals"/>
    <n v="44594"/>
    <x v="0"/>
    <x v="17"/>
    <x v="15"/>
    <n v="2022"/>
    <n v="2022"/>
    <n v="2"/>
    <s v="Nice to have. Fill In or Delete"/>
    <s v="EXPENSE"/>
    <x v="1"/>
    <s v="4620 - 3rd Party Services"/>
    <s v="P&amp;L"/>
    <n v="25627"/>
    <s v="No"/>
    <s v="4620 - 3rd Party Services"/>
    <s v="Item Fulfillment"/>
    <n v="20117"/>
    <n v="44594"/>
    <n v="35224"/>
    <s v="CERVALIS A CYRUSONE COMPANY"/>
    <s v="CERVALIS A CYRUSONE COMPANY"/>
    <s v="[null]"/>
    <s v="[null]"/>
    <s v="SubLabor NI"/>
    <n v="14417.77"/>
    <m/>
    <n v="151495578.85999992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14417.77"/>
    <m/>
    <m/>
    <m/>
    <m/>
    <m/>
    <m/>
    <m/>
    <m/>
    <m/>
    <m/>
    <m/>
    <m/>
    <m/>
  </r>
  <r>
    <s v="GL 2022 IISL.xlsx"/>
    <s v="Nice to have. Fill In or Delete"/>
    <s v="Nice to have. Fill In or Delete"/>
    <n v="373.44"/>
    <n v="44926"/>
    <n v="2022"/>
    <s v="Q4"/>
    <s v="December"/>
    <n v="52"/>
    <n v="31"/>
    <s v="Year"/>
    <s v="Activity"/>
    <s v="Actuals"/>
    <n v="44596"/>
    <x v="0"/>
    <x v="17"/>
    <x v="15"/>
    <n v="2022"/>
    <n v="2022"/>
    <n v="2"/>
    <s v="Nice to have. Fill In or Delete"/>
    <s v="EXPENSE"/>
    <x v="1"/>
    <s v="4620 - 3rd Party Services"/>
    <s v="P&amp;L"/>
    <n v="25627"/>
    <s v="No"/>
    <s v="4620 - 3rd Party Services"/>
    <s v="Item Fulfillment"/>
    <n v="19877"/>
    <n v="44596"/>
    <n v="35199"/>
    <s v="ARROW ELECTRONICS, INC"/>
    <s v="ARROW ELECTRONICS, INC"/>
    <s v="[null]"/>
    <s v="[null]"/>
    <s v="SubLabor NI"/>
    <n v="373.44"/>
    <m/>
    <n v="151495952.29999992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373.44"/>
    <m/>
    <m/>
    <m/>
    <m/>
    <m/>
    <m/>
    <m/>
    <m/>
    <m/>
    <m/>
    <m/>
    <m/>
    <m/>
  </r>
  <r>
    <s v="GL 2022 IISL.xlsx"/>
    <s v="Nice to have. Fill In or Delete"/>
    <s v="Nice to have. Fill In or Delete"/>
    <n v="14417.77"/>
    <n v="44926"/>
    <n v="2022"/>
    <s v="Q4"/>
    <s v="December"/>
    <n v="52"/>
    <n v="31"/>
    <s v="Year"/>
    <s v="Activity"/>
    <s v="Actuals"/>
    <n v="44598"/>
    <x v="0"/>
    <x v="17"/>
    <x v="15"/>
    <n v="2022"/>
    <n v="2022"/>
    <n v="2"/>
    <s v="Nice to have. Fill In or Delete"/>
    <s v="EXPENSE"/>
    <x v="1"/>
    <s v="4620 - 3rd Party Services"/>
    <s v="P&amp;L"/>
    <n v="25627"/>
    <s v="No"/>
    <s v="4620 - 3rd Party Services"/>
    <s v="Item Fulfillment"/>
    <n v="20118"/>
    <n v="44598"/>
    <n v="35225"/>
    <s v="CERVALIS A CYRUSONE COMPANY"/>
    <s v="CERVALIS A CYRUSONE COMPANY"/>
    <s v="[null]"/>
    <s v="[null]"/>
    <s v="SubLabor NI"/>
    <n v="14417.77"/>
    <m/>
    <n v="151510370.06999993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14417.77"/>
    <m/>
    <m/>
    <m/>
    <m/>
    <m/>
    <m/>
    <m/>
    <m/>
    <m/>
    <m/>
    <m/>
    <m/>
    <m/>
  </r>
  <r>
    <s v="GL 2022 IISL.xlsx"/>
    <s v="Nice to have. Fill In or Delete"/>
    <s v="Nice to have. Fill In or Delete"/>
    <n v="7783.94"/>
    <n v="44926"/>
    <n v="2022"/>
    <s v="Q4"/>
    <s v="December"/>
    <n v="52"/>
    <n v="31"/>
    <s v="Year"/>
    <s v="Activity"/>
    <s v="Actuals"/>
    <n v="44601"/>
    <x v="0"/>
    <x v="17"/>
    <x v="15"/>
    <n v="2022"/>
    <n v="2022"/>
    <n v="2"/>
    <s v="Nice to have. Fill In or Delete"/>
    <s v="EXPENSE"/>
    <x v="1"/>
    <s v="4620 - 3rd Party Services"/>
    <s v="P&amp;L"/>
    <n v="25627"/>
    <s v="No"/>
    <s v="4620 - 3rd Party Services"/>
    <s v="Item Fulfillment"/>
    <n v="20060"/>
    <n v="44601"/>
    <n v="35216"/>
    <s v="CERVALIS A CYRUSONE COMPANY"/>
    <s v="CERVALIS A CYRUSONE COMPANY"/>
    <s v="[null]"/>
    <s v="[null]"/>
    <s v="SubLabor NI"/>
    <n v="7783.94"/>
    <m/>
    <n v="151518154.00999993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7783.94"/>
    <m/>
    <m/>
    <m/>
    <m/>
    <m/>
    <m/>
    <m/>
    <m/>
    <m/>
    <m/>
    <m/>
    <m/>
    <m/>
  </r>
  <r>
    <s v="GL 2022 IISL.xlsx"/>
    <s v="Nice to have. Fill In or Delete"/>
    <s v="Nice to have. Fill In or Delete"/>
    <n v="535"/>
    <n v="44926"/>
    <n v="2022"/>
    <s v="Q4"/>
    <s v="December"/>
    <n v="52"/>
    <n v="31"/>
    <s v="Year"/>
    <s v="Activity"/>
    <s v="Actuals"/>
    <n v="44602"/>
    <x v="0"/>
    <x v="17"/>
    <x v="15"/>
    <n v="2022"/>
    <n v="2022"/>
    <n v="2"/>
    <s v="Nice to have. Fill In or Delete"/>
    <s v="EXPENSE"/>
    <x v="1"/>
    <s v="4620 - 3rd Party Services"/>
    <s v="P&amp;L"/>
    <n v="25627"/>
    <s v="No"/>
    <s v="4620 - 3rd Party Services"/>
    <s v="Item Fulfillment"/>
    <n v="19884"/>
    <n v="44602"/>
    <n v="35211"/>
    <s v="BLOOMBERG, LP"/>
    <s v="BLOOMBERG, LP"/>
    <s v="[null]"/>
    <s v="[null]"/>
    <s v="SubLabor NI"/>
    <n v="535"/>
    <m/>
    <n v="151518689.00999993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535"/>
    <m/>
    <m/>
    <m/>
    <m/>
    <m/>
    <m/>
    <m/>
    <m/>
    <m/>
    <m/>
    <m/>
    <m/>
    <m/>
  </r>
  <r>
    <s v="GL 2022 IISL.xlsx"/>
    <s v="Nice to have. Fill In or Delete"/>
    <s v="Nice to have. Fill In or Delete"/>
    <n v="3700"/>
    <n v="44926"/>
    <n v="2022"/>
    <s v="Q4"/>
    <s v="December"/>
    <n v="52"/>
    <n v="31"/>
    <s v="Year"/>
    <s v="Activity"/>
    <s v="Actuals"/>
    <n v="44603"/>
    <x v="0"/>
    <x v="17"/>
    <x v="15"/>
    <n v="2022"/>
    <n v="2022"/>
    <n v="2"/>
    <s v="Nice to have. Fill In or Delete"/>
    <s v="EXPENSE"/>
    <x v="1"/>
    <s v="4620 - 3rd Party Services"/>
    <s v="P&amp;L"/>
    <n v="25627"/>
    <s v="No"/>
    <s v="4620 - 3rd Party Services"/>
    <s v="Item Fulfillment"/>
    <n v="20244"/>
    <n v="44603"/>
    <n v="35217"/>
    <s v="BLOOMBERG, LP"/>
    <s v="BLOOMBERG, LP"/>
    <s v="[null]"/>
    <s v="[null]"/>
    <s v="SubLabor NI"/>
    <n v="3700"/>
    <m/>
    <n v="151522389.00999993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3700"/>
    <m/>
    <m/>
    <m/>
    <m/>
    <m/>
    <m/>
    <m/>
    <m/>
    <m/>
    <m/>
    <m/>
    <m/>
    <m/>
  </r>
  <r>
    <s v="GL 2022 IISL.xlsx"/>
    <s v="Nice to have. Fill In or Delete"/>
    <s v="Nice to have. Fill In or Delete"/>
    <n v="642"/>
    <n v="44926"/>
    <n v="2022"/>
    <s v="Q4"/>
    <s v="December"/>
    <n v="52"/>
    <n v="31"/>
    <s v="Year"/>
    <s v="Activity"/>
    <s v="Actuals"/>
    <n v="44609"/>
    <x v="0"/>
    <x v="17"/>
    <x v="15"/>
    <n v="2022"/>
    <n v="2022"/>
    <n v="2"/>
    <s v="Nice to have. Fill In or Delete"/>
    <s v="EXPENSE"/>
    <x v="1"/>
    <s v="4620 - 3rd Party Services"/>
    <s v="P&amp;L"/>
    <n v="25627"/>
    <s v="No"/>
    <s v="4620 - 3rd Party Services"/>
    <s v="Item Fulfillment"/>
    <n v="19884"/>
    <n v="44609"/>
    <n v="35228"/>
    <s v="BLOOMBERG, LP"/>
    <s v="BLOOMBERG, LP"/>
    <s v="[null]"/>
    <s v="[null]"/>
    <s v="SubLabor NI"/>
    <n v="642"/>
    <m/>
    <n v="151523031.00999993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642"/>
    <m/>
    <m/>
    <m/>
    <m/>
    <m/>
    <m/>
    <m/>
    <m/>
    <m/>
    <m/>
    <m/>
    <m/>
    <m/>
  </r>
  <r>
    <s v="GL 2022 IISL.xlsx"/>
    <s v="Nice to have. Fill In or Delete"/>
    <s v="Nice to have. Fill In or Delete"/>
    <n v="18086.14"/>
    <n v="44926"/>
    <n v="2022"/>
    <s v="Q4"/>
    <s v="December"/>
    <n v="52"/>
    <n v="31"/>
    <s v="Year"/>
    <s v="Activity"/>
    <s v="Actuals"/>
    <n v="44610"/>
    <x v="0"/>
    <x v="17"/>
    <x v="15"/>
    <n v="2022"/>
    <n v="2022"/>
    <n v="2"/>
    <s v="Nice to have. Fill In or Delete"/>
    <s v="EXPENSE"/>
    <x v="1"/>
    <s v="4620 - 3rd Party Services"/>
    <s v="P&amp;L"/>
    <n v="25627"/>
    <s v="No"/>
    <s v="4620 - 3rd Party Services"/>
    <s v="Item Fulfillment"/>
    <n v="20062"/>
    <n v="44610"/>
    <n v="35253"/>
    <s v="CERVALIS A CYRUSONE COMPANY"/>
    <s v="CERVALIS A CYRUSONE COMPANY"/>
    <s v="[null]"/>
    <s v="[null]"/>
    <s v="SubLabor NI"/>
    <n v="18086.14"/>
    <m/>
    <n v="151541117.14999992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18086.14"/>
    <m/>
    <m/>
    <m/>
    <m/>
    <m/>
    <m/>
    <m/>
    <m/>
    <m/>
    <m/>
    <m/>
    <m/>
    <m/>
  </r>
  <r>
    <s v="GL 2022 IISL.xlsx"/>
    <s v="Nice to have. Fill In or Delete"/>
    <s v="Nice to have. Fill In or Delete"/>
    <n v="642"/>
    <n v="44926"/>
    <n v="2022"/>
    <s v="Q4"/>
    <s v="December"/>
    <n v="52"/>
    <n v="31"/>
    <s v="Year"/>
    <s v="Activity"/>
    <s v="Actuals"/>
    <n v="44616"/>
    <x v="0"/>
    <x v="17"/>
    <x v="15"/>
    <n v="2022"/>
    <n v="2022"/>
    <n v="2"/>
    <s v="Nice to have. Fill In or Delete"/>
    <s v="EXPENSE"/>
    <x v="1"/>
    <s v="4620 - 3rd Party Services"/>
    <s v="P&amp;L"/>
    <n v="25627"/>
    <s v="No"/>
    <s v="4620 - 3rd Party Services"/>
    <s v="Item Fulfillment"/>
    <n v="19883"/>
    <n v="44616"/>
    <n v="35266"/>
    <s v="BLOOMBERG, LP"/>
    <s v="BLOOMBERG, LP"/>
    <s v="[null]"/>
    <s v="[null]"/>
    <s v="SubLabor NI"/>
    <n v="642"/>
    <m/>
    <n v="151541759.14999992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642"/>
    <m/>
    <m/>
    <m/>
    <m/>
    <m/>
    <m/>
    <m/>
    <m/>
    <m/>
    <m/>
    <m/>
    <m/>
    <m/>
  </r>
  <r>
    <s v="GL 2022 IISL.xlsx"/>
    <s v="Nice to have. Fill In or Delete"/>
    <s v="Nice to have. Fill In or Delete"/>
    <n v="12997.71"/>
    <n v="44926"/>
    <n v="2022"/>
    <s v="Q4"/>
    <s v="December"/>
    <n v="52"/>
    <n v="31"/>
    <s v="Year"/>
    <s v="Activity"/>
    <s v="Actuals"/>
    <n v="44617"/>
    <x v="0"/>
    <x v="17"/>
    <x v="15"/>
    <n v="2022"/>
    <n v="2022"/>
    <n v="2"/>
    <s v="Nice to have. Fill In or Delete"/>
    <s v="EXPENSE"/>
    <x v="1"/>
    <s v="4620 - 3rd Party Services"/>
    <s v="P&amp;L"/>
    <n v="25627"/>
    <s v="No"/>
    <s v="4620 - 3rd Party Services"/>
    <s v="Item Fulfillment"/>
    <n v="20047"/>
    <n v="44617"/>
    <n v="35284"/>
    <s v="CERVALIS A CYRUSONE COMPANY"/>
    <s v="CERVALIS A CYRUSONE COMPANY"/>
    <s v="[null]"/>
    <s v="[null]"/>
    <s v="SubLabor NI"/>
    <n v="12997.71"/>
    <m/>
    <n v="151554756.85999992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12997.71"/>
    <m/>
    <m/>
    <m/>
    <m/>
    <m/>
    <m/>
    <m/>
    <m/>
    <m/>
    <m/>
    <m/>
    <m/>
    <m/>
  </r>
  <r>
    <s v="GL 2022 IISL.xlsx"/>
    <s v="Nice to have. Fill In or Delete"/>
    <s v="Nice to have. Fill In or Delete"/>
    <n v="15753.97"/>
    <n v="44926"/>
    <n v="2022"/>
    <s v="Q4"/>
    <s v="December"/>
    <n v="52"/>
    <n v="31"/>
    <s v="Year"/>
    <s v="Activity"/>
    <s v="Actuals"/>
    <n v="44617"/>
    <x v="0"/>
    <x v="17"/>
    <x v="15"/>
    <n v="2022"/>
    <n v="2022"/>
    <n v="2"/>
    <s v="Nice to have. Fill In or Delete"/>
    <s v="EXPENSE"/>
    <x v="1"/>
    <s v="4620 - 3rd Party Services"/>
    <s v="P&amp;L"/>
    <n v="25627"/>
    <s v="No"/>
    <s v="4620 - 3rd Party Services"/>
    <s v="Item Fulfillment"/>
    <n v="20061"/>
    <n v="44617"/>
    <n v="35283"/>
    <s v="CERVALIS A CYRUSONE COMPANY"/>
    <s v="CERVALIS A CYRUSONE COMPANY"/>
    <s v="[null]"/>
    <s v="[null]"/>
    <s v="SubLabor NI"/>
    <n v="15753.97"/>
    <m/>
    <n v="151570510.82999992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15753.97"/>
    <m/>
    <m/>
    <m/>
    <m/>
    <m/>
    <m/>
    <m/>
    <m/>
    <m/>
    <m/>
    <m/>
    <m/>
    <m/>
  </r>
  <r>
    <s v="GL 2022 IISL.xlsx"/>
    <s v="Nice to have. Fill In or Delete"/>
    <s v="Nice to have. Fill In or Delete"/>
    <n v="642"/>
    <n v="44926"/>
    <n v="2022"/>
    <s v="Q4"/>
    <s v="December"/>
    <n v="52"/>
    <n v="31"/>
    <s v="Year"/>
    <s v="Activity"/>
    <s v="Actuals"/>
    <n v="44620"/>
    <x v="0"/>
    <x v="17"/>
    <x v="15"/>
    <n v="2022"/>
    <n v="2022"/>
    <n v="2"/>
    <s v="Nice to have. Fill In or Delete"/>
    <s v="EXPENSE"/>
    <x v="1"/>
    <s v="4620 - 3rd Party Services"/>
    <s v="P&amp;L"/>
    <n v="25627"/>
    <s v="No"/>
    <s v="4620 - 3rd Party Services"/>
    <s v="Item Fulfillment"/>
    <n v="19915"/>
    <n v="44620"/>
    <n v="35277"/>
    <s v="BLOOMBERG, LP"/>
    <s v="BLOOMBERG, LP"/>
    <s v="[null]"/>
    <s v="[null]"/>
    <s v="SubLabor NI"/>
    <n v="642"/>
    <m/>
    <n v="151571152.82999992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642"/>
    <m/>
    <m/>
    <m/>
    <m/>
    <m/>
    <m/>
    <m/>
    <m/>
    <m/>
    <m/>
    <m/>
    <m/>
    <m/>
  </r>
  <r>
    <s v="GL 2022 IISL.xlsx"/>
    <s v="Nice to have. Fill In or Delete"/>
    <s v="Nice to have. Fill In or Delete"/>
    <n v="1186652.8700000001"/>
    <n v="44926"/>
    <n v="2022"/>
    <s v="Q4"/>
    <s v="December"/>
    <n v="52"/>
    <n v="31"/>
    <s v="Year"/>
    <s v="Activity"/>
    <s v="Actuals"/>
    <n v="44620"/>
    <x v="0"/>
    <x v="17"/>
    <x v="15"/>
    <n v="2022"/>
    <n v="2022"/>
    <n v="2"/>
    <s v="Nice to have. Fill In or Delete"/>
    <s v="EXPENSE"/>
    <x v="1"/>
    <s v="4620 - 3rd Party Services"/>
    <s v="P&amp;L"/>
    <n v="25627"/>
    <s v="No"/>
    <s v="4620 - 3rd Party Services"/>
    <s v="Journal"/>
    <s v="[null]"/>
    <n v="44620"/>
    <n v="4409"/>
    <s v="[null]"/>
    <s v="[null]"/>
    <s v="[null]"/>
    <s v="[null]"/>
    <s v="[null]"/>
    <n v="1186652.8700000001"/>
    <m/>
    <n v="152757805.69999993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1186652.8700000001"/>
    <m/>
    <m/>
    <m/>
    <m/>
    <m/>
    <m/>
    <m/>
    <m/>
    <m/>
    <m/>
    <m/>
    <m/>
    <m/>
  </r>
  <r>
    <s v="GL 2022 IISL.xlsx"/>
    <s v="Nice to have. Fill In or Delete"/>
    <s v="Nice to have. Fill In or Delete"/>
    <n v="3845.33"/>
    <n v="44926"/>
    <n v="2022"/>
    <s v="Q4"/>
    <s v="December"/>
    <n v="52"/>
    <n v="31"/>
    <s v="Year"/>
    <s v="Activity"/>
    <s v="Actuals"/>
    <n v="44593"/>
    <x v="0"/>
    <x v="18"/>
    <x v="16"/>
    <n v="2022"/>
    <n v="2022"/>
    <n v="2"/>
    <s v="Nice to have. Fill In or Delete"/>
    <s v="EXPENSE"/>
    <x v="1"/>
    <s v="4624 - Managed Services -Expense"/>
    <s v="P&amp;L"/>
    <n v="25627"/>
    <s v="No"/>
    <s v="4624 - Managed Services -Expense"/>
    <s v="Journal"/>
    <s v="[null]"/>
    <n v="44593"/>
    <n v="4376"/>
    <s v="[null]"/>
    <s v="[null]"/>
    <s v="[null]"/>
    <s v="[null]"/>
    <s v="[null]"/>
    <n v="3845.33"/>
    <m/>
    <n v="730310.18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24 - Managed Services -Expense"/>
    <s v="[null]"/>
    <n v="121489"/>
    <s v="Actuals"/>
    <n v="121498"/>
    <s v="4624 - Managed Services -Expense"/>
    <x v="2"/>
    <s v="Consulting"/>
    <n v="3845.33"/>
    <m/>
    <m/>
    <m/>
    <m/>
    <m/>
    <m/>
    <m/>
    <m/>
    <m/>
    <m/>
    <m/>
    <m/>
    <m/>
  </r>
  <r>
    <s v="GL 2022 IISL.xlsx"/>
    <s v="Nice to have. Fill In or Delete"/>
    <s v="Nice to have. Fill In or Delete"/>
    <n v="3009.76"/>
    <n v="44926"/>
    <n v="2022"/>
    <s v="Q4"/>
    <s v="December"/>
    <n v="52"/>
    <n v="31"/>
    <s v="Year"/>
    <s v="Activity"/>
    <s v="Actuals"/>
    <n v="44593"/>
    <x v="0"/>
    <x v="18"/>
    <x v="16"/>
    <n v="2022"/>
    <n v="2022"/>
    <n v="2"/>
    <s v="Nice to have. Fill In or Delete"/>
    <s v="EXPENSE"/>
    <x v="1"/>
    <s v="4624 - Managed Services -Expense"/>
    <s v="P&amp;L"/>
    <n v="25627"/>
    <s v="No"/>
    <s v="4624 - Managed Services -Expense"/>
    <s v="Bill"/>
    <n v="19381"/>
    <n v="44593"/>
    <s v="INV495959"/>
    <s v="TIERPOINT LLC"/>
    <s v="TOPAZ LIGHTING AND ELECTRIC"/>
    <s v="Doug Bates (631)758-5507 TOPAZ LIGHTING AND ELECTRIC 925 Waverly Avenue Holtsville NY 11742"/>
    <s v="[null]"/>
    <s v="SubLabor NI"/>
    <n v="3009.76"/>
    <m/>
    <n v="733319.94000000006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24 - Managed Services -Expense"/>
    <s v="[null]"/>
    <n v="121489"/>
    <s v="Actuals"/>
    <n v="121498"/>
    <s v="4624 - Managed Services -Expense"/>
    <x v="2"/>
    <s v="Consulting"/>
    <n v="3009.76"/>
    <m/>
    <m/>
    <m/>
    <m/>
    <m/>
    <m/>
    <m/>
    <m/>
    <m/>
    <m/>
    <m/>
    <m/>
    <m/>
  </r>
  <r>
    <s v="GL 2022 IISL.xlsx"/>
    <s v="Nice to have. Fill In or Delete"/>
    <s v="Nice to have. Fill In or Delete"/>
    <n v="1978.69"/>
    <n v="44926"/>
    <n v="2022"/>
    <s v="Q4"/>
    <s v="December"/>
    <n v="52"/>
    <n v="31"/>
    <s v="Year"/>
    <s v="Activity"/>
    <s v="Actuals"/>
    <n v="44593"/>
    <x v="0"/>
    <x v="18"/>
    <x v="16"/>
    <n v="2022"/>
    <n v="2022"/>
    <n v="2"/>
    <s v="Nice to have. Fill In or Delete"/>
    <s v="EXPENSE"/>
    <x v="1"/>
    <s v="4624 - Managed Services -Expense"/>
    <s v="P&amp;L"/>
    <n v="25627"/>
    <s v="No"/>
    <s v="4624 - Managed Services -Expense"/>
    <s v="Bill"/>
    <n v="17423"/>
    <n v="44593"/>
    <n v="493733"/>
    <s v="OPTI9 TECH FKA WEBAIR INTERNET DEVELOPMENT INC"/>
    <s v="CEREBRAL PALSY ASSOC OF NY"/>
    <s v="CEREBRAL PALSY ASSOC OF NY Data Center 330 West 34Th Street 15th Floor New York NY 10001-2488"/>
    <s v="[null]"/>
    <s v="SubLabor NI"/>
    <n v="1978.69"/>
    <m/>
    <n v="735298.63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24 - Managed Services -Expense"/>
    <s v="[null]"/>
    <n v="121489"/>
    <s v="Actuals"/>
    <n v="121498"/>
    <s v="4624 - Managed Services -Expense"/>
    <x v="2"/>
    <s v="Consulting"/>
    <n v="1978.69"/>
    <m/>
    <m/>
    <m/>
    <m/>
    <m/>
    <m/>
    <m/>
    <m/>
    <m/>
    <m/>
    <m/>
    <m/>
    <m/>
  </r>
  <r>
    <s v="GL 2022 IISL.xlsx"/>
    <s v="Nice to have. Fill In or Delete"/>
    <s v="Nice to have. Fill In or Delete"/>
    <n v="1525.39"/>
    <n v="44926"/>
    <n v="2022"/>
    <s v="Q4"/>
    <s v="December"/>
    <n v="52"/>
    <n v="31"/>
    <s v="Year"/>
    <s v="Activity"/>
    <s v="Actuals"/>
    <n v="44606"/>
    <x v="0"/>
    <x v="18"/>
    <x v="16"/>
    <n v="2022"/>
    <n v="2022"/>
    <n v="2"/>
    <s v="Nice to have. Fill In or Delete"/>
    <s v="EXPENSE"/>
    <x v="1"/>
    <s v="4624 - Managed Services -Expense"/>
    <s v="P&amp;L"/>
    <n v="25627"/>
    <s v="No"/>
    <s v="4624 - Managed Services -Expense"/>
    <s v="Bill"/>
    <n v="18364"/>
    <n v="44606"/>
    <n v="53449121"/>
    <s v="ARROW"/>
    <s v="PLANNED PARENTHOOD CALIFORNIA CENTRAL COAST"/>
    <s v="PLANNED PARENTHOOD CALIFORNIA CENTRAL COAST 518 Garden Street Santa Barbara CA 93101 Brian Hecker Brian.Hecker@ppcentralcoast."/>
    <s v="[null]"/>
    <s v="Software"/>
    <n v="1525.39"/>
    <m/>
    <n v="736824.02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24 - Managed Services -Expense"/>
    <s v="[null]"/>
    <n v="121489"/>
    <s v="Actuals"/>
    <n v="121498"/>
    <s v="4624 - Managed Services -Expense"/>
    <x v="2"/>
    <s v="Consulting"/>
    <n v="1525.39"/>
    <m/>
    <m/>
    <m/>
    <m/>
    <m/>
    <m/>
    <m/>
    <m/>
    <m/>
    <m/>
    <m/>
    <m/>
    <m/>
  </r>
  <r>
    <s v="GL 2022 IISL.xlsx"/>
    <s v="Nice to have. Fill In or Delete"/>
    <s v="Nice to have. Fill In or Delete"/>
    <n v="5637.14"/>
    <n v="44926"/>
    <n v="2022"/>
    <s v="Q4"/>
    <s v="December"/>
    <n v="52"/>
    <n v="31"/>
    <s v="Year"/>
    <s v="Activity"/>
    <s v="Actuals"/>
    <n v="44607"/>
    <x v="0"/>
    <x v="18"/>
    <x v="16"/>
    <n v="2022"/>
    <n v="2022"/>
    <n v="2"/>
    <s v="Nice to have. Fill In or Delete"/>
    <s v="EXPENSE"/>
    <x v="1"/>
    <s v="4624 - Managed Services -Expense"/>
    <s v="P&amp;L"/>
    <n v="25627"/>
    <s v="No"/>
    <s v="4624 - Managed Services -Expense"/>
    <s v="Journal"/>
    <s v="[null]"/>
    <n v="44607"/>
    <n v="4345"/>
    <s v="[null]"/>
    <s v="[null]"/>
    <s v="[null]"/>
    <s v="[null]"/>
    <s v="[null]"/>
    <n v="5637.14"/>
    <m/>
    <n v="742461.16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24 - Managed Services -Expense"/>
    <s v="[null]"/>
    <n v="121489"/>
    <s v="Actuals"/>
    <n v="121498"/>
    <s v="4624 - Managed Services -Expense"/>
    <x v="2"/>
    <s v="Consulting"/>
    <n v="5637.14"/>
    <m/>
    <m/>
    <m/>
    <m/>
    <m/>
    <m/>
    <m/>
    <m/>
    <m/>
    <m/>
    <m/>
    <m/>
    <m/>
  </r>
  <r>
    <s v="GL 2022 IISL.xlsx"/>
    <s v="Nice to have. Fill In or Delete"/>
    <s v="Nice to have. Fill In or Delete"/>
    <n v="5637.14"/>
    <n v="44926"/>
    <n v="2022"/>
    <s v="Q4"/>
    <s v="December"/>
    <n v="52"/>
    <n v="31"/>
    <s v="Year"/>
    <s v="Activity"/>
    <s v="Actuals"/>
    <n v="44620"/>
    <x v="0"/>
    <x v="18"/>
    <x v="16"/>
    <n v="2022"/>
    <n v="2022"/>
    <n v="2"/>
    <s v="Nice to have. Fill In or Delete"/>
    <s v="EXPENSE"/>
    <x v="1"/>
    <s v="4624 - Managed Services -Expense"/>
    <s v="P&amp;L"/>
    <n v="25627"/>
    <s v="No"/>
    <s v="4624 - Managed Services -Expense"/>
    <s v="Journal"/>
    <s v="[null]"/>
    <n v="44620"/>
    <n v="4371"/>
    <s v="[null]"/>
    <s v="[null]"/>
    <s v="[null]"/>
    <s v="[null]"/>
    <s v="[null]"/>
    <n v="5637.14"/>
    <m/>
    <n v="748098.3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24 - Managed Services -Expense"/>
    <s v="[null]"/>
    <n v="121489"/>
    <s v="Actuals"/>
    <n v="121498"/>
    <s v="4624 - Managed Services -Expense"/>
    <x v="2"/>
    <s v="Consulting"/>
    <n v="5637.14"/>
    <m/>
    <m/>
    <m/>
    <m/>
    <m/>
    <m/>
    <m/>
    <m/>
    <m/>
    <m/>
    <m/>
    <m/>
    <m/>
  </r>
  <r>
    <s v="GL 2022 IISL.xlsx"/>
    <s v="Nice to have. Fill In or Delete"/>
    <s v="Nice to have. Fill In or Delete"/>
    <n v="2180.65"/>
    <n v="44926"/>
    <n v="2022"/>
    <s v="Q4"/>
    <s v="December"/>
    <n v="52"/>
    <n v="31"/>
    <s v="Year"/>
    <s v="Activity"/>
    <s v="Actuals"/>
    <n v="44620"/>
    <x v="0"/>
    <x v="18"/>
    <x v="16"/>
    <n v="2022"/>
    <n v="2022"/>
    <n v="2"/>
    <s v="Nice to have. Fill In or Delete"/>
    <s v="EXPENSE"/>
    <x v="1"/>
    <s v="4624 - Managed Services -Expense"/>
    <s v="P&amp;L"/>
    <n v="25627"/>
    <s v="No"/>
    <s v="4624 - Managed Services -Expense"/>
    <s v="Bill"/>
    <s v="[null]"/>
    <n v="44620"/>
    <s v="INV00272417"/>
    <s v="LOGICMONITOR INC"/>
    <s v="[null]"/>
    <s v="[null]"/>
    <s v="[null]"/>
    <s v="[null]"/>
    <n v="2180.65"/>
    <m/>
    <n v="750278.95000000007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24 - Managed Services -Expense"/>
    <s v="[null]"/>
    <n v="121489"/>
    <s v="Actuals"/>
    <n v="121498"/>
    <s v="4624 - Managed Services -Expense"/>
    <x v="2"/>
    <s v="Consulting"/>
    <n v="2180.65"/>
    <m/>
    <m/>
    <m/>
    <m/>
    <m/>
    <m/>
    <m/>
    <m/>
    <m/>
    <m/>
    <m/>
    <m/>
    <m/>
  </r>
  <r>
    <s v="GL 2022 IISL.xlsx"/>
    <s v="Nice to have. Fill In or Delete"/>
    <s v="Nice to have. Fill In or Delete"/>
    <n v="44.48"/>
    <n v="44926"/>
    <n v="2022"/>
    <s v="Q4"/>
    <s v="December"/>
    <n v="52"/>
    <n v="31"/>
    <s v="Year"/>
    <s v="Activity"/>
    <s v="Actuals"/>
    <n v="44593"/>
    <x v="0"/>
    <x v="19"/>
    <x v="17"/>
    <n v="2022"/>
    <n v="2022"/>
    <n v="2"/>
    <s v="Nice to have. Fill In or Delete"/>
    <s v="EXPENSE"/>
    <x v="1"/>
    <s v="4660 - Freight In/Out"/>
    <s v="P&amp;L"/>
    <n v="25627"/>
    <s v="No"/>
    <s v="4660 - Freight In/Out"/>
    <s v="Bill"/>
    <n v="20287"/>
    <n v="44593"/>
    <s v="0080221-IN"/>
    <s v="CREATIVE BUSINESS SOLUTIONS of NY LLC"/>
    <s v="[null]"/>
    <s v="Vishnu Kandhai (212) 238-3321 MUNICIPAL CREDIT UNION 365 South Randolphville Road Piscataway NJ 08854"/>
    <s v="[null]"/>
    <s v="[null]"/>
    <n v="44.48"/>
    <m/>
    <n v="5586774.990000003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44.48"/>
    <m/>
    <m/>
    <m/>
    <m/>
    <m/>
    <m/>
    <m/>
    <m/>
    <m/>
    <m/>
    <m/>
    <m/>
    <m/>
  </r>
  <r>
    <s v="GL 2022 IISL.xlsx"/>
    <s v="Nice to have. Fill In or Delete"/>
    <s v="Nice to have. Fill In or Delete"/>
    <n v="39.479999999999997"/>
    <n v="44926"/>
    <n v="2022"/>
    <s v="Q4"/>
    <s v="December"/>
    <n v="52"/>
    <n v="31"/>
    <s v="Year"/>
    <s v="Activity"/>
    <s v="Actuals"/>
    <n v="44594"/>
    <x v="0"/>
    <x v="19"/>
    <x v="17"/>
    <n v="2022"/>
    <n v="2022"/>
    <n v="2"/>
    <s v="Nice to have. Fill In or Delete"/>
    <s v="EXPENSE"/>
    <x v="1"/>
    <s v="4660 - Freight In/Out"/>
    <s v="P&amp;L"/>
    <n v="25627"/>
    <s v="No"/>
    <s v="4660 - Freight In/Out"/>
    <s v="Bill"/>
    <n v="20050"/>
    <n v="44594"/>
    <s v="0080242-IN"/>
    <s v="CREATIVE BUSINESS SOLUTIONS of NY LLC"/>
    <s v="[null]"/>
    <s v="John Nelson #845.218.8138 jnelson@cyrusone.com CyrusOne Enhanced Services 50 Madison Rd. Totowa NJ 07512"/>
    <s v="[null]"/>
    <s v="[null]"/>
    <n v="39.479999999999997"/>
    <m/>
    <n v="5586814.4700000035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39.479999999999997"/>
    <m/>
    <m/>
    <m/>
    <m/>
    <m/>
    <m/>
    <m/>
    <m/>
    <m/>
    <m/>
    <m/>
    <m/>
    <m/>
  </r>
  <r>
    <s v="GL 2022 IISL.xlsx"/>
    <s v="Nice to have. Fill In or Delete"/>
    <s v="Nice to have. Fill In or Delete"/>
    <n v="30"/>
    <n v="44926"/>
    <n v="2022"/>
    <s v="Q4"/>
    <s v="December"/>
    <n v="52"/>
    <n v="31"/>
    <s v="Year"/>
    <s v="Activity"/>
    <s v="Actuals"/>
    <n v="44594"/>
    <x v="0"/>
    <x v="19"/>
    <x v="17"/>
    <n v="2022"/>
    <n v="2022"/>
    <n v="2"/>
    <s v="Nice to have. Fill In or Delete"/>
    <s v="EXPENSE"/>
    <x v="1"/>
    <s v="4660 - Freight In/Out"/>
    <s v="P&amp;L"/>
    <n v="25627"/>
    <s v="No"/>
    <s v="4660 - Freight In/Out"/>
    <s v="Bill"/>
    <n v="20225"/>
    <n v="44594"/>
    <n v="53445171"/>
    <s v="ARROW"/>
    <s v="[null]"/>
    <s v="BLOOMBERG, LP 155 Corporate Drive Orangeburg NY 10962 Carlos Arevalo carevalo@bloomberg.net 212-318-2000"/>
    <s v="[null]"/>
    <s v="[null]"/>
    <n v="30"/>
    <m/>
    <n v="5586844.4700000035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30"/>
    <m/>
    <m/>
    <m/>
    <m/>
    <m/>
    <m/>
    <m/>
    <m/>
    <m/>
    <m/>
    <m/>
    <m/>
    <m/>
  </r>
  <r>
    <s v="GL 2022 IISL.xlsx"/>
    <s v="Nice to have. Fill In or Delete"/>
    <s v="Nice to have. Fill In or Delete"/>
    <n v="52.12"/>
    <n v="44926"/>
    <n v="2022"/>
    <s v="Q4"/>
    <s v="December"/>
    <n v="52"/>
    <n v="31"/>
    <s v="Year"/>
    <s v="Activity"/>
    <s v="Actuals"/>
    <n v="44594"/>
    <x v="0"/>
    <x v="19"/>
    <x v="17"/>
    <n v="2022"/>
    <n v="2022"/>
    <n v="2"/>
    <s v="Nice to have. Fill In or Delete"/>
    <s v="EXPENSE"/>
    <x v="1"/>
    <s v="4660 - Freight In/Out"/>
    <s v="P&amp;L"/>
    <n v="25627"/>
    <s v="No"/>
    <s v="4660 - Freight In/Out"/>
    <s v="Bill"/>
    <n v="20241"/>
    <n v="44594"/>
    <n v="53445127"/>
    <s v="ARROW"/>
    <s v="[null]"/>
    <s v="DALET DIGITAL MEDIA SYSTEMS c/o QVC Inc. 1200 Wilson Drive West Chester PA 19380 Rajeev Preenja rpreenja@dalet.com 212-269-670"/>
    <s v="[null]"/>
    <s v="[null]"/>
    <n v="52.12"/>
    <m/>
    <n v="5586896.5900000036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52.12"/>
    <m/>
    <m/>
    <m/>
    <m/>
    <m/>
    <m/>
    <m/>
    <m/>
    <m/>
    <m/>
    <m/>
    <m/>
    <m/>
  </r>
  <r>
    <s v="GL 2022 IISL.xlsx"/>
    <s v="Nice to have. Fill In or Delete"/>
    <s v="Nice to have. Fill In or Delete"/>
    <n v="1310.3499999999999"/>
    <n v="44926"/>
    <n v="2022"/>
    <s v="Q4"/>
    <s v="December"/>
    <n v="52"/>
    <n v="31"/>
    <s v="Year"/>
    <s v="Activity"/>
    <s v="Actuals"/>
    <n v="44594"/>
    <x v="0"/>
    <x v="19"/>
    <x v="17"/>
    <n v="2022"/>
    <n v="2022"/>
    <n v="2"/>
    <s v="Nice to have. Fill In or Delete"/>
    <s v="EXPENSE"/>
    <x v="1"/>
    <s v="4660 - Freight In/Out"/>
    <s v="P&amp;L"/>
    <n v="25627"/>
    <s v="No"/>
    <s v="4660 - Freight In/Out"/>
    <s v="Bill"/>
    <n v="20117"/>
    <n v="44594"/>
    <n v="53445158"/>
    <s v="ARROW/THE ESCROW ACCT"/>
    <s v="[null]"/>
    <s v="John Nelson #845.218.8138 jnelson@cyrusone.com CyrusOne Enhanced Services 50 Madison Rd. Totowa NJ 07512"/>
    <s v="[null]"/>
    <s v="[null]"/>
    <n v="1310.3499999999999"/>
    <m/>
    <n v="5588206.9400000032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1310.3499999999999"/>
    <m/>
    <m/>
    <m/>
    <m/>
    <m/>
    <m/>
    <m/>
    <m/>
    <m/>
    <m/>
    <m/>
    <m/>
    <m/>
  </r>
  <r>
    <s v="GL 2022 IISL.xlsx"/>
    <s v="Nice to have. Fill In or Delete"/>
    <s v="Nice to have. Fill In or Delete"/>
    <n v="27.09"/>
    <n v="44926"/>
    <n v="2022"/>
    <s v="Q4"/>
    <s v="December"/>
    <n v="52"/>
    <n v="31"/>
    <s v="Year"/>
    <s v="Activity"/>
    <s v="Actuals"/>
    <n v="44594"/>
    <x v="0"/>
    <x v="19"/>
    <x v="17"/>
    <n v="2022"/>
    <n v="2022"/>
    <n v="2"/>
    <s v="Nice to have. Fill In or Delete"/>
    <s v="EXPENSE"/>
    <x v="1"/>
    <s v="4660 - Freight In/Out"/>
    <s v="P&amp;L"/>
    <n v="25627"/>
    <s v="No"/>
    <s v="4660 - Freight In/Out"/>
    <s v="Bill"/>
    <n v="20213"/>
    <n v="44594"/>
    <s v="0080247-IN"/>
    <s v="CREATIVE BUSINESS SOLUTIONS of NY LLC"/>
    <s v="[null]"/>
    <s v="John Nelson #845.218.8138 jnelson@cyrusone.com CyrusOne Enhanced Services 50 Madison Rd. Totowa NJ 07512"/>
    <s v="[null]"/>
    <s v="[null]"/>
    <n v="27.09"/>
    <m/>
    <n v="5588234.0300000031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27.09"/>
    <m/>
    <m/>
    <m/>
    <m/>
    <m/>
    <m/>
    <m/>
    <m/>
    <m/>
    <m/>
    <m/>
    <m/>
    <m/>
  </r>
  <r>
    <s v="GL 2022 IISL.xlsx"/>
    <s v="Nice to have. Fill In or Delete"/>
    <s v="Nice to have. Fill In or Delete"/>
    <n v="1392.29"/>
    <n v="44926"/>
    <n v="2022"/>
    <s v="Q4"/>
    <s v="December"/>
    <n v="52"/>
    <n v="31"/>
    <s v="Year"/>
    <s v="Activity"/>
    <s v="Actuals"/>
    <n v="44594"/>
    <x v="0"/>
    <x v="19"/>
    <x v="17"/>
    <n v="2022"/>
    <n v="2022"/>
    <n v="2"/>
    <s v="Nice to have. Fill In or Delete"/>
    <s v="EXPENSE"/>
    <x v="1"/>
    <s v="4660 - Freight In/Out"/>
    <s v="P&amp;L"/>
    <n v="25627"/>
    <s v="No"/>
    <s v="4660 - Freight In/Out"/>
    <s v="Bill"/>
    <n v="20062"/>
    <n v="44594"/>
    <n v="53445161"/>
    <s v="ARROW/THE ESCROW ACCT"/>
    <s v="[null]"/>
    <s v="John Nelson #845.218.8138 jnelson@cyrusone.com CyrusOne Enhanced Services 50 Madison Rd. Totowa NJ 07512"/>
    <s v="[null]"/>
    <s v="[null]"/>
    <n v="1392.29"/>
    <m/>
    <n v="5589626.3200000031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1392.29"/>
    <m/>
    <m/>
    <m/>
    <m/>
    <m/>
    <m/>
    <m/>
    <m/>
    <m/>
    <m/>
    <m/>
    <m/>
    <m/>
  </r>
  <r>
    <s v="GL 2022 IISL.xlsx"/>
    <s v="Nice to have. Fill In or Delete"/>
    <s v="Nice to have. Fill In or Delete"/>
    <n v="15.91"/>
    <n v="44926"/>
    <n v="2022"/>
    <s v="Q4"/>
    <s v="December"/>
    <n v="52"/>
    <n v="31"/>
    <s v="Year"/>
    <s v="Activity"/>
    <s v="Actuals"/>
    <n v="44594"/>
    <x v="0"/>
    <x v="19"/>
    <x v="17"/>
    <n v="2022"/>
    <n v="2022"/>
    <n v="2"/>
    <s v="Nice to have. Fill In or Delete"/>
    <s v="EXPENSE"/>
    <x v="1"/>
    <s v="4660 - Freight In/Out"/>
    <s v="P&amp;L"/>
    <n v="25627"/>
    <s v="No"/>
    <s v="4660 - Freight In/Out"/>
    <s v="Bill"/>
    <n v="20289"/>
    <n v="44594"/>
    <n v="143265"/>
    <s v="SYNERGY ASSOCIATES, LLC"/>
    <s v="[null]"/>
    <s v="John Nelson #845-579-5076 CERVALIS A CYRUS ONE COMPANY 155 Myers Corners Road Wappingers Falls NY 12590"/>
    <s v="[null]"/>
    <s v="[null]"/>
    <n v="15.91"/>
    <m/>
    <n v="5589642.2300000032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15.91"/>
    <m/>
    <m/>
    <m/>
    <m/>
    <m/>
    <m/>
    <m/>
    <m/>
    <m/>
    <m/>
    <m/>
    <m/>
    <m/>
  </r>
  <r>
    <s v="GL 2022 IISL.xlsx"/>
    <s v="Nice to have. Fill In or Delete"/>
    <s v="Nice to have. Fill In or Delete"/>
    <n v="31.57"/>
    <n v="44926"/>
    <n v="2022"/>
    <s v="Q4"/>
    <s v="December"/>
    <n v="52"/>
    <n v="31"/>
    <s v="Year"/>
    <s v="Activity"/>
    <s v="Actuals"/>
    <n v="44596"/>
    <x v="0"/>
    <x v="19"/>
    <x v="17"/>
    <n v="2022"/>
    <n v="2022"/>
    <n v="2"/>
    <s v="Nice to have. Fill In or Delete"/>
    <s v="EXPENSE"/>
    <x v="1"/>
    <s v="4660 - Freight In/Out"/>
    <s v="P&amp;L"/>
    <n v="25627"/>
    <s v="No"/>
    <s v="4660 - Freight In/Out"/>
    <s v="Bill"/>
    <n v="20297"/>
    <n v="44596"/>
    <s v="0080300-IN"/>
    <s v="CREATIVE BUSINESS SOLUTIONS of NY LLC"/>
    <s v="[null]"/>
    <s v="Bill Elsholz #678.421.6740 ENCOMPASS DIGITAL MEDIA 3845 Pleasantdale Road Atlanta GA 30340"/>
    <s v="[null]"/>
    <s v="[null]"/>
    <n v="31.57"/>
    <m/>
    <n v="5589673.8000000035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31.57"/>
    <m/>
    <m/>
    <m/>
    <m/>
    <m/>
    <m/>
    <m/>
    <m/>
    <m/>
    <m/>
    <m/>
    <m/>
    <m/>
  </r>
  <r>
    <s v="GL 2022 IISL.xlsx"/>
    <s v="Nice to have. Fill In or Delete"/>
    <s v="Nice to have. Fill In or Delete"/>
    <n v="1310.3499999999999"/>
    <n v="44926"/>
    <n v="2022"/>
    <s v="Q4"/>
    <s v="December"/>
    <n v="52"/>
    <n v="31"/>
    <s v="Year"/>
    <s v="Activity"/>
    <s v="Actuals"/>
    <n v="44598"/>
    <x v="0"/>
    <x v="19"/>
    <x v="17"/>
    <n v="2022"/>
    <n v="2022"/>
    <n v="2"/>
    <s v="Nice to have. Fill In or Delete"/>
    <s v="EXPENSE"/>
    <x v="1"/>
    <s v="4660 - Freight In/Out"/>
    <s v="P&amp;L"/>
    <n v="25627"/>
    <s v="No"/>
    <s v="4660 - Freight In/Out"/>
    <s v="Bill"/>
    <n v="20118"/>
    <n v="44598"/>
    <n v="53446139"/>
    <s v="ARROW/THE ESCROW ACCT"/>
    <s v="[null]"/>
    <s v="John Nelson #845-579-5076 jnelson@cyrusone.com CERVALIS A CYRUS ONE COMPANY 155 Myers Corners Road Wappingers Falls NY 12590"/>
    <s v="[null]"/>
    <s v="[null]"/>
    <n v="1310.3499999999999"/>
    <m/>
    <n v="5590984.1500000032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1310.3499999999999"/>
    <m/>
    <m/>
    <m/>
    <m/>
    <m/>
    <m/>
    <m/>
    <m/>
    <m/>
    <m/>
    <m/>
    <m/>
    <m/>
  </r>
  <r>
    <s v="GL 2022 IISL.xlsx"/>
    <s v="Nice to have. Fill In or Delete"/>
    <s v="Nice to have. Fill In or Delete"/>
    <n v="13.11"/>
    <n v="44926"/>
    <n v="2022"/>
    <s v="Q4"/>
    <s v="December"/>
    <n v="52"/>
    <n v="31"/>
    <s v="Year"/>
    <s v="Activity"/>
    <s v="Actuals"/>
    <n v="44599"/>
    <x v="0"/>
    <x v="19"/>
    <x v="17"/>
    <n v="2022"/>
    <n v="2022"/>
    <n v="2"/>
    <s v="Nice to have. Fill In or Delete"/>
    <s v="EXPENSE"/>
    <x v="1"/>
    <s v="4660 - Freight In/Out"/>
    <s v="P&amp;L"/>
    <n v="25627"/>
    <s v="No"/>
    <s v="4660 - Freight In/Out"/>
    <s v="Bill"/>
    <s v="[null]"/>
    <n v="44599"/>
    <n v="9204068754"/>
    <s v="W.W. Grainger, Inc."/>
    <s v="[null]"/>
    <s v="INTERNATIONAL INTEGRATED SOLUTIONS, LTD. 137 COMMERCIAL ST. - SUITE 100 PLAINVIEW NY 11803-4317"/>
    <s v="[null]"/>
    <s v="[null]"/>
    <n v="13.11"/>
    <m/>
    <n v="5590997.2600000035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13.11"/>
    <m/>
    <m/>
    <m/>
    <m/>
    <m/>
    <m/>
    <m/>
    <m/>
    <m/>
    <m/>
    <m/>
    <m/>
    <m/>
  </r>
  <r>
    <s v="GL 2022 IISL.xlsx"/>
    <s v="Nice to have. Fill In or Delete"/>
    <s v="Nice to have. Fill In or Delete"/>
    <n v="18.989999999999998"/>
    <n v="44926"/>
    <n v="2022"/>
    <s v="Q4"/>
    <s v="December"/>
    <n v="52"/>
    <n v="31"/>
    <s v="Year"/>
    <s v="Activity"/>
    <s v="Actuals"/>
    <n v="44600"/>
    <x v="0"/>
    <x v="19"/>
    <x v="17"/>
    <n v="2022"/>
    <n v="2022"/>
    <n v="2"/>
    <s v="Nice to have. Fill In or Delete"/>
    <s v="EXPENSE"/>
    <x v="1"/>
    <s v="4660 - Freight In/Out"/>
    <s v="P&amp;L"/>
    <n v="25627"/>
    <s v="No"/>
    <s v="4660 - Freight In/Out"/>
    <s v="Bill"/>
    <n v="20195"/>
    <n v="44600"/>
    <n v="10558728799"/>
    <s v="Dell WeFi"/>
    <s v="[null]"/>
    <s v="BLOOMBERG, LP 155 Corporate Drive Orangeburg NY 10962"/>
    <s v="[null]"/>
    <s v="[null]"/>
    <n v="18.989999999999998"/>
    <m/>
    <n v="5591016.2500000037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18.989999999999998"/>
    <m/>
    <m/>
    <m/>
    <m/>
    <m/>
    <m/>
    <m/>
    <m/>
    <m/>
    <m/>
    <m/>
    <m/>
    <m/>
  </r>
  <r>
    <s v="GL 2022 IISL.xlsx"/>
    <s v="Nice to have. Fill In or Delete"/>
    <s v="Nice to have. Fill In or Delete"/>
    <n v="18.989999999999998"/>
    <n v="44926"/>
    <n v="2022"/>
    <s v="Q4"/>
    <s v="December"/>
    <n v="52"/>
    <n v="31"/>
    <s v="Year"/>
    <s v="Activity"/>
    <s v="Actuals"/>
    <n v="44600"/>
    <x v="0"/>
    <x v="19"/>
    <x v="17"/>
    <n v="2022"/>
    <n v="2022"/>
    <n v="2"/>
    <s v="Nice to have. Fill In or Delete"/>
    <s v="EXPENSE"/>
    <x v="1"/>
    <s v="4660 - Freight In/Out"/>
    <s v="P&amp;L"/>
    <n v="25627"/>
    <s v="No"/>
    <s v="4660 - Freight In/Out"/>
    <s v="Bill"/>
    <n v="20195"/>
    <n v="44600"/>
    <n v="10558728801"/>
    <s v="Dell WeFi"/>
    <s v="[null]"/>
    <s v="BLOOMBERG, LP 155 Corporate Drive Orangeburg NY 10962"/>
    <s v="[null]"/>
    <s v="[null]"/>
    <n v="18.989999999999998"/>
    <m/>
    <n v="5591035.2400000039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18.989999999999998"/>
    <m/>
    <m/>
    <m/>
    <m/>
    <m/>
    <m/>
    <m/>
    <m/>
    <m/>
    <m/>
    <m/>
    <m/>
    <m/>
  </r>
  <r>
    <s v="GL 2022 IISL.xlsx"/>
    <s v="Nice to have. Fill In or Delete"/>
    <s v="Nice to have. Fill In or Delete"/>
    <n v="649.02"/>
    <n v="44926"/>
    <n v="2022"/>
    <s v="Q4"/>
    <s v="December"/>
    <n v="52"/>
    <n v="31"/>
    <s v="Year"/>
    <s v="Activity"/>
    <s v="Actuals"/>
    <n v="44601"/>
    <x v="0"/>
    <x v="19"/>
    <x v="17"/>
    <n v="2022"/>
    <n v="2022"/>
    <n v="2"/>
    <s v="Nice to have. Fill In or Delete"/>
    <s v="EXPENSE"/>
    <x v="1"/>
    <s v="4660 - Freight In/Out"/>
    <s v="P&amp;L"/>
    <n v="25627"/>
    <s v="No"/>
    <s v="4660 - Freight In/Out"/>
    <s v="Bill"/>
    <n v="20060"/>
    <n v="44601"/>
    <n v="53447112"/>
    <s v="ARROW/THE ESCROW ACCT"/>
    <s v="[null]"/>
    <s v="John Nelson #845-579-5076 jnelson@cyrusone.com CyrusOne Enhanced Services 7301 Metropolis Drive Austin TX 78744"/>
    <s v="[null]"/>
    <s v="[null]"/>
    <n v="649.02"/>
    <m/>
    <n v="5591684.2600000035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649.02"/>
    <m/>
    <m/>
    <m/>
    <m/>
    <m/>
    <m/>
    <m/>
    <m/>
    <m/>
    <m/>
    <m/>
    <m/>
    <m/>
  </r>
  <r>
    <s v="GL 2022 IISL.xlsx"/>
    <s v="Nice to have. Fill In or Delete"/>
    <s v="Nice to have. Fill In or Delete"/>
    <n v="115.03"/>
    <n v="44926"/>
    <n v="2022"/>
    <s v="Q4"/>
    <s v="December"/>
    <n v="52"/>
    <n v="31"/>
    <s v="Year"/>
    <s v="Activity"/>
    <s v="Actuals"/>
    <n v="44601"/>
    <x v="0"/>
    <x v="19"/>
    <x v="17"/>
    <n v="2022"/>
    <n v="2022"/>
    <n v="2"/>
    <s v="Nice to have. Fill In or Delete"/>
    <s v="EXPENSE"/>
    <x v="1"/>
    <s v="4660 - Freight In/Out"/>
    <s v="P&amp;L"/>
    <n v="25627"/>
    <s v="No"/>
    <s v="4660 - Freight In/Out"/>
    <s v="Bill"/>
    <s v="[null]"/>
    <n v="44601"/>
    <n v="9325480243"/>
    <s v="GRAYBAR"/>
    <s v="[null]"/>
    <s v="BLOOMBERG LP 731 LEXINGTON AVE NEW YORK, NY 10022"/>
    <s v="[null]"/>
    <s v="[null]"/>
    <n v="115.03"/>
    <m/>
    <n v="5591799.2900000038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115.03"/>
    <m/>
    <m/>
    <m/>
    <m/>
    <m/>
    <m/>
    <m/>
    <m/>
    <m/>
    <m/>
    <m/>
    <m/>
    <m/>
  </r>
  <r>
    <s v="GL 2022 IISL.xlsx"/>
    <s v="Nice to have. Fill In or Delete"/>
    <s v="Nice to have. Fill In or Delete"/>
    <n v="22.28"/>
    <n v="44926"/>
    <n v="2022"/>
    <s v="Q4"/>
    <s v="December"/>
    <n v="52"/>
    <n v="31"/>
    <s v="Year"/>
    <s v="Activity"/>
    <s v="Actuals"/>
    <n v="44603"/>
    <x v="0"/>
    <x v="19"/>
    <x v="17"/>
    <n v="2022"/>
    <n v="2022"/>
    <n v="2"/>
    <s v="Nice to have. Fill In or Delete"/>
    <s v="EXPENSE"/>
    <x v="1"/>
    <s v="4660 - Freight In/Out"/>
    <s v="P&amp;L"/>
    <n v="25627"/>
    <s v="No"/>
    <s v="4660 - Freight In/Out"/>
    <s v="Bill"/>
    <s v="[null]"/>
    <n v="44603"/>
    <n v="9325519993"/>
    <s v="GRAYBAR"/>
    <s v="[null]"/>
    <s v="BLOOMBERG LP 731 LEXINGTON AVE NEW YORK, NY 10022"/>
    <s v="[null]"/>
    <s v="[null]"/>
    <n v="22.28"/>
    <m/>
    <n v="5591821.570000004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22.28"/>
    <m/>
    <m/>
    <m/>
    <m/>
    <m/>
    <m/>
    <m/>
    <m/>
    <m/>
    <m/>
    <m/>
    <m/>
    <m/>
  </r>
  <r>
    <s v="GL 2022 IISL.xlsx"/>
    <s v="Nice to have. Fill In or Delete"/>
    <s v="Nice to have. Fill In or Delete"/>
    <n v="50.12"/>
    <n v="44926"/>
    <n v="2022"/>
    <s v="Q4"/>
    <s v="December"/>
    <n v="52"/>
    <n v="31"/>
    <s v="Year"/>
    <s v="Activity"/>
    <s v="Actuals"/>
    <n v="44603"/>
    <x v="0"/>
    <x v="19"/>
    <x v="17"/>
    <n v="2022"/>
    <n v="2022"/>
    <n v="2"/>
    <s v="Nice to have. Fill In or Delete"/>
    <s v="EXPENSE"/>
    <x v="1"/>
    <s v="4660 - Freight In/Out"/>
    <s v="P&amp;L"/>
    <n v="25627"/>
    <s v="No"/>
    <s v="4660 - Freight In/Out"/>
    <s v="Bill"/>
    <n v="20314"/>
    <n v="44603"/>
    <n v="143361"/>
    <s v="SYNERGY ASSOCIATES, LLC"/>
    <s v="[null]"/>
    <s v="Mike King #845.304.1646 mking@cyrusone.com CyrusOne Enhanced Services 50 Madison Rd. Totowa NJ 07512"/>
    <s v="[null]"/>
    <s v="[null]"/>
    <n v="50.12"/>
    <m/>
    <n v="5591871.6900000041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50.12"/>
    <m/>
    <m/>
    <m/>
    <m/>
    <m/>
    <m/>
    <m/>
    <m/>
    <m/>
    <m/>
    <m/>
    <m/>
    <m/>
  </r>
  <r>
    <s v="GL 2022 IISL.xlsx"/>
    <s v="Nice to have. Fill In or Delete"/>
    <s v="Nice to have. Fill In or Delete"/>
    <n v="62.5"/>
    <n v="44926"/>
    <n v="2022"/>
    <s v="Q4"/>
    <s v="December"/>
    <n v="52"/>
    <n v="31"/>
    <s v="Year"/>
    <s v="Activity"/>
    <s v="Actuals"/>
    <n v="44606"/>
    <x v="0"/>
    <x v="19"/>
    <x v="17"/>
    <n v="2022"/>
    <n v="2022"/>
    <n v="2"/>
    <s v="Nice to have. Fill In or Delete"/>
    <s v="EXPENSE"/>
    <x v="1"/>
    <s v="4660 - Freight In/Out"/>
    <s v="P&amp;L"/>
    <n v="25627"/>
    <s v="No"/>
    <s v="4660 - Freight In/Out"/>
    <s v="Bill"/>
    <n v="20313"/>
    <n v="44606"/>
    <n v="143375"/>
    <s v="SYNERGY ASSOCIATES, LLC"/>
    <s v="[null]"/>
    <s v="Mike King #845-304-1646 mking@cyrusone.com CERVALIS A CYRUS ONE COMPANY 155 Myers Corners Road Wappingers Falls NY 12590"/>
    <s v="[null]"/>
    <s v="[null]"/>
    <n v="62.5"/>
    <m/>
    <n v="5591934.1900000041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62.5"/>
    <m/>
    <m/>
    <m/>
    <m/>
    <m/>
    <m/>
    <m/>
    <m/>
    <m/>
    <m/>
    <m/>
    <m/>
    <m/>
  </r>
  <r>
    <s v="GL 2022 IISL.xlsx"/>
    <s v="Nice to have. Fill In or Delete"/>
    <s v="Nice to have. Fill In or Delete"/>
    <n v="33.44"/>
    <n v="44926"/>
    <n v="2022"/>
    <s v="Q4"/>
    <s v="December"/>
    <n v="52"/>
    <n v="31"/>
    <s v="Year"/>
    <s v="Activity"/>
    <s v="Actuals"/>
    <n v="44606"/>
    <x v="0"/>
    <x v="19"/>
    <x v="17"/>
    <n v="2022"/>
    <n v="2022"/>
    <n v="2"/>
    <s v="Nice to have. Fill In or Delete"/>
    <s v="EXPENSE"/>
    <x v="1"/>
    <s v="4660 - Freight In/Out"/>
    <s v="P&amp;L"/>
    <n v="25627"/>
    <s v="No"/>
    <s v="4660 - Freight In/Out"/>
    <s v="Bill"/>
    <s v="[null]"/>
    <n v="44606"/>
    <n v="9325540199"/>
    <s v="GRAYBAR"/>
    <s v="[null]"/>
    <s v="BLOOMBERG LP 731 LEXINGTON AVE NEW YORK, NY 10022"/>
    <s v="[null]"/>
    <s v="[null]"/>
    <n v="33.44"/>
    <m/>
    <n v="5591967.6300000045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33.44"/>
    <m/>
    <m/>
    <m/>
    <m/>
    <m/>
    <m/>
    <m/>
    <m/>
    <m/>
    <m/>
    <m/>
    <m/>
    <m/>
  </r>
  <r>
    <s v="GL 2022 IISL.xlsx"/>
    <s v="Nice to have. Fill In or Delete"/>
    <s v="Nice to have. Fill In or Delete"/>
    <n v="33.43"/>
    <n v="44926"/>
    <n v="2022"/>
    <s v="Q4"/>
    <s v="December"/>
    <n v="52"/>
    <n v="31"/>
    <s v="Year"/>
    <s v="Activity"/>
    <s v="Actuals"/>
    <n v="44606"/>
    <x v="0"/>
    <x v="19"/>
    <x v="17"/>
    <n v="2022"/>
    <n v="2022"/>
    <n v="2"/>
    <s v="Nice to have. Fill In or Delete"/>
    <s v="EXPENSE"/>
    <x v="1"/>
    <s v="4660 - Freight In/Out"/>
    <s v="P&amp;L"/>
    <n v="25627"/>
    <s v="No"/>
    <s v="4660 - Freight In/Out"/>
    <s v="Bill"/>
    <s v="[null]"/>
    <n v="44606"/>
    <n v="9325540198"/>
    <s v="GRAYBAR"/>
    <s v="[null]"/>
    <s v="BLOOMBERG LP 731 Lexington Ave New York, NY 10022"/>
    <s v="[null]"/>
    <s v="[null]"/>
    <n v="33.43"/>
    <m/>
    <n v="5592001.0600000042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33.43"/>
    <m/>
    <m/>
    <m/>
    <m/>
    <m/>
    <m/>
    <m/>
    <m/>
    <m/>
    <m/>
    <m/>
    <m/>
    <m/>
  </r>
  <r>
    <s v="GL 2022 IISL.xlsx"/>
    <s v="Nice to have. Fill In or Delete"/>
    <s v="Nice to have. Fill In or Delete"/>
    <n v="24900"/>
    <n v="44926"/>
    <n v="2022"/>
    <s v="Q4"/>
    <s v="December"/>
    <n v="52"/>
    <n v="31"/>
    <s v="Year"/>
    <s v="Activity"/>
    <s v="Actuals"/>
    <n v="44608"/>
    <x v="0"/>
    <x v="19"/>
    <x v="17"/>
    <n v="2022"/>
    <n v="2022"/>
    <n v="2"/>
    <s v="Nice to have. Fill In or Delete"/>
    <s v="EXPENSE"/>
    <x v="1"/>
    <s v="4660 - Freight In/Out"/>
    <s v="P&amp;L"/>
    <n v="25627"/>
    <s v="No"/>
    <s v="4660 - Freight In/Out"/>
    <s v="Bill"/>
    <s v="[null]"/>
    <n v="44608"/>
    <s v="20010-20019"/>
    <s v="SOUTH SHORE DELIVERY"/>
    <s v="[null]"/>
    <s v="[null]"/>
    <s v="[null]"/>
    <s v="[null]"/>
    <n v="24900"/>
    <m/>
    <n v="5616901.0600000042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24900"/>
    <m/>
    <m/>
    <m/>
    <m/>
    <m/>
    <m/>
    <m/>
    <m/>
    <m/>
    <m/>
    <m/>
    <m/>
    <m/>
  </r>
  <r>
    <s v="GL 2022 IISL.xlsx"/>
    <s v="Nice to have. Fill In or Delete"/>
    <s v="Nice to have. Fill In or Delete"/>
    <n v="-10300"/>
    <n v="44926"/>
    <n v="2022"/>
    <s v="Q4"/>
    <s v="December"/>
    <n v="52"/>
    <n v="31"/>
    <s v="Year"/>
    <s v="Activity"/>
    <s v="Actuals"/>
    <n v="44608"/>
    <x v="0"/>
    <x v="19"/>
    <x v="17"/>
    <n v="2022"/>
    <n v="2022"/>
    <n v="2"/>
    <s v="Nice to have. Fill In or Delete"/>
    <s v="EXPENSE"/>
    <x v="1"/>
    <s v="4660 - Freight In/Out"/>
    <s v="P&amp;L"/>
    <n v="25627"/>
    <s v="No"/>
    <s v="4660 - Freight In/Out"/>
    <s v="Journal"/>
    <s v="[null]"/>
    <n v="44608"/>
    <n v="4372"/>
    <s v="[null]"/>
    <s v="BLOOMBERG, LP"/>
    <s v="[null]"/>
    <s v="[null]"/>
    <s v="[null]"/>
    <m/>
    <n v="10300"/>
    <n v="5606601.0600000042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-10300"/>
    <m/>
    <m/>
    <m/>
    <m/>
    <m/>
    <m/>
    <m/>
    <m/>
    <m/>
    <m/>
    <m/>
    <m/>
    <m/>
  </r>
  <r>
    <s v="GL 2022 IISL.xlsx"/>
    <s v="Nice to have. Fill In or Delete"/>
    <s v="Nice to have. Fill In or Delete"/>
    <n v="-35300"/>
    <n v="44926"/>
    <n v="2022"/>
    <s v="Q4"/>
    <s v="December"/>
    <n v="52"/>
    <n v="31"/>
    <s v="Year"/>
    <s v="Activity"/>
    <s v="Actuals"/>
    <n v="44608"/>
    <x v="0"/>
    <x v="19"/>
    <x v="17"/>
    <n v="2022"/>
    <n v="2022"/>
    <n v="2"/>
    <s v="Nice to have. Fill In or Delete"/>
    <s v="EXPENSE"/>
    <x v="1"/>
    <s v="4660 - Freight In/Out"/>
    <s v="P&amp;L"/>
    <n v="25627"/>
    <s v="No"/>
    <s v="4660 - Freight In/Out"/>
    <s v="Journal"/>
    <s v="[null]"/>
    <n v="44608"/>
    <n v="4373"/>
    <s v="[null]"/>
    <s v="BLOOMBERG, LP"/>
    <s v="[null]"/>
    <s v="[null]"/>
    <s v="[null]"/>
    <m/>
    <n v="35300"/>
    <n v="5571301.0600000042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-35300"/>
    <m/>
    <m/>
    <m/>
    <m/>
    <m/>
    <m/>
    <m/>
    <m/>
    <m/>
    <m/>
    <m/>
    <m/>
    <m/>
  </r>
  <r>
    <s v="GL 2022 IISL.xlsx"/>
    <s v="Nice to have. Fill In or Delete"/>
    <s v="Nice to have. Fill In or Delete"/>
    <n v="40000"/>
    <n v="44926"/>
    <n v="2022"/>
    <s v="Q4"/>
    <s v="December"/>
    <n v="52"/>
    <n v="31"/>
    <s v="Year"/>
    <s v="Activity"/>
    <s v="Actuals"/>
    <n v="44608"/>
    <x v="0"/>
    <x v="19"/>
    <x v="17"/>
    <n v="2022"/>
    <n v="2022"/>
    <n v="2"/>
    <s v="Nice to have. Fill In or Delete"/>
    <s v="EXPENSE"/>
    <x v="1"/>
    <s v="4660 - Freight In/Out"/>
    <s v="P&amp;L"/>
    <n v="25627"/>
    <s v="No"/>
    <s v="4660 - Freight In/Out"/>
    <s v="Bill"/>
    <s v="[null]"/>
    <n v="44608"/>
    <s v="20020-20029"/>
    <s v="SOUTH SHORE DELIVERY"/>
    <s v="[null]"/>
    <s v="[null]"/>
    <s v="[null]"/>
    <s v="[null]"/>
    <n v="40000"/>
    <m/>
    <n v="5611301.0600000042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40000"/>
    <m/>
    <m/>
    <m/>
    <m/>
    <m/>
    <m/>
    <m/>
    <m/>
    <m/>
    <m/>
    <m/>
    <m/>
    <m/>
  </r>
  <r>
    <s v="GL 2022 IISL.xlsx"/>
    <s v="Nice to have. Fill In or Delete"/>
    <s v="Nice to have. Fill In or Delete"/>
    <n v="25"/>
    <n v="44926"/>
    <n v="2022"/>
    <s v="Q4"/>
    <s v="December"/>
    <n v="52"/>
    <n v="31"/>
    <s v="Year"/>
    <s v="Activity"/>
    <s v="Actuals"/>
    <n v="44616"/>
    <x v="0"/>
    <x v="19"/>
    <x v="17"/>
    <n v="2022"/>
    <n v="2022"/>
    <n v="2"/>
    <s v="Nice to have. Fill In or Delete"/>
    <s v="EXPENSE"/>
    <x v="1"/>
    <s v="4660 - Freight In/Out"/>
    <s v="P&amp;L"/>
    <n v="25627"/>
    <s v="No"/>
    <s v="4660 - Freight In/Out"/>
    <s v="Bill"/>
    <s v="[null]"/>
    <n v="44616"/>
    <n v="30101"/>
    <s v="DATACOMM"/>
    <s v="[null]"/>
    <s v="Rob Mora 137 Commercial Street Suite 100 Plainview, NY 11803 516-396-6700"/>
    <s v="[null]"/>
    <s v="[null]"/>
    <n v="25"/>
    <m/>
    <n v="5611326.0600000042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25"/>
    <m/>
    <m/>
    <m/>
    <m/>
    <m/>
    <m/>
    <m/>
    <m/>
    <m/>
    <m/>
    <m/>
    <m/>
    <m/>
  </r>
  <r>
    <s v="GL 2022 IISL.xlsx"/>
    <s v="Nice to have. Fill In or Delete"/>
    <s v="Nice to have. Fill In or Delete"/>
    <n v="155.88999999999999"/>
    <n v="44926"/>
    <n v="2022"/>
    <s v="Q4"/>
    <s v="December"/>
    <n v="52"/>
    <n v="31"/>
    <s v="Year"/>
    <s v="Activity"/>
    <s v="Actuals"/>
    <n v="44617"/>
    <x v="0"/>
    <x v="19"/>
    <x v="17"/>
    <n v="2022"/>
    <n v="2022"/>
    <n v="2"/>
    <s v="Nice to have. Fill In or Delete"/>
    <s v="EXPENSE"/>
    <x v="1"/>
    <s v="4660 - Freight In/Out"/>
    <s v="P&amp;L"/>
    <n v="25627"/>
    <s v="No"/>
    <s v="4660 - Freight In/Out"/>
    <s v="Bill"/>
    <n v="20061"/>
    <n v="44617"/>
    <n v="53453731"/>
    <s v="ARROW/THE ESCROW ACCT"/>
    <s v="[null]"/>
    <s v="John Nelson #845.218.8138 jnelson@cyrusone.com CyrusOne Enhanced Services 50 Madison Rd. Totowa NJ 07512"/>
    <s v="[null]"/>
    <s v="[null]"/>
    <n v="155.88999999999999"/>
    <m/>
    <n v="5611481.9500000039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155.88999999999999"/>
    <m/>
    <m/>
    <m/>
    <m/>
    <m/>
    <m/>
    <m/>
    <m/>
    <m/>
    <m/>
    <m/>
    <m/>
    <m/>
  </r>
  <r>
    <s v="GL 2022 IISL.xlsx"/>
    <s v="Nice to have. Fill In or Delete"/>
    <s v="Nice to have. Fill In or Delete"/>
    <n v="42000"/>
    <n v="44926"/>
    <n v="2022"/>
    <s v="Q4"/>
    <s v="December"/>
    <n v="52"/>
    <n v="31"/>
    <s v="Year"/>
    <s v="Activity"/>
    <s v="Actuals"/>
    <n v="44620"/>
    <x v="0"/>
    <x v="19"/>
    <x v="17"/>
    <n v="2022"/>
    <n v="2022"/>
    <n v="2"/>
    <s v="Nice to have. Fill In or Delete"/>
    <s v="EXPENSE"/>
    <x v="1"/>
    <s v="4660 - Freight In/Out"/>
    <s v="P&amp;L"/>
    <n v="25627"/>
    <s v="No"/>
    <s v="4660 - Freight In/Out"/>
    <s v="Journal"/>
    <s v="[null]"/>
    <n v="44620"/>
    <n v="4383"/>
    <s v="[null]"/>
    <s v="BLOOMBERG, LP"/>
    <s v="[null]"/>
    <s v="[null]"/>
    <s v="[null]"/>
    <n v="42000"/>
    <m/>
    <n v="5653481.9500000039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42000"/>
    <m/>
    <m/>
    <m/>
    <m/>
    <m/>
    <m/>
    <m/>
    <m/>
    <m/>
    <m/>
    <m/>
    <m/>
    <m/>
  </r>
  <r>
    <s v="GL 2022 IISL.xlsx"/>
    <s v="Nice to have. Fill In or Delete"/>
    <s v="Nice to have. Fill In or Delete"/>
    <n v="2000"/>
    <n v="44926"/>
    <n v="2022"/>
    <s v="Q4"/>
    <s v="December"/>
    <n v="52"/>
    <n v="31"/>
    <s v="Year"/>
    <s v="Activity"/>
    <s v="Actuals"/>
    <n v="44593"/>
    <x v="0"/>
    <x v="20"/>
    <x v="18"/>
    <n v="2022"/>
    <n v="2022"/>
    <n v="2"/>
    <s v="Nice to have. Fill In or Delete"/>
    <s v="EXPENSE"/>
    <x v="2"/>
    <s v="6000 - Accounting"/>
    <s v="P&amp;L"/>
    <n v="25627"/>
    <s v="No"/>
    <s v="6000 - Accounting"/>
    <s v="Bill"/>
    <s v="[null]"/>
    <n v="44593"/>
    <n v="46149"/>
    <s v="LIEBMAN GOLDBERG &amp; HYMOWITZ, LLP"/>
    <s v="[null]"/>
    <s v="[null]"/>
    <s v="[null]"/>
    <s v="[null]"/>
    <n v="2000"/>
    <m/>
    <n v="778998.95"/>
    <s v="[null]"/>
    <s v="Expense"/>
    <s v="Operating Expense"/>
    <s v="Finance"/>
    <s v="[null]"/>
    <n v="1"/>
    <s v="Corporate"/>
    <s v="Percentage"/>
    <s v="6000 - Accounting"/>
    <s v="6000 - Accounting"/>
    <s v="Finance"/>
    <s v="[null]"/>
    <n v="121489"/>
    <s v="Actuals"/>
    <n v="121498"/>
    <s v="6000 - Accounting"/>
    <x v="6"/>
    <s v="Finance"/>
    <n v="2000"/>
    <m/>
    <m/>
    <m/>
    <m/>
    <m/>
    <m/>
    <m/>
    <m/>
    <m/>
    <m/>
    <m/>
    <m/>
    <m/>
  </r>
  <r>
    <s v="GL 2022 IISL.xlsx"/>
    <s v="Nice to have. Fill In or Delete"/>
    <s v="Nice to have. Fill In or Delete"/>
    <n v="2000"/>
    <n v="44926"/>
    <n v="2022"/>
    <s v="Q4"/>
    <s v="December"/>
    <n v="52"/>
    <n v="31"/>
    <s v="Year"/>
    <s v="Activity"/>
    <s v="Actuals"/>
    <n v="44620"/>
    <x v="0"/>
    <x v="20"/>
    <x v="18"/>
    <n v="2022"/>
    <n v="2022"/>
    <n v="2"/>
    <s v="Nice to have. Fill In or Delete"/>
    <s v="EXPENSE"/>
    <x v="2"/>
    <s v="6000 - Accounting"/>
    <s v="P&amp;L"/>
    <n v="25627"/>
    <s v="No"/>
    <s v="6000 - Accounting"/>
    <s v="Bill"/>
    <s v="[null]"/>
    <n v="44620"/>
    <n v="46350"/>
    <s v="LIEBMAN GOLDBERG &amp; HYMOWITZ, LLP"/>
    <s v="[null]"/>
    <s v="[null]"/>
    <s v="[null]"/>
    <s v="[null]"/>
    <n v="2000"/>
    <m/>
    <n v="780998.95"/>
    <s v="[null]"/>
    <s v="Expense"/>
    <s v="Operating Expense"/>
    <s v="Finance"/>
    <s v="[null]"/>
    <n v="1"/>
    <s v="Corporate"/>
    <s v="Percentage"/>
    <s v="6000 - Accounting"/>
    <s v="6000 - Accounting"/>
    <s v="Finance"/>
    <s v="[null]"/>
    <n v="121489"/>
    <s v="Actuals"/>
    <n v="121498"/>
    <s v="6000 - Accounting"/>
    <x v="6"/>
    <s v="Finance"/>
    <n v="2000"/>
    <m/>
    <m/>
    <m/>
    <m/>
    <m/>
    <m/>
    <m/>
    <m/>
    <m/>
    <m/>
    <m/>
    <m/>
    <m/>
  </r>
  <r>
    <s v="GL 2022 IISL.xlsx"/>
    <s v="Nice to have. Fill In or Delete"/>
    <s v="Nice to have. Fill In or Delete"/>
    <n v="260.10000000000002"/>
    <n v="44926"/>
    <n v="2022"/>
    <s v="Q4"/>
    <s v="December"/>
    <n v="52"/>
    <n v="31"/>
    <s v="Year"/>
    <s v="Activity"/>
    <s v="Actuals"/>
    <n v="44595"/>
    <x v="0"/>
    <x v="21"/>
    <x v="19"/>
    <n v="2022"/>
    <n v="2022"/>
    <n v="2"/>
    <s v="Nice to have. Fill In or Delete"/>
    <s v="EXPENSE"/>
    <x v="2"/>
    <s v="6050 - Auto"/>
    <s v="P&amp;L"/>
    <n v="25627"/>
    <s v="No"/>
    <s v="6050 - Auto"/>
    <s v="Credit Card"/>
    <s v="[null]"/>
    <n v="44595"/>
    <s v="[null]"/>
    <s v="[null]"/>
    <s v="[null]"/>
    <s v="[null]"/>
    <s v="[null]"/>
    <s v="[null]"/>
    <n v="260.10000000000002"/>
    <m/>
    <n v="1637543.28"/>
    <s v="[null]"/>
    <s v="Expense"/>
    <s v="Operating Expense"/>
    <s v="Employee"/>
    <s v="[null]"/>
    <n v="1"/>
    <s v="Corporate"/>
    <s v="Percentage"/>
    <s v="6050 - Auto"/>
    <s v="6050 - Auto"/>
    <s v="Employee"/>
    <s v="[null]"/>
    <n v="121489"/>
    <s v="Actuals"/>
    <n v="121498"/>
    <s v="6050 - Auto"/>
    <x v="7"/>
    <s v="Employee"/>
    <n v="260.10000000000002"/>
    <m/>
    <m/>
    <m/>
    <m/>
    <m/>
    <m/>
    <m/>
    <m/>
    <m/>
    <m/>
    <m/>
    <m/>
    <m/>
  </r>
  <r>
    <s v="GL 2022 IISL.xlsx"/>
    <s v="Nice to have. Fill In or Delete"/>
    <s v="Nice to have. Fill In or Delete"/>
    <n v="359.61"/>
    <n v="44926"/>
    <n v="2022"/>
    <s v="Q4"/>
    <s v="December"/>
    <n v="52"/>
    <n v="31"/>
    <s v="Year"/>
    <s v="Activity"/>
    <s v="Actuals"/>
    <n v="44598"/>
    <x v="0"/>
    <x v="21"/>
    <x v="19"/>
    <n v="2022"/>
    <n v="2022"/>
    <n v="2"/>
    <s v="Nice to have. Fill In or Delete"/>
    <s v="EXPENSE"/>
    <x v="2"/>
    <s v="6050 - Auto"/>
    <s v="P&amp;L"/>
    <n v="25627"/>
    <s v="No"/>
    <s v="6050 - Auto"/>
    <s v="Bill"/>
    <s v="[null]"/>
    <n v="44598"/>
    <n v="78353289"/>
    <s v="SHELL"/>
    <s v="[null]"/>
    <s v="[null]"/>
    <s v="[null]"/>
    <s v="[null]"/>
    <n v="359.61"/>
    <m/>
    <n v="1637902.8900000001"/>
    <s v="[null]"/>
    <s v="Expense"/>
    <s v="Operating Expense"/>
    <s v="Employee"/>
    <s v="[null]"/>
    <n v="1"/>
    <s v="Corporate"/>
    <s v="Percentage"/>
    <s v="6050 - Auto"/>
    <s v="6050 - Auto"/>
    <s v="Employee"/>
    <s v="[null]"/>
    <n v="121489"/>
    <s v="Actuals"/>
    <n v="121498"/>
    <s v="6050 - Auto"/>
    <x v="7"/>
    <s v="Employee"/>
    <n v="359.61"/>
    <m/>
    <m/>
    <m/>
    <m/>
    <m/>
    <m/>
    <m/>
    <m/>
    <m/>
    <m/>
    <m/>
    <m/>
    <m/>
  </r>
  <r>
    <s v="GL 2022 IISL.xlsx"/>
    <s v="Nice to have. Fill In or Delete"/>
    <s v="Nice to have. Fill In or Delete"/>
    <n v="2597.92"/>
    <n v="44926"/>
    <n v="2022"/>
    <s v="Q4"/>
    <s v="December"/>
    <n v="52"/>
    <n v="31"/>
    <s v="Year"/>
    <s v="Activity"/>
    <s v="Actuals"/>
    <n v="44601"/>
    <x v="0"/>
    <x v="21"/>
    <x v="19"/>
    <n v="2022"/>
    <n v="2022"/>
    <n v="2"/>
    <s v="Nice to have. Fill In or Delete"/>
    <s v="EXPENSE"/>
    <x v="2"/>
    <s v="6050 - Auto"/>
    <s v="P&amp;L"/>
    <n v="25627"/>
    <s v="No"/>
    <s v="6050 - Auto"/>
    <s v="Credit Card"/>
    <s v="[null]"/>
    <n v="44601"/>
    <s v="[null]"/>
    <s v="[null]"/>
    <s v="[null]"/>
    <s v="[null]"/>
    <s v="[null]"/>
    <s v="[null]"/>
    <n v="2597.92"/>
    <m/>
    <n v="1640500.81"/>
    <s v="[null]"/>
    <s v="Expense"/>
    <s v="Operating Expense"/>
    <s v="Employee"/>
    <s v="[null]"/>
    <n v="1"/>
    <s v="Corporate"/>
    <s v="Percentage"/>
    <s v="6050 - Auto"/>
    <s v="6050 - Auto"/>
    <s v="Employee"/>
    <s v="[null]"/>
    <n v="121489"/>
    <s v="Actuals"/>
    <n v="121498"/>
    <s v="6050 - Auto"/>
    <x v="7"/>
    <s v="Employee"/>
    <n v="2597.92"/>
    <m/>
    <m/>
    <m/>
    <m/>
    <m/>
    <m/>
    <m/>
    <m/>
    <m/>
    <m/>
    <m/>
    <m/>
    <m/>
  </r>
  <r>
    <s v="GL 2022 IISL.xlsx"/>
    <s v="Nice to have. Fill In or Delete"/>
    <s v="Nice to have. Fill In or Delete"/>
    <n v="478.58"/>
    <n v="44926"/>
    <n v="2022"/>
    <s v="Q4"/>
    <s v="December"/>
    <n v="52"/>
    <n v="31"/>
    <s v="Year"/>
    <s v="Activity"/>
    <s v="Actuals"/>
    <n v="44605"/>
    <x v="0"/>
    <x v="21"/>
    <x v="19"/>
    <n v="2022"/>
    <n v="2022"/>
    <n v="2"/>
    <s v="Nice to have. Fill In or Delete"/>
    <s v="EXPENSE"/>
    <x v="2"/>
    <s v="6050 - Auto"/>
    <s v="P&amp;L"/>
    <n v="25627"/>
    <s v="No"/>
    <s v="6050 - Auto"/>
    <s v="Bill"/>
    <s v="[null]"/>
    <n v="44605"/>
    <n v="7.1878590882802401E+18"/>
    <s v="EXXON MOBIL"/>
    <s v="[null]"/>
    <s v="[null]"/>
    <s v="[null]"/>
    <s v="[null]"/>
    <n v="478.58"/>
    <m/>
    <n v="1640979.3900000001"/>
    <s v="[null]"/>
    <s v="Expense"/>
    <s v="Operating Expense"/>
    <s v="Employee"/>
    <s v="[null]"/>
    <n v="1"/>
    <s v="Corporate"/>
    <s v="Percentage"/>
    <s v="6050 - Auto"/>
    <s v="6050 - Auto"/>
    <s v="Employee"/>
    <s v="[null]"/>
    <n v="121489"/>
    <s v="Actuals"/>
    <n v="121498"/>
    <s v="6050 - Auto"/>
    <x v="7"/>
    <s v="Employee"/>
    <n v="478.58"/>
    <m/>
    <m/>
    <m/>
    <m/>
    <m/>
    <m/>
    <m/>
    <m/>
    <m/>
    <m/>
    <m/>
    <m/>
    <m/>
  </r>
  <r>
    <s v="GL 2022 IISL.xlsx"/>
    <s v="Nice to have. Fill In or Delete"/>
    <s v="Nice to have. Fill In or Delete"/>
    <n v="2621.21"/>
    <n v="44926"/>
    <n v="2022"/>
    <s v="Q4"/>
    <s v="December"/>
    <n v="52"/>
    <n v="31"/>
    <s v="Year"/>
    <s v="Activity"/>
    <s v="Actuals"/>
    <n v="44608"/>
    <x v="0"/>
    <x v="21"/>
    <x v="19"/>
    <n v="2022"/>
    <n v="2022"/>
    <n v="2"/>
    <s v="Nice to have. Fill In or Delete"/>
    <s v="EXPENSE"/>
    <x v="2"/>
    <s v="6050 - Auto"/>
    <s v="P&amp;L"/>
    <n v="25627"/>
    <s v="No"/>
    <s v="6050 - Auto"/>
    <s v="Bill"/>
    <s v="[null]"/>
    <n v="44608"/>
    <s v="MBFS 2020 Auto-Pay#17"/>
    <s v="MBFS / Daimler"/>
    <s v="[null]"/>
    <s v="[null]"/>
    <s v="[null]"/>
    <s v="[null]"/>
    <n v="2621.21"/>
    <m/>
    <n v="1643600.6"/>
    <s v="[null]"/>
    <s v="Expense"/>
    <s v="Operating Expense"/>
    <s v="Employee"/>
    <s v="[null]"/>
    <n v="1"/>
    <s v="Corporate"/>
    <s v="Percentage"/>
    <s v="6050 - Auto"/>
    <s v="6050 - Auto"/>
    <s v="Employee"/>
    <s v="[null]"/>
    <n v="121489"/>
    <s v="Actuals"/>
    <n v="121498"/>
    <s v="6050 - Auto"/>
    <x v="7"/>
    <s v="Employee"/>
    <n v="2621.21"/>
    <m/>
    <m/>
    <m/>
    <m/>
    <m/>
    <m/>
    <m/>
    <m/>
    <m/>
    <m/>
    <m/>
    <m/>
    <m/>
  </r>
  <r>
    <s v="GL 2022 IISL.xlsx"/>
    <s v="Nice to have. Fill In or Delete"/>
    <s v="Nice to have. Fill In or Delete"/>
    <n v="-2324.25"/>
    <n v="44926"/>
    <n v="2022"/>
    <s v="Q4"/>
    <s v="December"/>
    <n v="52"/>
    <n v="31"/>
    <s v="Year"/>
    <s v="Activity"/>
    <s v="Actuals"/>
    <n v="44609"/>
    <x v="0"/>
    <x v="21"/>
    <x v="19"/>
    <n v="2022"/>
    <n v="2022"/>
    <n v="2"/>
    <s v="Nice to have. Fill In or Delete"/>
    <s v="EXPENSE"/>
    <x v="2"/>
    <s v="6050 - Auto"/>
    <s v="P&amp;L"/>
    <n v="25627"/>
    <s v="No"/>
    <s v="6050 - Auto"/>
    <s v="Deposit"/>
    <s v="[null]"/>
    <n v="44609"/>
    <n v="2049"/>
    <s v="[null]"/>
    <s v="[null]"/>
    <s v="[null]"/>
    <s v="[null]"/>
    <s v="[null]"/>
    <m/>
    <n v="2324.25"/>
    <n v="1641276.35"/>
    <s v="[null]"/>
    <s v="Expense"/>
    <s v="Operating Expense"/>
    <s v="Employee"/>
    <s v="[null]"/>
    <n v="1"/>
    <s v="Corporate"/>
    <s v="Percentage"/>
    <s v="6050 - Auto"/>
    <s v="6050 - Auto"/>
    <s v="Employee"/>
    <s v="[null]"/>
    <n v="121489"/>
    <s v="Actuals"/>
    <n v="121498"/>
    <s v="6050 - Auto"/>
    <x v="7"/>
    <s v="Employee"/>
    <n v="-2324.25"/>
    <m/>
    <m/>
    <m/>
    <m/>
    <m/>
    <m/>
    <m/>
    <m/>
    <m/>
    <m/>
    <m/>
    <m/>
    <m/>
  </r>
  <r>
    <s v="GL 2022 IISL.xlsx"/>
    <s v="Nice to have. Fill In or Delete"/>
    <s v="Nice to have. Fill In or Delete"/>
    <n v="1974.05"/>
    <n v="44926"/>
    <n v="2022"/>
    <s v="Q4"/>
    <s v="December"/>
    <n v="52"/>
    <n v="31"/>
    <s v="Year"/>
    <s v="Activity"/>
    <s v="Actuals"/>
    <n v="44617"/>
    <x v="0"/>
    <x v="21"/>
    <x v="19"/>
    <n v="2022"/>
    <n v="2022"/>
    <n v="2"/>
    <s v="Nice to have. Fill In or Delete"/>
    <s v="EXPENSE"/>
    <x v="2"/>
    <s v="6050 - Auto"/>
    <s v="P&amp;L"/>
    <n v="25627"/>
    <s v="No"/>
    <s v="6050 - Auto"/>
    <s v="Bill"/>
    <s v="[null]"/>
    <n v="44617"/>
    <s v="2/25/22 Statement"/>
    <s v="LINCOLN AUTOMOTIVE FINANCIAL SERVICES (Acct #60902116)"/>
    <s v="[null]"/>
    <s v="[null]"/>
    <s v="[null]"/>
    <s v="[null]"/>
    <n v="1974.05"/>
    <m/>
    <n v="1643250.4000000001"/>
    <s v="[null]"/>
    <s v="Expense"/>
    <s v="Operating Expense"/>
    <s v="Employee"/>
    <s v="[null]"/>
    <n v="1"/>
    <s v="Corporate"/>
    <s v="Percentage"/>
    <s v="6050 - Auto"/>
    <s v="6050 - Auto"/>
    <s v="Employee"/>
    <s v="[null]"/>
    <n v="121489"/>
    <s v="Actuals"/>
    <n v="121498"/>
    <s v="6050 - Auto"/>
    <x v="7"/>
    <s v="Employee"/>
    <n v="1974.05"/>
    <m/>
    <m/>
    <m/>
    <m/>
    <m/>
    <m/>
    <m/>
    <m/>
    <m/>
    <m/>
    <m/>
    <m/>
    <m/>
  </r>
  <r>
    <s v="GL 2022 IISL.xlsx"/>
    <s v="Nice to have. Fill In or Delete"/>
    <s v="Nice to have. Fill In or Delete"/>
    <n v="2800"/>
    <n v="44926"/>
    <n v="2022"/>
    <s v="Q4"/>
    <s v="December"/>
    <n v="52"/>
    <n v="31"/>
    <s v="Year"/>
    <s v="Activity"/>
    <s v="Actuals"/>
    <n v="44617"/>
    <x v="0"/>
    <x v="21"/>
    <x v="19"/>
    <n v="2022"/>
    <n v="2022"/>
    <n v="2"/>
    <s v="Nice to have. Fill In or Delete"/>
    <s v="EXPENSE"/>
    <x v="2"/>
    <s v="6050 - Auto"/>
    <s v="P&amp;L"/>
    <n v="25627"/>
    <s v="No"/>
    <s v="6050 - Auto"/>
    <s v="Bill"/>
    <s v="[null]"/>
    <n v="44617"/>
    <s v="2/25/22 Statement"/>
    <s v="BENTLEY FINANCIAL SERVICES (#1400008523)"/>
    <s v="[null]"/>
    <s v="[null]"/>
    <s v="[null]"/>
    <s v="[null]"/>
    <n v="2800"/>
    <m/>
    <n v="1646050.4000000001"/>
    <s v="[null]"/>
    <s v="Expense"/>
    <s v="Operating Expense"/>
    <s v="Employee"/>
    <s v="[null]"/>
    <n v="1"/>
    <s v="Corporate"/>
    <s v="Percentage"/>
    <s v="6050 - Auto"/>
    <s v="6050 - Auto"/>
    <s v="Employee"/>
    <s v="[null]"/>
    <n v="121489"/>
    <s v="Actuals"/>
    <n v="121498"/>
    <s v="6050 - Auto"/>
    <x v="7"/>
    <s v="Employee"/>
    <n v="2800"/>
    <m/>
    <m/>
    <m/>
    <m/>
    <m/>
    <m/>
    <m/>
    <m/>
    <m/>
    <m/>
    <m/>
    <m/>
    <m/>
  </r>
  <r>
    <s v="GL 2022 IISL.xlsx"/>
    <s v="Nice to have. Fill In or Delete"/>
    <s v="Nice to have. Fill In or Delete"/>
    <n v="240.49"/>
    <n v="44926"/>
    <n v="2022"/>
    <s v="Q4"/>
    <s v="December"/>
    <n v="52"/>
    <n v="31"/>
    <s v="Year"/>
    <s v="Activity"/>
    <s v="Actuals"/>
    <n v="44594"/>
    <x v="0"/>
    <x v="22"/>
    <x v="20"/>
    <n v="2022"/>
    <n v="2022"/>
    <n v="2"/>
    <s v="Nice to have. Fill In or Delete"/>
    <s v="EXPENSE"/>
    <x v="2"/>
    <s v="6100 - Bank Charges"/>
    <s v="P&amp;L"/>
    <n v="25627"/>
    <s v="No"/>
    <s v="6100 - Bank Charges"/>
    <s v="Check"/>
    <s v="[null]"/>
    <n v="44594"/>
    <s v="[null]"/>
    <s v="Bank of America"/>
    <s v="[null]"/>
    <s v="[null]"/>
    <s v="[null]"/>
    <s v="[null]"/>
    <n v="240.49"/>
    <m/>
    <n v="226424.22"/>
    <s v="[null]"/>
    <s v="Expense"/>
    <s v="Operating Expense"/>
    <s v="Finance"/>
    <s v="[null]"/>
    <n v="1"/>
    <s v="Corporate"/>
    <s v="Percentage"/>
    <s v="6100 - Bank Charges"/>
    <s v="6100 - Bank Charges"/>
    <s v="Finance"/>
    <s v="[null]"/>
    <n v="121489"/>
    <s v="Actuals"/>
    <n v="121498"/>
    <s v="6100 - Bank Charges"/>
    <x v="6"/>
    <s v="Finance"/>
    <n v="240.49"/>
    <m/>
    <m/>
    <m/>
    <m/>
    <m/>
    <m/>
    <m/>
    <m/>
    <m/>
    <m/>
    <m/>
    <m/>
    <m/>
  </r>
  <r>
    <s v="GL 2022 IISL.xlsx"/>
    <s v="Nice to have. Fill In or Delete"/>
    <s v="Nice to have. Fill In or Delete"/>
    <n v="-0.01"/>
    <n v="44926"/>
    <n v="2022"/>
    <s v="Q4"/>
    <s v="December"/>
    <n v="52"/>
    <n v="31"/>
    <s v="Year"/>
    <s v="Activity"/>
    <s v="Actuals"/>
    <n v="44603"/>
    <x v="0"/>
    <x v="22"/>
    <x v="20"/>
    <n v="2022"/>
    <n v="2022"/>
    <n v="2"/>
    <s v="Nice to have. Fill In or Delete"/>
    <s v="EXPENSE"/>
    <x v="2"/>
    <s v="6100 - Bank Charges"/>
    <s v="P&amp;L"/>
    <n v="25627"/>
    <s v="No"/>
    <s v="6100 - Bank Charges"/>
    <s v="Deposit"/>
    <s v="[null]"/>
    <n v="44603"/>
    <n v="2046"/>
    <s v="[null]"/>
    <s v="BARNES &amp; NOBLE, INC"/>
    <s v="[null]"/>
    <s v="[null]"/>
    <s v="[null]"/>
    <m/>
    <n v="0.01"/>
    <n v="226424.21"/>
    <s v="[null]"/>
    <s v="Expense"/>
    <s v="Operating Expense"/>
    <s v="Finance"/>
    <s v="[null]"/>
    <n v="1"/>
    <s v="Corporate"/>
    <s v="Percentage"/>
    <s v="6100 - Bank Charges"/>
    <s v="6100 - Bank Charges"/>
    <s v="Finance"/>
    <s v="[null]"/>
    <n v="121489"/>
    <s v="Actuals"/>
    <n v="121498"/>
    <s v="6100 - Bank Charges"/>
    <x v="6"/>
    <s v="Finance"/>
    <n v="-0.01"/>
    <m/>
    <m/>
    <m/>
    <m/>
    <m/>
    <m/>
    <m/>
    <m/>
    <m/>
    <m/>
    <m/>
    <m/>
    <m/>
  </r>
  <r>
    <s v="GL 2022 IISL.xlsx"/>
    <s v="Nice to have. Fill In or Delete"/>
    <s v="Nice to have. Fill In or Delete"/>
    <n v="648.98"/>
    <n v="44926"/>
    <n v="2022"/>
    <s v="Q4"/>
    <s v="December"/>
    <n v="52"/>
    <n v="31"/>
    <s v="Year"/>
    <s v="Activity"/>
    <s v="Actuals"/>
    <n v="44607"/>
    <x v="0"/>
    <x v="22"/>
    <x v="20"/>
    <n v="2022"/>
    <n v="2022"/>
    <n v="2"/>
    <s v="Nice to have. Fill In or Delete"/>
    <s v="EXPENSE"/>
    <x v="2"/>
    <s v="6100 - Bank Charges"/>
    <s v="P&amp;L"/>
    <n v="25627"/>
    <s v="No"/>
    <s v="6100 - Bank Charges"/>
    <s v="Check"/>
    <s v="[null]"/>
    <n v="44607"/>
    <s v="[null]"/>
    <s v="Bank of America"/>
    <s v="[null]"/>
    <s v="[null]"/>
    <s v="[null]"/>
    <s v="[null]"/>
    <n v="648.98"/>
    <m/>
    <n v="227073.19"/>
    <s v="[null]"/>
    <s v="Expense"/>
    <s v="Operating Expense"/>
    <s v="Finance"/>
    <s v="[null]"/>
    <n v="1"/>
    <s v="Corporate"/>
    <s v="Percentage"/>
    <s v="6100 - Bank Charges"/>
    <s v="6100 - Bank Charges"/>
    <s v="Finance"/>
    <s v="[null]"/>
    <n v="121489"/>
    <s v="Actuals"/>
    <n v="121498"/>
    <s v="6100 - Bank Charges"/>
    <x v="6"/>
    <s v="Finance"/>
    <n v="648.98"/>
    <m/>
    <m/>
    <m/>
    <m/>
    <m/>
    <m/>
    <m/>
    <m/>
    <m/>
    <m/>
    <m/>
    <m/>
    <m/>
  </r>
  <r>
    <s v="GL 2022 IISL.xlsx"/>
    <s v="Nice to have. Fill In or Delete"/>
    <s v="Nice to have. Fill In or Delete"/>
    <n v="-0.01"/>
    <n v="44926"/>
    <n v="2022"/>
    <s v="Q4"/>
    <s v="December"/>
    <n v="52"/>
    <n v="31"/>
    <s v="Year"/>
    <s v="Activity"/>
    <s v="Actuals"/>
    <n v="44610"/>
    <x v="0"/>
    <x v="22"/>
    <x v="20"/>
    <n v="2022"/>
    <n v="2022"/>
    <n v="2"/>
    <s v="Nice to have. Fill In or Delete"/>
    <s v="EXPENSE"/>
    <x v="2"/>
    <s v="6100 - Bank Charges"/>
    <s v="P&amp;L"/>
    <n v="25627"/>
    <s v="No"/>
    <s v="6100 - Bank Charges"/>
    <s v="Deposit"/>
    <s v="[null]"/>
    <n v="44610"/>
    <n v="2051"/>
    <s v="[null]"/>
    <s v="RED HAT"/>
    <s v="[null]"/>
    <s v="[null]"/>
    <s v="[null]"/>
    <m/>
    <n v="0.01"/>
    <n v="227073.18"/>
    <s v="[null]"/>
    <s v="Expense"/>
    <s v="Operating Expense"/>
    <s v="Finance"/>
    <s v="[null]"/>
    <n v="1"/>
    <s v="Corporate"/>
    <s v="Percentage"/>
    <s v="6100 - Bank Charges"/>
    <s v="6100 - Bank Charges"/>
    <s v="Finance"/>
    <s v="[null]"/>
    <n v="121489"/>
    <s v="Actuals"/>
    <n v="121498"/>
    <s v="6100 - Bank Charges"/>
    <x v="6"/>
    <s v="Finance"/>
    <n v="-0.01"/>
    <m/>
    <m/>
    <m/>
    <m/>
    <m/>
    <m/>
    <m/>
    <m/>
    <m/>
    <m/>
    <m/>
    <m/>
    <m/>
  </r>
  <r>
    <s v="GL 2022 IISL.xlsx"/>
    <s v="Nice to have. Fill In or Delete"/>
    <s v="Nice to have. Fill In or Delete"/>
    <n v="760.38"/>
    <n v="44926"/>
    <n v="2022"/>
    <s v="Q4"/>
    <s v="December"/>
    <n v="52"/>
    <n v="31"/>
    <s v="Year"/>
    <s v="Activity"/>
    <s v="Actuals"/>
    <n v="44593"/>
    <x v="0"/>
    <x v="23"/>
    <x v="21"/>
    <n v="2022"/>
    <n v="2022"/>
    <n v="2"/>
    <s v="Nice to have. Fill In or Delete"/>
    <s v="EXPENSE"/>
    <x v="2"/>
    <s v="6120 - Carting"/>
    <s v="P&amp;L"/>
    <n v="25627"/>
    <s v="No"/>
    <s v="6120 - Carting"/>
    <s v="Bill"/>
    <s v="[null]"/>
    <n v="44593"/>
    <n v="2356172"/>
    <s v="WINTERS BROS."/>
    <s v="[null]"/>
    <s v="[null]"/>
    <s v="[null]"/>
    <s v="[null]"/>
    <n v="760.38"/>
    <m/>
    <n v="307681.43"/>
    <s v="[null]"/>
    <s v="Expense"/>
    <s v="Operating Expense"/>
    <s v="Other Expenses"/>
    <s v="[null]"/>
    <n v="1"/>
    <s v="Corporate"/>
    <s v="Percentage"/>
    <s v="6120 - Carting"/>
    <s v="6120 - Carting"/>
    <s v="Other Expenses"/>
    <s v="[null]"/>
    <n v="121489"/>
    <s v="Actuals"/>
    <n v="121498"/>
    <s v="6120 - Carting"/>
    <x v="8"/>
    <s v="Other Expenses"/>
    <n v="760.38"/>
    <m/>
    <m/>
    <m/>
    <m/>
    <m/>
    <m/>
    <m/>
    <m/>
    <m/>
    <m/>
    <m/>
    <m/>
    <m/>
  </r>
  <r>
    <s v="GL 2022 IISL.xlsx"/>
    <s v="Nice to have. Fill In or Delete"/>
    <s v="Nice to have. Fill In or Delete"/>
    <n v="298.72000000000003"/>
    <n v="44926"/>
    <n v="2022"/>
    <s v="Q4"/>
    <s v="December"/>
    <n v="52"/>
    <n v="31"/>
    <s v="Year"/>
    <s v="Activity"/>
    <s v="Actuals"/>
    <n v="44593"/>
    <x v="0"/>
    <x v="23"/>
    <x v="21"/>
    <n v="2022"/>
    <n v="2022"/>
    <n v="2"/>
    <s v="Nice to have. Fill In or Delete"/>
    <s v="EXPENSE"/>
    <x v="2"/>
    <s v="6120 - Carting"/>
    <s v="P&amp;L"/>
    <n v="25627"/>
    <s v="No"/>
    <s v="6120 - Carting"/>
    <s v="Bill"/>
    <s v="[null]"/>
    <n v="44593"/>
    <n v="2336726"/>
    <s v="WINTERS BROS."/>
    <s v="[null]"/>
    <s v="[null]"/>
    <s v="[null]"/>
    <s v="[null]"/>
    <n v="298.72000000000003"/>
    <m/>
    <n v="307980.14999999997"/>
    <s v="[null]"/>
    <s v="Expense"/>
    <s v="Operating Expense"/>
    <s v="Other Expenses"/>
    <s v="[null]"/>
    <n v="1"/>
    <s v="Corporate"/>
    <s v="Percentage"/>
    <s v="6120 - Carting"/>
    <s v="6120 - Carting"/>
    <s v="Other Expenses"/>
    <s v="[null]"/>
    <n v="121489"/>
    <s v="Actuals"/>
    <n v="121498"/>
    <s v="6120 - Carting"/>
    <x v="8"/>
    <s v="Other Expenses"/>
    <n v="298.72000000000003"/>
    <m/>
    <m/>
    <m/>
    <m/>
    <m/>
    <m/>
    <m/>
    <m/>
    <m/>
    <m/>
    <m/>
    <m/>
    <m/>
  </r>
  <r>
    <s v="GL 2022 IISL.xlsx"/>
    <s v="Nice to have. Fill In or Delete"/>
    <s v="Nice to have. Fill In or Delete"/>
    <n v="2281.14"/>
    <n v="44926"/>
    <n v="2022"/>
    <s v="Q4"/>
    <s v="December"/>
    <n v="52"/>
    <n v="31"/>
    <s v="Year"/>
    <s v="Activity"/>
    <s v="Actuals"/>
    <n v="44593"/>
    <x v="0"/>
    <x v="23"/>
    <x v="21"/>
    <n v="2022"/>
    <n v="2022"/>
    <n v="2"/>
    <s v="Nice to have. Fill In or Delete"/>
    <s v="EXPENSE"/>
    <x v="2"/>
    <s v="6120 - Carting"/>
    <s v="P&amp;L"/>
    <n v="25627"/>
    <s v="No"/>
    <s v="6120 - Carting"/>
    <s v="Bill"/>
    <s v="[null]"/>
    <n v="44593"/>
    <n v="2447541"/>
    <s v="WINTERS BROS."/>
    <s v="[null]"/>
    <s v="[null]"/>
    <s v="[null]"/>
    <s v="[null]"/>
    <n v="2281.14"/>
    <m/>
    <n v="310261.28999999998"/>
    <s v="[null]"/>
    <s v="Expense"/>
    <s v="Operating Expense"/>
    <s v="Other Expenses"/>
    <s v="[null]"/>
    <n v="1"/>
    <s v="Corporate"/>
    <s v="Percentage"/>
    <s v="6120 - Carting"/>
    <s v="6120 - Carting"/>
    <s v="Other Expenses"/>
    <s v="[null]"/>
    <n v="121489"/>
    <s v="Actuals"/>
    <n v="121498"/>
    <s v="6120 - Carting"/>
    <x v="8"/>
    <s v="Other Expenses"/>
    <n v="2281.14"/>
    <m/>
    <m/>
    <m/>
    <m/>
    <m/>
    <m/>
    <m/>
    <m/>
    <m/>
    <m/>
    <m/>
    <m/>
    <m/>
  </r>
  <r>
    <s v="GL 2022 IISL.xlsx"/>
    <s v="Nice to have. Fill In or Delete"/>
    <s v="Nice to have. Fill In or Delete"/>
    <n v="760.38"/>
    <n v="44926"/>
    <n v="2022"/>
    <s v="Q4"/>
    <s v="December"/>
    <n v="52"/>
    <n v="31"/>
    <s v="Year"/>
    <s v="Activity"/>
    <s v="Actuals"/>
    <n v="44597"/>
    <x v="0"/>
    <x v="23"/>
    <x v="21"/>
    <n v="2022"/>
    <n v="2022"/>
    <n v="2"/>
    <s v="Nice to have. Fill In or Delete"/>
    <s v="EXPENSE"/>
    <x v="2"/>
    <s v="6120 - Carting"/>
    <s v="P&amp;L"/>
    <n v="25627"/>
    <s v="No"/>
    <s v="6120 - Carting"/>
    <s v="Bill"/>
    <s v="[null]"/>
    <n v="44597"/>
    <n v="2484251"/>
    <s v="WINTERS BROS."/>
    <s v="[null]"/>
    <s v="[null]"/>
    <s v="[null]"/>
    <s v="[null]"/>
    <n v="760.38"/>
    <m/>
    <n v="311021.67"/>
    <s v="[null]"/>
    <s v="Expense"/>
    <s v="Operating Expense"/>
    <s v="Other Expenses"/>
    <s v="[null]"/>
    <n v="1"/>
    <s v="Corporate"/>
    <s v="Percentage"/>
    <s v="6120 - Carting"/>
    <s v="6120 - Carting"/>
    <s v="Other Expenses"/>
    <s v="[null]"/>
    <n v="121489"/>
    <s v="Actuals"/>
    <n v="121498"/>
    <s v="6120 - Carting"/>
    <x v="8"/>
    <s v="Other Expenses"/>
    <n v="760.38"/>
    <m/>
    <m/>
    <m/>
    <m/>
    <m/>
    <m/>
    <m/>
    <m/>
    <m/>
    <m/>
    <m/>
    <m/>
    <m/>
  </r>
  <r>
    <s v="GL 2022 IISL.xlsx"/>
    <s v="Nice to have. Fill In or Delete"/>
    <s v="Nice to have. Fill In or Delete"/>
    <n v="2118.1999999999998"/>
    <n v="44926"/>
    <n v="2022"/>
    <s v="Q4"/>
    <s v="December"/>
    <n v="52"/>
    <n v="31"/>
    <s v="Year"/>
    <s v="Activity"/>
    <s v="Actuals"/>
    <n v="44604"/>
    <x v="0"/>
    <x v="23"/>
    <x v="21"/>
    <n v="2022"/>
    <n v="2022"/>
    <n v="2"/>
    <s v="Nice to have. Fill In or Delete"/>
    <s v="EXPENSE"/>
    <x v="2"/>
    <s v="6120 - Carting"/>
    <s v="P&amp;L"/>
    <n v="25627"/>
    <s v="No"/>
    <s v="6120 - Carting"/>
    <s v="Bill"/>
    <s v="[null]"/>
    <n v="44604"/>
    <n v="2487656"/>
    <s v="WINTERS BROS."/>
    <s v="[null]"/>
    <s v="[null]"/>
    <s v="[null]"/>
    <s v="[null]"/>
    <n v="2118.1999999999998"/>
    <m/>
    <n v="313139.87"/>
    <s v="[null]"/>
    <s v="Expense"/>
    <s v="Operating Expense"/>
    <s v="Other Expenses"/>
    <s v="[null]"/>
    <n v="1"/>
    <s v="Corporate"/>
    <s v="Percentage"/>
    <s v="6120 - Carting"/>
    <s v="6120 - Carting"/>
    <s v="Other Expenses"/>
    <s v="[null]"/>
    <n v="121489"/>
    <s v="Actuals"/>
    <n v="121498"/>
    <s v="6120 - Carting"/>
    <x v="8"/>
    <s v="Other Expenses"/>
    <n v="2118.1999999999998"/>
    <m/>
    <m/>
    <m/>
    <m/>
    <m/>
    <m/>
    <m/>
    <m/>
    <m/>
    <m/>
    <m/>
    <m/>
    <m/>
  </r>
  <r>
    <s v="GL 2022 IISL.xlsx"/>
    <s v="Nice to have. Fill In or Delete"/>
    <s v="Nice to have. Fill In or Delete"/>
    <n v="1819.48"/>
    <n v="44926"/>
    <n v="2022"/>
    <s v="Q4"/>
    <s v="December"/>
    <n v="52"/>
    <n v="31"/>
    <s v="Year"/>
    <s v="Activity"/>
    <s v="Actuals"/>
    <n v="44611"/>
    <x v="0"/>
    <x v="23"/>
    <x v="21"/>
    <n v="2022"/>
    <n v="2022"/>
    <n v="2"/>
    <s v="Nice to have. Fill In or Delete"/>
    <s v="EXPENSE"/>
    <x v="2"/>
    <s v="6120 - Carting"/>
    <s v="P&amp;L"/>
    <n v="25627"/>
    <s v="No"/>
    <s v="6120 - Carting"/>
    <s v="Bill"/>
    <s v="[null]"/>
    <n v="44611"/>
    <n v="2492902"/>
    <s v="WINTERS BROS."/>
    <s v="[null]"/>
    <s v="[null]"/>
    <s v="[null]"/>
    <s v="[null]"/>
    <n v="1819.48"/>
    <m/>
    <n v="314959.34999999998"/>
    <s v="[null]"/>
    <s v="Expense"/>
    <s v="Operating Expense"/>
    <s v="Other Expenses"/>
    <s v="[null]"/>
    <n v="1"/>
    <s v="Corporate"/>
    <s v="Percentage"/>
    <s v="6120 - Carting"/>
    <s v="6120 - Carting"/>
    <s v="Other Expenses"/>
    <s v="[null]"/>
    <n v="121489"/>
    <s v="Actuals"/>
    <n v="121498"/>
    <s v="6120 - Carting"/>
    <x v="8"/>
    <s v="Other Expenses"/>
    <n v="1819.48"/>
    <m/>
    <m/>
    <m/>
    <m/>
    <m/>
    <m/>
    <m/>
    <m/>
    <m/>
    <m/>
    <m/>
    <m/>
    <m/>
  </r>
  <r>
    <s v="GL 2022 IISL.xlsx"/>
    <s v="Nice to have. Fill In or Delete"/>
    <s v="Nice to have. Fill In or Delete"/>
    <n v="410.49"/>
    <n v="44926"/>
    <n v="2022"/>
    <s v="Q4"/>
    <s v="December"/>
    <n v="52"/>
    <n v="31"/>
    <s v="Year"/>
    <s v="Activity"/>
    <s v="Actuals"/>
    <n v="44620"/>
    <x v="0"/>
    <x v="23"/>
    <x v="21"/>
    <n v="2022"/>
    <n v="2022"/>
    <n v="2"/>
    <s v="Nice to have. Fill In or Delete"/>
    <s v="EXPENSE"/>
    <x v="2"/>
    <s v="6120 - Carting"/>
    <s v="P&amp;L"/>
    <n v="25627"/>
    <s v="No"/>
    <s v="6120 - Carting"/>
    <s v="Bill"/>
    <s v="[null]"/>
    <n v="44620"/>
    <n v="2507794"/>
    <s v="WINTERS BROS."/>
    <s v="[null]"/>
    <s v="[null]"/>
    <s v="[null]"/>
    <s v="[null]"/>
    <n v="410.49"/>
    <m/>
    <n v="315369.83999999997"/>
    <s v="[null]"/>
    <s v="Expense"/>
    <s v="Operating Expense"/>
    <s v="Other Expenses"/>
    <s v="[null]"/>
    <n v="1"/>
    <s v="Corporate"/>
    <s v="Percentage"/>
    <s v="6120 - Carting"/>
    <s v="6120 - Carting"/>
    <s v="Other Expenses"/>
    <s v="[null]"/>
    <n v="121489"/>
    <s v="Actuals"/>
    <n v="121498"/>
    <s v="6120 - Carting"/>
    <x v="8"/>
    <s v="Other Expenses"/>
    <n v="410.49"/>
    <m/>
    <m/>
    <m/>
    <m/>
    <m/>
    <m/>
    <m/>
    <m/>
    <m/>
    <m/>
    <m/>
    <m/>
    <m/>
  </r>
  <r>
    <s v="GL 2022 IISL.xlsx"/>
    <s v="Nice to have. Fill In or Delete"/>
    <s v="Nice to have. Fill In or Delete"/>
    <n v="1993.42"/>
    <n v="44926"/>
    <n v="2022"/>
    <s v="Q4"/>
    <s v="December"/>
    <n v="52"/>
    <n v="31"/>
    <s v="Year"/>
    <s v="Activity"/>
    <s v="Actuals"/>
    <n v="44620"/>
    <x v="0"/>
    <x v="23"/>
    <x v="21"/>
    <n v="2022"/>
    <n v="2022"/>
    <n v="2"/>
    <s v="Nice to have. Fill In or Delete"/>
    <s v="EXPENSE"/>
    <x v="2"/>
    <s v="6120 - Carting"/>
    <s v="P&amp;L"/>
    <n v="25627"/>
    <s v="No"/>
    <s v="6120 - Carting"/>
    <s v="Bill"/>
    <s v="[null]"/>
    <n v="44620"/>
    <n v="2504996"/>
    <s v="WINTERS BROS."/>
    <s v="[null]"/>
    <s v="[null]"/>
    <s v="[null]"/>
    <s v="[null]"/>
    <n v="1993.42"/>
    <m/>
    <n v="317363.25999999995"/>
    <s v="[null]"/>
    <s v="Expense"/>
    <s v="Operating Expense"/>
    <s v="Other Expenses"/>
    <s v="[null]"/>
    <n v="1"/>
    <s v="Corporate"/>
    <s v="Percentage"/>
    <s v="6120 - Carting"/>
    <s v="6120 - Carting"/>
    <s v="Other Expenses"/>
    <s v="[null]"/>
    <n v="121489"/>
    <s v="Actuals"/>
    <n v="121498"/>
    <s v="6120 - Carting"/>
    <x v="8"/>
    <s v="Other Expenses"/>
    <n v="1993.42"/>
    <m/>
    <m/>
    <m/>
    <m/>
    <m/>
    <m/>
    <m/>
    <m/>
    <m/>
    <m/>
    <m/>
    <m/>
    <m/>
  </r>
  <r>
    <s v="GL 2022 IISL.xlsx"/>
    <s v="Nice to have. Fill In or Delete"/>
    <s v="Nice to have. Fill In or Delete"/>
    <n v="37149.879999999997"/>
    <n v="44926"/>
    <n v="2022"/>
    <s v="Q4"/>
    <s v="December"/>
    <n v="52"/>
    <n v="31"/>
    <s v="Year"/>
    <s v="Activity"/>
    <s v="Actuals"/>
    <n v="44620"/>
    <x v="0"/>
    <x v="24"/>
    <x v="22"/>
    <n v="2022"/>
    <n v="2022"/>
    <n v="2"/>
    <s v="Nice to have. Fill In or Delete"/>
    <s v="EXPENSE"/>
    <x v="2"/>
    <s v="6127 - Commissions"/>
    <s v="P&amp;L"/>
    <n v="25627"/>
    <s v="No"/>
    <s v="6127 - Commissions"/>
    <s v="Journal"/>
    <s v="[null]"/>
    <n v="44620"/>
    <n v="4347"/>
    <s v="[null]"/>
    <s v="[null]"/>
    <s v="[null]"/>
    <s v="[null]"/>
    <s v="[null]"/>
    <n v="37149.879999999997"/>
    <m/>
    <n v="16618163.800000001"/>
    <s v="[null]"/>
    <s v="Expense"/>
    <s v="Operating Expense"/>
    <s v="Commissions"/>
    <s v="[null]"/>
    <n v="1"/>
    <s v="Corporate"/>
    <s v="Percentage"/>
    <s v="6127 - Commissions"/>
    <s v="6127 - Commissions"/>
    <s v="Commissions"/>
    <s v="[null]"/>
    <n v="121489"/>
    <s v="Actuals"/>
    <n v="121498"/>
    <s v="6127 - Commissions"/>
    <x v="9"/>
    <s v="Commissions"/>
    <n v="37149.879999999997"/>
    <m/>
    <m/>
    <m/>
    <m/>
    <m/>
    <m/>
    <m/>
    <m/>
    <m/>
    <m/>
    <m/>
    <m/>
    <m/>
  </r>
  <r>
    <s v="GL 2022 IISL.xlsx"/>
    <s v="Nice to have. Fill In or Delete"/>
    <s v="Nice to have. Fill In or Delete"/>
    <n v="12111"/>
    <n v="44926"/>
    <n v="2022"/>
    <s v="Q4"/>
    <s v="December"/>
    <n v="52"/>
    <n v="31"/>
    <s v="Year"/>
    <s v="Activity"/>
    <s v="Actuals"/>
    <n v="44593"/>
    <x v="0"/>
    <x v="25"/>
    <x v="23"/>
    <n v="2022"/>
    <n v="2022"/>
    <n v="2"/>
    <s v="Nice to have. Fill In or Delete"/>
    <s v="EXPENSE"/>
    <x v="2"/>
    <s v="6140 - Consulting Expense"/>
    <s v="P&amp;L"/>
    <n v="25627"/>
    <s v="No"/>
    <s v="6140 - Consulting Expense"/>
    <s v="Bill"/>
    <s v="[null]"/>
    <n v="44593"/>
    <s v="CW-39436"/>
    <s v="OVERVIEW TECHNOLOGY SOLUTIONS"/>
    <s v="[null]"/>
    <s v="IIS"/>
    <s v="[null]"/>
    <s v="SubLabor NI"/>
    <n v="12111"/>
    <m/>
    <n v="1667544.1"/>
    <s v="[null]"/>
    <s v="Expense"/>
    <s v="Operating Expense"/>
    <s v="Outside Services"/>
    <s v="[null]"/>
    <n v="1"/>
    <s v="Corporate"/>
    <s v="Percentage"/>
    <s v="6140 - Consulting Expense"/>
    <s v="6140 - Consulting Expense"/>
    <s v="Outside Services"/>
    <s v="[null]"/>
    <n v="121489"/>
    <s v="Actuals"/>
    <n v="121498"/>
    <s v="6140 - Consulting Expense"/>
    <x v="10"/>
    <s v="Outside Services"/>
    <n v="12111"/>
    <m/>
    <m/>
    <m/>
    <m/>
    <m/>
    <m/>
    <m/>
    <m/>
    <m/>
    <m/>
    <m/>
    <m/>
    <m/>
  </r>
  <r>
    <s v="GL 2022 IISL.xlsx"/>
    <s v="Nice to have. Fill In or Delete"/>
    <s v="Nice to have. Fill In or Delete"/>
    <n v="8150"/>
    <n v="44926"/>
    <n v="2022"/>
    <s v="Q4"/>
    <s v="December"/>
    <n v="52"/>
    <n v="31"/>
    <s v="Year"/>
    <s v="Activity"/>
    <s v="Actuals"/>
    <n v="44593"/>
    <x v="0"/>
    <x v="25"/>
    <x v="23"/>
    <n v="2022"/>
    <n v="2022"/>
    <n v="2"/>
    <s v="Nice to have. Fill In or Delete"/>
    <s v="EXPENSE"/>
    <x v="2"/>
    <s v="6140 - Consulting Expense"/>
    <s v="P&amp;L"/>
    <n v="25627"/>
    <s v="No"/>
    <s v="6140 - Consulting Expense"/>
    <s v="Bill"/>
    <s v="[null]"/>
    <n v="44593"/>
    <s v="CW-39116"/>
    <s v="OVERVIEW TECHNOLOGY SOLUTIONS"/>
    <s v="[null]"/>
    <s v="IIS"/>
    <s v="[null]"/>
    <s v="SubLabor NI"/>
    <n v="8150"/>
    <m/>
    <n v="1675694.1"/>
    <s v="[null]"/>
    <s v="Expense"/>
    <s v="Operating Expense"/>
    <s v="Outside Services"/>
    <s v="[null]"/>
    <n v="1"/>
    <s v="Corporate"/>
    <s v="Percentage"/>
    <s v="6140 - Consulting Expense"/>
    <s v="6140 - Consulting Expense"/>
    <s v="Outside Services"/>
    <s v="[null]"/>
    <n v="121489"/>
    <s v="Actuals"/>
    <n v="121498"/>
    <s v="6140 - Consulting Expense"/>
    <x v="10"/>
    <s v="Outside Services"/>
    <n v="8150"/>
    <m/>
    <m/>
    <m/>
    <m/>
    <m/>
    <m/>
    <m/>
    <m/>
    <m/>
    <m/>
    <m/>
    <m/>
    <m/>
  </r>
  <r>
    <s v="GL 2022 IISL.xlsx"/>
    <s v="Nice to have. Fill In or Delete"/>
    <s v="Nice to have. Fill In or Delete"/>
    <n v="1000"/>
    <n v="44926"/>
    <n v="2022"/>
    <s v="Q4"/>
    <s v="December"/>
    <n v="52"/>
    <n v="31"/>
    <s v="Year"/>
    <s v="Activity"/>
    <s v="Actuals"/>
    <n v="44593"/>
    <x v="0"/>
    <x v="25"/>
    <x v="23"/>
    <n v="2022"/>
    <n v="2022"/>
    <n v="2"/>
    <s v="Nice to have. Fill In or Delete"/>
    <s v="EXPENSE"/>
    <x v="2"/>
    <s v="6140 - Consulting Expense"/>
    <s v="P&amp;L"/>
    <n v="25627"/>
    <s v="No"/>
    <s v="6140 - Consulting Expense"/>
    <s v="Bill"/>
    <s v="[null]"/>
    <n v="44593"/>
    <s v="CW-34468"/>
    <s v="OVERVIEW TECHNOLOGY SOLUTIONS"/>
    <s v="[null]"/>
    <s v="IIS"/>
    <s v="[null]"/>
    <s v="SubLabor NI"/>
    <n v="1000"/>
    <m/>
    <n v="1676694.1"/>
    <s v="[null]"/>
    <s v="Expense"/>
    <s v="Operating Expense"/>
    <s v="Outside Services"/>
    <s v="[null]"/>
    <n v="1"/>
    <s v="Corporate"/>
    <s v="Percentage"/>
    <s v="6140 - Consulting Expense"/>
    <s v="6140 - Consulting Expense"/>
    <s v="Outside Services"/>
    <s v="[null]"/>
    <n v="121489"/>
    <s v="Actuals"/>
    <n v="121498"/>
    <s v="6140 - Consulting Expense"/>
    <x v="10"/>
    <s v="Outside Services"/>
    <n v="1000"/>
    <m/>
    <m/>
    <m/>
    <m/>
    <m/>
    <m/>
    <m/>
    <m/>
    <m/>
    <m/>
    <m/>
    <m/>
    <m/>
  </r>
  <r>
    <s v="GL 2022 IISL.xlsx"/>
    <s v="Nice to have. Fill In or Delete"/>
    <s v="Nice to have. Fill In or Delete"/>
    <n v="5457.5"/>
    <n v="44926"/>
    <n v="2022"/>
    <s v="Q4"/>
    <s v="December"/>
    <n v="52"/>
    <n v="31"/>
    <s v="Year"/>
    <s v="Activity"/>
    <s v="Actuals"/>
    <n v="44593"/>
    <x v="0"/>
    <x v="25"/>
    <x v="23"/>
    <n v="2022"/>
    <n v="2022"/>
    <n v="2"/>
    <s v="Nice to have. Fill In or Delete"/>
    <s v="EXPENSE"/>
    <x v="2"/>
    <s v="6140 - Consulting Expense"/>
    <s v="P&amp;L"/>
    <n v="25627"/>
    <s v="No"/>
    <s v="6140 - Consulting Expense"/>
    <s v="Bill"/>
    <s v="[null]"/>
    <n v="44593"/>
    <s v="CW-34428"/>
    <s v="OVERVIEW TECHNOLOGY SOLUTIONS"/>
    <s v="[null]"/>
    <s v="IIS"/>
    <s v="[null]"/>
    <s v="SubLabor NI"/>
    <n v="5457.5"/>
    <m/>
    <n v="1682151.6"/>
    <s v="[null]"/>
    <s v="Expense"/>
    <s v="Operating Expense"/>
    <s v="Outside Services"/>
    <s v="[null]"/>
    <n v="1"/>
    <s v="Corporate"/>
    <s v="Percentage"/>
    <s v="6140 - Consulting Expense"/>
    <s v="6140 - Consulting Expense"/>
    <s v="Outside Services"/>
    <s v="[null]"/>
    <n v="121489"/>
    <s v="Actuals"/>
    <n v="121498"/>
    <s v="6140 - Consulting Expense"/>
    <x v="10"/>
    <s v="Outside Services"/>
    <n v="5457.5"/>
    <m/>
    <m/>
    <m/>
    <m/>
    <m/>
    <m/>
    <m/>
    <m/>
    <m/>
    <m/>
    <m/>
    <m/>
    <m/>
  </r>
  <r>
    <s v="GL 2022 IISL.xlsx"/>
    <s v="Nice to have. Fill In or Delete"/>
    <s v="Nice to have. Fill In or Delete"/>
    <n v="1000"/>
    <n v="44926"/>
    <n v="2022"/>
    <s v="Q4"/>
    <s v="December"/>
    <n v="52"/>
    <n v="31"/>
    <s v="Year"/>
    <s v="Activity"/>
    <s v="Actuals"/>
    <n v="44593"/>
    <x v="0"/>
    <x v="25"/>
    <x v="23"/>
    <n v="2022"/>
    <n v="2022"/>
    <n v="2"/>
    <s v="Nice to have. Fill In or Delete"/>
    <s v="EXPENSE"/>
    <x v="2"/>
    <s v="6140 - Consulting Expense"/>
    <s v="P&amp;L"/>
    <n v="25627"/>
    <s v="No"/>
    <s v="6140 - Consulting Expense"/>
    <s v="Bill"/>
    <s v="[null]"/>
    <n v="44593"/>
    <s v="CW-37688"/>
    <s v="OVERVIEW TECHNOLOGY SOLUTIONS"/>
    <s v="[null]"/>
    <s v="IIS"/>
    <s v="[null]"/>
    <s v="SubLabor NI"/>
    <n v="1000"/>
    <m/>
    <n v="1683151.6"/>
    <s v="[null]"/>
    <s v="Expense"/>
    <s v="Operating Expense"/>
    <s v="Outside Services"/>
    <s v="[null]"/>
    <n v="1"/>
    <s v="Corporate"/>
    <s v="Percentage"/>
    <s v="6140 - Consulting Expense"/>
    <s v="6140 - Consulting Expense"/>
    <s v="Outside Services"/>
    <s v="[null]"/>
    <n v="121489"/>
    <s v="Actuals"/>
    <n v="121498"/>
    <s v="6140 - Consulting Expense"/>
    <x v="10"/>
    <s v="Outside Services"/>
    <n v="1000"/>
    <m/>
    <m/>
    <m/>
    <m/>
    <m/>
    <m/>
    <m/>
    <m/>
    <m/>
    <m/>
    <m/>
    <m/>
    <m/>
  </r>
  <r>
    <s v="GL 2022 IISL.xlsx"/>
    <s v="Nice to have. Fill In or Delete"/>
    <s v="Nice to have. Fill In or Delete"/>
    <n v="225"/>
    <n v="44926"/>
    <n v="2022"/>
    <s v="Q4"/>
    <s v="December"/>
    <n v="52"/>
    <n v="31"/>
    <s v="Year"/>
    <s v="Activity"/>
    <s v="Actuals"/>
    <n v="44612"/>
    <x v="0"/>
    <x v="25"/>
    <x v="23"/>
    <n v="2022"/>
    <n v="2022"/>
    <n v="2"/>
    <s v="Nice to have. Fill In or Delete"/>
    <s v="EXPENSE"/>
    <x v="2"/>
    <s v="6140 - Consulting Expense"/>
    <s v="P&amp;L"/>
    <n v="25627"/>
    <s v="No"/>
    <s v="6140 - Consulting Expense"/>
    <s v="Bill"/>
    <s v="[null]"/>
    <n v="44612"/>
    <n v="6606"/>
    <s v="iTECHNOLOGIES INC"/>
    <s v="[null]"/>
    <s v="[null]"/>
    <s v="[null]"/>
    <s v="[null]"/>
    <n v="225"/>
    <m/>
    <n v="1683376.6"/>
    <s v="[null]"/>
    <s v="Expense"/>
    <s v="Operating Expense"/>
    <s v="Outside Services"/>
    <s v="[null]"/>
    <n v="1"/>
    <s v="Corporate"/>
    <s v="Percentage"/>
    <s v="6140 - Consulting Expense"/>
    <s v="6140 - Consulting Expense"/>
    <s v="Outside Services"/>
    <s v="[null]"/>
    <n v="121489"/>
    <s v="Actuals"/>
    <n v="121498"/>
    <s v="6140 - Consulting Expense"/>
    <x v="10"/>
    <s v="Outside Services"/>
    <n v="225"/>
    <m/>
    <m/>
    <m/>
    <m/>
    <m/>
    <m/>
    <m/>
    <m/>
    <m/>
    <m/>
    <m/>
    <m/>
    <m/>
  </r>
  <r>
    <s v="GL 2022 IISL.xlsx"/>
    <s v="Nice to have. Fill In or Delete"/>
    <s v="Nice to have. Fill In or Delete"/>
    <n v="1000"/>
    <n v="44926"/>
    <n v="2022"/>
    <s v="Q4"/>
    <s v="December"/>
    <n v="52"/>
    <n v="31"/>
    <s v="Year"/>
    <s v="Activity"/>
    <s v="Actuals"/>
    <n v="44615"/>
    <x v="0"/>
    <x v="25"/>
    <x v="23"/>
    <n v="2022"/>
    <n v="2022"/>
    <n v="2"/>
    <s v="Nice to have. Fill In or Delete"/>
    <s v="EXPENSE"/>
    <x v="2"/>
    <s v="6140 - Consulting Expense"/>
    <s v="P&amp;L"/>
    <n v="25627"/>
    <s v="No"/>
    <s v="6140 - Consulting Expense"/>
    <s v="Bill"/>
    <s v="[null]"/>
    <n v="44615"/>
    <s v="CW-50448"/>
    <s v="OVERVIEW TECHNOLOGY SOLUTIONS"/>
    <s v="[null]"/>
    <s v="IIS"/>
    <s v="[null]"/>
    <s v="SubLabor NI"/>
    <n v="1000"/>
    <m/>
    <n v="1684376.6"/>
    <s v="[null]"/>
    <s v="Expense"/>
    <s v="Operating Expense"/>
    <s v="Outside Services"/>
    <s v="[null]"/>
    <n v="1"/>
    <s v="Corporate"/>
    <s v="Percentage"/>
    <s v="6140 - Consulting Expense"/>
    <s v="6140 - Consulting Expense"/>
    <s v="Outside Services"/>
    <s v="[null]"/>
    <n v="121489"/>
    <s v="Actuals"/>
    <n v="121498"/>
    <s v="6140 - Consulting Expense"/>
    <x v="10"/>
    <s v="Outside Services"/>
    <n v="1000"/>
    <m/>
    <m/>
    <m/>
    <m/>
    <m/>
    <m/>
    <m/>
    <m/>
    <m/>
    <m/>
    <m/>
    <m/>
    <m/>
  </r>
  <r>
    <s v="GL 2022 IISL.xlsx"/>
    <s v="Nice to have. Fill In or Delete"/>
    <s v="Nice to have. Fill In or Delete"/>
    <n v="2949"/>
    <n v="44926"/>
    <n v="2022"/>
    <s v="Q4"/>
    <s v="December"/>
    <n v="52"/>
    <n v="31"/>
    <s v="Year"/>
    <s v="Activity"/>
    <s v="Actuals"/>
    <n v="44620"/>
    <x v="0"/>
    <x v="25"/>
    <x v="23"/>
    <n v="2022"/>
    <n v="2022"/>
    <n v="2"/>
    <s v="Nice to have. Fill In or Delete"/>
    <s v="EXPENSE"/>
    <x v="2"/>
    <s v="6140 - Consulting Expense"/>
    <s v="P&amp;L"/>
    <n v="25627"/>
    <s v="No"/>
    <s v="6140 - Consulting Expense"/>
    <s v="Journal"/>
    <s v="[null]"/>
    <n v="44620"/>
    <n v="4404"/>
    <s v="[null]"/>
    <s v="CERVALIS A CYRUSONE COMPANY"/>
    <s v="[null]"/>
    <s v="[null]"/>
    <s v="[null]"/>
    <n v="2949"/>
    <m/>
    <n v="1687325.6"/>
    <s v="[null]"/>
    <s v="Expense"/>
    <s v="Operating Expense"/>
    <s v="Outside Services"/>
    <s v="[null]"/>
    <n v="1"/>
    <s v="Corporate"/>
    <s v="Percentage"/>
    <s v="6140 - Consulting Expense"/>
    <s v="6140 - Consulting Expense"/>
    <s v="Outside Services"/>
    <s v="[null]"/>
    <n v="121489"/>
    <s v="Actuals"/>
    <n v="121498"/>
    <s v="6140 - Consulting Expense"/>
    <x v="10"/>
    <s v="Outside Services"/>
    <n v="2949"/>
    <m/>
    <m/>
    <m/>
    <m/>
    <m/>
    <m/>
    <m/>
    <m/>
    <m/>
    <m/>
    <m/>
    <m/>
    <m/>
  </r>
  <r>
    <s v="GL 2022 IISL.xlsx"/>
    <s v="Nice to have. Fill In or Delete"/>
    <s v="Nice to have. Fill In or Delete"/>
    <n v="115.97"/>
    <n v="44926"/>
    <n v="2022"/>
    <s v="Q4"/>
    <s v="December"/>
    <n v="52"/>
    <n v="31"/>
    <s v="Year"/>
    <s v="Activity"/>
    <s v="Actuals"/>
    <n v="44597"/>
    <x v="0"/>
    <x v="26"/>
    <x v="24"/>
    <n v="2022"/>
    <n v="2022"/>
    <n v="2"/>
    <s v="Nice to have. Fill In or Delete"/>
    <s v="EXPENSE"/>
    <x v="2"/>
    <s v="6200 - Delivery Charges"/>
    <s v="P&amp;L"/>
    <n v="25627"/>
    <s v="No"/>
    <s v="6200 - Delivery Charges"/>
    <s v="Bill"/>
    <s v="[null]"/>
    <n v="44597"/>
    <s v="1563E7062"/>
    <s v="UPS-3E7"/>
    <s v="[null]"/>
    <s v="[null]"/>
    <s v="[null]"/>
    <s v="[null]"/>
    <n v="115.97"/>
    <m/>
    <n v="487447.13999999996"/>
    <s v="[null]"/>
    <s v="Expense"/>
    <s v="Operating Expense"/>
    <s v="Other Operating Expenses"/>
    <s v="[null]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11"/>
    <s v="Other Operating Expenses"/>
    <n v="115.97"/>
    <m/>
    <m/>
    <m/>
    <m/>
    <m/>
    <m/>
    <m/>
    <m/>
    <m/>
    <m/>
    <m/>
    <m/>
    <m/>
  </r>
  <r>
    <s v="GL 2022 IISL.xlsx"/>
    <s v="Nice to have. Fill In or Delete"/>
    <s v="Nice to have. Fill In or Delete"/>
    <n v="132.75"/>
    <n v="44926"/>
    <n v="2022"/>
    <s v="Q4"/>
    <s v="December"/>
    <n v="52"/>
    <n v="31"/>
    <s v="Year"/>
    <s v="Activity"/>
    <s v="Actuals"/>
    <n v="44604"/>
    <x v="0"/>
    <x v="26"/>
    <x v="24"/>
    <n v="2022"/>
    <n v="2022"/>
    <n v="2"/>
    <s v="Nice to have. Fill In or Delete"/>
    <s v="EXPENSE"/>
    <x v="2"/>
    <s v="6200 - Delivery Charges"/>
    <s v="P&amp;L"/>
    <n v="25627"/>
    <s v="No"/>
    <s v="6200 - Delivery Charges"/>
    <s v="Bill"/>
    <s v="[null]"/>
    <n v="44604"/>
    <s v="1563E7072"/>
    <s v="UPS-3E7"/>
    <s v="[null]"/>
    <s v="[null]"/>
    <s v="[null]"/>
    <s v="[null]"/>
    <n v="132.75"/>
    <m/>
    <n v="487579.88999999996"/>
    <s v="[null]"/>
    <s v="Expense"/>
    <s v="Operating Expense"/>
    <s v="Other Operating Expenses"/>
    <s v="[null]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11"/>
    <s v="Other Operating Expenses"/>
    <n v="132.75"/>
    <m/>
    <m/>
    <m/>
    <m/>
    <m/>
    <m/>
    <m/>
    <m/>
    <m/>
    <m/>
    <m/>
    <m/>
    <m/>
  </r>
  <r>
    <s v="GL 2022 IISL.xlsx"/>
    <s v="Nice to have. Fill In or Delete"/>
    <s v="Nice to have. Fill In or Delete"/>
    <n v="739.1"/>
    <n v="44926"/>
    <n v="2022"/>
    <s v="Q4"/>
    <s v="December"/>
    <n v="52"/>
    <n v="31"/>
    <s v="Year"/>
    <s v="Activity"/>
    <s v="Actuals"/>
    <n v="44606"/>
    <x v="0"/>
    <x v="26"/>
    <x v="24"/>
    <n v="2022"/>
    <n v="2022"/>
    <n v="2"/>
    <s v="Nice to have. Fill In or Delete"/>
    <s v="EXPENSE"/>
    <x v="2"/>
    <s v="6200 - Delivery Charges"/>
    <s v="P&amp;L"/>
    <n v="25627"/>
    <s v="No"/>
    <s v="6200 - Delivery Charges"/>
    <s v="Bill"/>
    <s v="[null]"/>
    <n v="44606"/>
    <s v="7-658-90643"/>
    <s v="FEDERAL EXPRESS CORP"/>
    <s v="[null]"/>
    <s v="[null]"/>
    <s v="[null]"/>
    <s v="[null]"/>
    <n v="739.1"/>
    <m/>
    <n v="488318.98999999993"/>
    <s v="[null]"/>
    <s v="Expense"/>
    <s v="Operating Expense"/>
    <s v="Other Operating Expenses"/>
    <s v="[null]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11"/>
    <s v="Other Operating Expenses"/>
    <n v="739.1"/>
    <m/>
    <m/>
    <m/>
    <m/>
    <m/>
    <m/>
    <m/>
    <m/>
    <m/>
    <m/>
    <m/>
    <m/>
    <m/>
  </r>
  <r>
    <s v="GL 2022 IISL.xlsx"/>
    <s v="Nice to have. Fill In or Delete"/>
    <s v="Nice to have. Fill In or Delete"/>
    <n v="2550"/>
    <n v="44926"/>
    <n v="2022"/>
    <s v="Q4"/>
    <s v="December"/>
    <n v="52"/>
    <n v="31"/>
    <s v="Year"/>
    <s v="Activity"/>
    <s v="Actuals"/>
    <n v="44608"/>
    <x v="0"/>
    <x v="26"/>
    <x v="24"/>
    <n v="2022"/>
    <n v="2022"/>
    <n v="2"/>
    <s v="Nice to have. Fill In or Delete"/>
    <s v="EXPENSE"/>
    <x v="2"/>
    <s v="6200 - Delivery Charges"/>
    <s v="P&amp;L"/>
    <n v="25627"/>
    <s v="No"/>
    <s v="6200 - Delivery Charges"/>
    <s v="Bill"/>
    <s v="[null]"/>
    <n v="44608"/>
    <s v="20010-20019"/>
    <s v="SOUTH SHORE DELIVERY"/>
    <s v="[null]"/>
    <s v="[null]"/>
    <s v="[null]"/>
    <s v="[null]"/>
    <n v="2550"/>
    <m/>
    <n v="490868.98999999993"/>
    <s v="[null]"/>
    <s v="Expense"/>
    <s v="Operating Expense"/>
    <s v="Other Operating Expenses"/>
    <s v="[null]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11"/>
    <s v="Other Operating Expenses"/>
    <n v="2550"/>
    <m/>
    <m/>
    <m/>
    <m/>
    <m/>
    <m/>
    <m/>
    <m/>
    <m/>
    <m/>
    <m/>
    <m/>
    <m/>
  </r>
  <r>
    <s v="GL 2022 IISL.xlsx"/>
    <s v="Nice to have. Fill In or Delete"/>
    <s v="Nice to have. Fill In or Delete"/>
    <n v="700"/>
    <n v="44926"/>
    <n v="2022"/>
    <s v="Q4"/>
    <s v="December"/>
    <n v="52"/>
    <n v="31"/>
    <s v="Year"/>
    <s v="Activity"/>
    <s v="Actuals"/>
    <n v="44608"/>
    <x v="0"/>
    <x v="26"/>
    <x v="24"/>
    <n v="2022"/>
    <n v="2022"/>
    <n v="2"/>
    <s v="Nice to have. Fill In or Delete"/>
    <s v="EXPENSE"/>
    <x v="2"/>
    <s v="6200 - Delivery Charges"/>
    <s v="P&amp;L"/>
    <n v="25627"/>
    <s v="No"/>
    <s v="6200 - Delivery Charges"/>
    <s v="Bill"/>
    <s v="[null]"/>
    <n v="44608"/>
    <s v="20020-20029"/>
    <s v="SOUTH SHORE DELIVERY"/>
    <s v="[null]"/>
    <s v="[null]"/>
    <s v="[null]"/>
    <s v="[null]"/>
    <n v="700"/>
    <m/>
    <n v="491568.98999999993"/>
    <s v="[null]"/>
    <s v="Expense"/>
    <s v="Operating Expense"/>
    <s v="Other Operating Expenses"/>
    <s v="[null]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11"/>
    <s v="Other Operating Expenses"/>
    <n v="700"/>
    <m/>
    <m/>
    <m/>
    <m/>
    <m/>
    <m/>
    <m/>
    <m/>
    <m/>
    <m/>
    <m/>
    <m/>
    <m/>
  </r>
  <r>
    <s v="GL 2022 IISL.xlsx"/>
    <s v="Nice to have. Fill In or Delete"/>
    <s v="Nice to have. Fill In or Delete"/>
    <n v="56.73"/>
    <n v="44926"/>
    <n v="2022"/>
    <s v="Q4"/>
    <s v="December"/>
    <n v="52"/>
    <n v="31"/>
    <s v="Year"/>
    <s v="Activity"/>
    <s v="Actuals"/>
    <n v="44611"/>
    <x v="0"/>
    <x v="26"/>
    <x v="24"/>
    <n v="2022"/>
    <n v="2022"/>
    <n v="2"/>
    <s v="Nice to have. Fill In or Delete"/>
    <s v="EXPENSE"/>
    <x v="2"/>
    <s v="6200 - Delivery Charges"/>
    <s v="P&amp;L"/>
    <n v="25627"/>
    <s v="No"/>
    <s v="6200 - Delivery Charges"/>
    <s v="Bill"/>
    <s v="[null]"/>
    <n v="44611"/>
    <s v="1563E7082"/>
    <s v="UPS-3E7"/>
    <s v="[null]"/>
    <s v="[null]"/>
    <s v="[null]"/>
    <s v="[null]"/>
    <n v="56.73"/>
    <m/>
    <n v="491625.71999999991"/>
    <s v="[null]"/>
    <s v="Expense"/>
    <s v="Operating Expense"/>
    <s v="Other Operating Expenses"/>
    <s v="[null]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11"/>
    <s v="Other Operating Expenses"/>
    <n v="56.73"/>
    <m/>
    <m/>
    <m/>
    <m/>
    <m/>
    <m/>
    <m/>
    <m/>
    <m/>
    <m/>
    <m/>
    <m/>
    <m/>
  </r>
  <r>
    <s v="GL 2022 IISL.xlsx"/>
    <s v="Nice to have. Fill In or Delete"/>
    <s v="Nice to have. Fill In or Delete"/>
    <n v="89.79"/>
    <n v="44926"/>
    <n v="2022"/>
    <s v="Q4"/>
    <s v="December"/>
    <n v="52"/>
    <n v="31"/>
    <s v="Year"/>
    <s v="Activity"/>
    <s v="Actuals"/>
    <n v="44613"/>
    <x v="0"/>
    <x v="26"/>
    <x v="24"/>
    <n v="2022"/>
    <n v="2022"/>
    <n v="2"/>
    <s v="Nice to have. Fill In or Delete"/>
    <s v="EXPENSE"/>
    <x v="2"/>
    <s v="6200 - Delivery Charges"/>
    <s v="P&amp;L"/>
    <n v="25627"/>
    <s v="No"/>
    <s v="6200 - Delivery Charges"/>
    <s v="Bill"/>
    <s v="[null]"/>
    <n v="44613"/>
    <s v="7-667-78221"/>
    <s v="FEDERAL EXPRESS CORP"/>
    <s v="[null]"/>
    <s v="[null]"/>
    <s v="[null]"/>
    <s v="[null]"/>
    <n v="89.79"/>
    <m/>
    <n v="491715.50999999989"/>
    <s v="[null]"/>
    <s v="Expense"/>
    <s v="Operating Expense"/>
    <s v="Other Operating Expenses"/>
    <s v="[null]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11"/>
    <s v="Other Operating Expenses"/>
    <n v="89.79"/>
    <m/>
    <m/>
    <m/>
    <m/>
    <m/>
    <m/>
    <m/>
    <m/>
    <m/>
    <m/>
    <m/>
    <m/>
    <m/>
  </r>
  <r>
    <s v="GL 2022 IISL.xlsx"/>
    <s v="Nice to have. Fill In or Delete"/>
    <s v="Nice to have. Fill In or Delete"/>
    <n v="58.08"/>
    <n v="44926"/>
    <n v="2022"/>
    <s v="Q4"/>
    <s v="December"/>
    <n v="52"/>
    <n v="31"/>
    <s v="Year"/>
    <s v="Activity"/>
    <s v="Actuals"/>
    <n v="44618"/>
    <x v="0"/>
    <x v="26"/>
    <x v="24"/>
    <n v="2022"/>
    <n v="2022"/>
    <n v="2"/>
    <s v="Nice to have. Fill In or Delete"/>
    <s v="EXPENSE"/>
    <x v="2"/>
    <s v="6200 - Delivery Charges"/>
    <s v="P&amp;L"/>
    <n v="25627"/>
    <s v="No"/>
    <s v="6200 - Delivery Charges"/>
    <s v="Bill"/>
    <s v="[null]"/>
    <n v="44618"/>
    <s v="1563E7092"/>
    <s v="UPS-3E7"/>
    <s v="[null]"/>
    <s v="[null]"/>
    <s v="[null]"/>
    <s v="[null]"/>
    <n v="58.08"/>
    <m/>
    <n v="491773.58999999991"/>
    <s v="[null]"/>
    <s v="Expense"/>
    <s v="Operating Expense"/>
    <s v="Other Operating Expenses"/>
    <s v="[null]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11"/>
    <s v="Other Operating Expenses"/>
    <n v="58.08"/>
    <m/>
    <m/>
    <m/>
    <m/>
    <m/>
    <m/>
    <m/>
    <m/>
    <m/>
    <m/>
    <m/>
    <m/>
    <m/>
  </r>
  <r>
    <s v="GL 2022 IISL.xlsx"/>
    <s v="Nice to have. Fill In or Delete"/>
    <s v="Nice to have. Fill In or Delete"/>
    <n v="80.59"/>
    <n v="44926"/>
    <n v="2022"/>
    <s v="Q4"/>
    <s v="December"/>
    <n v="52"/>
    <n v="31"/>
    <s v="Year"/>
    <s v="Activity"/>
    <s v="Actuals"/>
    <n v="44620"/>
    <x v="0"/>
    <x v="26"/>
    <x v="24"/>
    <n v="2022"/>
    <n v="2022"/>
    <n v="2"/>
    <s v="Nice to have. Fill In or Delete"/>
    <s v="EXPENSE"/>
    <x v="2"/>
    <s v="6200 - Delivery Charges"/>
    <s v="P&amp;L"/>
    <n v="25627"/>
    <s v="No"/>
    <s v="6200 - Delivery Charges"/>
    <s v="Bill"/>
    <s v="[null]"/>
    <n v="44620"/>
    <s v="7-675-25118"/>
    <s v="FEDERAL EXPRESS CORP"/>
    <s v="[null]"/>
    <s v="[null]"/>
    <s v="[null]"/>
    <s v="[null]"/>
    <n v="80.59"/>
    <m/>
    <n v="491854.17999999993"/>
    <s v="[null]"/>
    <s v="Expense"/>
    <s v="Operating Expense"/>
    <s v="Other Operating Expenses"/>
    <s v="[null]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11"/>
    <s v="Other Operating Expenses"/>
    <n v="80.59"/>
    <m/>
    <m/>
    <m/>
    <m/>
    <m/>
    <m/>
    <m/>
    <m/>
    <m/>
    <m/>
    <m/>
    <m/>
    <m/>
  </r>
  <r>
    <s v="GL 2022 IISL.xlsx"/>
    <s v="Nice to have. Fill In or Delete"/>
    <s v="Nice to have. Fill In or Delete"/>
    <n v="19075.39"/>
    <n v="44926"/>
    <n v="2022"/>
    <s v="Q4"/>
    <s v="December"/>
    <n v="52"/>
    <n v="31"/>
    <s v="Year"/>
    <s v="Activity"/>
    <s v="Actuals"/>
    <n v="44620"/>
    <x v="0"/>
    <x v="27"/>
    <x v="25"/>
    <n v="2022"/>
    <n v="2022"/>
    <n v="2"/>
    <s v="Nice to have. Fill In or Delete"/>
    <s v="EXPENSE"/>
    <x v="2"/>
    <s v="6220 - Depreciation"/>
    <s v="P&amp;L"/>
    <n v="25627"/>
    <s v="No"/>
    <s v="6220 - Depreciation"/>
    <s v="Journal"/>
    <s v="[null]"/>
    <n v="44620"/>
    <n v="4370"/>
    <s v="[null]"/>
    <s v="[null]"/>
    <s v="[null]"/>
    <s v="[null]"/>
    <s v="[null]"/>
    <n v="19075.39"/>
    <m/>
    <n v="2585572.3000000003"/>
    <s v="[null]"/>
    <s v="Expense"/>
    <s v="Operating Expense"/>
    <s v="Amortization &amp; Depreciation"/>
    <s v="[null]"/>
    <n v="1"/>
    <s v="Corporate"/>
    <s v="Percentage"/>
    <s v="6220 - Depreciation"/>
    <s v="6220 - Depreciation"/>
    <s v="Amortization &amp; Depreciation"/>
    <s v="Depreciation &amp; Amortization"/>
    <n v="121489"/>
    <s v="Actuals"/>
    <n v="121498"/>
    <s v="6220 - Depreciation"/>
    <x v="12"/>
    <s v="Amortization &amp; Depreciation"/>
    <n v="19075.39"/>
    <m/>
    <m/>
    <m/>
    <m/>
    <m/>
    <m/>
    <m/>
    <m/>
    <m/>
    <m/>
    <m/>
    <m/>
    <m/>
  </r>
  <r>
    <s v="GL 2022 IISL.xlsx"/>
    <s v="Nice to have. Fill In or Delete"/>
    <s v="Nice to have. Fill In or Delete"/>
    <n v="4415.21"/>
    <n v="44926"/>
    <n v="2022"/>
    <s v="Q4"/>
    <s v="December"/>
    <n v="52"/>
    <n v="31"/>
    <s v="Year"/>
    <s v="Activity"/>
    <s v="Actuals"/>
    <n v="44603"/>
    <x v="0"/>
    <x v="28"/>
    <x v="26"/>
    <n v="2022"/>
    <n v="2022"/>
    <n v="2"/>
    <s v="Nice to have. Fill In or Delete"/>
    <s v="EXPENSE"/>
    <x v="2"/>
    <s v="6310 - Employee Benefits"/>
    <s v="P&amp;L"/>
    <n v="25627"/>
    <s v="No"/>
    <s v="6310 - Employee Benefits"/>
    <s v="Bill"/>
    <s v="[null]"/>
    <n v="44603"/>
    <n v="1321418976"/>
    <s v="MUTUAL OF OMAHA"/>
    <s v="[null]"/>
    <s v="[null]"/>
    <s v="[null]"/>
    <s v="[null]"/>
    <n v="4415.21"/>
    <m/>
    <n v="10900262.030000003"/>
    <s v="[null]"/>
    <s v="Expense"/>
    <s v="Operating Expense"/>
    <s v="Benefits"/>
    <s v="[null]"/>
    <n v="1"/>
    <s v="Corporate"/>
    <s v="Percentage"/>
    <s v="6310 - Employee Benefits"/>
    <s v="6310 - Employee Benefits"/>
    <s v="Benefits"/>
    <s v="Compensation"/>
    <n v="121489"/>
    <s v="Actuals"/>
    <n v="121498"/>
    <s v="6310 - Employee Benefits"/>
    <x v="13"/>
    <s v="Benefits"/>
    <n v="4415.21"/>
    <m/>
    <m/>
    <m/>
    <m/>
    <m/>
    <m/>
    <m/>
    <m/>
    <m/>
    <m/>
    <m/>
    <m/>
    <m/>
  </r>
  <r>
    <s v="GL 2022 IISL.xlsx"/>
    <s v="Nice to have. Fill In or Delete"/>
    <s v="Nice to have. Fill In or Delete"/>
    <n v="738"/>
    <n v="44926"/>
    <n v="2022"/>
    <s v="Q4"/>
    <s v="December"/>
    <n v="52"/>
    <n v="31"/>
    <s v="Year"/>
    <s v="Activity"/>
    <s v="Actuals"/>
    <n v="44606"/>
    <x v="0"/>
    <x v="28"/>
    <x v="26"/>
    <n v="2022"/>
    <n v="2022"/>
    <n v="2"/>
    <s v="Nice to have. Fill In or Delete"/>
    <s v="EXPENSE"/>
    <x v="2"/>
    <s v="6310 - Employee Benefits"/>
    <s v="P&amp;L"/>
    <n v="25627"/>
    <s v="No"/>
    <s v="6310 - Employee Benefits"/>
    <s v="Expense Report"/>
    <s v="[null]"/>
    <n v="44606"/>
    <s v="EXP6333"/>
    <s v="Michael Collins"/>
    <s v="[null]"/>
    <s v="[null]"/>
    <s v="[null]"/>
    <s v="[null]"/>
    <n v="738"/>
    <m/>
    <n v="10901000.030000003"/>
    <s v="Michael Collins"/>
    <s v="Expense"/>
    <s v="Operating Expense"/>
    <s v="Benefits"/>
    <s v="[null]"/>
    <n v="1"/>
    <s v="Corporate"/>
    <s v="Percentage"/>
    <s v="6310 - Employee Benefits"/>
    <s v="6310 - Employee Benefits"/>
    <s v="Benefits"/>
    <s v="Compensation"/>
    <n v="121489"/>
    <s v="Actuals"/>
    <n v="121498"/>
    <s v="6310 - Employee Benefits"/>
    <x v="13"/>
    <s v="Benefits"/>
    <n v="738"/>
    <m/>
    <m/>
    <m/>
    <m/>
    <m/>
    <m/>
    <m/>
    <m/>
    <m/>
    <m/>
    <m/>
    <m/>
    <m/>
  </r>
  <r>
    <s v="GL 2022 IISL.xlsx"/>
    <s v="Nice to have. Fill In or Delete"/>
    <s v="Nice to have. Fill In or Delete"/>
    <n v="70999.100000000006"/>
    <n v="44926"/>
    <n v="2022"/>
    <s v="Q4"/>
    <s v="December"/>
    <n v="52"/>
    <n v="31"/>
    <s v="Year"/>
    <s v="Activity"/>
    <s v="Actuals"/>
    <n v="44607"/>
    <x v="0"/>
    <x v="28"/>
    <x v="26"/>
    <n v="2022"/>
    <n v="2022"/>
    <n v="2"/>
    <s v="Nice to have. Fill In or Delete"/>
    <s v="EXPENSE"/>
    <x v="2"/>
    <s v="6310 - Employee Benefits"/>
    <s v="P&amp;L"/>
    <n v="25627"/>
    <s v="No"/>
    <s v="6310 - Employee Benefits"/>
    <s v="Journal"/>
    <s v="[null]"/>
    <n v="44607"/>
    <n v="4345"/>
    <s v="[null]"/>
    <s v="[null]"/>
    <s v="[null]"/>
    <s v="[null]"/>
    <s v="[null]"/>
    <n v="70999.100000000006"/>
    <m/>
    <n v="10971999.130000003"/>
    <s v="[null]"/>
    <s v="Expense"/>
    <s v="Operating Expense"/>
    <s v="Benefits"/>
    <s v="[null]"/>
    <n v="1"/>
    <s v="Corporate"/>
    <s v="Percentage"/>
    <s v="6310 - Employee Benefits"/>
    <s v="6310 - Employee Benefits"/>
    <s v="Benefits"/>
    <s v="Compensation"/>
    <n v="121489"/>
    <s v="Actuals"/>
    <n v="121498"/>
    <s v="6310 - Employee Benefits"/>
    <x v="13"/>
    <s v="Benefits"/>
    <n v="70999.100000000006"/>
    <m/>
    <m/>
    <m/>
    <m/>
    <m/>
    <m/>
    <m/>
    <m/>
    <m/>
    <m/>
    <m/>
    <m/>
    <m/>
  </r>
  <r>
    <s v="GL 2022 IISL.xlsx"/>
    <s v="Nice to have. Fill In or Delete"/>
    <s v="Nice to have. Fill In or Delete"/>
    <n v="738"/>
    <n v="44926"/>
    <n v="2022"/>
    <s v="Q4"/>
    <s v="December"/>
    <n v="52"/>
    <n v="31"/>
    <s v="Year"/>
    <s v="Activity"/>
    <s v="Actuals"/>
    <n v="44617"/>
    <x v="0"/>
    <x v="28"/>
    <x v="26"/>
    <n v="2022"/>
    <n v="2022"/>
    <n v="2"/>
    <s v="Nice to have. Fill In or Delete"/>
    <s v="EXPENSE"/>
    <x v="2"/>
    <s v="6310 - Employee Benefits"/>
    <s v="P&amp;L"/>
    <n v="25627"/>
    <s v="No"/>
    <s v="6310 - Employee Benefits"/>
    <s v="Expense Report"/>
    <s v="[null]"/>
    <n v="44617"/>
    <s v="EXP6337"/>
    <s v="Jeffrey Smith"/>
    <s v="[null]"/>
    <s v="[null]"/>
    <s v="[null]"/>
    <s v="[null]"/>
    <n v="738"/>
    <m/>
    <n v="10972737.130000003"/>
    <s v="Jeffrey Smith"/>
    <s v="Expense"/>
    <s v="Operating Expense"/>
    <s v="Benefits"/>
    <s v="[null]"/>
    <n v="1"/>
    <s v="Corporate"/>
    <s v="Percentage"/>
    <s v="6310 - Employee Benefits"/>
    <s v="6310 - Employee Benefits"/>
    <s v="Benefits"/>
    <s v="Compensation"/>
    <n v="121489"/>
    <s v="Actuals"/>
    <n v="121498"/>
    <s v="6310 - Employee Benefits"/>
    <x v="13"/>
    <s v="Benefits"/>
    <n v="738"/>
    <m/>
    <m/>
    <m/>
    <m/>
    <m/>
    <m/>
    <m/>
    <m/>
    <m/>
    <m/>
    <m/>
    <m/>
    <m/>
  </r>
  <r>
    <s v="GL 2022 IISL.xlsx"/>
    <s v="Nice to have. Fill In or Delete"/>
    <s v="Nice to have. Fill In or Delete"/>
    <n v="-5809.6"/>
    <n v="44926"/>
    <n v="2022"/>
    <s v="Q4"/>
    <s v="December"/>
    <n v="52"/>
    <n v="31"/>
    <s v="Year"/>
    <s v="Activity"/>
    <s v="Actuals"/>
    <n v="44620"/>
    <x v="0"/>
    <x v="28"/>
    <x v="26"/>
    <n v="2022"/>
    <n v="2022"/>
    <n v="2"/>
    <s v="Nice to have. Fill In or Delete"/>
    <s v="EXPENSE"/>
    <x v="2"/>
    <s v="6310 - Employee Benefits"/>
    <s v="P&amp;L"/>
    <n v="25627"/>
    <s v="No"/>
    <s v="6310 - Employee Benefits"/>
    <s v="Journal"/>
    <s v="[null]"/>
    <n v="44620"/>
    <n v="4371"/>
    <s v="[null]"/>
    <s v="[null]"/>
    <s v="[null]"/>
    <s v="[null]"/>
    <s v="[null]"/>
    <m/>
    <n v="5809.6"/>
    <n v="10966927.530000003"/>
    <s v="[null]"/>
    <s v="Expense"/>
    <s v="Operating Expense"/>
    <s v="Benefits"/>
    <s v="[null]"/>
    <n v="1"/>
    <s v="Corporate"/>
    <s v="Percentage"/>
    <s v="6310 - Employee Benefits"/>
    <s v="6310 - Employee Benefits"/>
    <s v="Benefits"/>
    <s v="Compensation"/>
    <n v="121489"/>
    <s v="Actuals"/>
    <n v="121498"/>
    <s v="6310 - Employee Benefits"/>
    <x v="13"/>
    <s v="Benefits"/>
    <n v="-5809.6"/>
    <m/>
    <m/>
    <m/>
    <m/>
    <m/>
    <m/>
    <m/>
    <m/>
    <m/>
    <m/>
    <m/>
    <m/>
    <m/>
  </r>
  <r>
    <s v="GL 2022 IISL.xlsx"/>
    <s v="Nice to have. Fill In or Delete"/>
    <s v="Nice to have. Fill In or Delete"/>
    <n v="21002.67"/>
    <n v="44926"/>
    <n v="2022"/>
    <s v="Q4"/>
    <s v="December"/>
    <n v="52"/>
    <n v="31"/>
    <s v="Year"/>
    <s v="Activity"/>
    <s v="Actuals"/>
    <n v="44593"/>
    <x v="0"/>
    <x v="29"/>
    <x v="27"/>
    <n v="2022"/>
    <n v="2022"/>
    <n v="2"/>
    <s v="Nice to have. Fill In or Delete"/>
    <s v="EXPENSE"/>
    <x v="2"/>
    <s v="6330 - Entertainment"/>
    <s v="P&amp;L"/>
    <n v="25627"/>
    <s v="No"/>
    <s v="6330 - Entertainment"/>
    <s v="Journal"/>
    <s v="[null]"/>
    <n v="44593"/>
    <n v="4376"/>
    <s v="[null]"/>
    <s v="[null]"/>
    <s v="[null]"/>
    <s v="[null]"/>
    <s v="[null]"/>
    <n v="21002.67"/>
    <m/>
    <n v="4991055.6400000006"/>
    <s v="[null]"/>
    <s v="Expense"/>
    <s v="Operating Expense"/>
    <s v="T&amp;E"/>
    <s v="[null]"/>
    <n v="1"/>
    <s v="Corporate"/>
    <s v="Percentage"/>
    <s v="6330 - Entertainment"/>
    <s v="6330 - Entertainment"/>
    <s v="T&amp;E"/>
    <s v="[null]"/>
    <n v="121489"/>
    <s v="Actuals"/>
    <n v="121498"/>
    <s v="6330 - Entertainment"/>
    <x v="14"/>
    <s v="T&amp;E"/>
    <n v="21002.67"/>
    <m/>
    <m/>
    <m/>
    <m/>
    <m/>
    <m/>
    <m/>
    <m/>
    <m/>
    <m/>
    <m/>
    <m/>
    <m/>
  </r>
  <r>
    <s v="GL 2022 IISL.xlsx"/>
    <s v="Nice to have. Fill In or Delete"/>
    <s v="Nice to have. Fill In or Delete"/>
    <n v="6950.12"/>
    <n v="44926"/>
    <n v="2022"/>
    <s v="Q4"/>
    <s v="December"/>
    <n v="52"/>
    <n v="31"/>
    <s v="Year"/>
    <s v="Activity"/>
    <s v="Actuals"/>
    <n v="44595"/>
    <x v="0"/>
    <x v="29"/>
    <x v="27"/>
    <n v="2022"/>
    <n v="2022"/>
    <n v="2"/>
    <s v="Nice to have. Fill In or Delete"/>
    <s v="EXPENSE"/>
    <x v="2"/>
    <s v="6330 - Entertainment"/>
    <s v="P&amp;L"/>
    <n v="25627"/>
    <s v="No"/>
    <s v="6330 - Entertainment"/>
    <s v="Credit Card"/>
    <s v="[null]"/>
    <n v="44595"/>
    <s v="[null]"/>
    <s v="[null]"/>
    <s v="[null]"/>
    <s v="[null]"/>
    <s v="[null]"/>
    <s v="[null]"/>
    <n v="6950.12"/>
    <m/>
    <n v="4998005.7600000007"/>
    <s v="[null]"/>
    <s v="Expense"/>
    <s v="Operating Expense"/>
    <s v="T&amp;E"/>
    <s v="[null]"/>
    <n v="1"/>
    <s v="Corporate"/>
    <s v="Percentage"/>
    <s v="6330 - Entertainment"/>
    <s v="6330 - Entertainment"/>
    <s v="T&amp;E"/>
    <s v="[null]"/>
    <n v="121489"/>
    <s v="Actuals"/>
    <n v="121498"/>
    <s v="6330 - Entertainment"/>
    <x v="14"/>
    <s v="T&amp;E"/>
    <n v="6950.12"/>
    <m/>
    <m/>
    <m/>
    <m/>
    <m/>
    <m/>
    <m/>
    <m/>
    <m/>
    <m/>
    <m/>
    <m/>
    <m/>
  </r>
  <r>
    <s v="GL 2022 IISL.xlsx"/>
    <s v="Nice to have. Fill In or Delete"/>
    <s v="Nice to have. Fill In or Delete"/>
    <n v="126.62"/>
    <n v="44926"/>
    <n v="2022"/>
    <s v="Q4"/>
    <s v="December"/>
    <n v="52"/>
    <n v="31"/>
    <s v="Year"/>
    <s v="Activity"/>
    <s v="Actuals"/>
    <n v="44599"/>
    <x v="0"/>
    <x v="29"/>
    <x v="27"/>
    <n v="2022"/>
    <n v="2022"/>
    <n v="2"/>
    <s v="Nice to have. Fill In or Delete"/>
    <s v="EXPENSE"/>
    <x v="2"/>
    <s v="6330 - Entertainment"/>
    <s v="P&amp;L"/>
    <n v="25627"/>
    <s v="No"/>
    <s v="6330 - Entertainment"/>
    <s v="Expense Report"/>
    <s v="[null]"/>
    <n v="44599"/>
    <s v="EXP6329"/>
    <s v="Edward Lovanio"/>
    <s v="[null]"/>
    <s v="[null]"/>
    <s v="[null]"/>
    <s v="[null]"/>
    <n v="126.62"/>
    <m/>
    <n v="4998132.3800000008"/>
    <s v="Edward Lovanio"/>
    <s v="Expense"/>
    <s v="Operating Expense"/>
    <s v="T&amp;E"/>
    <s v="[null]"/>
    <n v="1"/>
    <s v="Corporate"/>
    <s v="Percentage"/>
    <s v="6330 - Entertainment"/>
    <s v="6330 - Entertainment"/>
    <s v="T&amp;E"/>
    <s v="[null]"/>
    <n v="121489"/>
    <s v="Actuals"/>
    <n v="121498"/>
    <s v="6330 - Entertainment"/>
    <x v="14"/>
    <s v="T&amp;E"/>
    <n v="126.62"/>
    <m/>
    <m/>
    <m/>
    <m/>
    <m/>
    <m/>
    <m/>
    <m/>
    <m/>
    <m/>
    <m/>
    <m/>
    <m/>
  </r>
  <r>
    <s v="GL 2022 IISL.xlsx"/>
    <s v="Nice to have. Fill In or Delete"/>
    <s v="Nice to have. Fill In or Delete"/>
    <n v="781.36"/>
    <n v="44926"/>
    <n v="2022"/>
    <s v="Q4"/>
    <s v="December"/>
    <n v="52"/>
    <n v="31"/>
    <s v="Year"/>
    <s v="Activity"/>
    <s v="Actuals"/>
    <n v="44601"/>
    <x v="0"/>
    <x v="29"/>
    <x v="27"/>
    <n v="2022"/>
    <n v="2022"/>
    <n v="2"/>
    <s v="Nice to have. Fill In or Delete"/>
    <s v="EXPENSE"/>
    <x v="2"/>
    <s v="6330 - Entertainment"/>
    <s v="P&amp;L"/>
    <n v="25627"/>
    <s v="No"/>
    <s v="6330 - Entertainment"/>
    <s v="Credit Card"/>
    <s v="[null]"/>
    <n v="44601"/>
    <s v="[null]"/>
    <s v="[null]"/>
    <s v="[null]"/>
    <s v="[null]"/>
    <s v="[null]"/>
    <s v="[null]"/>
    <n v="781.36"/>
    <m/>
    <n v="4998913.7400000012"/>
    <s v="[null]"/>
    <s v="Expense"/>
    <s v="Operating Expense"/>
    <s v="T&amp;E"/>
    <s v="[null]"/>
    <n v="1"/>
    <s v="Corporate"/>
    <s v="Percentage"/>
    <s v="6330 - Entertainment"/>
    <s v="6330 - Entertainment"/>
    <s v="T&amp;E"/>
    <s v="[null]"/>
    <n v="121489"/>
    <s v="Actuals"/>
    <n v="121498"/>
    <s v="6330 - Entertainment"/>
    <x v="14"/>
    <s v="T&amp;E"/>
    <n v="781.36"/>
    <m/>
    <m/>
    <m/>
    <m/>
    <m/>
    <m/>
    <m/>
    <m/>
    <m/>
    <m/>
    <m/>
    <m/>
    <m/>
  </r>
  <r>
    <s v="GL 2022 IISL.xlsx"/>
    <s v="Nice to have. Fill In or Delete"/>
    <s v="Nice to have. Fill In or Delete"/>
    <n v="154.88999999999999"/>
    <n v="44926"/>
    <n v="2022"/>
    <s v="Q4"/>
    <s v="December"/>
    <n v="52"/>
    <n v="31"/>
    <s v="Year"/>
    <s v="Activity"/>
    <s v="Actuals"/>
    <n v="44606"/>
    <x v="0"/>
    <x v="29"/>
    <x v="27"/>
    <n v="2022"/>
    <n v="2022"/>
    <n v="2"/>
    <s v="Nice to have. Fill In or Delete"/>
    <s v="EXPENSE"/>
    <x v="2"/>
    <s v="6330 - Entertainment"/>
    <s v="P&amp;L"/>
    <n v="25627"/>
    <s v="No"/>
    <s v="6330 - Entertainment"/>
    <s v="Expense Report"/>
    <s v="[null]"/>
    <n v="44606"/>
    <s v="EXP6333"/>
    <s v="Michael Collins"/>
    <s v="[null]"/>
    <s v="[null]"/>
    <s v="[null]"/>
    <s v="[null]"/>
    <n v="154.88999999999999"/>
    <m/>
    <n v="4999068.6300000008"/>
    <s v="Michael Collins"/>
    <s v="Expense"/>
    <s v="Operating Expense"/>
    <s v="T&amp;E"/>
    <s v="[null]"/>
    <n v="1"/>
    <s v="Corporate"/>
    <s v="Percentage"/>
    <s v="6330 - Entertainment"/>
    <s v="6330 - Entertainment"/>
    <s v="T&amp;E"/>
    <s v="[null]"/>
    <n v="121489"/>
    <s v="Actuals"/>
    <n v="121498"/>
    <s v="6330 - Entertainment"/>
    <x v="14"/>
    <s v="T&amp;E"/>
    <n v="154.88999999999999"/>
    <m/>
    <m/>
    <m/>
    <m/>
    <m/>
    <m/>
    <m/>
    <m/>
    <m/>
    <m/>
    <m/>
    <m/>
    <m/>
  </r>
  <r>
    <s v="GL 2022 IISL.xlsx"/>
    <s v="Nice to have. Fill In or Delete"/>
    <s v="Nice to have. Fill In or Delete"/>
    <n v="58.27"/>
    <n v="44926"/>
    <n v="2022"/>
    <s v="Q4"/>
    <s v="December"/>
    <n v="52"/>
    <n v="31"/>
    <s v="Year"/>
    <s v="Activity"/>
    <s v="Actuals"/>
    <n v="44610"/>
    <x v="0"/>
    <x v="29"/>
    <x v="27"/>
    <n v="2022"/>
    <n v="2022"/>
    <n v="2"/>
    <s v="Nice to have. Fill In or Delete"/>
    <s v="EXPENSE"/>
    <x v="2"/>
    <s v="6330 - Entertainment"/>
    <s v="P&amp;L"/>
    <n v="25627"/>
    <s v="No"/>
    <s v="6330 - Entertainment"/>
    <s v="Expense Report"/>
    <s v="[null]"/>
    <n v="44610"/>
    <s v="EXP6334"/>
    <s v="Paul J Spero"/>
    <s v="[null]"/>
    <s v="[null]"/>
    <s v="[null]"/>
    <s v="[null]"/>
    <n v="58.27"/>
    <m/>
    <n v="4999126.9000000004"/>
    <s v="Paul J Spero"/>
    <s v="Expense"/>
    <s v="Operating Expense"/>
    <s v="T&amp;E"/>
    <s v="[null]"/>
    <n v="1"/>
    <s v="Corporate"/>
    <s v="Percentage"/>
    <s v="6330 - Entertainment"/>
    <s v="6330 - Entertainment"/>
    <s v="T&amp;E"/>
    <s v="[null]"/>
    <n v="121489"/>
    <s v="Actuals"/>
    <n v="121498"/>
    <s v="6330 - Entertainment"/>
    <x v="14"/>
    <s v="T&amp;E"/>
    <n v="58.27"/>
    <m/>
    <m/>
    <m/>
    <m/>
    <m/>
    <m/>
    <m/>
    <m/>
    <m/>
    <m/>
    <m/>
    <m/>
    <m/>
  </r>
  <r>
    <s v="GL 2022 IISL.xlsx"/>
    <s v="Nice to have. Fill In or Delete"/>
    <s v="Nice to have. Fill In or Delete"/>
    <n v="98.91"/>
    <n v="44926"/>
    <n v="2022"/>
    <s v="Q4"/>
    <s v="December"/>
    <n v="52"/>
    <n v="31"/>
    <s v="Year"/>
    <s v="Activity"/>
    <s v="Actuals"/>
    <n v="44617"/>
    <x v="0"/>
    <x v="30"/>
    <x v="28"/>
    <n v="2022"/>
    <n v="2022"/>
    <n v="2"/>
    <s v="Nice to have. Fill In or Delete"/>
    <s v="EXPENSE"/>
    <x v="2"/>
    <s v="6335 - Equipment Rental"/>
    <s v="P&amp;L"/>
    <n v="25627"/>
    <s v="No"/>
    <s v="6335 - Equipment Rental"/>
    <s v="Bill"/>
    <s v="[null]"/>
    <n v="44617"/>
    <n v="3315285067"/>
    <s v="PITNEY BOWES (DO NOT USE THIS ID)"/>
    <s v="[null]"/>
    <s v="[null]"/>
    <s v="[null]"/>
    <s v="[null]"/>
    <n v="98.91"/>
    <m/>
    <n v="20895.600000000002"/>
    <s v="[null]"/>
    <s v="Expense"/>
    <s v="Operating Expense"/>
    <s v="Other Operating Expenses"/>
    <s v="[null]"/>
    <n v="1"/>
    <s v="Corporate"/>
    <s v="Percentage"/>
    <s v="6335 - Equipment Rental"/>
    <s v="6335 - Equipment Rental"/>
    <s v="Other Operating Expenses"/>
    <s v="[null]"/>
    <n v="121489"/>
    <s v="Actuals"/>
    <n v="121498"/>
    <s v="6335 - Equipment Rental"/>
    <x v="11"/>
    <s v="Other Operating Expenses"/>
    <n v="98.91"/>
    <m/>
    <m/>
    <m/>
    <m/>
    <m/>
    <m/>
    <m/>
    <m/>
    <m/>
    <m/>
    <m/>
    <m/>
    <m/>
  </r>
  <r>
    <s v="GL 2022 IISL.xlsx"/>
    <s v="Nice to have. Fill In or Delete"/>
    <s v="Nice to have. Fill In or Delete"/>
    <n v="16092.53"/>
    <n v="44926"/>
    <n v="2022"/>
    <s v="Q4"/>
    <s v="December"/>
    <n v="52"/>
    <n v="31"/>
    <s v="Year"/>
    <s v="Activity"/>
    <s v="Actuals"/>
    <n v="44593"/>
    <x v="0"/>
    <x v="31"/>
    <x v="29"/>
    <n v="2022"/>
    <n v="2022"/>
    <n v="2"/>
    <s v="Nice to have. Fill In or Delete"/>
    <s v="EXPENSE"/>
    <x v="2"/>
    <s v="6355 - Insurance"/>
    <s v="P&amp;L"/>
    <n v="25627"/>
    <s v="No"/>
    <s v="6355 - Insurance"/>
    <s v="Journal"/>
    <s v="[null]"/>
    <n v="44593"/>
    <n v="4377"/>
    <s v="[null]"/>
    <s v="[null]"/>
    <s v="[null]"/>
    <s v="[null]"/>
    <s v="[null]"/>
    <n v="16092.53"/>
    <m/>
    <n v="2346543.5999999996"/>
    <s v="[null]"/>
    <s v="Expense"/>
    <s v="Operating Expense"/>
    <s v="Office Expenses"/>
    <s v="[null]"/>
    <n v="1"/>
    <s v="Corporate"/>
    <s v="Percentage"/>
    <s v="6355 - Insurance"/>
    <s v="6355 - Insurance"/>
    <s v="Office Expenses"/>
    <s v="[null]"/>
    <n v="121489"/>
    <s v="Actuals"/>
    <n v="121498"/>
    <s v="6355 - Insurance"/>
    <x v="15"/>
    <s v="Office Expenses"/>
    <n v="16092.53"/>
    <m/>
    <m/>
    <m/>
    <m/>
    <m/>
    <m/>
    <m/>
    <m/>
    <m/>
    <m/>
    <m/>
    <m/>
    <m/>
  </r>
  <r>
    <s v="GL 2022 IISL.xlsx"/>
    <s v="Nice to have. Fill In or Delete"/>
    <s v="Nice to have. Fill In or Delete"/>
    <n v="5510"/>
    <n v="44926"/>
    <n v="2022"/>
    <s v="Q4"/>
    <s v="December"/>
    <n v="52"/>
    <n v="31"/>
    <s v="Year"/>
    <s v="Activity"/>
    <s v="Actuals"/>
    <n v="44593"/>
    <x v="0"/>
    <x v="32"/>
    <x v="30"/>
    <n v="2022"/>
    <n v="2022"/>
    <n v="2"/>
    <s v="Nice to have. Fill In or Delete"/>
    <s v="EXPENSE"/>
    <x v="2"/>
    <s v="6356 - Life Insurance"/>
    <s v="P&amp;L"/>
    <n v="25627"/>
    <s v="No"/>
    <s v="6356 - Life Insurance"/>
    <s v="Journal"/>
    <s v="[null]"/>
    <n v="44593"/>
    <n v="4377"/>
    <s v="[null]"/>
    <s v="[null]"/>
    <s v="[null]"/>
    <s v="[null]"/>
    <s v="[null]"/>
    <n v="5510"/>
    <m/>
    <n v="1230932.42"/>
    <s v="[null]"/>
    <s v="Expense"/>
    <s v="Operating Expense"/>
    <s v="Benefits"/>
    <s v="[null]"/>
    <n v="1"/>
    <s v="Corporate"/>
    <s v="Percentage"/>
    <s v="6356 - Life Insurance"/>
    <s v="6356 - Life Insurance"/>
    <s v="Benefits"/>
    <s v="Compensation"/>
    <n v="121489"/>
    <s v="Actuals"/>
    <n v="121498"/>
    <s v="6356 - Life Insurance"/>
    <x v="13"/>
    <s v="Benefits"/>
    <n v="5510"/>
    <m/>
    <m/>
    <m/>
    <m/>
    <m/>
    <m/>
    <m/>
    <m/>
    <m/>
    <m/>
    <m/>
    <m/>
    <m/>
  </r>
  <r>
    <s v="GL 2022 IISL.xlsx"/>
    <s v="Nice to have. Fill In or Delete"/>
    <s v="Nice to have. Fill In or Delete"/>
    <n v="11032.65"/>
    <n v="44926"/>
    <n v="2022"/>
    <s v="Q4"/>
    <s v="December"/>
    <n v="52"/>
    <n v="31"/>
    <s v="Year"/>
    <s v="Activity"/>
    <s v="Actuals"/>
    <n v="44595"/>
    <x v="0"/>
    <x v="32"/>
    <x v="30"/>
    <n v="2022"/>
    <n v="2022"/>
    <n v="2"/>
    <s v="Nice to have. Fill In or Delete"/>
    <s v="EXPENSE"/>
    <x v="2"/>
    <s v="6356 - Life Insurance"/>
    <s v="P&amp;L"/>
    <n v="25627"/>
    <s v="No"/>
    <s v="6356 - Life Insurance"/>
    <s v="Check"/>
    <s v="[null]"/>
    <n v="44595"/>
    <n v="72210"/>
    <s v="A &amp; M CORP"/>
    <s v="[null]"/>
    <s v="[null]"/>
    <s v="[null]"/>
    <s v="[null]"/>
    <n v="11032.65"/>
    <m/>
    <n v="1241965.0699999998"/>
    <s v="[null]"/>
    <s v="Expense"/>
    <s v="Operating Expense"/>
    <s v="Benefits"/>
    <s v="[null]"/>
    <n v="1"/>
    <s v="Corporate"/>
    <s v="Percentage"/>
    <s v="6356 - Life Insurance"/>
    <s v="6356 - Life Insurance"/>
    <s v="Benefits"/>
    <s v="Compensation"/>
    <n v="121489"/>
    <s v="Actuals"/>
    <n v="121498"/>
    <s v="6356 - Life Insurance"/>
    <x v="13"/>
    <s v="Benefits"/>
    <n v="11032.65"/>
    <m/>
    <m/>
    <m/>
    <m/>
    <m/>
    <m/>
    <m/>
    <m/>
    <m/>
    <m/>
    <m/>
    <m/>
    <m/>
  </r>
  <r>
    <s v="GL 2022 IISL.xlsx"/>
    <s v="Nice to have. Fill In or Delete"/>
    <s v="Nice to have. Fill In or Delete"/>
    <n v="4060.31"/>
    <n v="44926"/>
    <n v="2022"/>
    <s v="Q4"/>
    <s v="December"/>
    <n v="52"/>
    <n v="31"/>
    <s v="Year"/>
    <s v="Activity"/>
    <s v="Actuals"/>
    <n v="44607"/>
    <x v="0"/>
    <x v="33"/>
    <x v="31"/>
    <n v="2022"/>
    <n v="2022"/>
    <n v="2"/>
    <s v="Nice to have. Fill In or Delete"/>
    <s v="EXPENSE"/>
    <x v="2"/>
    <s v="6357 - Workers Comp"/>
    <s v="P&amp;L"/>
    <n v="25627"/>
    <s v="No"/>
    <s v="6357 - Workers Comp"/>
    <s v="Journal"/>
    <s v="[null]"/>
    <n v="44607"/>
    <n v="4345"/>
    <s v="[null]"/>
    <s v="[null]"/>
    <s v="[null]"/>
    <s v="[null]"/>
    <s v="[null]"/>
    <n v="4060.31"/>
    <m/>
    <n v="195687.48"/>
    <s v="[null]"/>
    <s v="Expense"/>
    <s v="Operating Expense"/>
    <s v="Benefits"/>
    <s v="[null]"/>
    <n v="1"/>
    <s v="Corporate"/>
    <s v="Percentage"/>
    <s v="6357 - Workers Comp"/>
    <s v="6357 - Workers Comp"/>
    <s v="Benefits"/>
    <s v="Compensation"/>
    <n v="121489"/>
    <s v="Actuals"/>
    <n v="121498"/>
    <s v="6357 - Workers Comp"/>
    <x v="13"/>
    <s v="Benefits"/>
    <n v="4060.31"/>
    <m/>
    <m/>
    <m/>
    <m/>
    <m/>
    <m/>
    <m/>
    <m/>
    <m/>
    <m/>
    <m/>
    <m/>
    <m/>
  </r>
  <r>
    <s v="GL 2022 IISL.xlsx"/>
    <s v="Nice to have. Fill In or Delete"/>
    <s v="Nice to have. Fill In or Delete"/>
    <n v="3852.03"/>
    <n v="44926"/>
    <n v="2022"/>
    <s v="Q4"/>
    <s v="December"/>
    <n v="52"/>
    <n v="31"/>
    <s v="Year"/>
    <s v="Activity"/>
    <s v="Actuals"/>
    <n v="44620"/>
    <x v="0"/>
    <x v="33"/>
    <x v="31"/>
    <n v="2022"/>
    <n v="2022"/>
    <n v="2"/>
    <s v="Nice to have. Fill In or Delete"/>
    <s v="EXPENSE"/>
    <x v="2"/>
    <s v="6357 - Workers Comp"/>
    <s v="P&amp;L"/>
    <n v="25627"/>
    <s v="No"/>
    <s v="6357 - Workers Comp"/>
    <s v="Journal"/>
    <s v="[null]"/>
    <n v="44620"/>
    <n v="4371"/>
    <s v="[null]"/>
    <s v="[null]"/>
    <s v="[null]"/>
    <s v="[null]"/>
    <s v="[null]"/>
    <n v="3852.03"/>
    <m/>
    <n v="199539.51"/>
    <s v="[null]"/>
    <s v="Expense"/>
    <s v="Operating Expense"/>
    <s v="Benefits"/>
    <s v="[null]"/>
    <n v="1"/>
    <s v="Corporate"/>
    <s v="Percentage"/>
    <s v="6357 - Workers Comp"/>
    <s v="6357 - Workers Comp"/>
    <s v="Benefits"/>
    <s v="Compensation"/>
    <n v="121489"/>
    <s v="Actuals"/>
    <n v="121498"/>
    <s v="6357 - Workers Comp"/>
    <x v="13"/>
    <s v="Benefits"/>
    <n v="3852.03"/>
    <m/>
    <m/>
    <m/>
    <m/>
    <m/>
    <m/>
    <m/>
    <m/>
    <m/>
    <m/>
    <m/>
    <m/>
    <m/>
  </r>
  <r>
    <s v="GL 2022 IISL.xlsx"/>
    <s v="Nice to have. Fill In or Delete"/>
    <s v="Nice to have. Fill In or Delete"/>
    <n v="75"/>
    <n v="44926"/>
    <n v="2022"/>
    <s v="Q4"/>
    <s v="December"/>
    <n v="52"/>
    <n v="31"/>
    <s v="Year"/>
    <s v="Activity"/>
    <s v="Actuals"/>
    <n v="44594"/>
    <x v="0"/>
    <x v="34"/>
    <x v="32"/>
    <n v="2022"/>
    <n v="2022"/>
    <n v="2"/>
    <s v="Nice to have. Fill In or Delete"/>
    <s v="EXPENSE"/>
    <x v="2"/>
    <s v="6435 - Internet"/>
    <s v="P&amp;L"/>
    <n v="25627"/>
    <s v="No"/>
    <s v="6435 - Internet"/>
    <s v="Expense Report"/>
    <s v="[null]"/>
    <n v="44594"/>
    <s v="EXP6325"/>
    <s v="Joanne Caggiano"/>
    <s v="[null]"/>
    <s v="[null]"/>
    <s v="[null]"/>
    <s v="[null]"/>
    <n v="75"/>
    <m/>
    <n v="274596.45999999996"/>
    <s v="Joanne Caggiano"/>
    <s v="Expense"/>
    <s v="Operating Expense"/>
    <s v="Office Expenses"/>
    <s v="[null]"/>
    <n v="1"/>
    <s v="Corporate"/>
    <s v="Percentage"/>
    <s v="6435 - Internet"/>
    <s v="6435 - Internet"/>
    <s v="Office Expenses"/>
    <s v="[null]"/>
    <n v="121489"/>
    <s v="Actuals"/>
    <n v="121498"/>
    <s v="6435 - Internet"/>
    <x v="15"/>
    <s v="Office Expenses"/>
    <n v="75"/>
    <m/>
    <m/>
    <m/>
    <m/>
    <m/>
    <m/>
    <m/>
    <m/>
    <m/>
    <m/>
    <m/>
    <m/>
    <m/>
  </r>
  <r>
    <s v="GL 2022 IISL.xlsx"/>
    <s v="Nice to have. Fill In or Delete"/>
    <s v="Nice to have. Fill In or Delete"/>
    <n v="426.43"/>
    <n v="44926"/>
    <n v="2022"/>
    <s v="Q4"/>
    <s v="December"/>
    <n v="52"/>
    <n v="31"/>
    <s v="Year"/>
    <s v="Activity"/>
    <s v="Actuals"/>
    <n v="44600"/>
    <x v="0"/>
    <x v="34"/>
    <x v="32"/>
    <n v="2022"/>
    <n v="2022"/>
    <n v="2"/>
    <s v="Nice to have. Fill In or Delete"/>
    <s v="EXPENSE"/>
    <x v="2"/>
    <s v="6435 - Internet"/>
    <s v="P&amp;L"/>
    <n v="25627"/>
    <s v="No"/>
    <s v="6435 - Internet"/>
    <s v="Bill"/>
    <s v="[null]"/>
    <n v="44600"/>
    <s v="2/8/22 Statement"/>
    <s v="OPTIMUM 02-8"/>
    <s v="[null]"/>
    <s v="[null]"/>
    <s v="[null]"/>
    <s v="[null]"/>
    <n v="426.43"/>
    <m/>
    <n v="275022.88999999996"/>
    <s v="[null]"/>
    <s v="Expense"/>
    <s v="Operating Expense"/>
    <s v="Office Expenses"/>
    <s v="[null]"/>
    <n v="1"/>
    <s v="Corporate"/>
    <s v="Percentage"/>
    <s v="6435 - Internet"/>
    <s v="6435 - Internet"/>
    <s v="Office Expenses"/>
    <s v="[null]"/>
    <n v="121489"/>
    <s v="Actuals"/>
    <n v="121498"/>
    <s v="6435 - Internet"/>
    <x v="15"/>
    <s v="Office Expenses"/>
    <n v="426.43"/>
    <m/>
    <m/>
    <m/>
    <m/>
    <m/>
    <m/>
    <m/>
    <m/>
    <m/>
    <m/>
    <m/>
    <m/>
    <m/>
  </r>
  <r>
    <s v="GL 2022 IISL.xlsx"/>
    <s v="Nice to have. Fill In or Delete"/>
    <s v="Nice to have. Fill In or Delete"/>
    <n v="841.66"/>
    <n v="44926"/>
    <n v="2022"/>
    <s v="Q4"/>
    <s v="December"/>
    <n v="52"/>
    <n v="31"/>
    <s v="Year"/>
    <s v="Activity"/>
    <s v="Actuals"/>
    <n v="44600"/>
    <x v="0"/>
    <x v="34"/>
    <x v="32"/>
    <n v="2022"/>
    <n v="2022"/>
    <n v="2"/>
    <s v="Nice to have. Fill In or Delete"/>
    <s v="EXPENSE"/>
    <x v="2"/>
    <s v="6435 - Internet"/>
    <s v="P&amp;L"/>
    <n v="25627"/>
    <s v="No"/>
    <s v="6435 - Internet"/>
    <s v="Bill"/>
    <s v="[null]"/>
    <n v="44600"/>
    <s v="Z8048247"/>
    <s v="VERIZON - U0253042"/>
    <s v="[null]"/>
    <s v="[null]"/>
    <s v="[null]"/>
    <s v="[null]"/>
    <n v="841.66"/>
    <m/>
    <n v="275864.54999999993"/>
    <s v="[null]"/>
    <s v="Expense"/>
    <s v="Operating Expense"/>
    <s v="Office Expenses"/>
    <s v="[null]"/>
    <n v="1"/>
    <s v="Corporate"/>
    <s v="Percentage"/>
    <s v="6435 - Internet"/>
    <s v="6435 - Internet"/>
    <s v="Office Expenses"/>
    <s v="[null]"/>
    <n v="121489"/>
    <s v="Actuals"/>
    <n v="121498"/>
    <s v="6435 - Internet"/>
    <x v="15"/>
    <s v="Office Expenses"/>
    <n v="841.66"/>
    <m/>
    <m/>
    <m/>
    <m/>
    <m/>
    <m/>
    <m/>
    <m/>
    <m/>
    <m/>
    <m/>
    <m/>
    <m/>
  </r>
  <r>
    <s v="GL 2022 IISL.xlsx"/>
    <s v="Nice to have. Fill In or Delete"/>
    <s v="Nice to have. Fill In or Delete"/>
    <n v="443.55"/>
    <n v="44926"/>
    <n v="2022"/>
    <s v="Q4"/>
    <s v="December"/>
    <n v="52"/>
    <n v="31"/>
    <s v="Year"/>
    <s v="Activity"/>
    <s v="Actuals"/>
    <n v="44606"/>
    <x v="0"/>
    <x v="34"/>
    <x v="32"/>
    <n v="2022"/>
    <n v="2022"/>
    <n v="2"/>
    <s v="Nice to have. Fill In or Delete"/>
    <s v="EXPENSE"/>
    <x v="2"/>
    <s v="6435 - Internet"/>
    <s v="P&amp;L"/>
    <n v="25627"/>
    <s v="No"/>
    <s v="6435 - Internet"/>
    <s v="Bill"/>
    <s v="[null]"/>
    <n v="44606"/>
    <s v="2/14/22 Statement"/>
    <s v="COMCAST"/>
    <s v="[null]"/>
    <s v="[null]"/>
    <s v="[null]"/>
    <s v="[null]"/>
    <n v="443.55"/>
    <m/>
    <n v="276308.09999999992"/>
    <s v="[null]"/>
    <s v="Expense"/>
    <s v="Operating Expense"/>
    <s v="Office Expenses"/>
    <s v="[null]"/>
    <n v="1"/>
    <s v="Corporate"/>
    <s v="Percentage"/>
    <s v="6435 - Internet"/>
    <s v="6435 - Internet"/>
    <s v="Office Expenses"/>
    <s v="[null]"/>
    <n v="121489"/>
    <s v="Actuals"/>
    <n v="121498"/>
    <s v="6435 - Internet"/>
    <x v="15"/>
    <s v="Office Expenses"/>
    <n v="443.55"/>
    <m/>
    <m/>
    <m/>
    <m/>
    <m/>
    <m/>
    <m/>
    <m/>
    <m/>
    <m/>
    <m/>
    <m/>
    <m/>
  </r>
  <r>
    <s v="GL 2022 IISL.xlsx"/>
    <s v="Nice to have. Fill In or Delete"/>
    <s v="Nice to have. Fill In or Delete"/>
    <n v="391.98"/>
    <n v="44926"/>
    <n v="2022"/>
    <s v="Q4"/>
    <s v="December"/>
    <n v="52"/>
    <n v="31"/>
    <s v="Year"/>
    <s v="Activity"/>
    <s v="Actuals"/>
    <n v="44607"/>
    <x v="0"/>
    <x v="34"/>
    <x v="32"/>
    <n v="2022"/>
    <n v="2022"/>
    <n v="2"/>
    <s v="Nice to have. Fill In or Delete"/>
    <s v="EXPENSE"/>
    <x v="2"/>
    <s v="6435 - Internet"/>
    <s v="P&amp;L"/>
    <n v="25627"/>
    <s v="No"/>
    <s v="6435 - Internet"/>
    <s v="Bill"/>
    <s v="[null]"/>
    <n v="44607"/>
    <s v="2/15/22 Statement"/>
    <s v="VERIZON - Internet"/>
    <s v="[null]"/>
    <s v="[null]"/>
    <s v="[null]"/>
    <s v="[null]"/>
    <n v="391.98"/>
    <m/>
    <n v="276700.0799999999"/>
    <s v="[null]"/>
    <s v="Expense"/>
    <s v="Operating Expense"/>
    <s v="Office Expenses"/>
    <s v="[null]"/>
    <n v="1"/>
    <s v="Corporate"/>
    <s v="Percentage"/>
    <s v="6435 - Internet"/>
    <s v="6435 - Internet"/>
    <s v="Office Expenses"/>
    <s v="[null]"/>
    <n v="121489"/>
    <s v="Actuals"/>
    <n v="121498"/>
    <s v="6435 - Internet"/>
    <x v="15"/>
    <s v="Office Expenses"/>
    <n v="391.98"/>
    <m/>
    <m/>
    <m/>
    <m/>
    <m/>
    <m/>
    <m/>
    <m/>
    <m/>
    <m/>
    <m/>
    <m/>
    <m/>
  </r>
  <r>
    <s v="GL 2022 IISL.xlsx"/>
    <s v="Nice to have. Fill In or Delete"/>
    <s v="Nice to have. Fill In or Delete"/>
    <n v="4835"/>
    <n v="44926"/>
    <n v="2022"/>
    <s v="Q4"/>
    <s v="December"/>
    <n v="52"/>
    <n v="31"/>
    <s v="Year"/>
    <s v="Activity"/>
    <s v="Actuals"/>
    <n v="44593"/>
    <x v="0"/>
    <x v="35"/>
    <x v="33"/>
    <n v="2022"/>
    <n v="2022"/>
    <n v="2"/>
    <s v="Nice to have. Fill In or Delete"/>
    <s v="EXPENSE"/>
    <x v="2"/>
    <s v="6480 - Professional Fees - Legal"/>
    <s v="P&amp;L"/>
    <n v="25627"/>
    <s v="No"/>
    <s v="6480 - Professional Fees - Legal"/>
    <s v="Bill"/>
    <s v="[null]"/>
    <n v="44593"/>
    <s v="5794 APC"/>
    <s v="CHUGH LLP"/>
    <s v="[null]"/>
    <s v="[null]"/>
    <s v="[null]"/>
    <s v="[null]"/>
    <n v="4835"/>
    <m/>
    <n v="1057932.33"/>
    <s v="[null]"/>
    <s v="Expense"/>
    <s v="Operating Expense"/>
    <s v="Outside Services"/>
    <s v="[null]"/>
    <n v="1"/>
    <s v="Corporate"/>
    <s v="Percentage"/>
    <s v="6480 - Professional Fees - Legal"/>
    <s v="6480 - Professional Fees - Legal"/>
    <s v="Outside Services"/>
    <s v="[null]"/>
    <n v="121489"/>
    <s v="Actuals"/>
    <n v="121498"/>
    <s v="6480 - Professional Fees - Legal"/>
    <x v="10"/>
    <s v="Outside Services"/>
    <n v="4835"/>
    <m/>
    <m/>
    <m/>
    <m/>
    <m/>
    <m/>
    <m/>
    <m/>
    <m/>
    <m/>
    <m/>
    <m/>
    <m/>
  </r>
  <r>
    <s v="GL 2022 IISL.xlsx"/>
    <s v="Nice to have. Fill In or Delete"/>
    <s v="Nice to have. Fill In or Delete"/>
    <n v="4125"/>
    <n v="44926"/>
    <n v="2022"/>
    <s v="Q4"/>
    <s v="December"/>
    <n v="52"/>
    <n v="31"/>
    <s v="Year"/>
    <s v="Activity"/>
    <s v="Actuals"/>
    <n v="44593"/>
    <x v="0"/>
    <x v="35"/>
    <x v="33"/>
    <n v="2022"/>
    <n v="2022"/>
    <n v="2"/>
    <s v="Nice to have. Fill In or Delete"/>
    <s v="EXPENSE"/>
    <x v="2"/>
    <s v="6480 - Professional Fees - Legal"/>
    <s v="P&amp;L"/>
    <n v="25627"/>
    <s v="No"/>
    <s v="6480 - Professional Fees - Legal"/>
    <s v="Journal"/>
    <s v="[null]"/>
    <n v="44593"/>
    <n v="4376"/>
    <s v="[null]"/>
    <s v="[null]"/>
    <s v="[null]"/>
    <s v="[null]"/>
    <s v="[null]"/>
    <n v="4125"/>
    <m/>
    <n v="1062057.33"/>
    <s v="[null]"/>
    <s v="Expense"/>
    <s v="Operating Expense"/>
    <s v="Outside Services"/>
    <s v="[null]"/>
    <n v="1"/>
    <s v="Corporate"/>
    <s v="Percentage"/>
    <s v="6480 - Professional Fees - Legal"/>
    <s v="6480 - Professional Fees - Legal"/>
    <s v="Outside Services"/>
    <s v="[null]"/>
    <n v="121489"/>
    <s v="Actuals"/>
    <n v="121498"/>
    <s v="6480 - Professional Fees - Legal"/>
    <x v="10"/>
    <s v="Outside Services"/>
    <n v="4125"/>
    <m/>
    <m/>
    <m/>
    <m/>
    <m/>
    <m/>
    <m/>
    <m/>
    <m/>
    <m/>
    <m/>
    <m/>
    <m/>
  </r>
  <r>
    <s v="GL 2022 IISL.xlsx"/>
    <s v="Nice to have. Fill In or Delete"/>
    <s v="Nice to have. Fill In or Delete"/>
    <n v="6595"/>
    <n v="44926"/>
    <n v="2022"/>
    <s v="Q4"/>
    <s v="December"/>
    <n v="52"/>
    <n v="31"/>
    <s v="Year"/>
    <s v="Activity"/>
    <s v="Actuals"/>
    <n v="44615"/>
    <x v="0"/>
    <x v="35"/>
    <x v="33"/>
    <n v="2022"/>
    <n v="2022"/>
    <n v="2"/>
    <s v="Nice to have. Fill In or Delete"/>
    <s v="EXPENSE"/>
    <x v="2"/>
    <s v="6480 - Professional Fees - Legal"/>
    <s v="P&amp;L"/>
    <n v="25627"/>
    <s v="No"/>
    <s v="6480 - Professional Fees - Legal"/>
    <s v="Bill"/>
    <s v="[null]"/>
    <n v="44615"/>
    <s v="5877 APC"/>
    <s v="CHUGH LLP"/>
    <s v="[null]"/>
    <s v="[null]"/>
    <s v="[null]"/>
    <s v="[null]"/>
    <n v="6595"/>
    <m/>
    <n v="1068652.33"/>
    <s v="[null]"/>
    <s v="Expense"/>
    <s v="Operating Expense"/>
    <s v="Outside Services"/>
    <s v="[null]"/>
    <n v="1"/>
    <s v="Corporate"/>
    <s v="Percentage"/>
    <s v="6480 - Professional Fees - Legal"/>
    <s v="6480 - Professional Fees - Legal"/>
    <s v="Outside Services"/>
    <s v="[null]"/>
    <n v="121489"/>
    <s v="Actuals"/>
    <n v="121498"/>
    <s v="6480 - Professional Fees - Legal"/>
    <x v="10"/>
    <s v="Outside Services"/>
    <n v="6595"/>
    <m/>
    <m/>
    <m/>
    <m/>
    <m/>
    <m/>
    <m/>
    <m/>
    <m/>
    <m/>
    <m/>
    <m/>
    <m/>
  </r>
  <r>
    <s v="GL 2022 IISL.xlsx"/>
    <s v="Nice to have. Fill In or Delete"/>
    <s v="Nice to have. Fill In or Delete"/>
    <n v="1781.53"/>
    <n v="44926"/>
    <n v="2022"/>
    <s v="Q4"/>
    <s v="December"/>
    <n v="52"/>
    <n v="31"/>
    <s v="Year"/>
    <s v="Activity"/>
    <s v="Actuals"/>
    <n v="44593"/>
    <x v="0"/>
    <x v="36"/>
    <x v="34"/>
    <n v="2022"/>
    <n v="2022"/>
    <n v="2"/>
    <s v="Nice to have. Fill In or Delete"/>
    <s v="EXPENSE"/>
    <x v="2"/>
    <s v="6520 - Repairs and maintenance"/>
    <s v="P&amp;L"/>
    <n v="25627"/>
    <s v="No"/>
    <s v="6520 - Repairs and maintenance"/>
    <s v="Journal"/>
    <s v="[null]"/>
    <n v="44593"/>
    <n v="4376"/>
    <s v="[null]"/>
    <s v="[null]"/>
    <s v="[null]"/>
    <s v="[null]"/>
    <s v="[null]"/>
    <n v="1781.53"/>
    <m/>
    <n v="473255.56000000017"/>
    <s v="[null]"/>
    <s v="Expense"/>
    <s v="Operating Expense"/>
    <s v="Maintenance"/>
    <s v="[null]"/>
    <n v="1"/>
    <s v="Corporate"/>
    <s v="Percentage"/>
    <s v="6520 - Repairs and maintenance"/>
    <s v="6520 - Repairs and maintenance"/>
    <s v="Maintenance"/>
    <s v="[null]"/>
    <n v="121489"/>
    <s v="Actuals"/>
    <n v="121498"/>
    <s v="6520 - Repairs and maintenance"/>
    <x v="16"/>
    <s v="Maintenance"/>
    <n v="1781.53"/>
    <m/>
    <m/>
    <m/>
    <m/>
    <m/>
    <m/>
    <m/>
    <m/>
    <m/>
    <m/>
    <m/>
    <m/>
    <m/>
  </r>
  <r>
    <s v="GL 2022 IISL.xlsx"/>
    <s v="Nice to have. Fill In or Delete"/>
    <s v="Nice to have. Fill In or Delete"/>
    <n v="1080.82"/>
    <n v="44926"/>
    <n v="2022"/>
    <s v="Q4"/>
    <s v="December"/>
    <n v="52"/>
    <n v="31"/>
    <s v="Year"/>
    <s v="Activity"/>
    <s v="Actuals"/>
    <n v="44593"/>
    <x v="0"/>
    <x v="36"/>
    <x v="34"/>
    <n v="2022"/>
    <n v="2022"/>
    <n v="2"/>
    <s v="Nice to have. Fill In or Delete"/>
    <s v="EXPENSE"/>
    <x v="2"/>
    <s v="6520 - Repairs and maintenance"/>
    <s v="P&amp;L"/>
    <n v="25627"/>
    <s v="No"/>
    <s v="6520 - Repairs and maintenance"/>
    <s v="Bill"/>
    <s v="[null]"/>
    <n v="44593"/>
    <n v="69829"/>
    <s v="CLEANFULLY YOURS BUILDING MAINTENANCE, INC."/>
    <s v="[null]"/>
    <s v="[null]"/>
    <s v="[null]"/>
    <s v="[null]"/>
    <n v="1080.82"/>
    <m/>
    <n v="474336.38000000018"/>
    <s v="[null]"/>
    <s v="Expense"/>
    <s v="Operating Expense"/>
    <s v="Maintenance"/>
    <s v="[null]"/>
    <n v="1"/>
    <s v="Corporate"/>
    <s v="Percentage"/>
    <s v="6520 - Repairs and maintenance"/>
    <s v="6520 - Repairs and maintenance"/>
    <s v="Maintenance"/>
    <s v="[null]"/>
    <n v="121489"/>
    <s v="Actuals"/>
    <n v="121498"/>
    <s v="6520 - Repairs and maintenance"/>
    <x v="16"/>
    <s v="Maintenance"/>
    <n v="1080.82"/>
    <m/>
    <m/>
    <m/>
    <m/>
    <m/>
    <m/>
    <m/>
    <m/>
    <m/>
    <m/>
    <m/>
    <m/>
    <m/>
  </r>
  <r>
    <s v="GL 2022 IISL.xlsx"/>
    <s v="Nice to have. Fill In or Delete"/>
    <s v="Nice to have. Fill In or Delete"/>
    <n v="2150"/>
    <n v="44926"/>
    <n v="2022"/>
    <s v="Q4"/>
    <s v="December"/>
    <n v="52"/>
    <n v="31"/>
    <s v="Year"/>
    <s v="Activity"/>
    <s v="Actuals"/>
    <n v="44600"/>
    <x v="0"/>
    <x v="36"/>
    <x v="34"/>
    <n v="2022"/>
    <n v="2022"/>
    <n v="2"/>
    <s v="Nice to have. Fill In or Delete"/>
    <s v="EXPENSE"/>
    <x v="2"/>
    <s v="6520 - Repairs and maintenance"/>
    <s v="P&amp;L"/>
    <n v="25627"/>
    <s v="No"/>
    <s v="6520 - Repairs and maintenance"/>
    <s v="Bill"/>
    <s v="[null]"/>
    <n v="44600"/>
    <n v="1141"/>
    <s v="E&amp;K MANAGEMENT INC"/>
    <s v="[null]"/>
    <s v="[null]"/>
    <s v="[null]"/>
    <s v="[null]"/>
    <n v="2150"/>
    <m/>
    <n v="476486.38000000018"/>
    <s v="[null]"/>
    <s v="Expense"/>
    <s v="Operating Expense"/>
    <s v="Maintenance"/>
    <s v="[null]"/>
    <n v="1"/>
    <s v="Corporate"/>
    <s v="Percentage"/>
    <s v="6520 - Repairs and maintenance"/>
    <s v="6520 - Repairs and maintenance"/>
    <s v="Maintenance"/>
    <s v="[null]"/>
    <n v="121489"/>
    <s v="Actuals"/>
    <n v="121498"/>
    <s v="6520 - Repairs and maintenance"/>
    <x v="16"/>
    <s v="Maintenance"/>
    <n v="2150"/>
    <m/>
    <m/>
    <m/>
    <m/>
    <m/>
    <m/>
    <m/>
    <m/>
    <m/>
    <m/>
    <m/>
    <m/>
    <m/>
  </r>
  <r>
    <s v="GL 2022 IISL.xlsx"/>
    <s v="Nice to have. Fill In or Delete"/>
    <s v="Nice to have. Fill In or Delete"/>
    <n v="1495"/>
    <n v="44926"/>
    <n v="2022"/>
    <s v="Q4"/>
    <s v="December"/>
    <n v="52"/>
    <n v="31"/>
    <s v="Year"/>
    <s v="Activity"/>
    <s v="Actuals"/>
    <n v="44600"/>
    <x v="0"/>
    <x v="36"/>
    <x v="34"/>
    <n v="2022"/>
    <n v="2022"/>
    <n v="2"/>
    <s v="Nice to have. Fill In or Delete"/>
    <s v="EXPENSE"/>
    <x v="2"/>
    <s v="6520 - Repairs and maintenance"/>
    <s v="P&amp;L"/>
    <n v="25627"/>
    <s v="No"/>
    <s v="6520 - Repairs and maintenance"/>
    <s v="Bill"/>
    <s v="[null]"/>
    <n v="44600"/>
    <n v="1140"/>
    <s v="E&amp;K MANAGEMENT INC"/>
    <s v="[null]"/>
    <s v="[null]"/>
    <s v="[null]"/>
    <s v="[null]"/>
    <n v="1495"/>
    <m/>
    <n v="477981.38000000018"/>
    <s v="[null]"/>
    <s v="Expense"/>
    <s v="Operating Expense"/>
    <s v="Maintenance"/>
    <s v="[null]"/>
    <n v="1"/>
    <s v="Corporate"/>
    <s v="Percentage"/>
    <s v="6520 - Repairs and maintenance"/>
    <s v="6520 - Repairs and maintenance"/>
    <s v="Maintenance"/>
    <s v="[null]"/>
    <n v="121489"/>
    <s v="Actuals"/>
    <n v="121498"/>
    <s v="6520 - Repairs and maintenance"/>
    <x v="16"/>
    <s v="Maintenance"/>
    <n v="1495"/>
    <m/>
    <m/>
    <m/>
    <m/>
    <m/>
    <m/>
    <m/>
    <m/>
    <m/>
    <m/>
    <m/>
    <m/>
    <m/>
  </r>
  <r>
    <s v="GL 2022 IISL.xlsx"/>
    <s v="Nice to have. Fill In or Delete"/>
    <s v="Nice to have. Fill In or Delete"/>
    <n v="1242.0999999999999"/>
    <n v="44926"/>
    <n v="2022"/>
    <s v="Q4"/>
    <s v="December"/>
    <n v="52"/>
    <n v="31"/>
    <s v="Year"/>
    <s v="Activity"/>
    <s v="Actuals"/>
    <n v="44605"/>
    <x v="0"/>
    <x v="36"/>
    <x v="34"/>
    <n v="2022"/>
    <n v="2022"/>
    <n v="2"/>
    <s v="Nice to have. Fill In or Delete"/>
    <s v="EXPENSE"/>
    <x v="2"/>
    <s v="6520 - Repairs and maintenance"/>
    <s v="P&amp;L"/>
    <n v="25627"/>
    <s v="No"/>
    <s v="6520 - Repairs and maintenance"/>
    <s v="Credit Card"/>
    <s v="[null]"/>
    <n v="44605"/>
    <s v="[null]"/>
    <s v="[null]"/>
    <s v="[null]"/>
    <s v="[null]"/>
    <s v="[null]"/>
    <s v="[null]"/>
    <n v="1242.0999999999999"/>
    <m/>
    <n v="479223.48000000016"/>
    <s v="[null]"/>
    <s v="Expense"/>
    <s v="Operating Expense"/>
    <s v="Maintenance"/>
    <s v="[null]"/>
    <n v="1"/>
    <s v="Corporate"/>
    <s v="Percentage"/>
    <s v="6520 - Repairs and maintenance"/>
    <s v="6520 - Repairs and maintenance"/>
    <s v="Maintenance"/>
    <s v="[null]"/>
    <n v="121489"/>
    <s v="Actuals"/>
    <n v="121498"/>
    <s v="6520 - Repairs and maintenance"/>
    <x v="16"/>
    <s v="Maintenance"/>
    <n v="1242.0999999999999"/>
    <m/>
    <m/>
    <m/>
    <m/>
    <m/>
    <m/>
    <m/>
    <m/>
    <m/>
    <m/>
    <m/>
    <m/>
    <m/>
  </r>
  <r>
    <s v="GL 2022 IISL.xlsx"/>
    <s v="Nice to have. Fill In or Delete"/>
    <s v="Nice to have. Fill In or Delete"/>
    <n v="156.38999999999999"/>
    <n v="44926"/>
    <n v="2022"/>
    <s v="Q4"/>
    <s v="December"/>
    <n v="52"/>
    <n v="31"/>
    <s v="Year"/>
    <s v="Activity"/>
    <s v="Actuals"/>
    <n v="44613"/>
    <x v="0"/>
    <x v="36"/>
    <x v="34"/>
    <n v="2022"/>
    <n v="2022"/>
    <n v="2"/>
    <s v="Nice to have. Fill In or Delete"/>
    <s v="EXPENSE"/>
    <x v="2"/>
    <s v="6520 - Repairs and maintenance"/>
    <s v="P&amp;L"/>
    <n v="25627"/>
    <s v="No"/>
    <s v="6520 - Repairs and maintenance"/>
    <s v="Bill"/>
    <s v="[null]"/>
    <n v="44613"/>
    <s v="IN1696427"/>
    <s v="CARR BUSINESS SYSTEMS"/>
    <s v="[null]"/>
    <s v="[null]"/>
    <s v="[null]"/>
    <s v="[null]"/>
    <n v="156.38999999999999"/>
    <m/>
    <n v="479379.87000000017"/>
    <s v="[null]"/>
    <s v="Expense"/>
    <s v="Operating Expense"/>
    <s v="Maintenance"/>
    <s v="[null]"/>
    <n v="1"/>
    <s v="Corporate"/>
    <s v="Percentage"/>
    <s v="6520 - Repairs and maintenance"/>
    <s v="6520 - Repairs and maintenance"/>
    <s v="Maintenance"/>
    <s v="[null]"/>
    <n v="121489"/>
    <s v="Actuals"/>
    <n v="121498"/>
    <s v="6520 - Repairs and maintenance"/>
    <x v="16"/>
    <s v="Maintenance"/>
    <n v="156.38999999999999"/>
    <m/>
    <m/>
    <m/>
    <m/>
    <m/>
    <m/>
    <m/>
    <m/>
    <m/>
    <m/>
    <m/>
    <m/>
    <m/>
  </r>
  <r>
    <s v="GL 2022 IISL.xlsx"/>
    <s v="Nice to have. Fill In or Delete"/>
    <s v="Nice to have. Fill In or Delete"/>
    <n v="447.04"/>
    <n v="44926"/>
    <n v="2022"/>
    <s v="Q4"/>
    <s v="December"/>
    <n v="52"/>
    <n v="31"/>
    <s v="Year"/>
    <s v="Activity"/>
    <s v="Actuals"/>
    <n v="44594"/>
    <x v="0"/>
    <x v="37"/>
    <x v="35"/>
    <n v="2022"/>
    <n v="2022"/>
    <n v="2"/>
    <s v="Nice to have. Fill In or Delete"/>
    <s v="EXPENSE"/>
    <x v="2"/>
    <s v="6535 - Office supplies"/>
    <s v="P&amp;L"/>
    <n v="25627"/>
    <s v="No"/>
    <s v="6535 - Office supplies"/>
    <s v="Expense Report"/>
    <s v="[null]"/>
    <n v="44594"/>
    <s v="EXP6328"/>
    <s v="Patricia J Lesser"/>
    <s v="[null]"/>
    <s v="[null]"/>
    <s v="[null]"/>
    <s v="[null]"/>
    <n v="447.04"/>
    <m/>
    <n v="460581.82999999996"/>
    <s v="Patricia J Lesser"/>
    <s v="Expense"/>
    <s v="Operating Expense"/>
    <s v="Office Expenses"/>
    <s v="[null]"/>
    <n v="1"/>
    <s v="Corporate"/>
    <s v="Percentage"/>
    <s v="6535 - Office supplies"/>
    <s v="6535 - Office supplies"/>
    <s v="Office Expenses"/>
    <s v="[null]"/>
    <n v="121489"/>
    <s v="Actuals"/>
    <n v="121498"/>
    <s v="6535 - Office supplies"/>
    <x v="15"/>
    <s v="Office Expenses"/>
    <n v="447.04"/>
    <m/>
    <m/>
    <m/>
    <m/>
    <m/>
    <m/>
    <m/>
    <m/>
    <m/>
    <m/>
    <m/>
    <m/>
    <m/>
  </r>
  <r>
    <s v="GL 2022 IISL.xlsx"/>
    <s v="Nice to have. Fill In or Delete"/>
    <s v="Nice to have. Fill In or Delete"/>
    <n v="547.69000000000005"/>
    <n v="44926"/>
    <n v="2022"/>
    <s v="Q4"/>
    <s v="December"/>
    <n v="52"/>
    <n v="31"/>
    <s v="Year"/>
    <s v="Activity"/>
    <s v="Actuals"/>
    <n v="44597"/>
    <x v="0"/>
    <x v="37"/>
    <x v="35"/>
    <n v="2022"/>
    <n v="2022"/>
    <n v="2"/>
    <s v="Nice to have. Fill In or Delete"/>
    <s v="EXPENSE"/>
    <x v="2"/>
    <s v="6535 - Office supplies"/>
    <s v="P&amp;L"/>
    <n v="25627"/>
    <s v="No"/>
    <s v="6535 - Office supplies"/>
    <s v="Bill"/>
    <s v="[null]"/>
    <n v="44597"/>
    <n v="8065147076"/>
    <s v="STAPLES BUSINESS ADVANTAGE"/>
    <s v="[null]"/>
    <s v="[null]"/>
    <s v="[null]"/>
    <s v="[null]"/>
    <n v="547.69000000000005"/>
    <m/>
    <n v="461129.51999999996"/>
    <s v="[null]"/>
    <s v="Expense"/>
    <s v="Operating Expense"/>
    <s v="Office Expenses"/>
    <s v="[null]"/>
    <n v="1"/>
    <s v="Corporate"/>
    <s v="Percentage"/>
    <s v="6535 - Office supplies"/>
    <s v="6535 - Office supplies"/>
    <s v="Office Expenses"/>
    <s v="[null]"/>
    <n v="121489"/>
    <s v="Actuals"/>
    <n v="121498"/>
    <s v="6535 - Office supplies"/>
    <x v="15"/>
    <s v="Office Expenses"/>
    <n v="547.69000000000005"/>
    <m/>
    <m/>
    <m/>
    <m/>
    <m/>
    <m/>
    <m/>
    <m/>
    <m/>
    <m/>
    <m/>
    <m/>
    <m/>
  </r>
  <r>
    <s v="GL 2022 IISL.xlsx"/>
    <s v="Nice to have. Fill In or Delete"/>
    <s v="Nice to have. Fill In or Delete"/>
    <n v="160"/>
    <n v="44926"/>
    <n v="2022"/>
    <s v="Q4"/>
    <s v="December"/>
    <n v="52"/>
    <n v="31"/>
    <s v="Year"/>
    <s v="Activity"/>
    <s v="Actuals"/>
    <n v="44600"/>
    <x v="0"/>
    <x v="37"/>
    <x v="35"/>
    <n v="2022"/>
    <n v="2022"/>
    <n v="2"/>
    <s v="Nice to have. Fill In or Delete"/>
    <s v="EXPENSE"/>
    <x v="2"/>
    <s v="6535 - Office supplies"/>
    <s v="P&amp;L"/>
    <n v="25627"/>
    <s v="No"/>
    <s v="6535 - Office supplies"/>
    <s v="Expense Report"/>
    <s v="[null]"/>
    <n v="44600"/>
    <s v="EXP6330"/>
    <s v="Bryan Powers"/>
    <s v="[null]"/>
    <s v="[null]"/>
    <s v="[null]"/>
    <s v="[null]"/>
    <n v="160"/>
    <m/>
    <n v="461289.51999999996"/>
    <s v="Bryan Powers"/>
    <s v="Expense"/>
    <s v="Operating Expense"/>
    <s v="Office Expenses"/>
    <s v="[null]"/>
    <n v="1"/>
    <s v="Corporate"/>
    <s v="Percentage"/>
    <s v="6535 - Office supplies"/>
    <s v="6535 - Office supplies"/>
    <s v="Office Expenses"/>
    <s v="[null]"/>
    <n v="121489"/>
    <s v="Actuals"/>
    <n v="121498"/>
    <s v="6535 - Office supplies"/>
    <x v="15"/>
    <s v="Office Expenses"/>
    <n v="160"/>
    <m/>
    <m/>
    <m/>
    <m/>
    <m/>
    <m/>
    <m/>
    <m/>
    <m/>
    <m/>
    <m/>
    <m/>
    <m/>
  </r>
  <r>
    <s v="GL 2022 IISL.xlsx"/>
    <s v="Nice to have. Fill In or Delete"/>
    <s v="Nice to have. Fill In or Delete"/>
    <n v="959.83"/>
    <n v="44926"/>
    <n v="2022"/>
    <s v="Q4"/>
    <s v="December"/>
    <n v="52"/>
    <n v="31"/>
    <s v="Year"/>
    <s v="Activity"/>
    <s v="Actuals"/>
    <n v="44611"/>
    <x v="0"/>
    <x v="37"/>
    <x v="35"/>
    <n v="2022"/>
    <n v="2022"/>
    <n v="2"/>
    <s v="Nice to have. Fill In or Delete"/>
    <s v="EXPENSE"/>
    <x v="2"/>
    <s v="6535 - Office supplies"/>
    <s v="P&amp;L"/>
    <n v="25627"/>
    <s v="No"/>
    <s v="6535 - Office supplies"/>
    <s v="Bill"/>
    <s v="[null]"/>
    <n v="44611"/>
    <n v="8065299570"/>
    <s v="STAPLES BUSINESS ADVANTAGE"/>
    <s v="[null]"/>
    <s v="[null]"/>
    <s v="[null]"/>
    <s v="[null]"/>
    <n v="959.83"/>
    <m/>
    <n v="462249.35"/>
    <s v="[null]"/>
    <s v="Expense"/>
    <s v="Operating Expense"/>
    <s v="Office Expenses"/>
    <s v="[null]"/>
    <n v="1"/>
    <s v="Corporate"/>
    <s v="Percentage"/>
    <s v="6535 - Office supplies"/>
    <s v="6535 - Office supplies"/>
    <s v="Office Expenses"/>
    <s v="[null]"/>
    <n v="121489"/>
    <s v="Actuals"/>
    <n v="121498"/>
    <s v="6535 - Office supplies"/>
    <x v="15"/>
    <s v="Office Expenses"/>
    <n v="959.83"/>
    <m/>
    <m/>
    <m/>
    <m/>
    <m/>
    <m/>
    <m/>
    <m/>
    <m/>
    <m/>
    <m/>
    <m/>
    <m/>
  </r>
  <r>
    <s v="GL 2022 IISL.xlsx"/>
    <s v="Nice to have. Fill In or Delete"/>
    <s v="Nice to have. Fill In or Delete"/>
    <n v="105"/>
    <n v="44926"/>
    <n v="2022"/>
    <s v="Q4"/>
    <s v="December"/>
    <n v="52"/>
    <n v="31"/>
    <s v="Year"/>
    <s v="Activity"/>
    <s v="Actuals"/>
    <n v="44614"/>
    <x v="0"/>
    <x v="37"/>
    <x v="35"/>
    <n v="2022"/>
    <n v="2022"/>
    <n v="2"/>
    <s v="Nice to have. Fill In or Delete"/>
    <s v="EXPENSE"/>
    <x v="2"/>
    <s v="6535 - Office supplies"/>
    <s v="P&amp;L"/>
    <n v="25627"/>
    <s v="No"/>
    <s v="6535 - Office supplies"/>
    <s v="Expense Report"/>
    <s v="[null]"/>
    <n v="44614"/>
    <s v="EXP6336"/>
    <s v="Bryan Powers"/>
    <s v="[null]"/>
    <s v="[null]"/>
    <s v="[null]"/>
    <s v="[null]"/>
    <n v="105"/>
    <m/>
    <n v="462354.35"/>
    <s v="Bryan Powers"/>
    <s v="Expense"/>
    <s v="Operating Expense"/>
    <s v="Office Expenses"/>
    <s v="[null]"/>
    <n v="1"/>
    <s v="Corporate"/>
    <s v="Percentage"/>
    <s v="6535 - Office supplies"/>
    <s v="6535 - Office supplies"/>
    <s v="Office Expenses"/>
    <s v="[null]"/>
    <n v="121489"/>
    <s v="Actuals"/>
    <n v="121498"/>
    <s v="6535 - Office supplies"/>
    <x v="15"/>
    <s v="Office Expenses"/>
    <n v="105"/>
    <m/>
    <m/>
    <m/>
    <m/>
    <m/>
    <m/>
    <m/>
    <m/>
    <m/>
    <m/>
    <m/>
    <m/>
    <m/>
  </r>
  <r>
    <s v="GL 2022 IISL.xlsx"/>
    <s v="Nice to have. Fill In or Delete"/>
    <s v="Nice to have. Fill In or Delete"/>
    <n v="1085.1600000000001"/>
    <n v="44926"/>
    <n v="2022"/>
    <s v="Q4"/>
    <s v="December"/>
    <n v="52"/>
    <n v="31"/>
    <s v="Year"/>
    <s v="Activity"/>
    <s v="Actuals"/>
    <n v="44620"/>
    <x v="0"/>
    <x v="37"/>
    <x v="35"/>
    <n v="2022"/>
    <n v="2022"/>
    <n v="2"/>
    <s v="Nice to have. Fill In or Delete"/>
    <s v="EXPENSE"/>
    <x v="2"/>
    <s v="6535 - Office supplies"/>
    <s v="P&amp;L"/>
    <n v="25627"/>
    <s v="No"/>
    <s v="6535 - Office supplies"/>
    <s v="Expense Report"/>
    <s v="[null]"/>
    <n v="44620"/>
    <s v="EXP6338"/>
    <s v="Patricia J Lesser"/>
    <s v="[null]"/>
    <s v="[null]"/>
    <s v="[null]"/>
    <s v="[null]"/>
    <n v="1085.1600000000001"/>
    <m/>
    <n v="463439.50999999995"/>
    <s v="Patricia J Lesser"/>
    <s v="Expense"/>
    <s v="Operating Expense"/>
    <s v="Office Expenses"/>
    <s v="[null]"/>
    <n v="1"/>
    <s v="Corporate"/>
    <s v="Percentage"/>
    <s v="6535 - Office supplies"/>
    <s v="6535 - Office supplies"/>
    <s v="Office Expenses"/>
    <s v="[null]"/>
    <n v="121489"/>
    <s v="Actuals"/>
    <n v="121498"/>
    <s v="6535 - Office supplies"/>
    <x v="15"/>
    <s v="Office Expenses"/>
    <n v="1085.1600000000001"/>
    <m/>
    <m/>
    <m/>
    <m/>
    <m/>
    <m/>
    <m/>
    <m/>
    <m/>
    <m/>
    <m/>
    <m/>
    <m/>
  </r>
  <r>
    <s v="GL 2022 IISL.xlsx"/>
    <s v="Nice to have. Fill In or Delete"/>
    <s v="Nice to have. Fill In or Delete"/>
    <n v="105.29"/>
    <n v="44926"/>
    <n v="2022"/>
    <s v="Q4"/>
    <s v="December"/>
    <n v="52"/>
    <n v="31"/>
    <s v="Year"/>
    <s v="Activity"/>
    <s v="Actuals"/>
    <n v="44593"/>
    <x v="0"/>
    <x v="38"/>
    <x v="36"/>
    <n v="2022"/>
    <n v="2022"/>
    <n v="2"/>
    <s v="Nice to have. Fill In or Delete"/>
    <s v="EXPENSE"/>
    <x v="2"/>
    <s v="6540 - Office expense"/>
    <s v="P&amp;L"/>
    <n v="25627"/>
    <s v="No"/>
    <s v="6540 - Office expense"/>
    <s v="Bill"/>
    <s v="[null]"/>
    <n v="44593"/>
    <n v="9163712645"/>
    <s v="CINTAS CORP"/>
    <s v="[null]"/>
    <s v="[null]"/>
    <s v="[null]"/>
    <s v="[null]"/>
    <n v="105.29"/>
    <m/>
    <n v="9994761.0599999968"/>
    <s v="[null]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105.29"/>
    <m/>
    <m/>
    <m/>
    <m/>
    <m/>
    <m/>
    <m/>
    <m/>
    <m/>
    <m/>
    <m/>
    <m/>
    <m/>
  </r>
  <r>
    <s v="GL 2022 IISL.xlsx"/>
    <s v="Nice to have. Fill In or Delete"/>
    <s v="Nice to have. Fill In or Delete"/>
    <n v="99"/>
    <n v="44926"/>
    <n v="2022"/>
    <s v="Q4"/>
    <s v="December"/>
    <n v="52"/>
    <n v="31"/>
    <s v="Year"/>
    <s v="Activity"/>
    <s v="Actuals"/>
    <n v="44593"/>
    <x v="0"/>
    <x v="38"/>
    <x v="36"/>
    <n v="2022"/>
    <n v="2022"/>
    <n v="2"/>
    <s v="Nice to have. Fill In or Delete"/>
    <s v="EXPENSE"/>
    <x v="2"/>
    <s v="6540 - Office expense"/>
    <s v="P&amp;L"/>
    <n v="25627"/>
    <s v="No"/>
    <s v="6540 - Office expense"/>
    <s v="Bill"/>
    <s v="[null]"/>
    <n v="44593"/>
    <n v="9163709665"/>
    <s v="CINTAS CORP"/>
    <s v="[null]"/>
    <s v="[null]"/>
    <s v="[null]"/>
    <s v="[null]"/>
    <n v="99"/>
    <m/>
    <n v="9994860.0599999968"/>
    <s v="[null]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99"/>
    <m/>
    <m/>
    <m/>
    <m/>
    <m/>
    <m/>
    <m/>
    <m/>
    <m/>
    <m/>
    <m/>
    <m/>
    <m/>
  </r>
  <r>
    <s v="GL 2022 IISL.xlsx"/>
    <s v="Nice to have. Fill In or Delete"/>
    <s v="Nice to have. Fill In or Delete"/>
    <n v="99.99"/>
    <n v="44926"/>
    <n v="2022"/>
    <s v="Q4"/>
    <s v="December"/>
    <n v="52"/>
    <n v="31"/>
    <s v="Year"/>
    <s v="Activity"/>
    <s v="Actuals"/>
    <n v="44593"/>
    <x v="0"/>
    <x v="38"/>
    <x v="36"/>
    <n v="2022"/>
    <n v="2022"/>
    <n v="2"/>
    <s v="Nice to have. Fill In or Delete"/>
    <s v="EXPENSE"/>
    <x v="2"/>
    <s v="6540 - Office expense"/>
    <s v="P&amp;L"/>
    <n v="25627"/>
    <s v="No"/>
    <s v="6540 - Office expense"/>
    <s v="Expense Report"/>
    <s v="[null]"/>
    <n v="44593"/>
    <s v="EXP6324"/>
    <s v="Jose M Moreno"/>
    <s v="[null]"/>
    <s v="[null]"/>
    <s v="[null]"/>
    <s v="[null]"/>
    <n v="99.99"/>
    <m/>
    <n v="9994960.049999997"/>
    <s v="Jose M Moreno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99.99"/>
    <m/>
    <m/>
    <m/>
    <m/>
    <m/>
    <m/>
    <m/>
    <m/>
    <m/>
    <m/>
    <m/>
    <m/>
    <m/>
  </r>
  <r>
    <s v="GL 2022 IISL.xlsx"/>
    <s v="Nice to have. Fill In or Delete"/>
    <s v="Nice to have. Fill In or Delete"/>
    <n v="624.89"/>
    <n v="44926"/>
    <n v="2022"/>
    <s v="Q4"/>
    <s v="December"/>
    <n v="52"/>
    <n v="31"/>
    <s v="Year"/>
    <s v="Activity"/>
    <s v="Actuals"/>
    <n v="44593"/>
    <x v="0"/>
    <x v="38"/>
    <x v="36"/>
    <n v="2022"/>
    <n v="2022"/>
    <n v="2"/>
    <s v="Nice to have. Fill In or Delete"/>
    <s v="EXPENSE"/>
    <x v="2"/>
    <s v="6540 - Office expense"/>
    <s v="P&amp;L"/>
    <n v="25627"/>
    <s v="No"/>
    <s v="6540 - Office expense"/>
    <s v="Bill"/>
    <s v="[null]"/>
    <n v="44593"/>
    <n v="144506446"/>
    <s v="ULINE"/>
    <s v="[null]"/>
    <s v="[null]"/>
    <s v="[null]"/>
    <s v="[null]"/>
    <n v="624.89"/>
    <m/>
    <n v="9995584.9399999976"/>
    <s v="[null]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624.89"/>
    <m/>
    <m/>
    <m/>
    <m/>
    <m/>
    <m/>
    <m/>
    <m/>
    <m/>
    <m/>
    <m/>
    <m/>
    <m/>
  </r>
  <r>
    <s v="GL 2022 IISL.xlsx"/>
    <s v="Nice to have. Fill In or Delete"/>
    <s v="Nice to have. Fill In or Delete"/>
    <n v="24637.68"/>
    <n v="44926"/>
    <n v="2022"/>
    <s v="Q4"/>
    <s v="December"/>
    <n v="52"/>
    <n v="31"/>
    <s v="Year"/>
    <s v="Activity"/>
    <s v="Actuals"/>
    <n v="44595"/>
    <x v="0"/>
    <x v="38"/>
    <x v="36"/>
    <n v="2022"/>
    <n v="2022"/>
    <n v="2"/>
    <s v="Nice to have. Fill In or Delete"/>
    <s v="EXPENSE"/>
    <x v="2"/>
    <s v="6540 - Office expense"/>
    <s v="P&amp;L"/>
    <n v="25627"/>
    <s v="No"/>
    <s v="6540 - Office expense"/>
    <s v="Credit Card"/>
    <s v="[null]"/>
    <n v="44595"/>
    <s v="[null]"/>
    <s v="[null]"/>
    <s v="[null]"/>
    <s v="[null]"/>
    <s v="[null]"/>
    <s v="[null]"/>
    <n v="24637.68"/>
    <m/>
    <n v="10020222.619999997"/>
    <s v="[null]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24637.68"/>
    <m/>
    <m/>
    <m/>
    <m/>
    <m/>
    <m/>
    <m/>
    <m/>
    <m/>
    <m/>
    <m/>
    <m/>
    <m/>
  </r>
  <r>
    <s v="GL 2022 IISL.xlsx"/>
    <s v="Nice to have. Fill In or Delete"/>
    <s v="Nice to have. Fill In or Delete"/>
    <n v="350"/>
    <n v="44926"/>
    <n v="2022"/>
    <s v="Q4"/>
    <s v="December"/>
    <n v="52"/>
    <n v="31"/>
    <s v="Year"/>
    <s v="Activity"/>
    <s v="Actuals"/>
    <n v="44595"/>
    <x v="0"/>
    <x v="38"/>
    <x v="36"/>
    <n v="2022"/>
    <n v="2022"/>
    <n v="2"/>
    <s v="Nice to have. Fill In or Delete"/>
    <s v="EXPENSE"/>
    <x v="2"/>
    <s v="6540 - Office expense"/>
    <s v="P&amp;L"/>
    <n v="25627"/>
    <s v="No"/>
    <s v="6540 - Office expense"/>
    <s v="Check"/>
    <s v="[null]"/>
    <n v="44595"/>
    <n v="72223"/>
    <s v="Nassau County Police Dept."/>
    <s v="[null]"/>
    <s v="[null]"/>
    <s v="[null]"/>
    <s v="[null]"/>
    <n v="350"/>
    <m/>
    <n v="10020572.619999997"/>
    <s v="[null]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350"/>
    <m/>
    <m/>
    <m/>
    <m/>
    <m/>
    <m/>
    <m/>
    <m/>
    <m/>
    <m/>
    <m/>
    <m/>
    <m/>
  </r>
  <r>
    <s v="GL 2022 IISL.xlsx"/>
    <s v="Nice to have. Fill In or Delete"/>
    <s v="Nice to have. Fill In or Delete"/>
    <n v="683.14"/>
    <n v="44926"/>
    <n v="2022"/>
    <s v="Q4"/>
    <s v="December"/>
    <n v="52"/>
    <n v="31"/>
    <s v="Year"/>
    <s v="Activity"/>
    <s v="Actuals"/>
    <n v="44599"/>
    <x v="0"/>
    <x v="38"/>
    <x v="36"/>
    <n v="2022"/>
    <n v="2022"/>
    <n v="2"/>
    <s v="Nice to have. Fill In or Delete"/>
    <s v="EXPENSE"/>
    <x v="2"/>
    <s v="6540 - Office expense"/>
    <s v="P&amp;L"/>
    <n v="25627"/>
    <s v="No"/>
    <s v="6540 - Office expense"/>
    <s v="Bill"/>
    <s v="[null]"/>
    <n v="44599"/>
    <n v="144750912"/>
    <s v="ULINE"/>
    <s v="[null]"/>
    <s v="[null]"/>
    <s v="[null]"/>
    <s v="[null]"/>
    <n v="683.14"/>
    <m/>
    <n v="10021255.759999998"/>
    <s v="[null]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683.14"/>
    <m/>
    <m/>
    <m/>
    <m/>
    <m/>
    <m/>
    <m/>
    <m/>
    <m/>
    <m/>
    <m/>
    <m/>
    <m/>
  </r>
  <r>
    <s v="GL 2022 IISL.xlsx"/>
    <s v="Nice to have. Fill In or Delete"/>
    <s v="Nice to have. Fill In or Delete"/>
    <n v="221.96"/>
    <n v="44926"/>
    <n v="2022"/>
    <s v="Q4"/>
    <s v="December"/>
    <n v="52"/>
    <n v="31"/>
    <s v="Year"/>
    <s v="Activity"/>
    <s v="Actuals"/>
    <n v="44599"/>
    <x v="0"/>
    <x v="38"/>
    <x v="36"/>
    <n v="2022"/>
    <n v="2022"/>
    <n v="2"/>
    <s v="Nice to have. Fill In or Delete"/>
    <s v="EXPENSE"/>
    <x v="2"/>
    <s v="6540 - Office expense"/>
    <s v="P&amp;L"/>
    <n v="25627"/>
    <s v="No"/>
    <s v="6540 - Office expense"/>
    <s v="Bill"/>
    <s v="[null]"/>
    <n v="44599"/>
    <n v="144770236"/>
    <s v="ULINE"/>
    <s v="[null]"/>
    <s v="[null]"/>
    <s v="[null]"/>
    <s v="[null]"/>
    <n v="221.96"/>
    <m/>
    <n v="10021477.719999999"/>
    <s v="[null]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221.96"/>
    <m/>
    <m/>
    <m/>
    <m/>
    <m/>
    <m/>
    <m/>
    <m/>
    <m/>
    <m/>
    <m/>
    <m/>
    <m/>
  </r>
  <r>
    <s v="GL 2022 IISL.xlsx"/>
    <s v="Nice to have. Fill In or Delete"/>
    <s v="Nice to have. Fill In or Delete"/>
    <n v="2"/>
    <n v="44926"/>
    <n v="2022"/>
    <s v="Q4"/>
    <s v="December"/>
    <n v="52"/>
    <n v="31"/>
    <s v="Year"/>
    <s v="Activity"/>
    <s v="Actuals"/>
    <n v="44600"/>
    <x v="0"/>
    <x v="38"/>
    <x v="36"/>
    <n v="2022"/>
    <n v="2022"/>
    <n v="2"/>
    <s v="Nice to have. Fill In or Delete"/>
    <s v="EXPENSE"/>
    <x v="2"/>
    <s v="6540 - Office expense"/>
    <s v="P&amp;L"/>
    <n v="25627"/>
    <s v="No"/>
    <s v="6540 - Office expense"/>
    <s v="Expense Report"/>
    <s v="[null]"/>
    <n v="44600"/>
    <s v="EXP6330"/>
    <s v="Bryan Powers"/>
    <s v="[null]"/>
    <s v="[null]"/>
    <s v="[null]"/>
    <s v="[null]"/>
    <n v="2"/>
    <m/>
    <n v="10021479.719999999"/>
    <s v="Bryan Powers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2"/>
    <m/>
    <m/>
    <m/>
    <m/>
    <m/>
    <m/>
    <m/>
    <m/>
    <m/>
    <m/>
    <m/>
    <m/>
    <m/>
  </r>
  <r>
    <s v="GL 2022 IISL.xlsx"/>
    <s v="Nice to have. Fill In or Delete"/>
    <s v="Nice to have. Fill In or Delete"/>
    <n v="209.51"/>
    <n v="44926"/>
    <n v="2022"/>
    <s v="Q4"/>
    <s v="December"/>
    <n v="52"/>
    <n v="31"/>
    <s v="Year"/>
    <s v="Activity"/>
    <s v="Actuals"/>
    <n v="44600"/>
    <x v="0"/>
    <x v="38"/>
    <x v="36"/>
    <n v="2022"/>
    <n v="2022"/>
    <n v="2"/>
    <s v="Nice to have. Fill In or Delete"/>
    <s v="EXPENSE"/>
    <x v="2"/>
    <s v="6540 - Office expense"/>
    <s v="P&amp;L"/>
    <n v="25627"/>
    <s v="No"/>
    <s v="6540 - Office expense"/>
    <s v="Bill"/>
    <s v="[null]"/>
    <n v="44600"/>
    <n v="144785752"/>
    <s v="ULINE"/>
    <s v="[null]"/>
    <s v="[null]"/>
    <s v="[null]"/>
    <s v="[null]"/>
    <n v="209.51"/>
    <m/>
    <n v="10021689.229999999"/>
    <s v="[null]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209.51"/>
    <m/>
    <m/>
    <m/>
    <m/>
    <m/>
    <m/>
    <m/>
    <m/>
    <m/>
    <m/>
    <m/>
    <m/>
    <m/>
  </r>
  <r>
    <s v="GL 2022 IISL.xlsx"/>
    <s v="Nice to have. Fill In or Delete"/>
    <s v="Nice to have. Fill In or Delete"/>
    <n v="32463.54"/>
    <n v="44926"/>
    <n v="2022"/>
    <s v="Q4"/>
    <s v="December"/>
    <n v="52"/>
    <n v="31"/>
    <s v="Year"/>
    <s v="Activity"/>
    <s v="Actuals"/>
    <n v="44601"/>
    <x v="0"/>
    <x v="38"/>
    <x v="36"/>
    <n v="2022"/>
    <n v="2022"/>
    <n v="2"/>
    <s v="Nice to have. Fill In or Delete"/>
    <s v="EXPENSE"/>
    <x v="2"/>
    <s v="6540 - Office expense"/>
    <s v="P&amp;L"/>
    <n v="25627"/>
    <s v="No"/>
    <s v="6540 - Office expense"/>
    <s v="Credit Card"/>
    <s v="[null]"/>
    <n v="44601"/>
    <s v="[null]"/>
    <s v="[null]"/>
    <s v="[null]"/>
    <s v="[null]"/>
    <s v="[null]"/>
    <s v="[null]"/>
    <n v="32463.54"/>
    <m/>
    <n v="10054152.769999998"/>
    <s v="[null]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32463.54"/>
    <m/>
    <m/>
    <m/>
    <m/>
    <m/>
    <m/>
    <m/>
    <m/>
    <m/>
    <m/>
    <m/>
    <m/>
    <m/>
  </r>
  <r>
    <s v="GL 2022 IISL.xlsx"/>
    <s v="Nice to have. Fill In or Delete"/>
    <s v="Nice to have. Fill In or Delete"/>
    <n v="219.77"/>
    <n v="44926"/>
    <n v="2022"/>
    <s v="Q4"/>
    <s v="December"/>
    <n v="52"/>
    <n v="31"/>
    <s v="Year"/>
    <s v="Activity"/>
    <s v="Actuals"/>
    <n v="44602"/>
    <x v="0"/>
    <x v="38"/>
    <x v="36"/>
    <n v="2022"/>
    <n v="2022"/>
    <n v="2"/>
    <s v="Nice to have. Fill In or Delete"/>
    <s v="EXPENSE"/>
    <x v="2"/>
    <s v="6540 - Office expense"/>
    <s v="P&amp;L"/>
    <n v="25627"/>
    <s v="No"/>
    <s v="6540 - Office expense"/>
    <s v="Inventory Adjustment"/>
    <s v="[null]"/>
    <n v="44602"/>
    <s v="102689ADJ"/>
    <s v="[null]"/>
    <s v="[null]"/>
    <s v="[null]"/>
    <s v="[null]"/>
    <s v="[null]"/>
    <n v="219.77"/>
    <m/>
    <n v="10054372.539999997"/>
    <s v="[null]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219.77"/>
    <m/>
    <m/>
    <m/>
    <m/>
    <m/>
    <m/>
    <m/>
    <m/>
    <m/>
    <m/>
    <m/>
    <m/>
    <m/>
  </r>
  <r>
    <s v="GL 2022 IISL.xlsx"/>
    <s v="Nice to have. Fill In or Delete"/>
    <s v="Nice to have. Fill In or Delete"/>
    <n v="4487.08"/>
    <n v="44926"/>
    <n v="2022"/>
    <s v="Q4"/>
    <s v="December"/>
    <n v="52"/>
    <n v="31"/>
    <s v="Year"/>
    <s v="Activity"/>
    <s v="Actuals"/>
    <n v="44605"/>
    <x v="0"/>
    <x v="38"/>
    <x v="36"/>
    <n v="2022"/>
    <n v="2022"/>
    <n v="2"/>
    <s v="Nice to have. Fill In or Delete"/>
    <s v="EXPENSE"/>
    <x v="2"/>
    <s v="6540 - Office expense"/>
    <s v="P&amp;L"/>
    <n v="25627"/>
    <s v="No"/>
    <s v="6540 - Office expense"/>
    <s v="Credit Card"/>
    <s v="[null]"/>
    <n v="44605"/>
    <s v="[null]"/>
    <s v="[null]"/>
    <s v="[null]"/>
    <s v="[null]"/>
    <s v="[null]"/>
    <s v="[null]"/>
    <n v="4487.08"/>
    <m/>
    <n v="10058859.619999997"/>
    <s v="[null]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4487.08"/>
    <m/>
    <m/>
    <m/>
    <m/>
    <m/>
    <m/>
    <m/>
    <m/>
    <m/>
    <m/>
    <m/>
    <m/>
    <m/>
  </r>
  <r>
    <s v="GL 2022 IISL.xlsx"/>
    <s v="Nice to have. Fill In or Delete"/>
    <s v="Nice to have. Fill In or Delete"/>
    <n v="8.4499999999999993"/>
    <n v="44926"/>
    <n v="2022"/>
    <s v="Q4"/>
    <s v="December"/>
    <n v="52"/>
    <n v="31"/>
    <s v="Year"/>
    <s v="Activity"/>
    <s v="Actuals"/>
    <n v="44606"/>
    <x v="0"/>
    <x v="38"/>
    <x v="36"/>
    <n v="2022"/>
    <n v="2022"/>
    <n v="2"/>
    <s v="Nice to have. Fill In or Delete"/>
    <s v="EXPENSE"/>
    <x v="2"/>
    <s v="6540 - Office expense"/>
    <s v="P&amp;L"/>
    <n v="25627"/>
    <s v="No"/>
    <s v="6540 - Office expense"/>
    <s v="Bill"/>
    <s v="[null]"/>
    <n v="44606"/>
    <n v="5095553630"/>
    <s v="CINTAS CORP"/>
    <s v="[null]"/>
    <s v="[null]"/>
    <s v="[null]"/>
    <s v="[null]"/>
    <n v="8.4499999999999993"/>
    <m/>
    <n v="10058868.069999997"/>
    <s v="[null]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8.4499999999999993"/>
    <m/>
    <m/>
    <m/>
    <m/>
    <m/>
    <m/>
    <m/>
    <m/>
    <m/>
    <m/>
    <m/>
    <m/>
    <m/>
  </r>
  <r>
    <s v="GL 2022 IISL.xlsx"/>
    <s v="Nice to have. Fill In or Delete"/>
    <s v="Nice to have. Fill In or Delete"/>
    <n v="80.790000000000006"/>
    <n v="44926"/>
    <n v="2022"/>
    <s v="Q4"/>
    <s v="December"/>
    <n v="52"/>
    <n v="31"/>
    <s v="Year"/>
    <s v="Activity"/>
    <s v="Actuals"/>
    <n v="44606"/>
    <x v="0"/>
    <x v="38"/>
    <x v="36"/>
    <n v="2022"/>
    <n v="2022"/>
    <n v="2"/>
    <s v="Nice to have. Fill In or Delete"/>
    <s v="EXPENSE"/>
    <x v="2"/>
    <s v="6540 - Office expense"/>
    <s v="P&amp;L"/>
    <n v="25627"/>
    <s v="No"/>
    <s v="6540 - Office expense"/>
    <s v="Expense Report"/>
    <s v="[null]"/>
    <n v="44606"/>
    <s v="EXP6333"/>
    <s v="Michael Collins"/>
    <s v="[null]"/>
    <s v="[null]"/>
    <s v="[null]"/>
    <s v="[null]"/>
    <n v="80.790000000000006"/>
    <m/>
    <n v="10058948.859999996"/>
    <s v="Michael Collins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80.790000000000006"/>
    <m/>
    <m/>
    <m/>
    <m/>
    <m/>
    <m/>
    <m/>
    <m/>
    <m/>
    <m/>
    <m/>
    <m/>
    <m/>
  </r>
  <r>
    <s v="GL 2022 IISL.xlsx"/>
    <s v="Nice to have. Fill In or Delete"/>
    <s v="Nice to have. Fill In or Delete"/>
    <n v="651.79"/>
    <n v="44926"/>
    <n v="2022"/>
    <s v="Q4"/>
    <s v="December"/>
    <n v="52"/>
    <n v="31"/>
    <s v="Year"/>
    <s v="Activity"/>
    <s v="Actuals"/>
    <n v="44607"/>
    <x v="0"/>
    <x v="38"/>
    <x v="36"/>
    <n v="2022"/>
    <n v="2022"/>
    <n v="2"/>
    <s v="Nice to have. Fill In or Delete"/>
    <s v="EXPENSE"/>
    <x v="2"/>
    <s v="6540 - Office expense"/>
    <s v="P&amp;L"/>
    <n v="25627"/>
    <s v="No"/>
    <s v="6540 - Office expense"/>
    <s v="Bill"/>
    <s v="[null]"/>
    <n v="44607"/>
    <n v="145095643"/>
    <s v="ULINE"/>
    <s v="[null]"/>
    <s v="[null]"/>
    <s v="[null]"/>
    <s v="[null]"/>
    <n v="651.79"/>
    <m/>
    <n v="10059600.649999995"/>
    <s v="[null]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651.79"/>
    <m/>
    <m/>
    <m/>
    <m/>
    <m/>
    <m/>
    <m/>
    <m/>
    <m/>
    <m/>
    <m/>
    <m/>
    <m/>
  </r>
  <r>
    <s v="GL 2022 IISL.xlsx"/>
    <s v="Nice to have. Fill In or Delete"/>
    <s v="Nice to have. Fill In or Delete"/>
    <n v="2"/>
    <n v="44926"/>
    <n v="2022"/>
    <s v="Q4"/>
    <s v="December"/>
    <n v="52"/>
    <n v="31"/>
    <s v="Year"/>
    <s v="Activity"/>
    <s v="Actuals"/>
    <n v="44614"/>
    <x v="0"/>
    <x v="38"/>
    <x v="36"/>
    <n v="2022"/>
    <n v="2022"/>
    <n v="2"/>
    <s v="Nice to have. Fill In or Delete"/>
    <s v="EXPENSE"/>
    <x v="2"/>
    <s v="6540 - Office expense"/>
    <s v="P&amp;L"/>
    <n v="25627"/>
    <s v="No"/>
    <s v="6540 - Office expense"/>
    <s v="Expense Report"/>
    <s v="[null]"/>
    <n v="44614"/>
    <s v="EXP6336"/>
    <s v="Bryan Powers"/>
    <s v="[null]"/>
    <s v="[null]"/>
    <s v="[null]"/>
    <s v="[null]"/>
    <n v="2"/>
    <m/>
    <n v="10059602.649999995"/>
    <s v="Bryan Powers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2"/>
    <m/>
    <m/>
    <m/>
    <m/>
    <m/>
    <m/>
    <m/>
    <m/>
    <m/>
    <m/>
    <m/>
    <m/>
    <m/>
  </r>
  <r>
    <s v="GL 2022 IISL.xlsx"/>
    <s v="Nice to have. Fill In or Delete"/>
    <s v="Nice to have. Fill In or Delete"/>
    <n v="358.41"/>
    <n v="44926"/>
    <n v="2022"/>
    <s v="Q4"/>
    <s v="December"/>
    <n v="52"/>
    <n v="31"/>
    <s v="Year"/>
    <s v="Activity"/>
    <s v="Actuals"/>
    <n v="44614"/>
    <x v="0"/>
    <x v="38"/>
    <x v="36"/>
    <n v="2022"/>
    <n v="2022"/>
    <n v="2"/>
    <s v="Nice to have. Fill In or Delete"/>
    <s v="EXPENSE"/>
    <x v="2"/>
    <s v="6540 - Office expense"/>
    <s v="P&amp;L"/>
    <n v="25627"/>
    <s v="No"/>
    <s v="6540 - Office expense"/>
    <s v="Bill"/>
    <s v="[null]"/>
    <n v="44614"/>
    <s v="CW-50446"/>
    <s v="OVERVIEW TECHNOLOGY SOLUTIONS"/>
    <s v="[null]"/>
    <s v="[null]"/>
    <s v="[null]"/>
    <s v="[null]"/>
    <n v="358.41"/>
    <m/>
    <n v="10059961.059999995"/>
    <s v="[null]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358.41"/>
    <m/>
    <m/>
    <m/>
    <m/>
    <m/>
    <m/>
    <m/>
    <m/>
    <m/>
    <m/>
    <m/>
    <m/>
    <m/>
  </r>
  <r>
    <s v="GL 2022 IISL.xlsx"/>
    <s v="Nice to have. Fill In or Delete"/>
    <s v="Nice to have. Fill In or Delete"/>
    <n v="157.72999999999999"/>
    <n v="44926"/>
    <n v="2022"/>
    <s v="Q4"/>
    <s v="December"/>
    <n v="52"/>
    <n v="31"/>
    <s v="Year"/>
    <s v="Activity"/>
    <s v="Actuals"/>
    <n v="44617"/>
    <x v="0"/>
    <x v="38"/>
    <x v="36"/>
    <n v="2022"/>
    <n v="2022"/>
    <n v="2"/>
    <s v="Nice to have. Fill In or Delete"/>
    <s v="EXPENSE"/>
    <x v="2"/>
    <s v="6540 - Office expense"/>
    <s v="P&amp;L"/>
    <n v="25627"/>
    <s v="No"/>
    <s v="6540 - Office expense"/>
    <s v="Bill"/>
    <s v="[null]"/>
    <n v="44617"/>
    <n v="145576479"/>
    <s v="ULINE"/>
    <s v="[null]"/>
    <s v="[null]"/>
    <s v="[null]"/>
    <s v="[null]"/>
    <n v="157.72999999999999"/>
    <m/>
    <n v="10060118.789999995"/>
    <s v="[null]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157.72999999999999"/>
    <m/>
    <m/>
    <m/>
    <m/>
    <m/>
    <m/>
    <m/>
    <m/>
    <m/>
    <m/>
    <m/>
    <m/>
    <m/>
  </r>
  <r>
    <s v="GL 2022 IISL.xlsx"/>
    <s v="Nice to have. Fill In or Delete"/>
    <s v="Nice to have. Fill In or Delete"/>
    <n v="58.57"/>
    <n v="44926"/>
    <n v="2022"/>
    <s v="Q4"/>
    <s v="December"/>
    <n v="52"/>
    <n v="31"/>
    <s v="Year"/>
    <s v="Activity"/>
    <s v="Actuals"/>
    <n v="44617"/>
    <x v="0"/>
    <x v="38"/>
    <x v="36"/>
    <n v="2022"/>
    <n v="2022"/>
    <n v="2"/>
    <s v="Nice to have. Fill In or Delete"/>
    <s v="EXPENSE"/>
    <x v="2"/>
    <s v="6540 - Office expense"/>
    <s v="P&amp;L"/>
    <n v="25627"/>
    <s v="No"/>
    <s v="6540 - Office expense"/>
    <s v="Expense Report"/>
    <s v="[null]"/>
    <n v="44617"/>
    <s v="EXP6337"/>
    <s v="Jeffrey Smith"/>
    <s v="[null]"/>
    <s v="[null]"/>
    <s v="[null]"/>
    <s v="[null]"/>
    <n v="58.57"/>
    <m/>
    <n v="10060177.359999996"/>
    <s v="Jeffrey Smith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58.57"/>
    <m/>
    <m/>
    <m/>
    <m/>
    <m/>
    <m/>
    <m/>
    <m/>
    <m/>
    <m/>
    <m/>
    <m/>
    <m/>
  </r>
  <r>
    <s v="GL 2022 IISL.xlsx"/>
    <s v="Nice to have. Fill In or Delete"/>
    <s v="Nice to have. Fill In or Delete"/>
    <n v="685.27"/>
    <n v="44926"/>
    <n v="2022"/>
    <s v="Q4"/>
    <s v="December"/>
    <n v="52"/>
    <n v="31"/>
    <s v="Year"/>
    <s v="Activity"/>
    <s v="Actuals"/>
    <n v="44617"/>
    <x v="0"/>
    <x v="38"/>
    <x v="36"/>
    <n v="2022"/>
    <n v="2022"/>
    <n v="2"/>
    <s v="Nice to have. Fill In or Delete"/>
    <s v="EXPENSE"/>
    <x v="2"/>
    <s v="6540 - Office expense"/>
    <s v="P&amp;L"/>
    <n v="25627"/>
    <s v="No"/>
    <s v="6540 - Office expense"/>
    <s v="Bill"/>
    <s v="[null]"/>
    <n v="44617"/>
    <n v="145568030"/>
    <s v="ULINE"/>
    <s v="[null]"/>
    <s v="[null]"/>
    <s v="[null]"/>
    <s v="[null]"/>
    <n v="685.27"/>
    <m/>
    <n v="10060862.629999995"/>
    <s v="[null]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685.27"/>
    <m/>
    <m/>
    <m/>
    <m/>
    <m/>
    <m/>
    <m/>
    <m/>
    <m/>
    <m/>
    <m/>
    <m/>
    <m/>
  </r>
  <r>
    <s v="GL 2022 IISL.xlsx"/>
    <s v="Nice to have. Fill In or Delete"/>
    <s v="Nice to have. Fill In or Delete"/>
    <n v="1610.16"/>
    <n v="44926"/>
    <n v="2022"/>
    <s v="Q4"/>
    <s v="December"/>
    <n v="52"/>
    <n v="31"/>
    <s v="Year"/>
    <s v="Activity"/>
    <s v="Actuals"/>
    <n v="44617"/>
    <x v="0"/>
    <x v="38"/>
    <x v="36"/>
    <n v="2022"/>
    <n v="2022"/>
    <n v="2"/>
    <s v="Nice to have. Fill In or Delete"/>
    <s v="EXPENSE"/>
    <x v="2"/>
    <s v="6540 - Office expense"/>
    <s v="P&amp;L"/>
    <n v="25627"/>
    <s v="No"/>
    <s v="6540 - Office expense"/>
    <s v="Inventory Adjustment"/>
    <s v="[null]"/>
    <n v="44617"/>
    <s v="102695ADJ"/>
    <s v="[null]"/>
    <s v="[null]"/>
    <s v="[null]"/>
    <s v="[null]"/>
    <s v="[null]"/>
    <n v="1610.16"/>
    <m/>
    <n v="10062472.789999995"/>
    <s v="[null]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1610.16"/>
    <m/>
    <m/>
    <m/>
    <m/>
    <m/>
    <m/>
    <m/>
    <m/>
    <m/>
    <m/>
    <m/>
    <m/>
    <m/>
  </r>
  <r>
    <s v="GL 2022 IISL.xlsx"/>
    <s v="Nice to have. Fill In or Delete"/>
    <s v="Nice to have. Fill In or Delete"/>
    <n v="47.68"/>
    <n v="44926"/>
    <n v="2022"/>
    <s v="Q4"/>
    <s v="December"/>
    <n v="52"/>
    <n v="31"/>
    <s v="Year"/>
    <s v="Activity"/>
    <s v="Actuals"/>
    <n v="44620"/>
    <x v="0"/>
    <x v="38"/>
    <x v="36"/>
    <n v="2022"/>
    <n v="2022"/>
    <n v="2"/>
    <s v="Nice to have. Fill In or Delete"/>
    <s v="EXPENSE"/>
    <x v="2"/>
    <s v="6540 - Office expense"/>
    <s v="P&amp;L"/>
    <n v="25627"/>
    <s v="No"/>
    <s v="6540 - Office expense"/>
    <s v="Inventory Adjustment"/>
    <s v="[null]"/>
    <n v="44620"/>
    <s v="102697ADJ"/>
    <s v="[null]"/>
    <s v="[null]"/>
    <s v="[null]"/>
    <s v="[null]"/>
    <s v="[null]"/>
    <n v="47.68"/>
    <m/>
    <n v="10062520.469999995"/>
    <s v="[null]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47.68"/>
    <m/>
    <m/>
    <m/>
    <m/>
    <m/>
    <m/>
    <m/>
    <m/>
    <m/>
    <m/>
    <m/>
    <m/>
    <m/>
  </r>
  <r>
    <s v="GL 2022 IISL.xlsx"/>
    <s v="Nice to have. Fill In or Delete"/>
    <s v="Nice to have. Fill In or Delete"/>
    <n v="7500"/>
    <n v="44926"/>
    <n v="2022"/>
    <s v="Q4"/>
    <s v="December"/>
    <n v="52"/>
    <n v="31"/>
    <s v="Year"/>
    <s v="Activity"/>
    <s v="Actuals"/>
    <n v="44596"/>
    <x v="0"/>
    <x v="39"/>
    <x v="37"/>
    <n v="2022"/>
    <n v="2022"/>
    <n v="2"/>
    <s v="Nice to have. Fill In or Delete"/>
    <s v="EXPENSE"/>
    <x v="2"/>
    <s v="6595 - Promotion"/>
    <s v="P&amp;L"/>
    <n v="25627"/>
    <s v="No"/>
    <s v="6595 - Promotion"/>
    <s v="Bill"/>
    <s v="[null]"/>
    <n v="44596"/>
    <n v="7999"/>
    <s v="Brainstorm Studio Inc"/>
    <s v="[null]"/>
    <s v="[null]"/>
    <s v="[null]"/>
    <s v="[null]"/>
    <n v="7500"/>
    <m/>
    <n v="-6903080.8500000006"/>
    <s v="[null]"/>
    <s v="Expense"/>
    <s v="Operating Expense"/>
    <s v="Marketing"/>
    <s v="[null]"/>
    <n v="1"/>
    <s v="Corporate"/>
    <s v="Percentage"/>
    <s v="6595 - Promotion"/>
    <s v="6595 - Promotion"/>
    <s v="Marketing"/>
    <s v="[null]"/>
    <n v="121489"/>
    <s v="Actuals"/>
    <n v="121498"/>
    <s v="6595 - Promotion"/>
    <x v="17"/>
    <s v="Marketing"/>
    <n v="7500"/>
    <m/>
    <m/>
    <m/>
    <m/>
    <m/>
    <m/>
    <m/>
    <m/>
    <m/>
    <m/>
    <m/>
    <m/>
    <m/>
  </r>
  <r>
    <s v="GL 2022 IISL.xlsx"/>
    <s v="Nice to have. Fill In or Delete"/>
    <s v="Nice to have. Fill In or Delete"/>
    <n v="18.72"/>
    <n v="44926"/>
    <n v="2022"/>
    <s v="Q4"/>
    <s v="December"/>
    <n v="52"/>
    <n v="31"/>
    <s v="Year"/>
    <s v="Activity"/>
    <s v="Actuals"/>
    <n v="44605"/>
    <x v="0"/>
    <x v="39"/>
    <x v="37"/>
    <n v="2022"/>
    <n v="2022"/>
    <n v="2"/>
    <s v="Nice to have. Fill In or Delete"/>
    <s v="EXPENSE"/>
    <x v="2"/>
    <s v="6595 - Promotion"/>
    <s v="P&amp;L"/>
    <n v="25627"/>
    <s v="No"/>
    <s v="6595 - Promotion"/>
    <s v="Credit Card"/>
    <s v="[null]"/>
    <n v="44605"/>
    <s v="[null]"/>
    <s v="[null]"/>
    <s v="[null]"/>
    <s v="[null]"/>
    <s v="[null]"/>
    <s v="[null]"/>
    <n v="18.72"/>
    <m/>
    <n v="-6903062.1300000008"/>
    <s v="[null]"/>
    <s v="Expense"/>
    <s v="Operating Expense"/>
    <s v="Marketing"/>
    <s v="[null]"/>
    <n v="1"/>
    <s v="Corporate"/>
    <s v="Percentage"/>
    <s v="6595 - Promotion"/>
    <s v="6595 - Promotion"/>
    <s v="Marketing"/>
    <s v="[null]"/>
    <n v="121489"/>
    <s v="Actuals"/>
    <n v="121498"/>
    <s v="6595 - Promotion"/>
    <x v="17"/>
    <s v="Marketing"/>
    <n v="18.72"/>
    <m/>
    <m/>
    <m/>
    <m/>
    <m/>
    <m/>
    <m/>
    <m/>
    <m/>
    <m/>
    <m/>
    <m/>
    <m/>
  </r>
  <r>
    <s v="GL 2022 IISL.xlsx"/>
    <s v="Nice to have. Fill In or Delete"/>
    <s v="Nice to have. Fill In or Delete"/>
    <n v="10000"/>
    <n v="44926"/>
    <n v="2022"/>
    <s v="Q4"/>
    <s v="December"/>
    <n v="52"/>
    <n v="31"/>
    <s v="Year"/>
    <s v="Activity"/>
    <s v="Actuals"/>
    <n v="44607"/>
    <x v="0"/>
    <x v="39"/>
    <x v="37"/>
    <n v="2022"/>
    <n v="2022"/>
    <n v="2"/>
    <s v="Nice to have. Fill In or Delete"/>
    <s v="EXPENSE"/>
    <x v="2"/>
    <s v="6595 - Promotion"/>
    <s v="P&amp;L"/>
    <n v="25627"/>
    <s v="No"/>
    <s v="6595 - Promotion"/>
    <s v="Bill"/>
    <s v="[null]"/>
    <n v="44607"/>
    <s v="P8205D-021522"/>
    <s v="BY APPOINTMENT ONLY INC"/>
    <s v="[null]"/>
    <s v="[null]"/>
    <s v="[null]"/>
    <s v="[null]"/>
    <n v="10000"/>
    <m/>
    <n v="-6893062.1300000008"/>
    <s v="[null]"/>
    <s v="Expense"/>
    <s v="Operating Expense"/>
    <s v="Marketing"/>
    <s v="[null]"/>
    <n v="1"/>
    <s v="Corporate"/>
    <s v="Percentage"/>
    <s v="6595 - Promotion"/>
    <s v="6595 - Promotion"/>
    <s v="Marketing"/>
    <s v="[null]"/>
    <n v="121489"/>
    <s v="Actuals"/>
    <n v="121498"/>
    <s v="6595 - Promotion"/>
    <x v="17"/>
    <s v="Marketing"/>
    <n v="10000"/>
    <m/>
    <m/>
    <m/>
    <m/>
    <m/>
    <m/>
    <m/>
    <m/>
    <m/>
    <m/>
    <m/>
    <m/>
    <m/>
  </r>
  <r>
    <s v="GL 2022 IISL.xlsx"/>
    <s v="Nice to have. Fill In or Delete"/>
    <s v="Nice to have. Fill In or Delete"/>
    <n v="10000"/>
    <n v="44926"/>
    <n v="2022"/>
    <s v="Q4"/>
    <s v="December"/>
    <n v="52"/>
    <n v="31"/>
    <s v="Year"/>
    <s v="Activity"/>
    <s v="Actuals"/>
    <n v="44609"/>
    <x v="0"/>
    <x v="39"/>
    <x v="37"/>
    <n v="2022"/>
    <n v="2022"/>
    <n v="2"/>
    <s v="Nice to have. Fill In or Delete"/>
    <s v="EXPENSE"/>
    <x v="2"/>
    <s v="6595 - Promotion"/>
    <s v="P&amp;L"/>
    <n v="25627"/>
    <s v="No"/>
    <s v="6595 - Promotion"/>
    <s v="Bill"/>
    <s v="[null]"/>
    <n v="44609"/>
    <s v="P8515A-021722"/>
    <s v="BY APPOINTMENT ONLY INC"/>
    <s v="[null]"/>
    <s v="[null]"/>
    <s v="[null]"/>
    <s v="[null]"/>
    <n v="10000"/>
    <m/>
    <n v="-6883062.1300000008"/>
    <s v="[null]"/>
    <s v="Expense"/>
    <s v="Operating Expense"/>
    <s v="Marketing"/>
    <s v="[null]"/>
    <n v="1"/>
    <s v="Corporate"/>
    <s v="Percentage"/>
    <s v="6595 - Promotion"/>
    <s v="6595 - Promotion"/>
    <s v="Marketing"/>
    <s v="[null]"/>
    <n v="121489"/>
    <s v="Actuals"/>
    <n v="121498"/>
    <s v="6595 - Promotion"/>
    <x v="17"/>
    <s v="Marketing"/>
    <n v="10000"/>
    <m/>
    <m/>
    <m/>
    <m/>
    <m/>
    <m/>
    <m/>
    <m/>
    <m/>
    <m/>
    <m/>
    <m/>
    <m/>
  </r>
  <r>
    <s v="GL 2022 IISL.xlsx"/>
    <s v="Nice to have. Fill In or Delete"/>
    <s v="Nice to have. Fill In or Delete"/>
    <n v="-15000"/>
    <n v="44926"/>
    <n v="2022"/>
    <s v="Q4"/>
    <s v="December"/>
    <n v="52"/>
    <n v="31"/>
    <s v="Year"/>
    <s v="Activity"/>
    <s v="Actuals"/>
    <n v="44616"/>
    <x v="0"/>
    <x v="39"/>
    <x v="37"/>
    <n v="2022"/>
    <n v="2022"/>
    <n v="2"/>
    <s v="Nice to have. Fill In or Delete"/>
    <s v="EXPENSE"/>
    <x v="2"/>
    <s v="6595 - Promotion"/>
    <s v="P&amp;L"/>
    <n v="25627"/>
    <s v="No"/>
    <s v="6595 - Promotion"/>
    <s v="Deposit"/>
    <s v="[null]"/>
    <n v="44616"/>
    <n v="2053"/>
    <s v="[null]"/>
    <s v="[null]"/>
    <s v="[null]"/>
    <s v="[null]"/>
    <s v="[null]"/>
    <m/>
    <n v="15000"/>
    <n v="-6898062.1300000008"/>
    <s v="[null]"/>
    <s v="Expense"/>
    <s v="Operating Expense"/>
    <s v="Marketing"/>
    <s v="[null]"/>
    <n v="1"/>
    <s v="Corporate"/>
    <s v="Percentage"/>
    <s v="6595 - Promotion"/>
    <s v="6595 - Promotion"/>
    <s v="Marketing"/>
    <s v="[null]"/>
    <n v="121489"/>
    <s v="Actuals"/>
    <n v="121498"/>
    <s v="6595 - Promotion"/>
    <x v="17"/>
    <s v="Marketing"/>
    <n v="-15000"/>
    <m/>
    <m/>
    <m/>
    <m/>
    <m/>
    <m/>
    <m/>
    <m/>
    <m/>
    <m/>
    <m/>
    <m/>
    <m/>
  </r>
  <r>
    <s v="GL 2022 IISL.xlsx"/>
    <s v="Nice to have. Fill In or Delete"/>
    <s v="Nice to have. Fill In or Delete"/>
    <n v="5431.25"/>
    <n v="44926"/>
    <n v="2022"/>
    <s v="Q4"/>
    <s v="December"/>
    <n v="52"/>
    <n v="31"/>
    <s v="Year"/>
    <s v="Activity"/>
    <s v="Actuals"/>
    <n v="44620"/>
    <x v="0"/>
    <x v="39"/>
    <x v="37"/>
    <n v="2022"/>
    <n v="2022"/>
    <n v="2"/>
    <s v="Nice to have. Fill In or Delete"/>
    <s v="EXPENSE"/>
    <x v="2"/>
    <s v="6595 - Promotion"/>
    <s v="P&amp;L"/>
    <n v="25627"/>
    <s v="No"/>
    <s v="6595 - Promotion"/>
    <s v="Bill"/>
    <s v="[null]"/>
    <n v="44620"/>
    <n v="292396"/>
    <s v="ZoomInfo Technologies FKA DiscoverOrg, LLC"/>
    <s v="[null]"/>
    <s v="[null]"/>
    <s v="[null]"/>
    <s v="[null]"/>
    <n v="5431.25"/>
    <m/>
    <n v="-6892630.8800000008"/>
    <s v="[null]"/>
    <s v="Expense"/>
    <s v="Operating Expense"/>
    <s v="Marketing"/>
    <s v="[null]"/>
    <n v="1"/>
    <s v="Corporate"/>
    <s v="Percentage"/>
    <s v="6595 - Promotion"/>
    <s v="6595 - Promotion"/>
    <s v="Marketing"/>
    <s v="[null]"/>
    <n v="121489"/>
    <s v="Actuals"/>
    <n v="121498"/>
    <s v="6595 - Promotion"/>
    <x v="17"/>
    <s v="Marketing"/>
    <n v="5431.25"/>
    <m/>
    <m/>
    <m/>
    <m/>
    <m/>
    <m/>
    <m/>
    <m/>
    <m/>
    <m/>
    <m/>
    <m/>
    <m/>
  </r>
  <r>
    <s v="GL 2022 IISL.xlsx"/>
    <s v="Nice to have. Fill In or Delete"/>
    <s v="Nice to have. Fill In or Delete"/>
    <n v="-10000"/>
    <n v="44926"/>
    <n v="2022"/>
    <s v="Q4"/>
    <s v="December"/>
    <n v="52"/>
    <n v="31"/>
    <s v="Year"/>
    <s v="Activity"/>
    <s v="Actuals"/>
    <n v="44620"/>
    <x v="0"/>
    <x v="39"/>
    <x v="37"/>
    <n v="2022"/>
    <n v="2022"/>
    <n v="2"/>
    <s v="Nice to have. Fill In or Delete"/>
    <s v="EXPENSE"/>
    <x v="2"/>
    <s v="6595 - Promotion"/>
    <s v="P&amp;L"/>
    <n v="25627"/>
    <s v="No"/>
    <s v="6595 - Promotion"/>
    <s v="Journal"/>
    <s v="[null]"/>
    <n v="44620"/>
    <n v="4378"/>
    <s v="[null]"/>
    <s v="[null]"/>
    <s v="[null]"/>
    <s v="[null]"/>
    <s v="[null]"/>
    <m/>
    <n v="10000"/>
    <n v="-6902630.8800000008"/>
    <s v="[null]"/>
    <s v="Expense"/>
    <s v="Operating Expense"/>
    <s v="Marketing"/>
    <s v="[null]"/>
    <n v="1"/>
    <s v="Corporate"/>
    <s v="Percentage"/>
    <s v="6595 - Promotion"/>
    <s v="6595 - Promotion"/>
    <s v="Marketing"/>
    <s v="[null]"/>
    <n v="121489"/>
    <s v="Actuals"/>
    <n v="121498"/>
    <s v="6595 - Promotion"/>
    <x v="17"/>
    <s v="Marketing"/>
    <n v="-10000"/>
    <m/>
    <m/>
    <m/>
    <m/>
    <m/>
    <m/>
    <m/>
    <m/>
    <m/>
    <m/>
    <m/>
    <m/>
    <m/>
  </r>
  <r>
    <s v="GL 2022 IISL.xlsx"/>
    <s v="Nice to have. Fill In or Delete"/>
    <s v="Nice to have. Fill In or Delete"/>
    <n v="3276.42"/>
    <n v="44926"/>
    <n v="2022"/>
    <s v="Q4"/>
    <s v="December"/>
    <n v="52"/>
    <n v="31"/>
    <s v="Year"/>
    <s v="Activity"/>
    <s v="Actuals"/>
    <n v="44607"/>
    <x v="0"/>
    <x v="40"/>
    <x v="38"/>
    <n v="2022"/>
    <n v="2022"/>
    <n v="2"/>
    <s v="Nice to have. Fill In or Delete"/>
    <s v="EXPENSE"/>
    <x v="2"/>
    <s v="6600 - Payroll services"/>
    <s v="P&amp;L"/>
    <n v="25627"/>
    <s v="No"/>
    <s v="6600 - Payroll services"/>
    <s v="Journal"/>
    <s v="[null]"/>
    <n v="44607"/>
    <n v="4345"/>
    <s v="[null]"/>
    <s v="[null]"/>
    <s v="[null]"/>
    <s v="[null]"/>
    <s v="[null]"/>
    <n v="3276.42"/>
    <m/>
    <n v="520688.93"/>
    <s v="[null]"/>
    <s v="Expense"/>
    <s v="Operating Expense"/>
    <s v="Outside Services"/>
    <s v="[null]"/>
    <n v="1"/>
    <s v="Corporate"/>
    <s v="Percentage"/>
    <s v="6600 - Payroll services"/>
    <s v="6600 - Payroll services"/>
    <s v="Outside Services"/>
    <s v="[null]"/>
    <n v="121489"/>
    <s v="Actuals"/>
    <n v="121498"/>
    <s v="6600 - Payroll services"/>
    <x v="10"/>
    <s v="Outside Services"/>
    <n v="3276.42"/>
    <m/>
    <m/>
    <m/>
    <m/>
    <m/>
    <m/>
    <m/>
    <m/>
    <m/>
    <m/>
    <m/>
    <m/>
    <m/>
  </r>
  <r>
    <s v="GL 2022 IISL.xlsx"/>
    <s v="Nice to have. Fill In or Delete"/>
    <s v="Nice to have. Fill In or Delete"/>
    <n v="2886.52"/>
    <n v="44926"/>
    <n v="2022"/>
    <s v="Q4"/>
    <s v="December"/>
    <n v="52"/>
    <n v="31"/>
    <s v="Year"/>
    <s v="Activity"/>
    <s v="Actuals"/>
    <n v="44620"/>
    <x v="0"/>
    <x v="40"/>
    <x v="38"/>
    <n v="2022"/>
    <n v="2022"/>
    <n v="2"/>
    <s v="Nice to have. Fill In or Delete"/>
    <s v="EXPENSE"/>
    <x v="2"/>
    <s v="6600 - Payroll services"/>
    <s v="P&amp;L"/>
    <n v="25627"/>
    <s v="No"/>
    <s v="6600 - Payroll services"/>
    <s v="Journal"/>
    <s v="[null]"/>
    <n v="44620"/>
    <n v="4371"/>
    <s v="[null]"/>
    <s v="[null]"/>
    <s v="[null]"/>
    <s v="[null]"/>
    <s v="[null]"/>
    <n v="2886.52"/>
    <m/>
    <n v="523575.45"/>
    <s v="[null]"/>
    <s v="Expense"/>
    <s v="Operating Expense"/>
    <s v="Outside Services"/>
    <s v="[null]"/>
    <n v="1"/>
    <s v="Corporate"/>
    <s v="Percentage"/>
    <s v="6600 - Payroll services"/>
    <s v="6600 - Payroll services"/>
    <s v="Outside Services"/>
    <s v="[null]"/>
    <n v="121489"/>
    <s v="Actuals"/>
    <n v="121498"/>
    <s v="6600 - Payroll services"/>
    <x v="10"/>
    <s v="Outside Services"/>
    <n v="2886.52"/>
    <m/>
    <m/>
    <m/>
    <m/>
    <m/>
    <m/>
    <m/>
    <m/>
    <m/>
    <m/>
    <m/>
    <m/>
    <m/>
  </r>
  <r>
    <s v="GL 2022 IISL.xlsx"/>
    <s v="Nice to have. Fill In or Delete"/>
    <s v="Nice to have. Fill In or Delete"/>
    <n v="29504.01"/>
    <n v="44926"/>
    <n v="2022"/>
    <s v="Q4"/>
    <s v="December"/>
    <n v="52"/>
    <n v="31"/>
    <s v="Year"/>
    <s v="Activity"/>
    <s v="Actuals"/>
    <n v="44607"/>
    <x v="0"/>
    <x v="41"/>
    <x v="39"/>
    <n v="2022"/>
    <n v="2022"/>
    <n v="2"/>
    <s v="Nice to have. Fill In or Delete"/>
    <s v="EXPENSE"/>
    <x v="2"/>
    <s v="6620 - Payroll taxes - FICA"/>
    <s v="P&amp;L"/>
    <n v="25627"/>
    <s v="No"/>
    <s v="6620 - Payroll taxes - FICA"/>
    <s v="Journal"/>
    <s v="[null]"/>
    <n v="44607"/>
    <n v="4345"/>
    <s v="[null]"/>
    <s v="[null]"/>
    <s v="[null]"/>
    <s v="[null]"/>
    <s v="[null]"/>
    <n v="29504.01"/>
    <m/>
    <n v="7440198.2199999997"/>
    <s v="[null]"/>
    <s v="Expense"/>
    <s v="Operating Expense"/>
    <s v="Payroll Taxes"/>
    <s v="[null]"/>
    <n v="1"/>
    <s v="Corporate"/>
    <s v="Percentage"/>
    <s v="6620 - Payroll taxes - FICA"/>
    <s v="6620 - Payroll taxes - FICA"/>
    <s v="Payroll Taxes"/>
    <s v="Compensation"/>
    <n v="121489"/>
    <s v="Actuals"/>
    <n v="121498"/>
    <s v="6620 - Payroll taxes - FICA"/>
    <x v="18"/>
    <s v="Payroll Taxes"/>
    <n v="29504.01"/>
    <m/>
    <m/>
    <m/>
    <m/>
    <m/>
    <m/>
    <m/>
    <m/>
    <m/>
    <m/>
    <m/>
    <m/>
    <m/>
  </r>
  <r>
    <s v="GL 2022 IISL.xlsx"/>
    <s v="Nice to have. Fill In or Delete"/>
    <s v="Nice to have. Fill In or Delete"/>
    <n v="24833.77"/>
    <n v="44926"/>
    <n v="2022"/>
    <s v="Q4"/>
    <s v="December"/>
    <n v="52"/>
    <n v="31"/>
    <s v="Year"/>
    <s v="Activity"/>
    <s v="Actuals"/>
    <n v="44620"/>
    <x v="0"/>
    <x v="41"/>
    <x v="39"/>
    <n v="2022"/>
    <n v="2022"/>
    <n v="2"/>
    <s v="Nice to have. Fill In or Delete"/>
    <s v="EXPENSE"/>
    <x v="2"/>
    <s v="6620 - Payroll taxes - FICA"/>
    <s v="P&amp;L"/>
    <n v="25627"/>
    <s v="No"/>
    <s v="6620 - Payroll taxes - FICA"/>
    <s v="Journal"/>
    <s v="[null]"/>
    <n v="44620"/>
    <n v="4371"/>
    <s v="[null]"/>
    <s v="[null]"/>
    <s v="[null]"/>
    <s v="[null]"/>
    <s v="[null]"/>
    <n v="24833.77"/>
    <m/>
    <n v="7465031.9899999993"/>
    <s v="[null]"/>
    <s v="Expense"/>
    <s v="Operating Expense"/>
    <s v="Payroll Taxes"/>
    <s v="[null]"/>
    <n v="1"/>
    <s v="Corporate"/>
    <s v="Percentage"/>
    <s v="6620 - Payroll taxes - FICA"/>
    <s v="6620 - Payroll taxes - FICA"/>
    <s v="Payroll Taxes"/>
    <s v="Compensation"/>
    <n v="121489"/>
    <s v="Actuals"/>
    <n v="121498"/>
    <s v="6620 - Payroll taxes - FICA"/>
    <x v="18"/>
    <s v="Payroll Taxes"/>
    <n v="24833.77"/>
    <m/>
    <m/>
    <m/>
    <m/>
    <m/>
    <m/>
    <m/>
    <m/>
    <m/>
    <m/>
    <m/>
    <m/>
    <m/>
  </r>
  <r>
    <s v="GL 2022 IISL.xlsx"/>
    <s v="Nice to have. Fill In or Delete"/>
    <s v="Nice to have. Fill In or Delete"/>
    <n v="244.58"/>
    <n v="44926"/>
    <n v="2022"/>
    <s v="Q4"/>
    <s v="December"/>
    <n v="52"/>
    <n v="31"/>
    <s v="Year"/>
    <s v="Activity"/>
    <s v="Actuals"/>
    <n v="44607"/>
    <x v="0"/>
    <x v="42"/>
    <x v="39"/>
    <n v="2022"/>
    <n v="2022"/>
    <n v="2"/>
    <s v="Nice to have. Fill In or Delete"/>
    <s v="EXPENSE"/>
    <x v="2"/>
    <s v="6660 - Payroll taxes - FUI"/>
    <s v="P&amp;L"/>
    <n v="25627"/>
    <s v="No"/>
    <s v="6660 - Payroll taxes - FUI"/>
    <s v="Journal"/>
    <s v="[null]"/>
    <n v="44607"/>
    <n v="4345"/>
    <s v="[null]"/>
    <s v="[null]"/>
    <s v="[null]"/>
    <s v="[null]"/>
    <s v="[null]"/>
    <n v="244.58"/>
    <m/>
    <n v="53273.58"/>
    <s v="[null]"/>
    <s v="Expense"/>
    <s v="Operating Expense"/>
    <s v="Payroll Taxes"/>
    <s v="[null]"/>
    <n v="1"/>
    <s v="Corporate"/>
    <s v="Percentage"/>
    <s v="6660 - Payroll taxes - FUI"/>
    <s v="6660 - Payroll taxes - FUI"/>
    <s v="Payroll Taxes"/>
    <s v="Compensation"/>
    <n v="121489"/>
    <s v="Actuals"/>
    <n v="121498"/>
    <s v="6660 - Payroll taxes - FUI"/>
    <x v="18"/>
    <s v="Payroll Taxes"/>
    <n v="244.58"/>
    <m/>
    <m/>
    <m/>
    <m/>
    <m/>
    <m/>
    <m/>
    <m/>
    <m/>
    <m/>
    <m/>
    <m/>
    <m/>
  </r>
  <r>
    <s v="GL 2022 IISL.xlsx"/>
    <s v="Nice to have. Fill In or Delete"/>
    <s v="Nice to have. Fill In or Delete"/>
    <n v="61.16"/>
    <n v="44926"/>
    <n v="2022"/>
    <s v="Q4"/>
    <s v="December"/>
    <n v="52"/>
    <n v="31"/>
    <s v="Year"/>
    <s v="Activity"/>
    <s v="Actuals"/>
    <n v="44620"/>
    <x v="0"/>
    <x v="42"/>
    <x v="39"/>
    <n v="2022"/>
    <n v="2022"/>
    <n v="2"/>
    <s v="Nice to have. Fill In or Delete"/>
    <s v="EXPENSE"/>
    <x v="2"/>
    <s v="6660 - Payroll taxes - FUI"/>
    <s v="P&amp;L"/>
    <n v="25627"/>
    <s v="No"/>
    <s v="6660 - Payroll taxes - FUI"/>
    <s v="Journal"/>
    <s v="[null]"/>
    <n v="44620"/>
    <n v="4371"/>
    <s v="[null]"/>
    <s v="[null]"/>
    <s v="[null]"/>
    <s v="[null]"/>
    <s v="[null]"/>
    <n v="61.16"/>
    <m/>
    <n v="53334.740000000005"/>
    <s v="[null]"/>
    <s v="Expense"/>
    <s v="Operating Expense"/>
    <s v="Payroll Taxes"/>
    <s v="[null]"/>
    <n v="1"/>
    <s v="Corporate"/>
    <s v="Percentage"/>
    <s v="6660 - Payroll taxes - FUI"/>
    <s v="6660 - Payroll taxes - FUI"/>
    <s v="Payroll Taxes"/>
    <s v="Compensation"/>
    <n v="121489"/>
    <s v="Actuals"/>
    <n v="121498"/>
    <s v="6660 - Payroll taxes - FUI"/>
    <x v="18"/>
    <s v="Payroll Taxes"/>
    <n v="61.16"/>
    <m/>
    <m/>
    <m/>
    <m/>
    <m/>
    <m/>
    <m/>
    <m/>
    <m/>
    <m/>
    <m/>
    <m/>
    <m/>
  </r>
  <r>
    <s v="GL 2022 IISL.xlsx"/>
    <s v="Nice to have. Fill In or Delete"/>
    <s v="Nice to have. Fill In or Delete"/>
    <n v="6243.69"/>
    <n v="44926"/>
    <n v="2022"/>
    <s v="Q4"/>
    <s v="December"/>
    <n v="52"/>
    <n v="31"/>
    <s v="Year"/>
    <s v="Activity"/>
    <s v="Actuals"/>
    <n v="44607"/>
    <x v="0"/>
    <x v="43"/>
    <x v="39"/>
    <n v="2022"/>
    <n v="2022"/>
    <n v="2"/>
    <s v="Nice to have. Fill In or Delete"/>
    <s v="EXPENSE"/>
    <x v="2"/>
    <s v="6680 - Payroll taxes - SUI"/>
    <s v="P&amp;L"/>
    <n v="25627"/>
    <s v="No"/>
    <s v="6680 - Payroll taxes - SUI"/>
    <s v="Journal"/>
    <s v="[null]"/>
    <n v="44607"/>
    <n v="4345"/>
    <s v="[null]"/>
    <s v="[null]"/>
    <s v="[null]"/>
    <s v="[null]"/>
    <s v="[null]"/>
    <n v="6243.69"/>
    <m/>
    <n v="433400.93"/>
    <s v="[null]"/>
    <s v="Expense"/>
    <s v="Operating Expense"/>
    <s v="Payroll Taxes"/>
    <s v="[null]"/>
    <n v="1"/>
    <s v="Corporate"/>
    <s v="Percentage"/>
    <s v="6680 - Payroll taxes - SUI"/>
    <s v="6680 - Payroll taxes - SUI"/>
    <s v="Payroll Taxes"/>
    <s v="Compensation"/>
    <n v="121489"/>
    <s v="Actuals"/>
    <n v="121498"/>
    <s v="6680 - Payroll taxes - SUI"/>
    <x v="18"/>
    <s v="Payroll Taxes"/>
    <n v="6243.69"/>
    <m/>
    <m/>
    <m/>
    <m/>
    <m/>
    <m/>
    <m/>
    <m/>
    <m/>
    <m/>
    <m/>
    <m/>
    <m/>
  </r>
  <r>
    <s v="GL 2022 IISL.xlsx"/>
    <s v="Nice to have. Fill In or Delete"/>
    <s v="Nice to have. Fill In or Delete"/>
    <n v="4064.09"/>
    <n v="44926"/>
    <n v="2022"/>
    <s v="Q4"/>
    <s v="December"/>
    <n v="52"/>
    <n v="31"/>
    <s v="Year"/>
    <s v="Activity"/>
    <s v="Actuals"/>
    <n v="44620"/>
    <x v="0"/>
    <x v="43"/>
    <x v="39"/>
    <n v="2022"/>
    <n v="2022"/>
    <n v="2"/>
    <s v="Nice to have. Fill In or Delete"/>
    <s v="EXPENSE"/>
    <x v="2"/>
    <s v="6680 - Payroll taxes - SUI"/>
    <s v="P&amp;L"/>
    <n v="25627"/>
    <s v="No"/>
    <s v="6680 - Payroll taxes - SUI"/>
    <s v="Journal"/>
    <s v="[null]"/>
    <n v="44620"/>
    <n v="4371"/>
    <s v="[null]"/>
    <s v="[null]"/>
    <s v="[null]"/>
    <s v="[null]"/>
    <s v="[null]"/>
    <n v="4064.09"/>
    <m/>
    <n v="437465.02"/>
    <s v="[null]"/>
    <s v="Expense"/>
    <s v="Operating Expense"/>
    <s v="Payroll Taxes"/>
    <s v="[null]"/>
    <n v="1"/>
    <s v="Corporate"/>
    <s v="Percentage"/>
    <s v="6680 - Payroll taxes - SUI"/>
    <s v="6680 - Payroll taxes - SUI"/>
    <s v="Payroll Taxes"/>
    <s v="Compensation"/>
    <n v="121489"/>
    <s v="Actuals"/>
    <n v="121498"/>
    <s v="6680 - Payroll taxes - SUI"/>
    <x v="18"/>
    <s v="Payroll Taxes"/>
    <n v="4064.09"/>
    <m/>
    <m/>
    <m/>
    <m/>
    <m/>
    <m/>
    <m/>
    <m/>
    <m/>
    <m/>
    <m/>
    <m/>
    <m/>
  </r>
  <r>
    <s v="GL 2022 IISL.xlsx"/>
    <s v="Nice to have. Fill In or Delete"/>
    <s v="Nice to have. Fill In or Delete"/>
    <n v="622"/>
    <n v="44926"/>
    <n v="2022"/>
    <s v="Q4"/>
    <s v="December"/>
    <n v="52"/>
    <n v="31"/>
    <s v="Year"/>
    <s v="Activity"/>
    <s v="Actuals"/>
    <n v="44609"/>
    <x v="0"/>
    <x v="44"/>
    <x v="33"/>
    <n v="2022"/>
    <n v="2022"/>
    <n v="2"/>
    <s v="Nice to have. Fill In or Delete"/>
    <s v="EXPENSE"/>
    <x v="2"/>
    <s v="6705 - Professional Fees - Pension Services"/>
    <s v="P&amp;L"/>
    <n v="25627"/>
    <s v="No"/>
    <s v="6705 - Professional Fees - Pension Services"/>
    <s v="Bill"/>
    <s v="[null]"/>
    <n v="44609"/>
    <n v="40154"/>
    <s v="THE WOLF PENSION GROUP, LLC"/>
    <s v="[null]"/>
    <s v="[null]"/>
    <s v="[null]"/>
    <s v="[null]"/>
    <n v="622"/>
    <m/>
    <n v="1363036.22"/>
    <s v="[null]"/>
    <s v="Expense"/>
    <s v="Operating Expense"/>
    <s v="Outside Services"/>
    <s v="[null]"/>
    <n v="1"/>
    <s v="Corporate"/>
    <s v="Percentage"/>
    <s v="6705 - Professional Fees - Pension Services"/>
    <s v="6705 - Professional Fees - Pension Services"/>
    <s v="Outside Services"/>
    <s v="[null]"/>
    <n v="121489"/>
    <s v="Actuals"/>
    <n v="121498"/>
    <s v="6705 - Professional Fees - Pension Services"/>
    <x v="10"/>
    <s v="Outside Services"/>
    <n v="622"/>
    <m/>
    <m/>
    <m/>
    <m/>
    <m/>
    <m/>
    <m/>
    <m/>
    <m/>
    <m/>
    <m/>
    <m/>
    <m/>
  </r>
  <r>
    <s v="GL 2022 IISL.xlsx"/>
    <s v="Nice to have. Fill In or Delete"/>
    <s v="Nice to have. Fill In or Delete"/>
    <n v="1915.23"/>
    <n v="44926"/>
    <n v="2022"/>
    <s v="Q4"/>
    <s v="December"/>
    <n v="52"/>
    <n v="31"/>
    <s v="Year"/>
    <s v="Activity"/>
    <s v="Actuals"/>
    <n v="44606"/>
    <x v="0"/>
    <x v="45"/>
    <x v="40"/>
    <n v="2022"/>
    <n v="2022"/>
    <n v="2"/>
    <s v="Nice to have. Fill In or Delete"/>
    <s v="EXPENSE"/>
    <x v="2"/>
    <s v="6710 - Postage"/>
    <s v="P&amp;L"/>
    <n v="25627"/>
    <s v="No"/>
    <s v="6710 - Postage"/>
    <s v="Bill"/>
    <s v="[null]"/>
    <n v="44606"/>
    <s v="2/14/22 Statement"/>
    <s v="PURCHASE POWER (8000-9000-0159-1092 = NY)"/>
    <s v="[null]"/>
    <s v="[null]"/>
    <s v="[null]"/>
    <s v="[null]"/>
    <n v="1915.23"/>
    <m/>
    <n v="32278.47"/>
    <s v="[null]"/>
    <s v="Expense"/>
    <s v="Operating Expense"/>
    <s v="Other Operating Expenses"/>
    <s v="[null]"/>
    <n v="1"/>
    <s v="Corporate"/>
    <s v="Percentage"/>
    <s v="6710 - Postage"/>
    <s v="6710 - Postage"/>
    <s v="Other Operating Expenses"/>
    <s v="[null]"/>
    <n v="121489"/>
    <s v="Actuals"/>
    <n v="121498"/>
    <s v="6710 - Postage"/>
    <x v="11"/>
    <s v="Other Operating Expenses"/>
    <n v="1915.23"/>
    <m/>
    <m/>
    <m/>
    <m/>
    <m/>
    <m/>
    <m/>
    <m/>
    <m/>
    <m/>
    <m/>
    <m/>
    <m/>
  </r>
  <r>
    <s v="GL 2022 IISL.xlsx"/>
    <s v="Nice to have. Fill In or Delete"/>
    <s v="Nice to have. Fill In or Delete"/>
    <n v="3150"/>
    <n v="44926"/>
    <n v="2022"/>
    <s v="Q4"/>
    <s v="December"/>
    <n v="52"/>
    <n v="31"/>
    <s v="Year"/>
    <s v="Activity"/>
    <s v="Actuals"/>
    <n v="44593"/>
    <x v="0"/>
    <x v="46"/>
    <x v="41"/>
    <n v="2022"/>
    <n v="2022"/>
    <n v="2"/>
    <s v="Nice to have. Fill In or Delete"/>
    <s v="EXPENSE"/>
    <x v="2"/>
    <s v="6740 - Rent"/>
    <s v="P&amp;L"/>
    <n v="25627"/>
    <s v="No"/>
    <s v="6740 - Rent"/>
    <s v="Bill"/>
    <s v="[null]"/>
    <n v="44593"/>
    <s v="Feb 2022 rent"/>
    <s v="AGILANT SOLUTIONS INC"/>
    <s v="[null]"/>
    <s v="[null]"/>
    <s v="[null]"/>
    <s v="[null]"/>
    <n v="3150"/>
    <m/>
    <n v="4588256.51"/>
    <s v="[null]"/>
    <s v="Expense"/>
    <s v="Operating Expense"/>
    <s v="Office Expenses"/>
    <s v="[null]"/>
    <n v="1"/>
    <s v="Corporate"/>
    <s v="Percentage"/>
    <s v="6740 - Rent"/>
    <s v="6740 - Rent"/>
    <s v="Office Expenses"/>
    <s v="[null]"/>
    <n v="121489"/>
    <s v="Actuals"/>
    <n v="121498"/>
    <s v="6740 - Rent"/>
    <x v="15"/>
    <s v="Office Expenses"/>
    <n v="3150"/>
    <m/>
    <m/>
    <m/>
    <m/>
    <m/>
    <m/>
    <m/>
    <m/>
    <m/>
    <m/>
    <m/>
    <m/>
    <m/>
  </r>
  <r>
    <s v="GL 2022 IISL.xlsx"/>
    <s v="Nice to have. Fill In or Delete"/>
    <s v="Nice to have. Fill In or Delete"/>
    <n v="2631.66"/>
    <n v="44926"/>
    <n v="2022"/>
    <s v="Q4"/>
    <s v="December"/>
    <n v="52"/>
    <n v="31"/>
    <s v="Year"/>
    <s v="Activity"/>
    <s v="Actuals"/>
    <n v="44606"/>
    <x v="0"/>
    <x v="46"/>
    <x v="41"/>
    <n v="2022"/>
    <n v="2022"/>
    <n v="2"/>
    <s v="Nice to have. Fill In or Delete"/>
    <s v="EXPENSE"/>
    <x v="2"/>
    <s v="6740 - Rent"/>
    <s v="P&amp;L"/>
    <n v="25627"/>
    <s v="No"/>
    <s v="6740 - Rent"/>
    <s v="Bill"/>
    <s v="[null]"/>
    <n v="44606"/>
    <d v="2022-02-22T00:00:00"/>
    <s v="ZIRKLE PROPERTY HOLDINGS LLC"/>
    <s v="[null]"/>
    <s v="[null]"/>
    <s v="[null]"/>
    <s v="[null]"/>
    <n v="2631.66"/>
    <m/>
    <n v="4590888.17"/>
    <s v="[null]"/>
    <s v="Expense"/>
    <s v="Operating Expense"/>
    <s v="Office Expenses"/>
    <s v="[null]"/>
    <n v="1"/>
    <s v="Corporate"/>
    <s v="Percentage"/>
    <s v="6740 - Rent"/>
    <s v="6740 - Rent"/>
    <s v="Office Expenses"/>
    <s v="[null]"/>
    <n v="121489"/>
    <s v="Actuals"/>
    <n v="121498"/>
    <s v="6740 - Rent"/>
    <x v="15"/>
    <s v="Office Expenses"/>
    <n v="2631.66"/>
    <m/>
    <m/>
    <m/>
    <m/>
    <m/>
    <m/>
    <m/>
    <m/>
    <m/>
    <m/>
    <m/>
    <m/>
    <m/>
  </r>
  <r>
    <s v="GL 2022 IISL.xlsx"/>
    <s v="Nice to have. Fill In or Delete"/>
    <s v="Nice to have. Fill In or Delete"/>
    <n v="31204.97"/>
    <n v="44926"/>
    <n v="2022"/>
    <s v="Q4"/>
    <s v="December"/>
    <n v="52"/>
    <n v="31"/>
    <s v="Year"/>
    <s v="Activity"/>
    <s v="Actuals"/>
    <n v="44615"/>
    <x v="0"/>
    <x v="46"/>
    <x v="41"/>
    <n v="2022"/>
    <n v="2022"/>
    <n v="2"/>
    <s v="Nice to have. Fill In or Delete"/>
    <s v="EXPENSE"/>
    <x v="2"/>
    <s v="6740 - Rent"/>
    <s v="P&amp;L"/>
    <n v="25627"/>
    <s v="No"/>
    <s v="6740 - Rent"/>
    <s v="Bill"/>
    <s v="[null]"/>
    <n v="44615"/>
    <s v="2/23/22 Statement"/>
    <s v="ROLLING HILLS ENTERPRISES LLC"/>
    <s v="[null]"/>
    <s v="[null]"/>
    <s v="[null]"/>
    <s v="[null]"/>
    <n v="31204.97"/>
    <m/>
    <n v="4622093.1399999997"/>
    <s v="[null]"/>
    <s v="Expense"/>
    <s v="Operating Expense"/>
    <s v="Office Expenses"/>
    <s v="[null]"/>
    <n v="1"/>
    <s v="Corporate"/>
    <s v="Percentage"/>
    <s v="6740 - Rent"/>
    <s v="6740 - Rent"/>
    <s v="Office Expenses"/>
    <s v="[null]"/>
    <n v="121489"/>
    <s v="Actuals"/>
    <n v="121498"/>
    <s v="6740 - Rent"/>
    <x v="15"/>
    <s v="Office Expenses"/>
    <n v="31204.97"/>
    <m/>
    <m/>
    <m/>
    <m/>
    <m/>
    <m/>
    <m/>
    <m/>
    <m/>
    <m/>
    <m/>
    <m/>
    <m/>
  </r>
  <r>
    <s v="GL 2022 IISL.xlsx"/>
    <s v="Nice to have. Fill In or Delete"/>
    <s v="Nice to have. Fill In or Delete"/>
    <n v="100000"/>
    <n v="44926"/>
    <n v="2022"/>
    <s v="Q4"/>
    <s v="December"/>
    <n v="52"/>
    <n v="31"/>
    <s v="Year"/>
    <s v="Activity"/>
    <s v="Actuals"/>
    <n v="44607"/>
    <x v="0"/>
    <x v="47"/>
    <x v="42"/>
    <n v="2022"/>
    <n v="2022"/>
    <n v="2"/>
    <s v="Nice to have. Fill In or Delete"/>
    <s v="EXPENSE"/>
    <x v="2"/>
    <s v="6780 - Salaries - Officer"/>
    <s v="P&amp;L"/>
    <n v="25627"/>
    <s v="No"/>
    <s v="6780 - Salaries - Officer"/>
    <s v="Journal"/>
    <s v="[null]"/>
    <n v="44607"/>
    <n v="4345"/>
    <s v="[null]"/>
    <s v="[null]"/>
    <s v="[null]"/>
    <s v="[null]"/>
    <s v="[null]"/>
    <n v="100000"/>
    <m/>
    <n v="29340000"/>
    <s v="[null]"/>
    <s v="Expense"/>
    <s v="Operating Expense"/>
    <s v="Salaries"/>
    <s v="[null]"/>
    <n v="1"/>
    <s v="Corporate"/>
    <s v="Percentage"/>
    <s v="6780 - Salaries - Officer"/>
    <s v="6780 - Salaries - Officer"/>
    <s v="Salaries"/>
    <s v="Compensation"/>
    <n v="121489"/>
    <s v="Actuals"/>
    <n v="121498"/>
    <s v="6780 - Salaries - Officer"/>
    <x v="19"/>
    <s v="Salaries"/>
    <n v="100000"/>
    <m/>
    <m/>
    <m/>
    <m/>
    <m/>
    <m/>
    <m/>
    <m/>
    <m/>
    <m/>
    <m/>
    <m/>
    <m/>
  </r>
  <r>
    <s v="GL 2022 IISL.xlsx"/>
    <s v="Nice to have. Fill In or Delete"/>
    <s v="Nice to have. Fill In or Delete"/>
    <n v="100000"/>
    <n v="44926"/>
    <n v="2022"/>
    <s v="Q4"/>
    <s v="December"/>
    <n v="52"/>
    <n v="31"/>
    <s v="Year"/>
    <s v="Activity"/>
    <s v="Actuals"/>
    <n v="44620"/>
    <x v="0"/>
    <x v="47"/>
    <x v="42"/>
    <n v="2022"/>
    <n v="2022"/>
    <n v="2"/>
    <s v="Nice to have. Fill In or Delete"/>
    <s v="EXPENSE"/>
    <x v="2"/>
    <s v="6780 - Salaries - Officer"/>
    <s v="P&amp;L"/>
    <n v="25627"/>
    <s v="No"/>
    <s v="6780 - Salaries - Officer"/>
    <s v="Journal"/>
    <s v="[null]"/>
    <n v="44620"/>
    <n v="4371"/>
    <s v="[null]"/>
    <s v="[null]"/>
    <s v="[null]"/>
    <s v="[null]"/>
    <s v="[null]"/>
    <n v="100000"/>
    <m/>
    <n v="29440000"/>
    <s v="[null]"/>
    <s v="Expense"/>
    <s v="Operating Expense"/>
    <s v="Salaries"/>
    <s v="[null]"/>
    <n v="1"/>
    <s v="Corporate"/>
    <s v="Percentage"/>
    <s v="6780 - Salaries - Officer"/>
    <s v="6780 - Salaries - Officer"/>
    <s v="Salaries"/>
    <s v="Compensation"/>
    <n v="121489"/>
    <s v="Actuals"/>
    <n v="121498"/>
    <s v="6780 - Salaries - Officer"/>
    <x v="19"/>
    <s v="Salaries"/>
    <n v="100000"/>
    <m/>
    <m/>
    <m/>
    <m/>
    <m/>
    <m/>
    <m/>
    <m/>
    <m/>
    <m/>
    <m/>
    <m/>
    <m/>
  </r>
  <r>
    <s v="GL 2022 IISL.xlsx"/>
    <s v="Nice to have. Fill In or Delete"/>
    <s v="Nice to have. Fill In or Delete"/>
    <n v="44791.68"/>
    <n v="44926"/>
    <n v="2022"/>
    <s v="Q4"/>
    <s v="December"/>
    <n v="52"/>
    <n v="31"/>
    <s v="Year"/>
    <s v="Activity"/>
    <s v="Actuals"/>
    <n v="44607"/>
    <x v="0"/>
    <x v="48"/>
    <x v="42"/>
    <n v="2022"/>
    <n v="2022"/>
    <n v="2"/>
    <s v="Nice to have. Fill In or Delete"/>
    <s v="EXPENSE"/>
    <x v="2"/>
    <s v="6782 - Salaries - Management"/>
    <s v="P&amp;L"/>
    <n v="25627"/>
    <s v="No"/>
    <s v="6782 - Salaries - Management"/>
    <s v="Journal"/>
    <s v="[null]"/>
    <n v="44607"/>
    <n v="4345"/>
    <s v="[null]"/>
    <s v="[null]"/>
    <s v="[null]"/>
    <s v="[null]"/>
    <s v="[null]"/>
    <n v="44791.68"/>
    <m/>
    <n v="8909777.7899999991"/>
    <s v="[null]"/>
    <s v="Expense"/>
    <s v="Operating Expense"/>
    <s v="Salaries"/>
    <s v="[null]"/>
    <n v="1"/>
    <s v="Corporate"/>
    <s v="Percentage"/>
    <s v="6782 - Salaries - Management"/>
    <s v="6782 - Salaries - Management"/>
    <s v="Salaries"/>
    <s v="Compensation"/>
    <n v="121489"/>
    <s v="Actuals"/>
    <n v="121498"/>
    <s v="6782 - Salaries - Management"/>
    <x v="19"/>
    <s v="Salaries"/>
    <n v="44791.68"/>
    <m/>
    <m/>
    <m/>
    <m/>
    <m/>
    <m/>
    <m/>
    <m/>
    <m/>
    <m/>
    <m/>
    <m/>
    <m/>
  </r>
  <r>
    <s v="GL 2022 IISL.xlsx"/>
    <s v="Nice to have. Fill In or Delete"/>
    <s v="Nice to have. Fill In or Delete"/>
    <n v="44791.67"/>
    <n v="44926"/>
    <n v="2022"/>
    <s v="Q4"/>
    <s v="December"/>
    <n v="52"/>
    <n v="31"/>
    <s v="Year"/>
    <s v="Activity"/>
    <s v="Actuals"/>
    <n v="44620"/>
    <x v="0"/>
    <x v="48"/>
    <x v="42"/>
    <n v="2022"/>
    <n v="2022"/>
    <n v="2"/>
    <s v="Nice to have. Fill In or Delete"/>
    <s v="EXPENSE"/>
    <x v="2"/>
    <s v="6782 - Salaries - Management"/>
    <s v="P&amp;L"/>
    <n v="25627"/>
    <s v="No"/>
    <s v="6782 - Salaries - Management"/>
    <s v="Journal"/>
    <s v="[null]"/>
    <n v="44620"/>
    <n v="4371"/>
    <s v="[null]"/>
    <s v="[null]"/>
    <s v="[null]"/>
    <s v="[null]"/>
    <s v="[null]"/>
    <n v="44791.67"/>
    <m/>
    <n v="8954569.459999999"/>
    <s v="[null]"/>
    <s v="Expense"/>
    <s v="Operating Expense"/>
    <s v="Salaries"/>
    <s v="[null]"/>
    <n v="1"/>
    <s v="Corporate"/>
    <s v="Percentage"/>
    <s v="6782 - Salaries - Management"/>
    <s v="6782 - Salaries - Management"/>
    <s v="Salaries"/>
    <s v="Compensation"/>
    <n v="121489"/>
    <s v="Actuals"/>
    <n v="121498"/>
    <s v="6782 - Salaries - Management"/>
    <x v="19"/>
    <s v="Salaries"/>
    <n v="44791.67"/>
    <m/>
    <m/>
    <m/>
    <m/>
    <m/>
    <m/>
    <m/>
    <m/>
    <m/>
    <m/>
    <m/>
    <m/>
    <m/>
  </r>
  <r>
    <s v="GL 2022 IISL.xlsx"/>
    <s v="Nice to have. Fill In or Delete"/>
    <s v="Nice to have. Fill In or Delete"/>
    <n v="20939.04"/>
    <n v="44926"/>
    <n v="2022"/>
    <s v="Q4"/>
    <s v="December"/>
    <n v="52"/>
    <n v="31"/>
    <s v="Year"/>
    <s v="Activity"/>
    <s v="Actuals"/>
    <n v="44607"/>
    <x v="0"/>
    <x v="49"/>
    <x v="42"/>
    <n v="2022"/>
    <n v="2022"/>
    <n v="2"/>
    <s v="Nice to have. Fill In or Delete"/>
    <s v="EXPENSE"/>
    <x v="2"/>
    <s v="6785 - Salaries - Operations"/>
    <s v="P&amp;L"/>
    <n v="25627"/>
    <s v="No"/>
    <s v="6785 - Salaries - Operations"/>
    <s v="Journal"/>
    <s v="[null]"/>
    <n v="44607"/>
    <n v="4345"/>
    <s v="[null]"/>
    <s v="[null]"/>
    <s v="[null]"/>
    <s v="[null]"/>
    <s v="[null]"/>
    <n v="20939.04"/>
    <m/>
    <n v="7876865.5"/>
    <s v="[null]"/>
    <s v="Expense"/>
    <s v="Operating Expense"/>
    <s v="Salaries"/>
    <s v="[null]"/>
    <n v="1"/>
    <s v="Corporate"/>
    <s v="Percentage"/>
    <s v="6785 - Salaries - Operations"/>
    <s v="6785 - Salaries - Operations"/>
    <s v="Salaries"/>
    <s v="Compensation"/>
    <n v="121489"/>
    <s v="Actuals"/>
    <n v="121498"/>
    <s v="6785 - Salaries - Operations"/>
    <x v="19"/>
    <s v="Salaries"/>
    <n v="20939.04"/>
    <m/>
    <m/>
    <m/>
    <m/>
    <m/>
    <m/>
    <m/>
    <m/>
    <m/>
    <m/>
    <m/>
    <m/>
    <m/>
  </r>
  <r>
    <s v="GL 2022 IISL.xlsx"/>
    <s v="Nice to have. Fill In or Delete"/>
    <s v="Nice to have. Fill In or Delete"/>
    <n v="20739.3"/>
    <n v="44926"/>
    <n v="2022"/>
    <s v="Q4"/>
    <s v="December"/>
    <n v="52"/>
    <n v="31"/>
    <s v="Year"/>
    <s v="Activity"/>
    <s v="Actuals"/>
    <n v="44620"/>
    <x v="0"/>
    <x v="49"/>
    <x v="42"/>
    <n v="2022"/>
    <n v="2022"/>
    <n v="2"/>
    <s v="Nice to have. Fill In or Delete"/>
    <s v="EXPENSE"/>
    <x v="2"/>
    <s v="6785 - Salaries - Operations"/>
    <s v="P&amp;L"/>
    <n v="25627"/>
    <s v="No"/>
    <s v="6785 - Salaries - Operations"/>
    <s v="Journal"/>
    <s v="[null]"/>
    <n v="44620"/>
    <n v="4371"/>
    <s v="[null]"/>
    <s v="[null]"/>
    <s v="[null]"/>
    <s v="[null]"/>
    <s v="[null]"/>
    <n v="20739.3"/>
    <m/>
    <n v="7897604.7999999998"/>
    <s v="[null]"/>
    <s v="Expense"/>
    <s v="Operating Expense"/>
    <s v="Salaries"/>
    <s v="[null]"/>
    <n v="1"/>
    <s v="Corporate"/>
    <s v="Percentage"/>
    <s v="6785 - Salaries - Operations"/>
    <s v="6785 - Salaries - Operations"/>
    <s v="Salaries"/>
    <s v="Compensation"/>
    <n v="121489"/>
    <s v="Actuals"/>
    <n v="121498"/>
    <s v="6785 - Salaries - Operations"/>
    <x v="19"/>
    <s v="Salaries"/>
    <n v="20739.3"/>
    <m/>
    <m/>
    <m/>
    <m/>
    <m/>
    <m/>
    <m/>
    <m/>
    <m/>
    <m/>
    <m/>
    <m/>
    <m/>
  </r>
  <r>
    <s v="GL 2022 IISL.xlsx"/>
    <s v="Nice to have. Fill In or Delete"/>
    <s v="Nice to have. Fill In or Delete"/>
    <n v="30833.33"/>
    <n v="44926"/>
    <n v="2022"/>
    <s v="Q4"/>
    <s v="December"/>
    <n v="52"/>
    <n v="31"/>
    <s v="Year"/>
    <s v="Activity"/>
    <s v="Actuals"/>
    <n v="44607"/>
    <x v="0"/>
    <x v="50"/>
    <x v="42"/>
    <n v="2022"/>
    <n v="2022"/>
    <n v="2"/>
    <s v="Nice to have. Fill In or Delete"/>
    <s v="EXPENSE"/>
    <x v="2"/>
    <s v="6786 - Salaries - Sales"/>
    <s v="P&amp;L"/>
    <n v="25627"/>
    <s v="No"/>
    <s v="6786 - Salaries - Sales"/>
    <s v="Journal"/>
    <s v="[null]"/>
    <n v="44607"/>
    <n v="4345"/>
    <s v="[null]"/>
    <s v="[null]"/>
    <s v="[null]"/>
    <s v="[null]"/>
    <s v="[null]"/>
    <n v="30833.33"/>
    <m/>
    <n v="14419859.880000001"/>
    <s v="[null]"/>
    <s v="Expense"/>
    <s v="Operating Expense"/>
    <s v="Salaries"/>
    <s v="[null]"/>
    <n v="1"/>
    <s v="Corporate"/>
    <s v="Percentage"/>
    <s v="6786 - Salaries - Sales"/>
    <s v="6786 - Salaries - Sales"/>
    <s v="Salaries"/>
    <s v="Compensation"/>
    <n v="121489"/>
    <s v="Actuals"/>
    <n v="121498"/>
    <s v="6786 - Salaries - Sales"/>
    <x v="19"/>
    <s v="Salaries"/>
    <n v="30833.33"/>
    <m/>
    <m/>
    <m/>
    <m/>
    <m/>
    <m/>
    <m/>
    <m/>
    <m/>
    <m/>
    <m/>
    <m/>
    <m/>
  </r>
  <r>
    <s v="GL 2022 IISL.xlsx"/>
    <s v="Nice to have. Fill In or Delete"/>
    <s v="Nice to have. Fill In or Delete"/>
    <n v="30833.33"/>
    <n v="44926"/>
    <n v="2022"/>
    <s v="Q4"/>
    <s v="December"/>
    <n v="52"/>
    <n v="31"/>
    <s v="Year"/>
    <s v="Activity"/>
    <s v="Actuals"/>
    <n v="44620"/>
    <x v="0"/>
    <x v="50"/>
    <x v="42"/>
    <n v="2022"/>
    <n v="2022"/>
    <n v="2"/>
    <s v="Nice to have. Fill In or Delete"/>
    <s v="EXPENSE"/>
    <x v="2"/>
    <s v="6786 - Salaries - Sales"/>
    <s v="P&amp;L"/>
    <n v="25627"/>
    <s v="No"/>
    <s v="6786 - Salaries - Sales"/>
    <s v="Journal"/>
    <s v="[null]"/>
    <n v="44620"/>
    <n v="4371"/>
    <s v="[null]"/>
    <s v="[null]"/>
    <s v="[null]"/>
    <s v="[null]"/>
    <s v="[null]"/>
    <n v="30833.33"/>
    <m/>
    <n v="14450693.210000001"/>
    <s v="[null]"/>
    <s v="Expense"/>
    <s v="Operating Expense"/>
    <s v="Salaries"/>
    <s v="[null]"/>
    <n v="1"/>
    <s v="Corporate"/>
    <s v="Percentage"/>
    <s v="6786 - Salaries - Sales"/>
    <s v="6786 - Salaries - Sales"/>
    <s v="Salaries"/>
    <s v="Compensation"/>
    <n v="121489"/>
    <s v="Actuals"/>
    <n v="121498"/>
    <s v="6786 - Salaries - Sales"/>
    <x v="19"/>
    <s v="Salaries"/>
    <n v="30833.33"/>
    <m/>
    <m/>
    <m/>
    <m/>
    <m/>
    <m/>
    <m/>
    <m/>
    <m/>
    <m/>
    <m/>
    <m/>
    <m/>
  </r>
  <r>
    <s v="GL 2022 IISL.xlsx"/>
    <s v="Nice to have. Fill In or Delete"/>
    <s v="Nice to have. Fill In or Delete"/>
    <n v="25558.79"/>
    <n v="44926"/>
    <n v="2022"/>
    <s v="Q4"/>
    <s v="December"/>
    <n v="52"/>
    <n v="31"/>
    <s v="Year"/>
    <s v="Activity"/>
    <s v="Actuals"/>
    <n v="44607"/>
    <x v="0"/>
    <x v="51"/>
    <x v="42"/>
    <n v="2022"/>
    <n v="2022"/>
    <n v="2"/>
    <s v="Nice to have. Fill In or Delete"/>
    <s v="EXPENSE"/>
    <x v="2"/>
    <s v="6787 - Salaries - Sales Assts."/>
    <s v="P&amp;L"/>
    <n v="25627"/>
    <s v="No"/>
    <s v="6787 - Salaries - Sales Assts."/>
    <s v="Journal"/>
    <s v="[null]"/>
    <n v="44607"/>
    <n v="4345"/>
    <s v="[null]"/>
    <s v="[null]"/>
    <s v="[null]"/>
    <s v="[null]"/>
    <s v="[null]"/>
    <n v="25558.79"/>
    <m/>
    <n v="8824282.0999999978"/>
    <s v="[null]"/>
    <s v="Expense"/>
    <s v="Operating Expense"/>
    <s v="Salaries"/>
    <s v="[null]"/>
    <n v="1"/>
    <s v="Corporate"/>
    <s v="Percentage"/>
    <s v="6787 - Salaries - Sales Assts."/>
    <s v="6787 - Salaries - Sales Assts."/>
    <s v="Salaries"/>
    <s v="Compensation"/>
    <n v="121489"/>
    <s v="Actuals"/>
    <n v="121498"/>
    <s v="6787 - Salaries - Sales Assts."/>
    <x v="19"/>
    <s v="Salaries"/>
    <n v="25558.79"/>
    <m/>
    <m/>
    <m/>
    <m/>
    <m/>
    <m/>
    <m/>
    <m/>
    <m/>
    <m/>
    <m/>
    <m/>
    <m/>
  </r>
  <r>
    <s v="GL 2022 IISL.xlsx"/>
    <s v="Nice to have. Fill In or Delete"/>
    <s v="Nice to have. Fill In or Delete"/>
    <n v="25558.79"/>
    <n v="44926"/>
    <n v="2022"/>
    <s v="Q4"/>
    <s v="December"/>
    <n v="52"/>
    <n v="31"/>
    <s v="Year"/>
    <s v="Activity"/>
    <s v="Actuals"/>
    <n v="44620"/>
    <x v="0"/>
    <x v="51"/>
    <x v="42"/>
    <n v="2022"/>
    <n v="2022"/>
    <n v="2"/>
    <s v="Nice to have. Fill In or Delete"/>
    <s v="EXPENSE"/>
    <x v="2"/>
    <s v="6787 - Salaries - Sales Assts."/>
    <s v="P&amp;L"/>
    <n v="25627"/>
    <s v="No"/>
    <s v="6787 - Salaries - Sales Assts."/>
    <s v="Journal"/>
    <s v="[null]"/>
    <n v="44620"/>
    <n v="4371"/>
    <s v="[null]"/>
    <s v="[null]"/>
    <s v="[null]"/>
    <s v="[null]"/>
    <s v="[null]"/>
    <n v="25558.79"/>
    <m/>
    <n v="8849840.8899999969"/>
    <s v="[null]"/>
    <s v="Expense"/>
    <s v="Operating Expense"/>
    <s v="Salaries"/>
    <s v="[null]"/>
    <n v="1"/>
    <s v="Corporate"/>
    <s v="Percentage"/>
    <s v="6787 - Salaries - Sales Assts."/>
    <s v="6787 - Salaries - Sales Assts."/>
    <s v="Salaries"/>
    <s v="Compensation"/>
    <n v="121489"/>
    <s v="Actuals"/>
    <n v="121498"/>
    <s v="6787 - Salaries - Sales Assts."/>
    <x v="19"/>
    <s v="Salaries"/>
    <n v="25558.79"/>
    <m/>
    <m/>
    <m/>
    <m/>
    <m/>
    <m/>
    <m/>
    <m/>
    <m/>
    <m/>
    <m/>
    <m/>
    <m/>
  </r>
  <r>
    <s v="GL 2022 IISL.xlsx"/>
    <s v="Nice to have. Fill In or Delete"/>
    <s v="Nice to have. Fill In or Delete"/>
    <n v="4083.33"/>
    <n v="44926"/>
    <n v="2022"/>
    <s v="Q4"/>
    <s v="December"/>
    <n v="52"/>
    <n v="31"/>
    <s v="Year"/>
    <s v="Activity"/>
    <s v="Actuals"/>
    <n v="44607"/>
    <x v="0"/>
    <x v="52"/>
    <x v="42"/>
    <n v="2022"/>
    <n v="2022"/>
    <n v="2"/>
    <s v="Nice to have. Fill In or Delete"/>
    <s v="EXPENSE"/>
    <x v="2"/>
    <s v="6789 - Salaries - Marketing"/>
    <s v="P&amp;L"/>
    <n v="25627"/>
    <s v="No"/>
    <s v="6789 - Salaries - Marketing"/>
    <s v="Journal"/>
    <s v="[null]"/>
    <n v="44607"/>
    <n v="4345"/>
    <s v="[null]"/>
    <s v="[null]"/>
    <s v="[null]"/>
    <s v="[null]"/>
    <s v="[null]"/>
    <n v="4083.33"/>
    <m/>
    <n v="1165274.2500000002"/>
    <s v="[null]"/>
    <s v="Expense"/>
    <s v="Operating Expense"/>
    <s v="Salaries"/>
    <s v="[null]"/>
    <n v="1"/>
    <s v="Corporate"/>
    <s v="Percentage"/>
    <s v="6789 - Salaries - Marketing"/>
    <s v="6789 - Salaries - Marketing"/>
    <s v="Salaries"/>
    <s v="Compensation"/>
    <n v="121489"/>
    <s v="Actuals"/>
    <n v="121498"/>
    <s v="6789 - Salaries - Marketing"/>
    <x v="19"/>
    <s v="Salaries"/>
    <n v="4083.33"/>
    <m/>
    <m/>
    <m/>
    <m/>
    <m/>
    <m/>
    <m/>
    <m/>
    <m/>
    <m/>
    <m/>
    <m/>
    <m/>
  </r>
  <r>
    <s v="GL 2022 IISL.xlsx"/>
    <s v="Nice to have. Fill In or Delete"/>
    <s v="Nice to have. Fill In or Delete"/>
    <n v="4083.33"/>
    <n v="44926"/>
    <n v="2022"/>
    <s v="Q4"/>
    <s v="December"/>
    <n v="52"/>
    <n v="31"/>
    <s v="Year"/>
    <s v="Activity"/>
    <s v="Actuals"/>
    <n v="44620"/>
    <x v="0"/>
    <x v="52"/>
    <x v="42"/>
    <n v="2022"/>
    <n v="2022"/>
    <n v="2"/>
    <s v="Nice to have. Fill In or Delete"/>
    <s v="EXPENSE"/>
    <x v="2"/>
    <s v="6789 - Salaries - Marketing"/>
    <s v="P&amp;L"/>
    <n v="25627"/>
    <s v="No"/>
    <s v="6789 - Salaries - Marketing"/>
    <s v="Journal"/>
    <s v="[null]"/>
    <n v="44620"/>
    <n v="4371"/>
    <s v="[null]"/>
    <s v="[null]"/>
    <s v="[null]"/>
    <s v="[null]"/>
    <s v="[null]"/>
    <n v="4083.33"/>
    <m/>
    <n v="1169357.5800000003"/>
    <s v="[null]"/>
    <s v="Expense"/>
    <s v="Operating Expense"/>
    <s v="Salaries"/>
    <s v="[null]"/>
    <n v="1"/>
    <s v="Corporate"/>
    <s v="Percentage"/>
    <s v="6789 - Salaries - Marketing"/>
    <s v="6789 - Salaries - Marketing"/>
    <s v="Salaries"/>
    <s v="Compensation"/>
    <n v="121489"/>
    <s v="Actuals"/>
    <n v="121498"/>
    <s v="6789 - Salaries - Marketing"/>
    <x v="19"/>
    <s v="Salaries"/>
    <n v="4083.33"/>
    <m/>
    <m/>
    <m/>
    <m/>
    <m/>
    <m/>
    <m/>
    <m/>
    <m/>
    <m/>
    <m/>
    <m/>
    <m/>
  </r>
  <r>
    <s v="GL 2022 IISL.xlsx"/>
    <s v="Nice to have. Fill In or Delete"/>
    <s v="Nice to have. Fill In or Delete"/>
    <n v="45.57"/>
    <n v="44926"/>
    <n v="2022"/>
    <s v="Q4"/>
    <s v="December"/>
    <n v="52"/>
    <n v="31"/>
    <s v="Year"/>
    <s v="Activity"/>
    <s v="Actuals"/>
    <n v="44593"/>
    <x v="0"/>
    <x v="53"/>
    <x v="43"/>
    <n v="2022"/>
    <n v="2022"/>
    <n v="2"/>
    <s v="Nice to have. Fill In or Delete"/>
    <s v="EXPENSE"/>
    <x v="2"/>
    <s v="6800 - Security"/>
    <s v="P&amp;L"/>
    <n v="25627"/>
    <s v="No"/>
    <s v="6800 - Security"/>
    <s v="Bill"/>
    <s v="[null]"/>
    <n v="44593"/>
    <n v="839192"/>
    <s v="UNITED STATES MERCHANTS PROTECTIVE CO INC"/>
    <s v="[null]"/>
    <s v="[null]"/>
    <s v="[null]"/>
    <s v="[null]"/>
    <n v="45.57"/>
    <m/>
    <n v="226516.44"/>
    <s v="[null]"/>
    <s v="Expense"/>
    <s v="Operating Expense"/>
    <s v="Outside Services"/>
    <s v="[null]"/>
    <n v="1"/>
    <s v="Corporate"/>
    <s v="Percentage"/>
    <s v="6800 - Security"/>
    <s v="6800 - Security"/>
    <s v="Outside Services"/>
    <s v="[null]"/>
    <n v="121489"/>
    <s v="Actuals"/>
    <n v="121498"/>
    <s v="6800 - Security"/>
    <x v="10"/>
    <s v="Outside Services"/>
    <n v="45.57"/>
    <m/>
    <m/>
    <m/>
    <m/>
    <m/>
    <m/>
    <m/>
    <m/>
    <m/>
    <m/>
    <m/>
    <m/>
    <m/>
  </r>
  <r>
    <s v="GL 2022 IISL.xlsx"/>
    <s v="Nice to have. Fill In or Delete"/>
    <s v="Nice to have. Fill In or Delete"/>
    <n v="407.34"/>
    <n v="44926"/>
    <n v="2022"/>
    <s v="Q4"/>
    <s v="December"/>
    <n v="52"/>
    <n v="31"/>
    <s v="Year"/>
    <s v="Activity"/>
    <s v="Actuals"/>
    <n v="44605"/>
    <x v="0"/>
    <x v="53"/>
    <x v="43"/>
    <n v="2022"/>
    <n v="2022"/>
    <n v="2"/>
    <s v="Nice to have. Fill In or Delete"/>
    <s v="EXPENSE"/>
    <x v="2"/>
    <s v="6800 - Security"/>
    <s v="P&amp;L"/>
    <n v="25627"/>
    <s v="No"/>
    <s v="6800 - Security"/>
    <s v="Credit Card"/>
    <s v="[null]"/>
    <n v="44605"/>
    <s v="[null]"/>
    <s v="[null]"/>
    <s v="[null]"/>
    <s v="[null]"/>
    <s v="[null]"/>
    <s v="[null]"/>
    <n v="407.34"/>
    <m/>
    <n v="226923.78"/>
    <s v="[null]"/>
    <s v="Expense"/>
    <s v="Operating Expense"/>
    <s v="Outside Services"/>
    <s v="[null]"/>
    <n v="1"/>
    <s v="Corporate"/>
    <s v="Percentage"/>
    <s v="6800 - Security"/>
    <s v="6800 - Security"/>
    <s v="Outside Services"/>
    <s v="[null]"/>
    <n v="121489"/>
    <s v="Actuals"/>
    <n v="121498"/>
    <s v="6800 - Security"/>
    <x v="10"/>
    <s v="Outside Services"/>
    <n v="407.34"/>
    <m/>
    <m/>
    <m/>
    <m/>
    <m/>
    <m/>
    <m/>
    <m/>
    <m/>
    <m/>
    <m/>
    <m/>
    <m/>
  </r>
  <r>
    <s v="GL 2022 IISL.xlsx"/>
    <s v="Nice to have. Fill In or Delete"/>
    <s v="Nice to have. Fill In or Delete"/>
    <n v="1750"/>
    <n v="44926"/>
    <n v="2022"/>
    <s v="Q4"/>
    <s v="December"/>
    <n v="52"/>
    <n v="31"/>
    <s v="Year"/>
    <s v="Activity"/>
    <s v="Actuals"/>
    <n v="44593"/>
    <x v="0"/>
    <x v="54"/>
    <x v="44"/>
    <n v="2022"/>
    <n v="2022"/>
    <n v="2"/>
    <s v="Nice to have. Fill In or Delete"/>
    <s v="EXPENSE"/>
    <x v="2"/>
    <s v="6820 - Software"/>
    <s v="P&amp;L"/>
    <n v="25627"/>
    <s v="No"/>
    <s v="6820 - Software"/>
    <s v="Bill"/>
    <s v="[null]"/>
    <n v="44593"/>
    <n v="4517"/>
    <s v="ServTrax Inc."/>
    <s v="[null]"/>
    <s v="[null]"/>
    <s v="[null]"/>
    <s v="[null]"/>
    <n v="1750"/>
    <m/>
    <n v="2784135.36"/>
    <s v="[null]"/>
    <s v="Expense"/>
    <s v="Operating Expense"/>
    <s v="IT"/>
    <s v="[null]"/>
    <n v="1"/>
    <s v="Corporate"/>
    <s v="Percentage"/>
    <s v="6820 - Software"/>
    <s v="6820 - Software"/>
    <s v="IT"/>
    <s v="[null]"/>
    <n v="121489"/>
    <s v="Actuals"/>
    <n v="121498"/>
    <s v="6820 - Software"/>
    <x v="20"/>
    <s v="IT"/>
    <n v="1750"/>
    <m/>
    <m/>
    <m/>
    <m/>
    <m/>
    <m/>
    <m/>
    <m/>
    <m/>
    <m/>
    <m/>
    <m/>
    <m/>
  </r>
  <r>
    <s v="GL 2022 IISL.xlsx"/>
    <s v="Nice to have. Fill In or Delete"/>
    <s v="Nice to have. Fill In or Delete"/>
    <n v="10310.719999999999"/>
    <n v="44926"/>
    <n v="2022"/>
    <s v="Q4"/>
    <s v="December"/>
    <n v="52"/>
    <n v="31"/>
    <s v="Year"/>
    <s v="Activity"/>
    <s v="Actuals"/>
    <n v="44593"/>
    <x v="0"/>
    <x v="54"/>
    <x v="44"/>
    <n v="2022"/>
    <n v="2022"/>
    <n v="2"/>
    <s v="Nice to have. Fill In or Delete"/>
    <s v="EXPENSE"/>
    <x v="2"/>
    <s v="6820 - Software"/>
    <s v="P&amp;L"/>
    <n v="25627"/>
    <s v="No"/>
    <s v="6820 - Software"/>
    <s v="Journal"/>
    <s v="[null]"/>
    <n v="44593"/>
    <n v="4376"/>
    <s v="[null]"/>
    <s v="[null]"/>
    <s v="[null]"/>
    <s v="[null]"/>
    <s v="[null]"/>
    <n v="10310.719999999999"/>
    <m/>
    <n v="2794446.08"/>
    <s v="[null]"/>
    <s v="Expense"/>
    <s v="Operating Expense"/>
    <s v="IT"/>
    <s v="[null]"/>
    <n v="1"/>
    <s v="Corporate"/>
    <s v="Percentage"/>
    <s v="6820 - Software"/>
    <s v="6820 - Software"/>
    <s v="IT"/>
    <s v="[null]"/>
    <n v="121489"/>
    <s v="Actuals"/>
    <n v="121498"/>
    <s v="6820 - Software"/>
    <x v="20"/>
    <s v="IT"/>
    <n v="10310.719999999999"/>
    <m/>
    <m/>
    <m/>
    <m/>
    <m/>
    <m/>
    <m/>
    <m/>
    <m/>
    <m/>
    <m/>
    <m/>
    <m/>
  </r>
  <r>
    <s v="GL 2022 IISL.xlsx"/>
    <s v="Nice to have. Fill In or Delete"/>
    <s v="Nice to have. Fill In or Delete"/>
    <n v="28.27"/>
    <n v="44926"/>
    <n v="2022"/>
    <s v="Q4"/>
    <s v="December"/>
    <n v="52"/>
    <n v="31"/>
    <s v="Year"/>
    <s v="Activity"/>
    <s v="Actuals"/>
    <n v="44600"/>
    <x v="0"/>
    <x v="54"/>
    <x v="44"/>
    <n v="2022"/>
    <n v="2022"/>
    <n v="2"/>
    <s v="Nice to have. Fill In or Delete"/>
    <s v="EXPENSE"/>
    <x v="2"/>
    <s v="6820 - Software"/>
    <s v="P&amp;L"/>
    <n v="25627"/>
    <s v="No"/>
    <s v="6820 - Software"/>
    <s v="Expense Report"/>
    <s v="[null]"/>
    <n v="44600"/>
    <s v="EXP6331"/>
    <s v="Jesse Barker"/>
    <s v="[null]"/>
    <s v="[null]"/>
    <s v="[null]"/>
    <s v="[null]"/>
    <n v="28.27"/>
    <m/>
    <n v="2794474.35"/>
    <s v="Jesse Barker"/>
    <s v="Expense"/>
    <s v="Operating Expense"/>
    <s v="IT"/>
    <s v="[null]"/>
    <n v="1"/>
    <s v="Corporate"/>
    <s v="Percentage"/>
    <s v="6820 - Software"/>
    <s v="6820 - Software"/>
    <s v="IT"/>
    <s v="[null]"/>
    <n v="121489"/>
    <s v="Actuals"/>
    <n v="121498"/>
    <s v="6820 - Software"/>
    <x v="20"/>
    <s v="IT"/>
    <n v="28.27"/>
    <m/>
    <m/>
    <m/>
    <m/>
    <m/>
    <m/>
    <m/>
    <m/>
    <m/>
    <m/>
    <m/>
    <m/>
    <m/>
  </r>
  <r>
    <s v="GL 2022 IISL.xlsx"/>
    <s v="Nice to have. Fill In or Delete"/>
    <s v="Nice to have. Fill In or Delete"/>
    <n v="82.8"/>
    <n v="44926"/>
    <n v="2022"/>
    <s v="Q4"/>
    <s v="December"/>
    <n v="52"/>
    <n v="31"/>
    <s v="Year"/>
    <s v="Activity"/>
    <s v="Actuals"/>
    <n v="44605"/>
    <x v="0"/>
    <x v="54"/>
    <x v="44"/>
    <n v="2022"/>
    <n v="2022"/>
    <n v="2"/>
    <s v="Nice to have. Fill In or Delete"/>
    <s v="EXPENSE"/>
    <x v="2"/>
    <s v="6820 - Software"/>
    <s v="P&amp;L"/>
    <n v="25627"/>
    <s v="No"/>
    <s v="6820 - Software"/>
    <s v="Credit Card"/>
    <s v="[null]"/>
    <n v="44605"/>
    <s v="[null]"/>
    <s v="[null]"/>
    <s v="[null]"/>
    <s v="[null]"/>
    <s v="[null]"/>
    <s v="[null]"/>
    <n v="82.8"/>
    <m/>
    <n v="2794557.15"/>
    <s v="[null]"/>
    <s v="Expense"/>
    <s v="Operating Expense"/>
    <s v="IT"/>
    <s v="[null]"/>
    <n v="1"/>
    <s v="Corporate"/>
    <s v="Percentage"/>
    <s v="6820 - Software"/>
    <s v="6820 - Software"/>
    <s v="IT"/>
    <s v="[null]"/>
    <n v="121489"/>
    <s v="Actuals"/>
    <n v="121498"/>
    <s v="6820 - Software"/>
    <x v="20"/>
    <s v="IT"/>
    <n v="82.8"/>
    <m/>
    <m/>
    <m/>
    <m/>
    <m/>
    <m/>
    <m/>
    <m/>
    <m/>
    <m/>
    <m/>
    <m/>
    <m/>
  </r>
  <r>
    <s v="GL 2022 IISL.xlsx"/>
    <s v="Nice to have. Fill In or Delete"/>
    <s v="Nice to have. Fill In or Delete"/>
    <n v="4807.51"/>
    <n v="44926"/>
    <n v="2022"/>
    <s v="Q4"/>
    <s v="December"/>
    <n v="52"/>
    <n v="31"/>
    <s v="Year"/>
    <s v="Activity"/>
    <s v="Actuals"/>
    <n v="44606"/>
    <x v="0"/>
    <x v="54"/>
    <x v="44"/>
    <n v="2022"/>
    <n v="2022"/>
    <n v="2"/>
    <s v="Nice to have. Fill In or Delete"/>
    <s v="EXPENSE"/>
    <x v="2"/>
    <s v="6820 - Software"/>
    <s v="P&amp;L"/>
    <n v="25627"/>
    <s v="No"/>
    <s v="6820 - Software"/>
    <s v="Bill"/>
    <s v="[null]"/>
    <n v="44606"/>
    <n v="53449119"/>
    <s v="ARROW"/>
    <s v="[null]"/>
    <s v="Octavio Diaz"/>
    <s v="[null]"/>
    <s v="Software"/>
    <n v="4807.51"/>
    <m/>
    <n v="2799364.6599999997"/>
    <s v="[null]"/>
    <s v="Expense"/>
    <s v="Operating Expense"/>
    <s v="IT"/>
    <s v="[null]"/>
    <n v="1"/>
    <s v="Corporate"/>
    <s v="Percentage"/>
    <s v="6820 - Software"/>
    <s v="6820 - Software"/>
    <s v="IT"/>
    <s v="[null]"/>
    <n v="121489"/>
    <s v="Actuals"/>
    <n v="121498"/>
    <s v="6820 - Software"/>
    <x v="20"/>
    <s v="IT"/>
    <n v="4807.51"/>
    <m/>
    <m/>
    <m/>
    <m/>
    <m/>
    <m/>
    <m/>
    <m/>
    <m/>
    <m/>
    <m/>
    <m/>
    <m/>
  </r>
  <r>
    <s v="GL 2022 IISL.xlsx"/>
    <s v="Nice to have. Fill In or Delete"/>
    <s v="Nice to have. Fill In or Delete"/>
    <n v="1183.78"/>
    <n v="44926"/>
    <n v="2022"/>
    <s v="Q4"/>
    <s v="December"/>
    <n v="52"/>
    <n v="31"/>
    <s v="Year"/>
    <s v="Activity"/>
    <s v="Actuals"/>
    <n v="44614"/>
    <x v="0"/>
    <x v="54"/>
    <x v="44"/>
    <n v="2022"/>
    <n v="2022"/>
    <n v="2"/>
    <s v="Nice to have. Fill In or Delete"/>
    <s v="EXPENSE"/>
    <x v="2"/>
    <s v="6820 - Software"/>
    <s v="P&amp;L"/>
    <n v="25627"/>
    <s v="No"/>
    <s v="6820 - Software"/>
    <s v="Bill"/>
    <s v="[null]"/>
    <n v="44614"/>
    <n v="53452159"/>
    <s v="ARROW"/>
    <s v="[null]"/>
    <s v="Octavio Diaz"/>
    <s v="[null]"/>
    <s v="Software"/>
    <n v="1183.78"/>
    <m/>
    <n v="2800548.4399999995"/>
    <s v="[null]"/>
    <s v="Expense"/>
    <s v="Operating Expense"/>
    <s v="IT"/>
    <s v="[null]"/>
    <n v="1"/>
    <s v="Corporate"/>
    <s v="Percentage"/>
    <s v="6820 - Software"/>
    <s v="6820 - Software"/>
    <s v="IT"/>
    <s v="[null]"/>
    <n v="121489"/>
    <s v="Actuals"/>
    <n v="121498"/>
    <s v="6820 - Software"/>
    <x v="20"/>
    <s v="IT"/>
    <n v="1183.78"/>
    <m/>
    <m/>
    <m/>
    <m/>
    <m/>
    <m/>
    <m/>
    <m/>
    <m/>
    <m/>
    <m/>
    <m/>
    <m/>
  </r>
  <r>
    <s v="GL 2022 IISL.xlsx"/>
    <s v="Nice to have. Fill In or Delete"/>
    <s v="Nice to have. Fill In or Delete"/>
    <n v="53.04"/>
    <n v="44926"/>
    <n v="2022"/>
    <s v="Q4"/>
    <s v="December"/>
    <n v="52"/>
    <n v="31"/>
    <s v="Year"/>
    <s v="Activity"/>
    <s v="Actuals"/>
    <n v="44593"/>
    <x v="0"/>
    <x v="55"/>
    <x v="45"/>
    <n v="2022"/>
    <n v="2022"/>
    <n v="2"/>
    <s v="Nice to have. Fill In or Delete"/>
    <s v="EXPENSE"/>
    <x v="2"/>
    <s v="6830 - Storage"/>
    <s v="P&amp;L"/>
    <n v="25627"/>
    <s v="No"/>
    <s v="6830 - Storage"/>
    <s v="Bill"/>
    <s v="[null]"/>
    <n v="44593"/>
    <s v="Suite 240 Dec 2 to Jan 4, 2022"/>
    <s v="WESTCHESTER INDUSTRIAL COMPLEX, LLC"/>
    <s v="[null]"/>
    <s v="[null]"/>
    <s v="[null]"/>
    <s v="[null]"/>
    <n v="53.04"/>
    <m/>
    <n v="735727.74"/>
    <s v="[null]"/>
    <s v="Expense"/>
    <s v="Operating Expense"/>
    <s v="Other Operating Expenses"/>
    <s v="[null]"/>
    <n v="1"/>
    <s v="Corporate"/>
    <s v="Percentage"/>
    <s v="6830 - Storage"/>
    <s v="6830 - Storage"/>
    <s v="Other Operating Expenses"/>
    <s v="[null]"/>
    <n v="121489"/>
    <s v="Actuals"/>
    <n v="121498"/>
    <s v="6830 - Storage"/>
    <x v="11"/>
    <s v="Other Operating Expenses"/>
    <n v="53.04"/>
    <m/>
    <m/>
    <m/>
    <m/>
    <m/>
    <m/>
    <m/>
    <m/>
    <m/>
    <m/>
    <m/>
    <m/>
    <m/>
  </r>
  <r>
    <s v="GL 2022 IISL.xlsx"/>
    <s v="Nice to have. Fill In or Delete"/>
    <s v="Nice to have. Fill In or Delete"/>
    <n v="329.95"/>
    <n v="44926"/>
    <n v="2022"/>
    <s v="Q4"/>
    <s v="December"/>
    <n v="52"/>
    <n v="31"/>
    <s v="Year"/>
    <s v="Activity"/>
    <s v="Actuals"/>
    <n v="44593"/>
    <x v="0"/>
    <x v="55"/>
    <x v="45"/>
    <n v="2022"/>
    <n v="2022"/>
    <n v="2"/>
    <s v="Nice to have. Fill In or Delete"/>
    <s v="EXPENSE"/>
    <x v="2"/>
    <s v="6830 - Storage"/>
    <s v="P&amp;L"/>
    <n v="25627"/>
    <s v="No"/>
    <s v="6830 - Storage"/>
    <s v="Bill"/>
    <s v="[null]"/>
    <n v="44593"/>
    <s v="Suite 238 Dec 2 to Jan 4, 2022"/>
    <s v="WESTCHESTER INDUSTRIAL COMPLEX, LLC"/>
    <s v="[null]"/>
    <s v="[null]"/>
    <s v="[null]"/>
    <s v="[null]"/>
    <n v="329.95"/>
    <m/>
    <n v="736057.69"/>
    <s v="[null]"/>
    <s v="Expense"/>
    <s v="Operating Expense"/>
    <s v="Other Operating Expenses"/>
    <s v="[null]"/>
    <n v="1"/>
    <s v="Corporate"/>
    <s v="Percentage"/>
    <s v="6830 - Storage"/>
    <s v="6830 - Storage"/>
    <s v="Other Operating Expenses"/>
    <s v="[null]"/>
    <n v="121489"/>
    <s v="Actuals"/>
    <n v="121498"/>
    <s v="6830 - Storage"/>
    <x v="11"/>
    <s v="Other Operating Expenses"/>
    <n v="329.95"/>
    <m/>
    <m/>
    <m/>
    <m/>
    <m/>
    <m/>
    <m/>
    <m/>
    <m/>
    <m/>
    <m/>
    <m/>
    <m/>
  </r>
  <r>
    <s v="GL 2022 IISL.xlsx"/>
    <s v="Nice to have. Fill In or Delete"/>
    <s v="Nice to have. Fill In or Delete"/>
    <n v="4400"/>
    <n v="44926"/>
    <n v="2022"/>
    <s v="Q4"/>
    <s v="December"/>
    <n v="52"/>
    <n v="31"/>
    <s v="Year"/>
    <s v="Activity"/>
    <s v="Actuals"/>
    <n v="44593"/>
    <x v="0"/>
    <x v="55"/>
    <x v="45"/>
    <n v="2022"/>
    <n v="2022"/>
    <n v="2"/>
    <s v="Nice to have. Fill In or Delete"/>
    <s v="EXPENSE"/>
    <x v="2"/>
    <s v="6830 - Storage"/>
    <s v="P&amp;L"/>
    <n v="25627"/>
    <s v="No"/>
    <s v="6830 - Storage"/>
    <s v="Bill"/>
    <s v="[null]"/>
    <n v="44593"/>
    <s v="March 2022 rent (#238, 240)"/>
    <s v="WESTCHESTER INDUSTRIAL COMPLEX, LLC"/>
    <s v="[null]"/>
    <s v="[null]"/>
    <s v="[null]"/>
    <s v="[null]"/>
    <n v="4400"/>
    <m/>
    <n v="740457.69"/>
    <s v="[null]"/>
    <s v="Expense"/>
    <s v="Operating Expense"/>
    <s v="Other Operating Expenses"/>
    <s v="[null]"/>
    <n v="1"/>
    <s v="Corporate"/>
    <s v="Percentage"/>
    <s v="6830 - Storage"/>
    <s v="6830 - Storage"/>
    <s v="Other Operating Expenses"/>
    <s v="[null]"/>
    <n v="121489"/>
    <s v="Actuals"/>
    <n v="121498"/>
    <s v="6830 - Storage"/>
    <x v="11"/>
    <s v="Other Operating Expenses"/>
    <n v="4400"/>
    <m/>
    <m/>
    <m/>
    <m/>
    <m/>
    <m/>
    <m/>
    <m/>
    <m/>
    <m/>
    <m/>
    <m/>
    <m/>
  </r>
  <r>
    <s v="GL 2022 IISL.xlsx"/>
    <s v="Nice to have. Fill In or Delete"/>
    <s v="Nice to have. Fill In or Delete"/>
    <n v="597"/>
    <n v="44926"/>
    <n v="2022"/>
    <s v="Q4"/>
    <s v="December"/>
    <n v="52"/>
    <n v="31"/>
    <s v="Year"/>
    <s v="Activity"/>
    <s v="Actuals"/>
    <n v="44603"/>
    <x v="0"/>
    <x v="55"/>
    <x v="45"/>
    <n v="2022"/>
    <n v="2022"/>
    <n v="2"/>
    <s v="Nice to have. Fill In or Delete"/>
    <s v="EXPENSE"/>
    <x v="2"/>
    <s v="6830 - Storage"/>
    <s v="P&amp;L"/>
    <n v="25627"/>
    <s v="No"/>
    <s v="6830 - Storage"/>
    <s v="Bill"/>
    <s v="[null]"/>
    <n v="44603"/>
    <s v="2/11/22 Statement"/>
    <s v="PUBLIC STORAGE"/>
    <s v="[null]"/>
    <s v="[null]"/>
    <s v="[null]"/>
    <s v="[null]"/>
    <n v="597"/>
    <m/>
    <n v="741054.69"/>
    <s v="[null]"/>
    <s v="Expense"/>
    <s v="Operating Expense"/>
    <s v="Other Operating Expenses"/>
    <s v="[null]"/>
    <n v="1"/>
    <s v="Corporate"/>
    <s v="Percentage"/>
    <s v="6830 - Storage"/>
    <s v="6830 - Storage"/>
    <s v="Other Operating Expenses"/>
    <s v="[null]"/>
    <n v="121489"/>
    <s v="Actuals"/>
    <n v="121498"/>
    <s v="6830 - Storage"/>
    <x v="11"/>
    <s v="Other Operating Expenses"/>
    <n v="597"/>
    <m/>
    <m/>
    <m/>
    <m/>
    <m/>
    <m/>
    <m/>
    <m/>
    <m/>
    <m/>
    <m/>
    <m/>
    <m/>
  </r>
  <r>
    <s v="GL 2022 IISL.xlsx"/>
    <s v="Nice to have. Fill In or Delete"/>
    <s v="Nice to have. Fill In or Delete"/>
    <n v="246.81"/>
    <n v="44926"/>
    <n v="2022"/>
    <s v="Q4"/>
    <s v="December"/>
    <n v="52"/>
    <n v="31"/>
    <s v="Year"/>
    <s v="Activity"/>
    <s v="Actuals"/>
    <n v="44593"/>
    <x v="0"/>
    <x v="56"/>
    <x v="46"/>
    <n v="2022"/>
    <n v="2022"/>
    <n v="2"/>
    <s v="Nice to have. Fill In or Delete"/>
    <s v="EXPENSE"/>
    <x v="2"/>
    <s v="6875 - Telephone"/>
    <s v="P&amp;L"/>
    <n v="25627"/>
    <s v="No"/>
    <s v="6875 - Telephone"/>
    <s v="Bill"/>
    <s v="[null]"/>
    <n v="44593"/>
    <s v="2/1/22 Statement"/>
    <s v="FRONTIER COMMUNICATIONS"/>
    <s v="[null]"/>
    <s v="[null]"/>
    <s v="[null]"/>
    <s v="[null]"/>
    <n v="246.81"/>
    <m/>
    <n v="1709657.7500000002"/>
    <s v="[null]"/>
    <s v="Expense"/>
    <s v="Operating Expense"/>
    <s v="Office Expenses"/>
    <s v="[null]"/>
    <n v="1"/>
    <s v="Corporate"/>
    <s v="Percentage"/>
    <s v="6875 - Telephone"/>
    <s v="6875 - Telephone"/>
    <s v="Office Expenses"/>
    <s v="[null]"/>
    <n v="121489"/>
    <s v="Actuals"/>
    <n v="121498"/>
    <s v="6875 - Telephone"/>
    <x v="15"/>
    <s v="Office Expenses"/>
    <n v="246.81"/>
    <m/>
    <m/>
    <m/>
    <m/>
    <m/>
    <m/>
    <m/>
    <m/>
    <m/>
    <m/>
    <m/>
    <m/>
    <m/>
  </r>
  <r>
    <s v="GL 2022 IISL.xlsx"/>
    <s v="Nice to have. Fill In or Delete"/>
    <s v="Nice to have. Fill In or Delete"/>
    <n v="1902.85"/>
    <n v="44926"/>
    <n v="2022"/>
    <s v="Q4"/>
    <s v="December"/>
    <n v="52"/>
    <n v="31"/>
    <s v="Year"/>
    <s v="Activity"/>
    <s v="Actuals"/>
    <n v="44593"/>
    <x v="0"/>
    <x v="56"/>
    <x v="46"/>
    <n v="2022"/>
    <n v="2022"/>
    <n v="2"/>
    <s v="Nice to have. Fill In or Delete"/>
    <s v="EXPENSE"/>
    <x v="2"/>
    <s v="6875 - Telephone"/>
    <s v="P&amp;L"/>
    <n v="25627"/>
    <s v="No"/>
    <s v="6875 - Telephone"/>
    <s v="Bill"/>
    <s v="[null]"/>
    <n v="44593"/>
    <n v="100714031"/>
    <s v="LIGHTPATH FKA ALTICE BUSINESS"/>
    <s v="[null]"/>
    <s v="[null]"/>
    <s v="[null]"/>
    <s v="[null]"/>
    <n v="1902.85"/>
    <m/>
    <n v="1711560.6000000003"/>
    <s v="[null]"/>
    <s v="Expense"/>
    <s v="Operating Expense"/>
    <s v="Office Expenses"/>
    <s v="[null]"/>
    <n v="1"/>
    <s v="Corporate"/>
    <s v="Percentage"/>
    <s v="6875 - Telephone"/>
    <s v="6875 - Telephone"/>
    <s v="Office Expenses"/>
    <s v="[null]"/>
    <n v="121489"/>
    <s v="Actuals"/>
    <n v="121498"/>
    <s v="6875 - Telephone"/>
    <x v="15"/>
    <s v="Office Expenses"/>
    <n v="1902.85"/>
    <m/>
    <m/>
    <m/>
    <m/>
    <m/>
    <m/>
    <m/>
    <m/>
    <m/>
    <m/>
    <m/>
    <m/>
    <m/>
  </r>
  <r>
    <s v="GL 2022 IISL.xlsx"/>
    <s v="Nice to have. Fill In or Delete"/>
    <s v="Nice to have. Fill In or Delete"/>
    <n v="50"/>
    <n v="44926"/>
    <n v="2022"/>
    <s v="Q4"/>
    <s v="December"/>
    <n v="52"/>
    <n v="31"/>
    <s v="Year"/>
    <s v="Activity"/>
    <s v="Actuals"/>
    <n v="44593"/>
    <x v="0"/>
    <x v="56"/>
    <x v="46"/>
    <n v="2022"/>
    <n v="2022"/>
    <n v="2"/>
    <s v="Nice to have. Fill In or Delete"/>
    <s v="EXPENSE"/>
    <x v="2"/>
    <s v="6875 - Telephone"/>
    <s v="P&amp;L"/>
    <n v="25627"/>
    <s v="No"/>
    <s v="6875 - Telephone"/>
    <s v="Expense Report"/>
    <s v="[null]"/>
    <n v="44593"/>
    <s v="EXP6324"/>
    <s v="Jose M Moreno"/>
    <s v="[null]"/>
    <s v="[null]"/>
    <s v="[null]"/>
    <s v="[null]"/>
    <n v="50"/>
    <m/>
    <n v="1711610.6000000003"/>
    <s v="Jose M Moreno"/>
    <s v="Expense"/>
    <s v="Operating Expense"/>
    <s v="Office Expenses"/>
    <s v="[null]"/>
    <n v="1"/>
    <s v="Corporate"/>
    <s v="Percentage"/>
    <s v="6875 - Telephone"/>
    <s v="6875 - Telephone"/>
    <s v="Office Expenses"/>
    <s v="[null]"/>
    <n v="121489"/>
    <s v="Actuals"/>
    <n v="121498"/>
    <s v="6875 - Telephone"/>
    <x v="15"/>
    <s v="Office Expenses"/>
    <n v="50"/>
    <m/>
    <m/>
    <m/>
    <m/>
    <m/>
    <m/>
    <m/>
    <m/>
    <m/>
    <m/>
    <m/>
    <m/>
    <m/>
  </r>
  <r>
    <s v="GL 2022 IISL.xlsx"/>
    <s v="Nice to have. Fill In or Delete"/>
    <s v="Nice to have. Fill In or Delete"/>
    <n v="50"/>
    <n v="44926"/>
    <n v="2022"/>
    <s v="Q4"/>
    <s v="December"/>
    <n v="52"/>
    <n v="31"/>
    <s v="Year"/>
    <s v="Activity"/>
    <s v="Actuals"/>
    <n v="44594"/>
    <x v="0"/>
    <x v="56"/>
    <x v="46"/>
    <n v="2022"/>
    <n v="2022"/>
    <n v="2"/>
    <s v="Nice to have. Fill In or Delete"/>
    <s v="EXPENSE"/>
    <x v="2"/>
    <s v="6875 - Telephone"/>
    <s v="P&amp;L"/>
    <n v="25627"/>
    <s v="No"/>
    <s v="6875 - Telephone"/>
    <s v="Expense Report"/>
    <s v="[null]"/>
    <n v="44594"/>
    <s v="EXP6326"/>
    <s v="Octavio Diaz"/>
    <s v="[null]"/>
    <s v="[null]"/>
    <s v="[null]"/>
    <s v="[null]"/>
    <n v="50"/>
    <m/>
    <n v="1711660.6000000003"/>
    <s v="Octavio Diaz"/>
    <s v="Expense"/>
    <s v="Operating Expense"/>
    <s v="Office Expenses"/>
    <s v="[null]"/>
    <n v="1"/>
    <s v="Corporate"/>
    <s v="Percentage"/>
    <s v="6875 - Telephone"/>
    <s v="6875 - Telephone"/>
    <s v="Office Expenses"/>
    <s v="[null]"/>
    <n v="121489"/>
    <s v="Actuals"/>
    <n v="121498"/>
    <s v="6875 - Telephone"/>
    <x v="15"/>
    <s v="Office Expenses"/>
    <n v="50"/>
    <m/>
    <m/>
    <m/>
    <m/>
    <m/>
    <m/>
    <m/>
    <m/>
    <m/>
    <m/>
    <m/>
    <m/>
    <m/>
  </r>
  <r>
    <s v="GL 2022 IISL.xlsx"/>
    <s v="Nice to have. Fill In or Delete"/>
    <s v="Nice to have. Fill In or Delete"/>
    <n v="-30"/>
    <n v="44926"/>
    <n v="2022"/>
    <s v="Q4"/>
    <s v="December"/>
    <n v="52"/>
    <n v="31"/>
    <s v="Year"/>
    <s v="Activity"/>
    <s v="Actuals"/>
    <n v="44594"/>
    <x v="0"/>
    <x v="56"/>
    <x v="46"/>
    <n v="2022"/>
    <n v="2022"/>
    <n v="2"/>
    <s v="Nice to have. Fill In or Delete"/>
    <s v="EXPENSE"/>
    <x v="2"/>
    <s v="6875 - Telephone"/>
    <s v="P&amp;L"/>
    <n v="25627"/>
    <s v="No"/>
    <s v="6875 - Telephone"/>
    <s v="Expense Report"/>
    <s v="[null]"/>
    <n v="44594"/>
    <s v="EXP6325"/>
    <s v="Joanne Caggiano"/>
    <s v="[null]"/>
    <s v="[null]"/>
    <s v="[null]"/>
    <s v="[null]"/>
    <m/>
    <n v="30"/>
    <n v="1711630.6000000003"/>
    <s v="Joanne Caggiano"/>
    <s v="Expense"/>
    <s v="Operating Expense"/>
    <s v="Office Expenses"/>
    <s v="[null]"/>
    <n v="1"/>
    <s v="Corporate"/>
    <s v="Percentage"/>
    <s v="6875 - Telephone"/>
    <s v="6875 - Telephone"/>
    <s v="Office Expenses"/>
    <s v="[null]"/>
    <n v="121489"/>
    <s v="Actuals"/>
    <n v="121498"/>
    <s v="6875 - Telephone"/>
    <x v="15"/>
    <s v="Office Expenses"/>
    <n v="-30"/>
    <m/>
    <m/>
    <m/>
    <m/>
    <m/>
    <m/>
    <m/>
    <m/>
    <m/>
    <m/>
    <m/>
    <m/>
    <m/>
  </r>
  <r>
    <s v="GL 2022 IISL.xlsx"/>
    <s v="Nice to have. Fill In or Delete"/>
    <s v="Nice to have. Fill In or Delete"/>
    <n v="50"/>
    <n v="44926"/>
    <n v="2022"/>
    <s v="Q4"/>
    <s v="December"/>
    <n v="52"/>
    <n v="31"/>
    <s v="Year"/>
    <s v="Activity"/>
    <s v="Actuals"/>
    <n v="44594"/>
    <x v="0"/>
    <x v="56"/>
    <x v="46"/>
    <n v="2022"/>
    <n v="2022"/>
    <n v="2"/>
    <s v="Nice to have. Fill In or Delete"/>
    <s v="EXPENSE"/>
    <x v="2"/>
    <s v="6875 - Telephone"/>
    <s v="P&amp;L"/>
    <n v="25627"/>
    <s v="No"/>
    <s v="6875 - Telephone"/>
    <s v="Expense Report"/>
    <s v="[null]"/>
    <n v="44594"/>
    <s v="EXP6327"/>
    <s v="Octavio Diaz"/>
    <s v="[null]"/>
    <s v="[null]"/>
    <s v="[null]"/>
    <s v="[null]"/>
    <n v="50"/>
    <m/>
    <n v="1711680.6000000003"/>
    <s v="Octavio Diaz"/>
    <s v="Expense"/>
    <s v="Operating Expense"/>
    <s v="Office Expenses"/>
    <s v="[null]"/>
    <n v="1"/>
    <s v="Corporate"/>
    <s v="Percentage"/>
    <s v="6875 - Telephone"/>
    <s v="6875 - Telephone"/>
    <s v="Office Expenses"/>
    <s v="[null]"/>
    <n v="121489"/>
    <s v="Actuals"/>
    <n v="121498"/>
    <s v="6875 - Telephone"/>
    <x v="15"/>
    <s v="Office Expenses"/>
    <n v="50"/>
    <m/>
    <m/>
    <m/>
    <m/>
    <m/>
    <m/>
    <m/>
    <m/>
    <m/>
    <m/>
    <m/>
    <m/>
    <m/>
  </r>
  <r>
    <s v="GL 2022 IISL.xlsx"/>
    <s v="Nice to have. Fill In or Delete"/>
    <s v="Nice to have. Fill In or Delete"/>
    <n v="110"/>
    <n v="44926"/>
    <n v="2022"/>
    <s v="Q4"/>
    <s v="December"/>
    <n v="52"/>
    <n v="31"/>
    <s v="Year"/>
    <s v="Activity"/>
    <s v="Actuals"/>
    <n v="44600"/>
    <x v="0"/>
    <x v="56"/>
    <x v="46"/>
    <n v="2022"/>
    <n v="2022"/>
    <n v="2"/>
    <s v="Nice to have. Fill In or Delete"/>
    <s v="EXPENSE"/>
    <x v="2"/>
    <s v="6875 - Telephone"/>
    <s v="P&amp;L"/>
    <n v="25627"/>
    <s v="No"/>
    <s v="6875 - Telephone"/>
    <s v="Expense Report"/>
    <s v="[null]"/>
    <n v="44600"/>
    <s v="EXP6331"/>
    <s v="Jesse Barker"/>
    <s v="[null]"/>
    <s v="[null]"/>
    <s v="[null]"/>
    <s v="[null]"/>
    <n v="110"/>
    <m/>
    <n v="1711790.6000000003"/>
    <s v="Jesse Barker"/>
    <s v="Expense"/>
    <s v="Operating Expense"/>
    <s v="Office Expenses"/>
    <s v="[null]"/>
    <n v="1"/>
    <s v="Corporate"/>
    <s v="Percentage"/>
    <s v="6875 - Telephone"/>
    <s v="6875 - Telephone"/>
    <s v="Office Expenses"/>
    <s v="[null]"/>
    <n v="121489"/>
    <s v="Actuals"/>
    <n v="121498"/>
    <s v="6875 - Telephone"/>
    <x v="15"/>
    <s v="Office Expenses"/>
    <n v="110"/>
    <m/>
    <m/>
    <m/>
    <m/>
    <m/>
    <m/>
    <m/>
    <m/>
    <m/>
    <m/>
    <m/>
    <m/>
    <m/>
  </r>
  <r>
    <s v="GL 2022 IISL.xlsx"/>
    <s v="Nice to have. Fill In or Delete"/>
    <s v="Nice to have. Fill In or Delete"/>
    <n v="92.17"/>
    <n v="44926"/>
    <n v="2022"/>
    <s v="Q4"/>
    <s v="December"/>
    <n v="52"/>
    <n v="31"/>
    <s v="Year"/>
    <s v="Activity"/>
    <s v="Actuals"/>
    <n v="44601"/>
    <x v="0"/>
    <x v="56"/>
    <x v="46"/>
    <n v="2022"/>
    <n v="2022"/>
    <n v="2"/>
    <s v="Nice to have. Fill In or Delete"/>
    <s v="EXPENSE"/>
    <x v="2"/>
    <s v="6875 - Telephone"/>
    <s v="P&amp;L"/>
    <n v="25627"/>
    <s v="No"/>
    <s v="6875 - Telephone"/>
    <s v="Bill"/>
    <s v="[null]"/>
    <n v="44601"/>
    <s v="2/9/22 Statement"/>
    <s v="VERIZON 914-737-6314"/>
    <s v="[null]"/>
    <s v="[null]"/>
    <s v="[null]"/>
    <s v="[null]"/>
    <n v="92.17"/>
    <m/>
    <n v="1711882.7700000003"/>
    <s v="[null]"/>
    <s v="Expense"/>
    <s v="Operating Expense"/>
    <s v="Office Expenses"/>
    <s v="[null]"/>
    <n v="1"/>
    <s v="Corporate"/>
    <s v="Percentage"/>
    <s v="6875 - Telephone"/>
    <s v="6875 - Telephone"/>
    <s v="Office Expenses"/>
    <s v="[null]"/>
    <n v="121489"/>
    <s v="Actuals"/>
    <n v="121498"/>
    <s v="6875 - Telephone"/>
    <x v="15"/>
    <s v="Office Expenses"/>
    <n v="92.17"/>
    <m/>
    <m/>
    <m/>
    <m/>
    <m/>
    <m/>
    <m/>
    <m/>
    <m/>
    <m/>
    <m/>
    <m/>
    <m/>
  </r>
  <r>
    <s v="GL 2022 IISL.xlsx"/>
    <s v="Nice to have. Fill In or Delete"/>
    <s v="Nice to have. Fill In or Delete"/>
    <n v="50"/>
    <n v="44926"/>
    <n v="2022"/>
    <s v="Q4"/>
    <s v="December"/>
    <n v="52"/>
    <n v="31"/>
    <s v="Year"/>
    <s v="Activity"/>
    <s v="Actuals"/>
    <n v="44602"/>
    <x v="0"/>
    <x v="56"/>
    <x v="46"/>
    <n v="2022"/>
    <n v="2022"/>
    <n v="2"/>
    <s v="Nice to have. Fill In or Delete"/>
    <s v="EXPENSE"/>
    <x v="2"/>
    <s v="6875 - Telephone"/>
    <s v="P&amp;L"/>
    <n v="25627"/>
    <s v="No"/>
    <s v="6875 - Telephone"/>
    <s v="Expense Report"/>
    <s v="[null]"/>
    <n v="44602"/>
    <s v="EXP6332"/>
    <s v="Mary Dolan"/>
    <s v="[null]"/>
    <s v="[null]"/>
    <s v="[null]"/>
    <s v="[null]"/>
    <n v="50"/>
    <m/>
    <n v="1711932.7700000003"/>
    <s v="Mary Dolan"/>
    <s v="Expense"/>
    <s v="Operating Expense"/>
    <s v="Office Expenses"/>
    <s v="[null]"/>
    <n v="1"/>
    <s v="Corporate"/>
    <s v="Percentage"/>
    <s v="6875 - Telephone"/>
    <s v="6875 - Telephone"/>
    <s v="Office Expenses"/>
    <s v="[null]"/>
    <n v="121489"/>
    <s v="Actuals"/>
    <n v="121498"/>
    <s v="6875 - Telephone"/>
    <x v="15"/>
    <s v="Office Expenses"/>
    <n v="50"/>
    <m/>
    <m/>
    <m/>
    <m/>
    <m/>
    <m/>
    <m/>
    <m/>
    <m/>
    <m/>
    <m/>
    <m/>
    <m/>
  </r>
  <r>
    <s v="GL 2022 IISL.xlsx"/>
    <s v="Nice to have. Fill In or Delete"/>
    <s v="Nice to have. Fill In or Delete"/>
    <n v="888.43"/>
    <n v="44926"/>
    <n v="2022"/>
    <s v="Q4"/>
    <s v="December"/>
    <n v="52"/>
    <n v="31"/>
    <s v="Year"/>
    <s v="Activity"/>
    <s v="Actuals"/>
    <n v="44607"/>
    <x v="0"/>
    <x v="56"/>
    <x v="46"/>
    <n v="2022"/>
    <n v="2022"/>
    <n v="2"/>
    <s v="Nice to have. Fill In or Delete"/>
    <s v="EXPENSE"/>
    <x v="2"/>
    <s v="6875 - Telephone"/>
    <s v="P&amp;L"/>
    <n v="25627"/>
    <s v="No"/>
    <s v="6875 - Telephone"/>
    <s v="Bill"/>
    <s v="[null]"/>
    <n v="44607"/>
    <n v="9899605288"/>
    <s v="VERIZON WIRELESS - IIS - 05"/>
    <s v="[null]"/>
    <s v="[null]"/>
    <s v="[null]"/>
    <s v="[null]"/>
    <n v="888.43"/>
    <m/>
    <n v="1712821.2000000002"/>
    <s v="[null]"/>
    <s v="Expense"/>
    <s v="Operating Expense"/>
    <s v="Office Expenses"/>
    <s v="[null]"/>
    <n v="1"/>
    <s v="Corporate"/>
    <s v="Percentage"/>
    <s v="6875 - Telephone"/>
    <s v="6875 - Telephone"/>
    <s v="Office Expenses"/>
    <s v="[null]"/>
    <n v="121489"/>
    <s v="Actuals"/>
    <n v="121498"/>
    <s v="6875 - Telephone"/>
    <x v="15"/>
    <s v="Office Expenses"/>
    <n v="888.43"/>
    <m/>
    <m/>
    <m/>
    <m/>
    <m/>
    <m/>
    <m/>
    <m/>
    <m/>
    <m/>
    <m/>
    <m/>
    <m/>
  </r>
  <r>
    <s v="GL 2022 IISL.xlsx"/>
    <s v="Nice to have. Fill In or Delete"/>
    <s v="Nice to have. Fill In or Delete"/>
    <n v="2818.82"/>
    <n v="44926"/>
    <n v="2022"/>
    <s v="Q4"/>
    <s v="December"/>
    <n v="52"/>
    <n v="31"/>
    <s v="Year"/>
    <s v="Activity"/>
    <s v="Actuals"/>
    <n v="44607"/>
    <x v="0"/>
    <x v="56"/>
    <x v="46"/>
    <n v="2022"/>
    <n v="2022"/>
    <n v="2"/>
    <s v="Nice to have. Fill In or Delete"/>
    <s v="EXPENSE"/>
    <x v="2"/>
    <s v="6875 - Telephone"/>
    <s v="P&amp;L"/>
    <n v="25627"/>
    <s v="No"/>
    <s v="6875 - Telephone"/>
    <s v="Bill"/>
    <s v="[null]"/>
    <n v="44607"/>
    <n v="9899605287"/>
    <s v="VERIZON WIRELESS-IIS-01"/>
    <s v="[null]"/>
    <s v="[null]"/>
    <s v="[null]"/>
    <s v="[null]"/>
    <n v="2818.82"/>
    <m/>
    <n v="1715640.0200000003"/>
    <s v="[null]"/>
    <s v="Expense"/>
    <s v="Operating Expense"/>
    <s v="Office Expenses"/>
    <s v="[null]"/>
    <n v="1"/>
    <s v="Corporate"/>
    <s v="Percentage"/>
    <s v="6875 - Telephone"/>
    <s v="6875 - Telephone"/>
    <s v="Office Expenses"/>
    <s v="[null]"/>
    <n v="121489"/>
    <s v="Actuals"/>
    <n v="121498"/>
    <s v="6875 - Telephone"/>
    <x v="15"/>
    <s v="Office Expenses"/>
    <n v="2818.82"/>
    <m/>
    <m/>
    <m/>
    <m/>
    <m/>
    <m/>
    <m/>
    <m/>
    <m/>
    <m/>
    <m/>
    <m/>
    <m/>
  </r>
  <r>
    <s v="GL 2022 IISL.xlsx"/>
    <s v="Nice to have. Fill In or Delete"/>
    <s v="Nice to have. Fill In or Delete"/>
    <n v="70.38"/>
    <n v="44926"/>
    <n v="2022"/>
    <s v="Q4"/>
    <s v="December"/>
    <n v="52"/>
    <n v="31"/>
    <s v="Year"/>
    <s v="Activity"/>
    <s v="Actuals"/>
    <n v="44613"/>
    <x v="0"/>
    <x v="56"/>
    <x v="46"/>
    <n v="2022"/>
    <n v="2022"/>
    <n v="2"/>
    <s v="Nice to have. Fill In or Delete"/>
    <s v="EXPENSE"/>
    <x v="2"/>
    <s v="6875 - Telephone"/>
    <s v="P&amp;L"/>
    <n v="25627"/>
    <s v="No"/>
    <s v="6875 - Telephone"/>
    <s v="Expense Report"/>
    <s v="[null]"/>
    <n v="44613"/>
    <s v="EXP6335"/>
    <s v="Miklos David"/>
    <s v="[null]"/>
    <s v="[null]"/>
    <s v="[null]"/>
    <s v="[null]"/>
    <n v="70.38"/>
    <m/>
    <n v="1715710.4000000001"/>
    <s v="Miklos David"/>
    <s v="Expense"/>
    <s v="Operating Expense"/>
    <s v="Office Expenses"/>
    <s v="[null]"/>
    <n v="1"/>
    <s v="Corporate"/>
    <s v="Percentage"/>
    <s v="6875 - Telephone"/>
    <s v="6875 - Telephone"/>
    <s v="Office Expenses"/>
    <s v="[null]"/>
    <n v="121489"/>
    <s v="Actuals"/>
    <n v="121498"/>
    <s v="6875 - Telephone"/>
    <x v="15"/>
    <s v="Office Expenses"/>
    <n v="70.38"/>
    <m/>
    <m/>
    <m/>
    <m/>
    <m/>
    <m/>
    <m/>
    <m/>
    <m/>
    <m/>
    <m/>
    <m/>
    <m/>
  </r>
  <r>
    <s v="GL 2022 IISL.xlsx"/>
    <s v="Nice to have. Fill In or Delete"/>
    <s v="Nice to have. Fill In or Delete"/>
    <n v="140"/>
    <n v="44926"/>
    <n v="2022"/>
    <s v="Q4"/>
    <s v="December"/>
    <n v="52"/>
    <n v="31"/>
    <s v="Year"/>
    <s v="Activity"/>
    <s v="Actuals"/>
    <n v="44617"/>
    <x v="0"/>
    <x v="56"/>
    <x v="46"/>
    <n v="2022"/>
    <n v="2022"/>
    <n v="2"/>
    <s v="Nice to have. Fill In or Delete"/>
    <s v="EXPENSE"/>
    <x v="2"/>
    <s v="6875 - Telephone"/>
    <s v="P&amp;L"/>
    <n v="25627"/>
    <s v="No"/>
    <s v="6875 - Telephone"/>
    <s v="Expense Report"/>
    <s v="[null]"/>
    <n v="44617"/>
    <s v="EXP6337"/>
    <s v="Jeffrey Smith"/>
    <s v="[null]"/>
    <s v="[null]"/>
    <s v="[null]"/>
    <s v="[null]"/>
    <n v="140"/>
    <m/>
    <n v="1715850.4000000001"/>
    <s v="Jeffrey Smith"/>
    <s v="Expense"/>
    <s v="Operating Expense"/>
    <s v="Office Expenses"/>
    <s v="[null]"/>
    <n v="1"/>
    <s v="Corporate"/>
    <s v="Percentage"/>
    <s v="6875 - Telephone"/>
    <s v="6875 - Telephone"/>
    <s v="Office Expenses"/>
    <s v="[null]"/>
    <n v="121489"/>
    <s v="Actuals"/>
    <n v="121498"/>
    <s v="6875 - Telephone"/>
    <x v="15"/>
    <s v="Office Expenses"/>
    <n v="140"/>
    <m/>
    <m/>
    <m/>
    <m/>
    <m/>
    <m/>
    <m/>
    <m/>
    <m/>
    <m/>
    <m/>
    <m/>
    <m/>
  </r>
  <r>
    <s v="GL 2022 IISL.xlsx"/>
    <s v="Nice to have. Fill In or Delete"/>
    <s v="Nice to have. Fill In or Delete"/>
    <n v="-8259.33"/>
    <n v="44926"/>
    <n v="2022"/>
    <s v="Q4"/>
    <s v="December"/>
    <n v="52"/>
    <n v="31"/>
    <s v="Year"/>
    <s v="Activity"/>
    <s v="Actuals"/>
    <n v="44596"/>
    <x v="0"/>
    <x v="57"/>
    <x v="47"/>
    <n v="2022"/>
    <n v="2022"/>
    <n v="2"/>
    <s v="Nice to have. Fill In or Delete"/>
    <s v="EXPENSE"/>
    <x v="2"/>
    <s v="6890 - Training"/>
    <s v="P&amp;L"/>
    <n v="25627"/>
    <s v="No"/>
    <s v="6890 - Training"/>
    <s v="Deposit"/>
    <s v="[null]"/>
    <n v="44596"/>
    <n v="2045"/>
    <s v="[null]"/>
    <s v="[null]"/>
    <s v="[null]"/>
    <s v="[null]"/>
    <s v="[null]"/>
    <m/>
    <n v="8259.33"/>
    <n v="677562.75"/>
    <s v="[null]"/>
    <s v="Expense"/>
    <s v="Operating Expense"/>
    <s v="Employee"/>
    <s v="[null]"/>
    <n v="1"/>
    <s v="Corporate"/>
    <s v="Percentage"/>
    <s v="6890 - Training"/>
    <s v="6890 - Training"/>
    <s v="Employee"/>
    <s v="[null]"/>
    <n v="121489"/>
    <s v="Actuals"/>
    <n v="121498"/>
    <s v="6890 - Training"/>
    <x v="7"/>
    <s v="Employee"/>
    <n v="-8259.33"/>
    <m/>
    <m/>
    <m/>
    <m/>
    <m/>
    <m/>
    <m/>
    <m/>
    <m/>
    <m/>
    <m/>
    <m/>
    <m/>
  </r>
  <r>
    <s v="GL 2022 IISL.xlsx"/>
    <s v="Nice to have. Fill In or Delete"/>
    <s v="Nice to have. Fill In or Delete"/>
    <n v="33928.1"/>
    <n v="44926"/>
    <n v="2022"/>
    <s v="Q4"/>
    <s v="December"/>
    <n v="52"/>
    <n v="31"/>
    <s v="Year"/>
    <s v="Activity"/>
    <s v="Actuals"/>
    <n v="44595"/>
    <x v="0"/>
    <x v="58"/>
    <x v="48"/>
    <n v="2022"/>
    <n v="2022"/>
    <n v="2"/>
    <s v="Nice to have. Fill In or Delete"/>
    <s v="EXPENSE"/>
    <x v="2"/>
    <s v="6895 - Travel"/>
    <s v="P&amp;L"/>
    <n v="25627"/>
    <s v="No"/>
    <s v="6895 - Travel"/>
    <s v="Credit Card"/>
    <s v="[null]"/>
    <n v="44595"/>
    <s v="[null]"/>
    <s v="[null]"/>
    <s v="[null]"/>
    <s v="[null]"/>
    <s v="[null]"/>
    <s v="[null]"/>
    <n v="33928.1"/>
    <m/>
    <n v="13447030.25"/>
    <s v="[null]"/>
    <s v="Expense"/>
    <s v="Operating Expense"/>
    <s v="T&amp;E"/>
    <s v="[null]"/>
    <n v="1"/>
    <s v="Corporate"/>
    <s v="Percentage"/>
    <s v="6895 - Travel"/>
    <s v="6895 - Travel"/>
    <s v="T&amp;E"/>
    <s v="[null]"/>
    <n v="121489"/>
    <s v="Actuals"/>
    <n v="121498"/>
    <s v="6895 - Travel"/>
    <x v="14"/>
    <s v="T&amp;E"/>
    <n v="33928.1"/>
    <m/>
    <m/>
    <m/>
    <m/>
    <m/>
    <m/>
    <m/>
    <m/>
    <m/>
    <m/>
    <m/>
    <m/>
    <m/>
  </r>
  <r>
    <s v="GL 2022 IISL.xlsx"/>
    <s v="Nice to have. Fill In or Delete"/>
    <s v="Nice to have. Fill In or Delete"/>
    <n v="310.73"/>
    <n v="44926"/>
    <n v="2022"/>
    <s v="Q4"/>
    <s v="December"/>
    <n v="52"/>
    <n v="31"/>
    <s v="Year"/>
    <s v="Activity"/>
    <s v="Actuals"/>
    <n v="44596"/>
    <x v="0"/>
    <x v="58"/>
    <x v="48"/>
    <n v="2022"/>
    <n v="2022"/>
    <n v="2"/>
    <s v="Nice to have. Fill In or Delete"/>
    <s v="EXPENSE"/>
    <x v="2"/>
    <s v="6895 - Travel"/>
    <s v="P&amp;L"/>
    <n v="25627"/>
    <s v="No"/>
    <s v="6895 - Travel"/>
    <s v="Bill"/>
    <s v="[null]"/>
    <n v="44596"/>
    <n v="14009"/>
    <s v="ALL STAR LIMOUSINE"/>
    <s v="[null]"/>
    <s v="[null]"/>
    <s v="[null]"/>
    <s v="[null]"/>
    <n v="310.73"/>
    <m/>
    <n v="13447340.98"/>
    <s v="[null]"/>
    <s v="Expense"/>
    <s v="Operating Expense"/>
    <s v="T&amp;E"/>
    <s v="[null]"/>
    <n v="1"/>
    <s v="Corporate"/>
    <s v="Percentage"/>
    <s v="6895 - Travel"/>
    <s v="6895 - Travel"/>
    <s v="T&amp;E"/>
    <s v="[null]"/>
    <n v="121489"/>
    <s v="Actuals"/>
    <n v="121498"/>
    <s v="6895 - Travel"/>
    <x v="14"/>
    <s v="T&amp;E"/>
    <n v="310.73"/>
    <m/>
    <m/>
    <m/>
    <m/>
    <m/>
    <m/>
    <m/>
    <m/>
    <m/>
    <m/>
    <m/>
    <m/>
    <m/>
  </r>
  <r>
    <s v="GL 2022 IISL.xlsx"/>
    <s v="Nice to have. Fill In or Delete"/>
    <s v="Nice to have. Fill In or Delete"/>
    <n v="316.81"/>
    <n v="44926"/>
    <n v="2022"/>
    <s v="Q4"/>
    <s v="December"/>
    <n v="52"/>
    <n v="31"/>
    <s v="Year"/>
    <s v="Activity"/>
    <s v="Actuals"/>
    <n v="44601"/>
    <x v="0"/>
    <x v="58"/>
    <x v="48"/>
    <n v="2022"/>
    <n v="2022"/>
    <n v="2"/>
    <s v="Nice to have. Fill In or Delete"/>
    <s v="EXPENSE"/>
    <x v="2"/>
    <s v="6895 - Travel"/>
    <s v="P&amp;L"/>
    <n v="25627"/>
    <s v="No"/>
    <s v="6895 - Travel"/>
    <s v="Credit Card"/>
    <s v="[null]"/>
    <n v="44601"/>
    <s v="[null]"/>
    <s v="[null]"/>
    <s v="[null]"/>
    <s v="[null]"/>
    <s v="[null]"/>
    <s v="[null]"/>
    <n v="316.81"/>
    <m/>
    <n v="13447657.790000001"/>
    <s v="[null]"/>
    <s v="Expense"/>
    <s v="Operating Expense"/>
    <s v="T&amp;E"/>
    <s v="[null]"/>
    <n v="1"/>
    <s v="Corporate"/>
    <s v="Percentage"/>
    <s v="6895 - Travel"/>
    <s v="6895 - Travel"/>
    <s v="T&amp;E"/>
    <s v="[null]"/>
    <n v="121489"/>
    <s v="Actuals"/>
    <n v="121498"/>
    <s v="6895 - Travel"/>
    <x v="14"/>
    <s v="T&amp;E"/>
    <n v="316.81"/>
    <m/>
    <m/>
    <m/>
    <m/>
    <m/>
    <m/>
    <m/>
    <m/>
    <m/>
    <m/>
    <m/>
    <m/>
    <m/>
  </r>
  <r>
    <s v="GL 2022 IISL.xlsx"/>
    <s v="Nice to have. Fill In or Delete"/>
    <s v="Nice to have. Fill In or Delete"/>
    <n v="652.26"/>
    <n v="44926"/>
    <n v="2022"/>
    <s v="Q4"/>
    <s v="December"/>
    <n v="52"/>
    <n v="31"/>
    <s v="Year"/>
    <s v="Activity"/>
    <s v="Actuals"/>
    <n v="44603"/>
    <x v="0"/>
    <x v="58"/>
    <x v="48"/>
    <n v="2022"/>
    <n v="2022"/>
    <n v="2"/>
    <s v="Nice to have. Fill In or Delete"/>
    <s v="EXPENSE"/>
    <x v="2"/>
    <s v="6895 - Travel"/>
    <s v="P&amp;L"/>
    <n v="25627"/>
    <s v="No"/>
    <s v="6895 - Travel"/>
    <s v="Bill"/>
    <s v="[null]"/>
    <n v="44603"/>
    <n v="14030"/>
    <s v="ALL STAR LIMOUSINE"/>
    <s v="[null]"/>
    <s v="[null]"/>
    <s v="[null]"/>
    <s v="[null]"/>
    <n v="652.26"/>
    <m/>
    <n v="13448310.050000001"/>
    <s v="[null]"/>
    <s v="Expense"/>
    <s v="Operating Expense"/>
    <s v="T&amp;E"/>
    <s v="[null]"/>
    <n v="1"/>
    <s v="Corporate"/>
    <s v="Percentage"/>
    <s v="6895 - Travel"/>
    <s v="6895 - Travel"/>
    <s v="T&amp;E"/>
    <s v="[null]"/>
    <n v="121489"/>
    <s v="Actuals"/>
    <n v="121498"/>
    <s v="6895 - Travel"/>
    <x v="14"/>
    <s v="T&amp;E"/>
    <n v="652.26"/>
    <m/>
    <m/>
    <m/>
    <m/>
    <m/>
    <m/>
    <m/>
    <m/>
    <m/>
    <m/>
    <m/>
    <m/>
    <m/>
  </r>
  <r>
    <s v="GL 2022 IISL.xlsx"/>
    <s v="Nice to have. Fill In or Delete"/>
    <s v="Nice to have. Fill In or Delete"/>
    <n v="1551.25"/>
    <n v="44926"/>
    <n v="2022"/>
    <s v="Q4"/>
    <s v="December"/>
    <n v="52"/>
    <n v="31"/>
    <s v="Year"/>
    <s v="Activity"/>
    <s v="Actuals"/>
    <n v="44605"/>
    <x v="0"/>
    <x v="58"/>
    <x v="48"/>
    <n v="2022"/>
    <n v="2022"/>
    <n v="2"/>
    <s v="Nice to have. Fill In or Delete"/>
    <s v="EXPENSE"/>
    <x v="2"/>
    <s v="6895 - Travel"/>
    <s v="P&amp;L"/>
    <n v="25627"/>
    <s v="No"/>
    <s v="6895 - Travel"/>
    <s v="Credit Card"/>
    <s v="[null]"/>
    <n v="44605"/>
    <s v="[null]"/>
    <s v="[null]"/>
    <s v="[null]"/>
    <s v="[null]"/>
    <s v="[null]"/>
    <s v="[null]"/>
    <n v="1551.25"/>
    <m/>
    <n v="13449861.300000001"/>
    <s v="[null]"/>
    <s v="Expense"/>
    <s v="Operating Expense"/>
    <s v="T&amp;E"/>
    <s v="[null]"/>
    <n v="1"/>
    <s v="Corporate"/>
    <s v="Percentage"/>
    <s v="6895 - Travel"/>
    <s v="6895 - Travel"/>
    <s v="T&amp;E"/>
    <s v="[null]"/>
    <n v="121489"/>
    <s v="Actuals"/>
    <n v="121498"/>
    <s v="6895 - Travel"/>
    <x v="14"/>
    <s v="T&amp;E"/>
    <n v="1551.25"/>
    <m/>
    <m/>
    <m/>
    <m/>
    <m/>
    <m/>
    <m/>
    <m/>
    <m/>
    <m/>
    <m/>
    <m/>
    <m/>
  </r>
  <r>
    <s v="GL 2022 IISL.xlsx"/>
    <s v="Nice to have. Fill In or Delete"/>
    <s v="Nice to have. Fill In or Delete"/>
    <n v="55"/>
    <n v="44926"/>
    <n v="2022"/>
    <s v="Q4"/>
    <s v="December"/>
    <n v="52"/>
    <n v="31"/>
    <s v="Year"/>
    <s v="Activity"/>
    <s v="Actuals"/>
    <n v="44610"/>
    <x v="0"/>
    <x v="58"/>
    <x v="48"/>
    <n v="2022"/>
    <n v="2022"/>
    <n v="2"/>
    <s v="Nice to have. Fill In or Delete"/>
    <s v="EXPENSE"/>
    <x v="2"/>
    <s v="6895 - Travel"/>
    <s v="P&amp;L"/>
    <n v="25627"/>
    <s v="No"/>
    <s v="6895 - Travel"/>
    <s v="Expense Report"/>
    <s v="[null]"/>
    <n v="44610"/>
    <s v="EXP6334"/>
    <s v="Paul J Spero"/>
    <s v="[null]"/>
    <s v="[null]"/>
    <s v="[null]"/>
    <s v="[null]"/>
    <n v="55"/>
    <m/>
    <n v="13449916.300000001"/>
    <s v="Paul J Spero"/>
    <s v="Expense"/>
    <s v="Operating Expense"/>
    <s v="T&amp;E"/>
    <s v="[null]"/>
    <n v="1"/>
    <s v="Corporate"/>
    <s v="Percentage"/>
    <s v="6895 - Travel"/>
    <s v="6895 - Travel"/>
    <s v="T&amp;E"/>
    <s v="[null]"/>
    <n v="121489"/>
    <s v="Actuals"/>
    <n v="121498"/>
    <s v="6895 - Travel"/>
    <x v="14"/>
    <s v="T&amp;E"/>
    <n v="55"/>
    <m/>
    <m/>
    <m/>
    <m/>
    <m/>
    <m/>
    <m/>
    <m/>
    <m/>
    <m/>
    <m/>
    <m/>
    <m/>
  </r>
  <r>
    <s v="GL 2022 IISL.xlsx"/>
    <s v="Nice to have. Fill In or Delete"/>
    <s v="Nice to have. Fill In or Delete"/>
    <n v="22.58"/>
    <n v="44926"/>
    <n v="2022"/>
    <s v="Q4"/>
    <s v="December"/>
    <n v="52"/>
    <n v="31"/>
    <s v="Year"/>
    <s v="Activity"/>
    <s v="Actuals"/>
    <n v="44617"/>
    <x v="0"/>
    <x v="58"/>
    <x v="48"/>
    <n v="2022"/>
    <n v="2022"/>
    <n v="2"/>
    <s v="Nice to have. Fill In or Delete"/>
    <s v="EXPENSE"/>
    <x v="2"/>
    <s v="6895 - Travel"/>
    <s v="P&amp;L"/>
    <n v="25627"/>
    <s v="No"/>
    <s v="6895 - Travel"/>
    <s v="Expense Report"/>
    <s v="[null]"/>
    <n v="44617"/>
    <s v="EXP6337"/>
    <s v="Jeffrey Smith"/>
    <s v="[null]"/>
    <s v="[null]"/>
    <s v="[null]"/>
    <s v="[null]"/>
    <n v="22.58"/>
    <m/>
    <n v="13449938.880000001"/>
    <s v="Jeffrey Smith"/>
    <s v="Expense"/>
    <s v="Operating Expense"/>
    <s v="T&amp;E"/>
    <s v="[null]"/>
    <n v="1"/>
    <s v="Corporate"/>
    <s v="Percentage"/>
    <s v="6895 - Travel"/>
    <s v="6895 - Travel"/>
    <s v="T&amp;E"/>
    <s v="[null]"/>
    <n v="121489"/>
    <s v="Actuals"/>
    <n v="121498"/>
    <s v="6895 - Travel"/>
    <x v="14"/>
    <s v="T&amp;E"/>
    <n v="22.58"/>
    <m/>
    <m/>
    <m/>
    <m/>
    <m/>
    <m/>
    <m/>
    <m/>
    <m/>
    <m/>
    <m/>
    <m/>
    <m/>
  </r>
  <r>
    <s v="GL 2022 IISL.xlsx"/>
    <s v="Nice to have. Fill In or Delete"/>
    <s v="Nice to have. Fill In or Delete"/>
    <n v="8160.99"/>
    <n v="44926"/>
    <n v="2022"/>
    <s v="Q4"/>
    <s v="December"/>
    <n v="52"/>
    <n v="31"/>
    <s v="Year"/>
    <s v="Activity"/>
    <s v="Actuals"/>
    <n v="44596"/>
    <x v="0"/>
    <x v="59"/>
    <x v="49"/>
    <n v="2022"/>
    <n v="2022"/>
    <n v="2"/>
    <s v="Nice to have. Fill In or Delete"/>
    <s v="EXPENSE"/>
    <x v="2"/>
    <s v="6900 - Utilities"/>
    <s v="P&amp;L"/>
    <n v="25627"/>
    <s v="No"/>
    <s v="6900 - Utilities"/>
    <s v="Bill"/>
    <s v="[null]"/>
    <n v="44596"/>
    <s v="2/4/22 Statement"/>
    <s v="PSEG Long Island"/>
    <s v="[null]"/>
    <s v="[null]"/>
    <s v="[null]"/>
    <s v="[null]"/>
    <n v="8160.99"/>
    <m/>
    <n v="1205141.77"/>
    <s v="[null]"/>
    <s v="Expense"/>
    <s v="Operating Expense"/>
    <s v="Other Operating Expenses"/>
    <s v="[null]"/>
    <n v="1"/>
    <s v="Corporate"/>
    <s v="Percentage"/>
    <s v="6900 - Utilities"/>
    <s v="6900 - Utilities"/>
    <s v="Other Operating Expenses"/>
    <s v="[null]"/>
    <n v="121489"/>
    <s v="Actuals"/>
    <n v="121498"/>
    <s v="6900 - Utilities"/>
    <x v="11"/>
    <s v="Other Operating Expenses"/>
    <n v="8160.99"/>
    <m/>
    <m/>
    <m/>
    <m/>
    <m/>
    <m/>
    <m/>
    <m/>
    <m/>
    <m/>
    <m/>
    <m/>
    <m/>
  </r>
  <r>
    <s v="GL 2022 IISL.xlsx"/>
    <s v="Nice to have. Fill In or Delete"/>
    <s v="Nice to have. Fill In or Delete"/>
    <n v="2618.79"/>
    <n v="44926"/>
    <n v="2022"/>
    <s v="Q4"/>
    <s v="December"/>
    <n v="52"/>
    <n v="31"/>
    <s v="Year"/>
    <s v="Activity"/>
    <s v="Actuals"/>
    <n v="44603"/>
    <x v="0"/>
    <x v="59"/>
    <x v="49"/>
    <n v="2022"/>
    <n v="2022"/>
    <n v="2"/>
    <s v="Nice to have. Fill In or Delete"/>
    <s v="EXPENSE"/>
    <x v="2"/>
    <s v="6900 - Utilities"/>
    <s v="P&amp;L"/>
    <n v="25627"/>
    <s v="No"/>
    <s v="6900 - Utilities"/>
    <s v="Bill"/>
    <s v="[null]"/>
    <n v="44603"/>
    <s v="2/11/22 Statement"/>
    <s v="NATIONAL GRID (137)"/>
    <s v="[null]"/>
    <s v="[null]"/>
    <s v="[null]"/>
    <s v="[null]"/>
    <n v="2618.79"/>
    <m/>
    <n v="1207760.56"/>
    <s v="[null]"/>
    <s v="Expense"/>
    <s v="Operating Expense"/>
    <s v="Other Operating Expenses"/>
    <s v="[null]"/>
    <n v="1"/>
    <s v="Corporate"/>
    <s v="Percentage"/>
    <s v="6900 - Utilities"/>
    <s v="6900 - Utilities"/>
    <s v="Other Operating Expenses"/>
    <s v="[null]"/>
    <n v="121489"/>
    <s v="Actuals"/>
    <n v="121498"/>
    <s v="6900 - Utilities"/>
    <x v="11"/>
    <s v="Other Operating Expenses"/>
    <n v="2618.79"/>
    <m/>
    <m/>
    <m/>
    <m/>
    <m/>
    <m/>
    <m/>
    <m/>
    <m/>
    <m/>
    <m/>
    <m/>
    <m/>
  </r>
  <r>
    <s v="GL 2022 IISL.xlsx"/>
    <s v="Nice to have. Fill In or Delete"/>
    <s v="Nice to have. Fill In or Delete"/>
    <n v="716.45"/>
    <n v="44926"/>
    <n v="2022"/>
    <s v="Q4"/>
    <s v="December"/>
    <n v="52"/>
    <n v="31"/>
    <s v="Year"/>
    <s v="Activity"/>
    <s v="Actuals"/>
    <n v="44595"/>
    <x v="0"/>
    <x v="60"/>
    <x v="50"/>
    <n v="2022"/>
    <n v="2022"/>
    <n v="2"/>
    <s v="Nice to have. Fill In or Delete"/>
    <s v="EXPENSE"/>
    <x v="2"/>
    <s v="9845 - Contributions"/>
    <s v="P&amp;L"/>
    <n v="25627"/>
    <s v="No"/>
    <s v="9845 - Contributions"/>
    <s v="Credit Card"/>
    <s v="[null]"/>
    <n v="44595"/>
    <s v="[null]"/>
    <s v="[null]"/>
    <s v="[null]"/>
    <s v="[null]"/>
    <s v="[null]"/>
    <s v="[null]"/>
    <n v="716.45"/>
    <m/>
    <n v="1067039.83"/>
    <s v="[null]"/>
    <s v="Expense"/>
    <s v="Operating Expense"/>
    <s v="Other Operating Expenses"/>
    <s v="[null]"/>
    <n v="1"/>
    <s v="Corporate"/>
    <s v="Percentage"/>
    <s v="9845 - Contributions"/>
    <s v="9845 - Contributions"/>
    <s v="Other Operating Expenses"/>
    <s v="[null]"/>
    <n v="121489"/>
    <s v="Actuals"/>
    <n v="121498"/>
    <s v="9845 - Contributions"/>
    <x v="11"/>
    <s v="Other Operating Expenses"/>
    <n v="716.45"/>
    <m/>
    <m/>
    <m/>
    <m/>
    <m/>
    <m/>
    <m/>
    <m/>
    <m/>
    <m/>
    <m/>
    <m/>
    <m/>
  </r>
  <r>
    <s v="GL 2022 IISL.xlsx"/>
    <s v="Nice to have. Fill In or Delete"/>
    <s v="Nice to have. Fill In or Delete"/>
    <n v="1531.58"/>
    <n v="44926"/>
    <n v="2022"/>
    <s v="Q4"/>
    <s v="December"/>
    <n v="52"/>
    <n v="31"/>
    <s v="Year"/>
    <s v="Activity"/>
    <s v="Actuals"/>
    <n v="44605"/>
    <x v="0"/>
    <x v="60"/>
    <x v="50"/>
    <n v="2022"/>
    <n v="2022"/>
    <n v="2"/>
    <s v="Nice to have. Fill In or Delete"/>
    <s v="EXPENSE"/>
    <x v="2"/>
    <s v="9845 - Contributions"/>
    <s v="P&amp;L"/>
    <n v="25627"/>
    <s v="No"/>
    <s v="9845 - Contributions"/>
    <s v="Credit Card"/>
    <s v="[null]"/>
    <n v="44605"/>
    <s v="[null]"/>
    <s v="[null]"/>
    <s v="[null]"/>
    <s v="[null]"/>
    <s v="[null]"/>
    <s v="[null]"/>
    <n v="1531.58"/>
    <m/>
    <n v="1068571.4100000001"/>
    <s v="[null]"/>
    <s v="Expense"/>
    <s v="Operating Expense"/>
    <s v="Other Operating Expenses"/>
    <s v="[null]"/>
    <n v="1"/>
    <s v="Corporate"/>
    <s v="Percentage"/>
    <s v="9845 - Contributions"/>
    <s v="9845 - Contributions"/>
    <s v="Other Operating Expenses"/>
    <s v="[null]"/>
    <n v="121489"/>
    <s v="Actuals"/>
    <n v="121498"/>
    <s v="9845 - Contributions"/>
    <x v="11"/>
    <s v="Other Operating Expenses"/>
    <n v="1531.58"/>
    <m/>
    <m/>
    <m/>
    <m/>
    <m/>
    <m/>
    <m/>
    <m/>
    <m/>
    <m/>
    <m/>
    <m/>
    <m/>
  </r>
  <r>
    <s v="GL 2021 IISL.xlsx"/>
    <s v="Nice to have. Fill In or Delete"/>
    <s v="Nice to have. Fill In or Delete"/>
    <n v="1430.64"/>
    <n v="44561"/>
    <n v="2021"/>
    <s v="Q4"/>
    <s v="December"/>
    <n v="52"/>
    <n v="31"/>
    <s v="Year"/>
    <s v="Activity"/>
    <s v="Actuals"/>
    <n v="4422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170"/>
    <n v="44228"/>
    <n v="73062"/>
    <s v="ENCOMPASS DIGITAL MEDIA"/>
    <s v="ENCOMPASS DIGITAL MEDIA"/>
    <s v="[null]"/>
    <s v="HP"/>
    <s v="Hardware"/>
    <m/>
    <n v="1430.64"/>
    <n v="-1416733852.8500004"/>
    <s v="Harvey Pas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430.64"/>
    <m/>
    <m/>
    <m/>
    <m/>
    <m/>
    <m/>
    <m/>
    <m/>
    <m/>
    <m/>
    <m/>
    <m/>
    <m/>
  </r>
  <r>
    <s v="GL 2021 IISL.xlsx"/>
    <s v="Nice to have. Fill In or Delete"/>
    <s v="Nice to have. Fill In or Delete"/>
    <n v="367.5"/>
    <n v="44561"/>
    <n v="2021"/>
    <s v="Q4"/>
    <s v="December"/>
    <n v="52"/>
    <n v="31"/>
    <s v="Year"/>
    <s v="Activity"/>
    <s v="Actuals"/>
    <n v="4422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8341"/>
    <n v="44228"/>
    <n v="73015"/>
    <s v="TIERPOINT"/>
    <s v="TIERPOINT"/>
    <s v="[null]"/>
    <s v="Miscellaneous"/>
    <s v="Hardware"/>
    <m/>
    <n v="367.5"/>
    <n v="-1416734220.3500004"/>
    <s v="Edward Lovan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67.5"/>
    <m/>
    <m/>
    <m/>
    <m/>
    <m/>
    <m/>
    <m/>
    <m/>
    <m/>
    <m/>
    <m/>
    <m/>
    <m/>
  </r>
  <r>
    <s v="GL 2021 IISL.xlsx"/>
    <s v="Nice to have. Fill In or Delete"/>
    <s v="Nice to have. Fill In or Delete"/>
    <n v="3264"/>
    <n v="44561"/>
    <n v="2021"/>
    <s v="Q4"/>
    <s v="December"/>
    <n v="52"/>
    <n v="31"/>
    <s v="Year"/>
    <s v="Activity"/>
    <s v="Actuals"/>
    <n v="4422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52"/>
    <n v="44228"/>
    <n v="73064"/>
    <s v="ENCOMPASS DIGITAL MEDIA"/>
    <s v="ENCOMPASS DIGITAL MEDIA"/>
    <s v="[null]"/>
    <s v="HPE"/>
    <s v="Hardware"/>
    <m/>
    <n v="3264"/>
    <n v="-1416737484.3500004"/>
    <s v="Harvey Pas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264"/>
    <m/>
    <m/>
    <m/>
    <m/>
    <m/>
    <m/>
    <m/>
    <m/>
    <m/>
    <m/>
    <m/>
    <m/>
    <m/>
  </r>
  <r>
    <s v="GL 2021 IISL.xlsx"/>
    <s v="Nice to have. Fill In or Delete"/>
    <s v="Nice to have. Fill In or Delete"/>
    <n v="714.56"/>
    <n v="44561"/>
    <n v="2021"/>
    <s v="Q4"/>
    <s v="December"/>
    <n v="52"/>
    <n v="31"/>
    <s v="Year"/>
    <s v="Activity"/>
    <s v="Actuals"/>
    <n v="4422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42"/>
    <n v="44228"/>
    <n v="73063"/>
    <s v="ENCOMPASS DIGITAL MEDIA"/>
    <s v="ENCOMPASS DIGITAL MEDIA"/>
    <s v="[null]"/>
    <s v="HP"/>
    <s v="Hardware"/>
    <m/>
    <n v="714.56"/>
    <n v="-1416738198.9100003"/>
    <s v="Harvey Pas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714.56"/>
    <m/>
    <m/>
    <m/>
    <m/>
    <m/>
    <m/>
    <m/>
    <m/>
    <m/>
    <m/>
    <m/>
    <m/>
    <m/>
  </r>
  <r>
    <s v="GL 2021 IISL.xlsx"/>
    <s v="Nice to have. Fill In or Delete"/>
    <s v="Nice to have. Fill In or Delete"/>
    <n v="-830.74"/>
    <n v="44561"/>
    <n v="2021"/>
    <s v="Q4"/>
    <s v="December"/>
    <n v="52"/>
    <n v="31"/>
    <s v="Year"/>
    <s v="Activity"/>
    <s v="Actuals"/>
    <n v="4422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Credit Memo"/>
    <n v="19167"/>
    <n v="44228"/>
    <s v="CM2397"/>
    <s v="ENCOMPASS DIGITAL MEDIA"/>
    <s v="ENCOMPASS DIGITAL MEDIA"/>
    <s v="[null]"/>
    <s v="Microsoft"/>
    <s v="Software"/>
    <n v="830.74"/>
    <m/>
    <n v="-1416737368.1700003"/>
    <s v="Harvey Pas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-830.74"/>
    <m/>
    <m/>
    <m/>
    <m/>
    <m/>
    <m/>
    <m/>
    <m/>
    <m/>
    <m/>
    <m/>
    <m/>
    <m/>
  </r>
  <r>
    <s v="GL 2021 IISL.xlsx"/>
    <s v="Nice to have. Fill In or Delete"/>
    <s v="Nice to have. Fill In or Delete"/>
    <n v="2715.09"/>
    <n v="44561"/>
    <n v="2021"/>
    <s v="Q4"/>
    <s v="December"/>
    <n v="52"/>
    <n v="31"/>
    <s v="Year"/>
    <s v="Activity"/>
    <s v="Actuals"/>
    <n v="4422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52"/>
    <n v="44228"/>
    <n v="73064"/>
    <s v="ENCOMPASS DIGITAL MEDIA"/>
    <s v="ENCOMPASS DIGITAL MEDIA"/>
    <s v="[null]"/>
    <s v="Microsoft"/>
    <s v="Software"/>
    <m/>
    <n v="2715.09"/>
    <n v="-1416740083.2600002"/>
    <s v="Harvey Pas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715.09"/>
    <m/>
    <m/>
    <m/>
    <m/>
    <m/>
    <m/>
    <m/>
    <m/>
    <m/>
    <m/>
    <m/>
    <m/>
    <m/>
  </r>
  <r>
    <s v="GL 2021 IISL.xlsx"/>
    <s v="Nice to have. Fill In or Delete"/>
    <s v="Nice to have. Fill In or Delete"/>
    <n v="1949.3"/>
    <n v="44561"/>
    <n v="2021"/>
    <s v="Q4"/>
    <s v="December"/>
    <n v="52"/>
    <n v="31"/>
    <s v="Year"/>
    <s v="Activity"/>
    <s v="Actuals"/>
    <n v="44229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30"/>
    <n v="44229"/>
    <n v="72993"/>
    <s v="ENCOMPASS DIGITAL MEDIA"/>
    <s v="ENCOMPASS DIGITAL MEDIA"/>
    <s v="[null]"/>
    <s v="Dell"/>
    <s v="Hardware"/>
    <m/>
    <n v="1949.3"/>
    <n v="-1416742032.5600002"/>
    <s v="Harvey Pas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949.3"/>
    <m/>
    <m/>
    <m/>
    <m/>
    <m/>
    <m/>
    <m/>
    <m/>
    <m/>
    <m/>
    <m/>
    <m/>
    <m/>
  </r>
  <r>
    <s v="GL 2021 IISL.xlsx"/>
    <s v="Nice to have. Fill In or Delete"/>
    <s v="Nice to have. Fill In or Delete"/>
    <n v="360"/>
    <n v="44561"/>
    <n v="2021"/>
    <s v="Q4"/>
    <s v="December"/>
    <n v="52"/>
    <n v="31"/>
    <s v="Year"/>
    <s v="Activity"/>
    <s v="Actuals"/>
    <n v="44230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84"/>
    <n v="44230"/>
    <n v="72998"/>
    <s v="CERVALIS A CYRUSONE COMPANY"/>
    <s v="CERVALIS A CYRUSONE COMPANY"/>
    <s v="[null]"/>
    <s v="HPE"/>
    <s v="Hardware"/>
    <m/>
    <n v="360"/>
    <n v="-1416742392.5600002"/>
    <s v="Bryan Power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60"/>
    <m/>
    <m/>
    <m/>
    <m/>
    <m/>
    <m/>
    <m/>
    <m/>
    <m/>
    <m/>
    <m/>
    <m/>
    <m/>
  </r>
  <r>
    <s v="GL 2021 IISL.xlsx"/>
    <s v="Nice to have. Fill In or Delete"/>
    <s v="Nice to have. Fill In or Delete"/>
    <n v="2654.5"/>
    <n v="44561"/>
    <n v="2021"/>
    <s v="Q4"/>
    <s v="December"/>
    <n v="52"/>
    <n v="31"/>
    <s v="Year"/>
    <s v="Activity"/>
    <s v="Actuals"/>
    <n v="44231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77"/>
    <n v="44231"/>
    <n v="73013"/>
    <s v="STONY BROOK UNIVERSITY"/>
    <s v="STONY BROOK UNIVERSITY"/>
    <s v="[null]"/>
    <s v="DELL"/>
    <s v="Hardware"/>
    <m/>
    <n v="2654.5"/>
    <n v="-1416745047.0600002"/>
    <s v="Bryan Power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654.5"/>
    <m/>
    <m/>
    <m/>
    <m/>
    <m/>
    <m/>
    <m/>
    <m/>
    <m/>
    <m/>
    <m/>
    <m/>
    <m/>
  </r>
  <r>
    <s v="GL 2021 IISL.xlsx"/>
    <s v="Nice to have. Fill In or Delete"/>
    <s v="Nice to have. Fill In or Delete"/>
    <n v="477071.79"/>
    <n v="44561"/>
    <n v="2021"/>
    <s v="Q4"/>
    <s v="December"/>
    <n v="52"/>
    <n v="31"/>
    <s v="Year"/>
    <s v="Activity"/>
    <s v="Actuals"/>
    <n v="44231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248"/>
    <n v="44231"/>
    <n v="72995"/>
    <s v="BLOOMBERG, LP"/>
    <s v="BLOOMBERG, LP"/>
    <s v="[null]"/>
    <s v="Dell"/>
    <s v="Hardware"/>
    <m/>
    <n v="477071.79"/>
    <n v="-1417222118.8500001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477071.79"/>
    <m/>
    <m/>
    <m/>
    <m/>
    <m/>
    <m/>
    <m/>
    <m/>
    <m/>
    <m/>
    <m/>
    <m/>
    <m/>
  </r>
  <r>
    <s v="GL 2021 IISL.xlsx"/>
    <s v="Nice to have. Fill In or Delete"/>
    <s v="Nice to have. Fill In or Delete"/>
    <n v="7059.7"/>
    <n v="44561"/>
    <n v="2021"/>
    <s v="Q4"/>
    <s v="December"/>
    <n v="52"/>
    <n v="31"/>
    <s v="Year"/>
    <s v="Activity"/>
    <s v="Actuals"/>
    <n v="44231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203"/>
    <n v="44231"/>
    <n v="72994"/>
    <s v="BLOOMBERG, LP"/>
    <s v="BLOOMBERG, LP"/>
    <s v="[null]"/>
    <s v="HPE"/>
    <s v="Hardware"/>
    <m/>
    <n v="7059.7"/>
    <n v="-1417229178.5500002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7059.7"/>
    <m/>
    <m/>
    <m/>
    <m/>
    <m/>
    <m/>
    <m/>
    <m/>
    <m/>
    <m/>
    <m/>
    <m/>
    <m/>
  </r>
  <r>
    <s v="GL 2021 IISL.xlsx"/>
    <s v="Nice to have. Fill In or Delete"/>
    <s v="Nice to have. Fill In or Delete"/>
    <n v="44548.54"/>
    <n v="44561"/>
    <n v="2021"/>
    <s v="Q4"/>
    <s v="December"/>
    <n v="52"/>
    <n v="31"/>
    <s v="Year"/>
    <s v="Activity"/>
    <s v="Actuals"/>
    <n v="44231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248"/>
    <n v="44231"/>
    <n v="72995"/>
    <s v="BLOOMBERG, LP"/>
    <s v="BLOOMBERG, LP"/>
    <s v="[null]"/>
    <s v="HPE"/>
    <s v="Hardware"/>
    <m/>
    <n v="44548.54"/>
    <n v="-1417273727.0900002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44548.54"/>
    <m/>
    <m/>
    <m/>
    <m/>
    <m/>
    <m/>
    <m/>
    <m/>
    <m/>
    <m/>
    <m/>
    <m/>
    <m/>
  </r>
  <r>
    <s v="GL 2021 IISL.xlsx"/>
    <s v="Nice to have. Fill In or Delete"/>
    <s v="Nice to have. Fill In or Delete"/>
    <n v="24405.48"/>
    <n v="44561"/>
    <n v="2021"/>
    <s v="Q4"/>
    <s v="December"/>
    <n v="52"/>
    <n v="31"/>
    <s v="Year"/>
    <s v="Activity"/>
    <s v="Actuals"/>
    <n v="44232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215"/>
    <n v="44232"/>
    <n v="73001"/>
    <s v="BLOOMBERG, LP"/>
    <s v="BLOOMBERG, LP"/>
    <s v="[null]"/>
    <s v="Dell"/>
    <s v="Hardware"/>
    <m/>
    <n v="24405.48"/>
    <n v="-1417298132.5700002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4405.48"/>
    <m/>
    <m/>
    <m/>
    <m/>
    <m/>
    <m/>
    <m/>
    <m/>
    <m/>
    <m/>
    <m/>
    <m/>
    <m/>
  </r>
  <r>
    <s v="GL 2021 IISL.xlsx"/>
    <s v="Nice to have. Fill In or Delete"/>
    <s v="Nice to have. Fill In or Delete"/>
    <n v="3545.16"/>
    <n v="44561"/>
    <n v="2021"/>
    <s v="Q4"/>
    <s v="December"/>
    <n v="52"/>
    <n v="31"/>
    <s v="Year"/>
    <s v="Activity"/>
    <s v="Actuals"/>
    <n v="44232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234"/>
    <n v="44232"/>
    <n v="73000"/>
    <s v="BLOOMBERG, LP"/>
    <s v="BLOOMBERG, LP"/>
    <s v="[null]"/>
    <s v="Alveo"/>
    <s v="Hardware"/>
    <m/>
    <n v="3545.16"/>
    <n v="-1417301677.7300003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545.16"/>
    <m/>
    <m/>
    <m/>
    <m/>
    <m/>
    <m/>
    <m/>
    <m/>
    <m/>
    <m/>
    <m/>
    <m/>
    <m/>
  </r>
  <r>
    <s v="GL 2021 IISL.xlsx"/>
    <s v="Nice to have. Fill In or Delete"/>
    <s v="Nice to have. Fill In or Delete"/>
    <n v="-40"/>
    <n v="44561"/>
    <n v="2021"/>
    <s v="Q4"/>
    <s v="December"/>
    <n v="52"/>
    <n v="31"/>
    <s v="Year"/>
    <s v="Activity"/>
    <s v="Actuals"/>
    <n v="44232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Payment"/>
    <s v="[null]"/>
    <n v="44232"/>
    <n v="13785"/>
    <s v="KELTEC LIMITED"/>
    <s v="KELTEC LIMITED"/>
    <s v="[null]"/>
    <s v="[null]"/>
    <s v="[null]"/>
    <n v="40"/>
    <m/>
    <n v="-1417301637.7300003"/>
    <s v="[null]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-40"/>
    <m/>
    <m/>
    <m/>
    <m/>
    <m/>
    <m/>
    <m/>
    <m/>
    <m/>
    <m/>
    <m/>
    <m/>
    <m/>
  </r>
  <r>
    <s v="GL 2021 IISL.xlsx"/>
    <s v="Nice to have. Fill In or Delete"/>
    <s v="Nice to have. Fill In or Delete"/>
    <n v="2601.29"/>
    <n v="44561"/>
    <n v="2021"/>
    <s v="Q4"/>
    <s v="December"/>
    <n v="52"/>
    <n v="31"/>
    <s v="Year"/>
    <s v="Activity"/>
    <s v="Actuals"/>
    <n v="44235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55"/>
    <n v="44235"/>
    <n v="73024"/>
    <s v="ARROW ELECTRONICS, INC"/>
    <s v="ARROW ELECTRONICS, INC"/>
    <s v="[null]"/>
    <s v="HPE"/>
    <s v="Hardware"/>
    <m/>
    <n v="2601.29"/>
    <n v="-1417304239.0200002"/>
    <s v="Scott Wilson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601.29"/>
    <m/>
    <m/>
    <m/>
    <m/>
    <m/>
    <m/>
    <m/>
    <m/>
    <m/>
    <m/>
    <m/>
    <m/>
    <m/>
  </r>
  <r>
    <s v="GL 2021 IISL.xlsx"/>
    <s v="Nice to have. Fill In or Delete"/>
    <s v="Nice to have. Fill In or Delete"/>
    <n v="319.93"/>
    <n v="44561"/>
    <n v="2021"/>
    <s v="Q4"/>
    <s v="December"/>
    <n v="52"/>
    <n v="31"/>
    <s v="Year"/>
    <s v="Activity"/>
    <s v="Actuals"/>
    <n v="44235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93"/>
    <n v="44235"/>
    <n v="73026"/>
    <s v="RUBY INDUSTRIAL TECHNOLOGIES"/>
    <s v="RUBY INDUSTRIAL TECHNOLOGIES"/>
    <s v="[null]"/>
    <s v="APC"/>
    <s v="Hardware"/>
    <m/>
    <n v="319.93"/>
    <n v="-1417304558.9500003"/>
    <s v="Edward Lovan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19.93"/>
    <m/>
    <m/>
    <m/>
    <m/>
    <m/>
    <m/>
    <m/>
    <m/>
    <m/>
    <m/>
    <m/>
    <m/>
    <m/>
  </r>
  <r>
    <s v="GL 2021 IISL.xlsx"/>
    <s v="Nice to have. Fill In or Delete"/>
    <s v="Nice to have. Fill In or Delete"/>
    <n v="795.26"/>
    <n v="44561"/>
    <n v="2021"/>
    <s v="Q4"/>
    <s v="December"/>
    <n v="52"/>
    <n v="31"/>
    <s v="Year"/>
    <s v="Activity"/>
    <s v="Actuals"/>
    <n v="44235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55"/>
    <n v="44235"/>
    <n v="73024"/>
    <s v="ARROW ELECTRONICS, INC"/>
    <s v="ARROW ELECTRONICS, INC"/>
    <s v="[null]"/>
    <s v="Aruba Networks"/>
    <s v="Hardware"/>
    <m/>
    <n v="795.26"/>
    <n v="-1417305354.2100003"/>
    <s v="Scott Wilson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795.26"/>
    <m/>
    <m/>
    <m/>
    <m/>
    <m/>
    <m/>
    <m/>
    <m/>
    <m/>
    <m/>
    <m/>
    <m/>
    <m/>
  </r>
  <r>
    <s v="GL 2021 IISL.xlsx"/>
    <s v="Nice to have. Fill In or Delete"/>
    <s v="Nice to have. Fill In or Delete"/>
    <n v="3489.56"/>
    <n v="44561"/>
    <n v="2021"/>
    <s v="Q4"/>
    <s v="December"/>
    <n v="52"/>
    <n v="31"/>
    <s v="Year"/>
    <s v="Activity"/>
    <s v="Actuals"/>
    <n v="44236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004"/>
    <n v="44236"/>
    <n v="73020"/>
    <s v="BLOOMBERG, LP"/>
    <s v="BLOOMBERG, LP"/>
    <s v="[null]"/>
    <s v="Graybar"/>
    <s v="Hardware"/>
    <m/>
    <n v="3489.56"/>
    <n v="-1417308843.7700002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489.56"/>
    <m/>
    <m/>
    <m/>
    <m/>
    <m/>
    <m/>
    <m/>
    <m/>
    <m/>
    <m/>
    <m/>
    <m/>
    <m/>
  </r>
  <r>
    <s v="GL 2021 IISL.xlsx"/>
    <s v="Nice to have. Fill In or Delete"/>
    <s v="Nice to have. Fill In or Delete"/>
    <n v="1352.5"/>
    <n v="44561"/>
    <n v="2021"/>
    <s v="Q4"/>
    <s v="December"/>
    <n v="52"/>
    <n v="31"/>
    <s v="Year"/>
    <s v="Activity"/>
    <s v="Actuals"/>
    <n v="44236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45"/>
    <n v="44236"/>
    <n v="73021"/>
    <s v="BLOOMBERG, LP"/>
    <s v="BLOOMBERG, LP"/>
    <s v="[null]"/>
    <s v="Dell"/>
    <s v="Hardware"/>
    <m/>
    <n v="1352.5"/>
    <n v="-1417310196.2700002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352.5"/>
    <m/>
    <m/>
    <m/>
    <m/>
    <m/>
    <m/>
    <m/>
    <m/>
    <m/>
    <m/>
    <m/>
    <m/>
    <m/>
  </r>
  <r>
    <s v="GL 2021 IISL.xlsx"/>
    <s v="Nice to have. Fill In or Delete"/>
    <s v="Nice to have. Fill In or Delete"/>
    <n v="10827.36"/>
    <n v="44561"/>
    <n v="2021"/>
    <s v="Q4"/>
    <s v="December"/>
    <n v="52"/>
    <n v="31"/>
    <s v="Year"/>
    <s v="Activity"/>
    <s v="Actuals"/>
    <n v="44236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004"/>
    <n v="44236"/>
    <n v="73017"/>
    <s v="BLOOMBERG, LP"/>
    <s v="BLOOMBERG, LP"/>
    <s v="[null]"/>
    <s v="AFCO"/>
    <s v="Hardware"/>
    <m/>
    <n v="10827.36"/>
    <n v="-1417321023.6300001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0827.36"/>
    <m/>
    <m/>
    <m/>
    <m/>
    <m/>
    <m/>
    <m/>
    <m/>
    <m/>
    <m/>
    <m/>
    <m/>
    <m/>
  </r>
  <r>
    <s v="GL 2021 IISL.xlsx"/>
    <s v="Nice to have. Fill In or Delete"/>
    <s v="Nice to have. Fill In or Delete"/>
    <n v="222.72"/>
    <n v="44561"/>
    <n v="2021"/>
    <s v="Q4"/>
    <s v="December"/>
    <n v="52"/>
    <n v="31"/>
    <s v="Year"/>
    <s v="Activity"/>
    <s v="Actuals"/>
    <n v="44236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004"/>
    <n v="44236"/>
    <n v="73020"/>
    <s v="BLOOMBERG, LP"/>
    <s v="BLOOMBERG, LP"/>
    <s v="[null]"/>
    <s v="PolarDam"/>
    <s v="Hardware"/>
    <m/>
    <n v="222.72"/>
    <n v="-1417321246.3500001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22.72"/>
    <m/>
    <m/>
    <m/>
    <m/>
    <m/>
    <m/>
    <m/>
    <m/>
    <m/>
    <m/>
    <m/>
    <m/>
    <m/>
  </r>
  <r>
    <s v="GL 2021 IISL.xlsx"/>
    <s v="Nice to have. Fill In or Delete"/>
    <s v="Nice to have. Fill In or Delete"/>
    <n v="4980.04"/>
    <n v="44561"/>
    <n v="2021"/>
    <s v="Q4"/>
    <s v="December"/>
    <n v="52"/>
    <n v="31"/>
    <s v="Year"/>
    <s v="Activity"/>
    <s v="Actuals"/>
    <n v="44236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004"/>
    <n v="44236"/>
    <n v="73020"/>
    <s v="BLOOMBERG, LP"/>
    <s v="BLOOMBERG, LP"/>
    <s v="[null]"/>
    <s v="AFCO"/>
    <s v="Hardware"/>
    <m/>
    <n v="4980.04"/>
    <n v="-1417326226.3900001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4980.04"/>
    <m/>
    <m/>
    <m/>
    <m/>
    <m/>
    <m/>
    <m/>
    <m/>
    <m/>
    <m/>
    <m/>
    <m/>
    <m/>
  </r>
  <r>
    <s v="GL 2021 IISL.xlsx"/>
    <s v="Nice to have. Fill In or Delete"/>
    <s v="Nice to have. Fill In or Delete"/>
    <n v="87868"/>
    <n v="44561"/>
    <n v="2021"/>
    <s v="Q4"/>
    <s v="December"/>
    <n v="52"/>
    <n v="31"/>
    <s v="Year"/>
    <s v="Activity"/>
    <s v="Actuals"/>
    <n v="44236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95"/>
    <n v="44236"/>
    <n v="73032"/>
    <s v="TRADEWEB"/>
    <s v="TRADEWEB"/>
    <s v="[null]"/>
    <s v="Red Hat"/>
    <s v="Software"/>
    <m/>
    <n v="87868"/>
    <n v="-1417414094.3900001"/>
    <s v="Michael Collin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87868"/>
    <m/>
    <m/>
    <m/>
    <m/>
    <m/>
    <m/>
    <m/>
    <m/>
    <m/>
    <m/>
    <m/>
    <m/>
    <m/>
  </r>
  <r>
    <s v="GL 2021 IISL.xlsx"/>
    <s v="Nice to have. Fill In or Delete"/>
    <s v="Nice to have. Fill In or Delete"/>
    <n v="14876.48"/>
    <n v="44561"/>
    <n v="2021"/>
    <s v="Q4"/>
    <s v="December"/>
    <n v="52"/>
    <n v="31"/>
    <s v="Year"/>
    <s v="Activity"/>
    <s v="Actuals"/>
    <n v="44236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004"/>
    <n v="44236"/>
    <n v="73017"/>
    <s v="BLOOMBERG, LP"/>
    <s v="BLOOMBERG, LP"/>
    <s v="[null]"/>
    <s v="Raritan"/>
    <s v="Hardware"/>
    <m/>
    <n v="14876.48"/>
    <n v="-1417428970.8700001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4876.48"/>
    <m/>
    <m/>
    <m/>
    <m/>
    <m/>
    <m/>
    <m/>
    <m/>
    <m/>
    <m/>
    <m/>
    <m/>
    <m/>
  </r>
  <r>
    <s v="GL 2021 IISL.xlsx"/>
    <s v="Nice to have. Fill In or Delete"/>
    <s v="Nice to have. Fill In or Delete"/>
    <n v="10957.88"/>
    <n v="44561"/>
    <n v="2021"/>
    <s v="Q4"/>
    <s v="December"/>
    <n v="52"/>
    <n v="31"/>
    <s v="Year"/>
    <s v="Activity"/>
    <s v="Actuals"/>
    <n v="44236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004"/>
    <n v="44236"/>
    <n v="73020"/>
    <s v="BLOOMBERG, LP"/>
    <s v="BLOOMBERG, LP"/>
    <s v="[null]"/>
    <s v="NEXUS"/>
    <s v="Hardware"/>
    <m/>
    <n v="10957.88"/>
    <n v="-1417439928.7500002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0957.88"/>
    <m/>
    <m/>
    <m/>
    <m/>
    <m/>
    <m/>
    <m/>
    <m/>
    <m/>
    <m/>
    <m/>
    <m/>
    <m/>
  </r>
  <r>
    <s v="GL 2021 IISL.xlsx"/>
    <s v="Nice to have. Fill In or Delete"/>
    <s v="Nice to have. Fill In or Delete"/>
    <n v="23633.68"/>
    <n v="44561"/>
    <n v="2021"/>
    <s v="Q4"/>
    <s v="December"/>
    <n v="52"/>
    <n v="31"/>
    <s v="Year"/>
    <s v="Activity"/>
    <s v="Actuals"/>
    <n v="44236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134"/>
    <n v="44236"/>
    <n v="73022"/>
    <s v="BLOOMBERG, LP"/>
    <s v="BLOOMBERG, LP"/>
    <s v="[null]"/>
    <s v="QCT"/>
    <s v="Hardware"/>
    <m/>
    <n v="23633.68"/>
    <n v="-1417463562.4300003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3633.68"/>
    <m/>
    <m/>
    <m/>
    <m/>
    <m/>
    <m/>
    <m/>
    <m/>
    <m/>
    <m/>
    <m/>
    <m/>
    <m/>
  </r>
  <r>
    <s v="GL 2021 IISL.xlsx"/>
    <s v="Nice to have. Fill In or Delete"/>
    <s v="Nice to have. Fill In or Delete"/>
    <n v="2601.29"/>
    <n v="44561"/>
    <n v="2021"/>
    <s v="Q4"/>
    <s v="December"/>
    <n v="52"/>
    <n v="31"/>
    <s v="Year"/>
    <s v="Activity"/>
    <s v="Actuals"/>
    <n v="44236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56"/>
    <n v="44236"/>
    <n v="73030"/>
    <s v="ARROW ELECTRONICS, INC"/>
    <s v="ARROW ELECTRONICS, INC"/>
    <s v="[null]"/>
    <s v="HPE"/>
    <s v="Hardware"/>
    <m/>
    <n v="2601.29"/>
    <n v="-1417466163.7200003"/>
    <s v="Scott Wilson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601.29"/>
    <m/>
    <m/>
    <m/>
    <m/>
    <m/>
    <m/>
    <m/>
    <m/>
    <m/>
    <m/>
    <m/>
    <m/>
    <m/>
  </r>
  <r>
    <s v="GL 2021 IISL.xlsx"/>
    <s v="Nice to have. Fill In or Delete"/>
    <s v="Nice to have. Fill In or Delete"/>
    <n v="3012.4"/>
    <n v="44561"/>
    <n v="2021"/>
    <s v="Q4"/>
    <s v="December"/>
    <n v="52"/>
    <n v="31"/>
    <s v="Year"/>
    <s v="Activity"/>
    <s v="Actuals"/>
    <n v="44236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004"/>
    <n v="44236"/>
    <n v="73017"/>
    <s v="BLOOMBERG, LP"/>
    <s v="BLOOMBERG, LP"/>
    <s v="[null]"/>
    <s v="QCT"/>
    <s v="Hardware"/>
    <m/>
    <n v="3012.4"/>
    <n v="-1417469176.1200004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012.4"/>
    <m/>
    <m/>
    <m/>
    <m/>
    <m/>
    <m/>
    <m/>
    <m/>
    <m/>
    <m/>
    <m/>
    <m/>
    <m/>
  </r>
  <r>
    <s v="GL 2021 IISL.xlsx"/>
    <s v="Nice to have. Fill In or Delete"/>
    <s v="Nice to have. Fill In or Delete"/>
    <n v="1661170.92"/>
    <n v="44561"/>
    <n v="2021"/>
    <s v="Q4"/>
    <s v="December"/>
    <n v="52"/>
    <n v="31"/>
    <s v="Year"/>
    <s v="Activity"/>
    <s v="Actuals"/>
    <n v="44236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004"/>
    <n v="44236"/>
    <n v="73017"/>
    <s v="BLOOMBERG, LP"/>
    <s v="BLOOMBERG, LP"/>
    <s v="[null]"/>
    <s v="Dell"/>
    <s v="Hardware"/>
    <m/>
    <n v="1661170.92"/>
    <n v="-1419130347.0400004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661170.92"/>
    <m/>
    <m/>
    <m/>
    <m/>
    <m/>
    <m/>
    <m/>
    <m/>
    <m/>
    <m/>
    <m/>
    <m/>
    <m/>
  </r>
  <r>
    <s v="GL 2021 IISL.xlsx"/>
    <s v="Nice to have. Fill In or Delete"/>
    <s v="Nice to have. Fill In or Delete"/>
    <n v="1220"/>
    <n v="44561"/>
    <n v="2021"/>
    <s v="Q4"/>
    <s v="December"/>
    <n v="52"/>
    <n v="31"/>
    <s v="Year"/>
    <s v="Activity"/>
    <s v="Actuals"/>
    <n v="44236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004"/>
    <n v="44236"/>
    <n v="73017"/>
    <s v="BLOOMBERG, LP"/>
    <s v="BLOOMBERG, LP"/>
    <s v="[null]"/>
    <s v="Miscellaneous"/>
    <s v="Hardware"/>
    <m/>
    <n v="1220"/>
    <n v="-1419131567.0400004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220"/>
    <m/>
    <m/>
    <m/>
    <m/>
    <m/>
    <m/>
    <m/>
    <m/>
    <m/>
    <m/>
    <m/>
    <m/>
    <m/>
  </r>
  <r>
    <s v="GL 2021 IISL.xlsx"/>
    <s v="Nice to have. Fill In or Delete"/>
    <s v="Nice to have. Fill In or Delete"/>
    <n v="795.26"/>
    <n v="44561"/>
    <n v="2021"/>
    <s v="Q4"/>
    <s v="December"/>
    <n v="52"/>
    <n v="31"/>
    <s v="Year"/>
    <s v="Activity"/>
    <s v="Actuals"/>
    <n v="44236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56"/>
    <n v="44236"/>
    <n v="73030"/>
    <s v="ARROW ELECTRONICS, INC"/>
    <s v="ARROW ELECTRONICS, INC"/>
    <s v="[null]"/>
    <s v="Aruba Networks"/>
    <s v="Hardware"/>
    <m/>
    <n v="795.26"/>
    <n v="-1419132362.3000004"/>
    <s v="Scott Wilson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795.26"/>
    <m/>
    <m/>
    <m/>
    <m/>
    <m/>
    <m/>
    <m/>
    <m/>
    <m/>
    <m/>
    <m/>
    <m/>
    <m/>
  </r>
  <r>
    <s v="GL 2021 IISL.xlsx"/>
    <s v="Nice to have. Fill In or Delete"/>
    <s v="Nice to have. Fill In or Delete"/>
    <n v="2338.96"/>
    <n v="44561"/>
    <n v="2021"/>
    <s v="Q4"/>
    <s v="December"/>
    <n v="52"/>
    <n v="31"/>
    <s v="Year"/>
    <s v="Activity"/>
    <s v="Actuals"/>
    <n v="44236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004"/>
    <n v="44236"/>
    <n v="73017"/>
    <s v="BLOOMBERG, LP"/>
    <s v="BLOOMBERG, LP"/>
    <s v="[null]"/>
    <s v="RF Code Inc."/>
    <s v="Hardware"/>
    <m/>
    <n v="2338.96"/>
    <n v="-1419134701.2600005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338.96"/>
    <m/>
    <m/>
    <m/>
    <m/>
    <m/>
    <m/>
    <m/>
    <m/>
    <m/>
    <m/>
    <m/>
    <m/>
    <m/>
  </r>
  <r>
    <s v="GL 2021 IISL.xlsx"/>
    <s v="Nice to have. Fill In or Delete"/>
    <s v="Nice to have. Fill In or Delete"/>
    <n v="84848.24"/>
    <n v="44561"/>
    <n v="2021"/>
    <s v="Q4"/>
    <s v="December"/>
    <n v="52"/>
    <n v="31"/>
    <s v="Year"/>
    <s v="Activity"/>
    <s v="Actuals"/>
    <n v="44236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004"/>
    <n v="44236"/>
    <n v="73017"/>
    <s v="BLOOMBERG, LP"/>
    <s v="BLOOMBERG, LP"/>
    <s v="[null]"/>
    <s v="ARISTA"/>
    <s v="Hardware"/>
    <m/>
    <n v="84848.24"/>
    <n v="-1419219549.5000005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84848.24"/>
    <m/>
    <m/>
    <m/>
    <m/>
    <m/>
    <m/>
    <m/>
    <m/>
    <m/>
    <m/>
    <m/>
    <m/>
    <m/>
  </r>
  <r>
    <s v="GL 2021 IISL.xlsx"/>
    <s v="Nice to have. Fill In or Delete"/>
    <s v="Nice to have. Fill In or Delete"/>
    <n v="696.08"/>
    <n v="44561"/>
    <n v="2021"/>
    <s v="Q4"/>
    <s v="December"/>
    <n v="52"/>
    <n v="31"/>
    <s v="Year"/>
    <s v="Activity"/>
    <s v="Actuals"/>
    <n v="44236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004"/>
    <n v="44236"/>
    <n v="73017"/>
    <s v="BLOOMBERG, LP"/>
    <s v="BLOOMBERG, LP"/>
    <s v="[null]"/>
    <s v="BULK"/>
    <s v="Hardware"/>
    <m/>
    <n v="696.08"/>
    <n v="-1419220245.5800004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696.08"/>
    <m/>
    <m/>
    <m/>
    <m/>
    <m/>
    <m/>
    <m/>
    <m/>
    <m/>
    <m/>
    <m/>
    <m/>
    <m/>
  </r>
  <r>
    <s v="GL 2021 IISL.xlsx"/>
    <s v="Nice to have. Fill In or Delete"/>
    <s v="Nice to have. Fill In or Delete"/>
    <n v="357.96"/>
    <n v="44561"/>
    <n v="2021"/>
    <s v="Q4"/>
    <s v="December"/>
    <n v="52"/>
    <n v="31"/>
    <s v="Year"/>
    <s v="Activity"/>
    <s v="Actuals"/>
    <n v="44236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004"/>
    <n v="44236"/>
    <n v="73020"/>
    <s v="BLOOMBERG, LP"/>
    <s v="BLOOMBERG, LP"/>
    <s v="[null]"/>
    <s v="Panduit"/>
    <s v="Hardware"/>
    <m/>
    <n v="357.96"/>
    <n v="-1419220603.5400004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57.96"/>
    <m/>
    <m/>
    <m/>
    <m/>
    <m/>
    <m/>
    <m/>
    <m/>
    <m/>
    <m/>
    <m/>
    <m/>
    <m/>
  </r>
  <r>
    <s v="GL 2021 IISL.xlsx"/>
    <s v="Nice to have. Fill In or Delete"/>
    <s v="Nice to have. Fill In or Delete"/>
    <n v="11816.84"/>
    <n v="44561"/>
    <n v="2021"/>
    <s v="Q4"/>
    <s v="December"/>
    <n v="52"/>
    <n v="31"/>
    <s v="Year"/>
    <s v="Activity"/>
    <s v="Actuals"/>
    <n v="44236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134"/>
    <n v="44236"/>
    <n v="73023"/>
    <s v="BLOOMBERG, LP"/>
    <s v="BLOOMBERG, LP"/>
    <s v="[null]"/>
    <s v="QCT"/>
    <s v="Hardware"/>
    <m/>
    <n v="11816.84"/>
    <n v="-1419232420.3800004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1816.84"/>
    <m/>
    <m/>
    <m/>
    <m/>
    <m/>
    <m/>
    <m/>
    <m/>
    <m/>
    <m/>
    <m/>
    <m/>
    <m/>
  </r>
  <r>
    <s v="GL 2021 IISL.xlsx"/>
    <s v="Nice to have. Fill In or Delete"/>
    <s v="Nice to have. Fill In or Delete"/>
    <n v="357.96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004"/>
    <n v="44238"/>
    <n v="73034"/>
    <s v="BLOOMBERG, LP"/>
    <s v="BLOOMBERG, LP"/>
    <s v="[null]"/>
    <s v="Panduit"/>
    <s v="Hardware"/>
    <m/>
    <n v="357.96"/>
    <n v="-1419232778.3400004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57.96"/>
    <m/>
    <m/>
    <m/>
    <m/>
    <m/>
    <m/>
    <m/>
    <m/>
    <m/>
    <m/>
    <m/>
    <m/>
    <m/>
  </r>
  <r>
    <s v="GL 2021 IISL.xlsx"/>
    <s v="Nice to have. Fill In or Delete"/>
    <s v="Nice to have. Fill In or Delete"/>
    <n v="3950.97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153"/>
    <n v="44238"/>
    <n v="73029"/>
    <s v="BLOOMBERG, LP"/>
    <s v="BLOOMBERG, LP"/>
    <s v="[null]"/>
    <s v="Legrand"/>
    <s v="Hardware"/>
    <m/>
    <n v="3950.97"/>
    <n v="-1419236729.3100004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950.97"/>
    <m/>
    <m/>
    <m/>
    <m/>
    <m/>
    <m/>
    <m/>
    <m/>
    <m/>
    <m/>
    <m/>
    <m/>
    <m/>
  </r>
  <r>
    <s v="GL 2021 IISL.xlsx"/>
    <s v="Nice to have. Fill In or Delete"/>
    <s v="Nice to have. Fill In or Delete"/>
    <n v="10378.68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153"/>
    <n v="44238"/>
    <n v="73028"/>
    <s v="BLOOMBERG, LP"/>
    <s v="BLOOMBERG, LP"/>
    <s v="[null]"/>
    <s v="Raritan"/>
    <s v="Hardware"/>
    <m/>
    <n v="10378.68"/>
    <n v="-1419247107.9900005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0378.68"/>
    <m/>
    <m/>
    <m/>
    <m/>
    <m/>
    <m/>
    <m/>
    <m/>
    <m/>
    <m/>
    <m/>
    <m/>
    <m/>
  </r>
  <r>
    <s v="GL 2021 IISL.xlsx"/>
    <s v="Nice to have. Fill In or Delete"/>
    <s v="Nice to have. Fill In or Delete"/>
    <n v="1661170.92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004"/>
    <n v="44238"/>
    <n v="73033"/>
    <s v="BLOOMBERG, LP"/>
    <s v="BLOOMBERG, LP"/>
    <s v="[null]"/>
    <s v="Dell"/>
    <s v="Hardware"/>
    <m/>
    <n v="1661170.92"/>
    <n v="-1420908278.9100006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661170.92"/>
    <m/>
    <m/>
    <m/>
    <m/>
    <m/>
    <m/>
    <m/>
    <m/>
    <m/>
    <m/>
    <m/>
    <m/>
    <m/>
  </r>
  <r>
    <s v="GL 2021 IISL.xlsx"/>
    <s v="Nice to have. Fill In or Delete"/>
    <s v="Nice to have. Fill In or Delete"/>
    <n v="9942.15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153"/>
    <n v="44238"/>
    <n v="73029"/>
    <s v="BLOOMBERG, LP"/>
    <s v="BLOOMBERG, LP"/>
    <s v="[null]"/>
    <s v="NEXUS"/>
    <s v="Hardware"/>
    <m/>
    <n v="9942.15"/>
    <n v="-1420918221.0600007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9942.15"/>
    <m/>
    <m/>
    <m/>
    <m/>
    <m/>
    <m/>
    <m/>
    <m/>
    <m/>
    <m/>
    <m/>
    <m/>
    <m/>
  </r>
  <r>
    <s v="GL 2021 IISL.xlsx"/>
    <s v="Nice to have. Fill In or Delete"/>
    <s v="Nice to have. Fill In or Delete"/>
    <n v="8378.01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153"/>
    <n v="44238"/>
    <n v="73028"/>
    <s v="BLOOMBERG, LP"/>
    <s v="BLOOMBERG, LP"/>
    <s v="[null]"/>
    <s v="AFCO"/>
    <s v="Hardware"/>
    <m/>
    <n v="8378.01"/>
    <n v="-1420926599.0700006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8378.01"/>
    <m/>
    <m/>
    <m/>
    <m/>
    <m/>
    <m/>
    <m/>
    <m/>
    <m/>
    <m/>
    <m/>
    <m/>
    <m/>
  </r>
  <r>
    <s v="GL 2021 IISL.xlsx"/>
    <s v="Nice to have. Fill In or Delete"/>
    <s v="Nice to have. Fill In or Delete"/>
    <n v="84848.24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004"/>
    <n v="44238"/>
    <n v="73033"/>
    <s v="BLOOMBERG, LP"/>
    <s v="BLOOMBERG, LP"/>
    <s v="[null]"/>
    <s v="ARISTA"/>
    <s v="Hardware"/>
    <m/>
    <n v="84848.24"/>
    <n v="-1421011447.3100007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84848.24"/>
    <m/>
    <m/>
    <m/>
    <m/>
    <m/>
    <m/>
    <m/>
    <m/>
    <m/>
    <m/>
    <m/>
    <m/>
    <m/>
  </r>
  <r>
    <s v="GL 2021 IISL.xlsx"/>
    <s v="Nice to have. Fill In or Delete"/>
    <s v="Nice to have. Fill In or Delete"/>
    <n v="469.26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400"/>
    <n v="44238"/>
    <n v="73042"/>
    <s v="RUBY INDUSTRIAL TECHNOLOGIES"/>
    <s v="RUBY INDUSTRIAL TECHNOLOGIES"/>
    <s v="[null]"/>
    <s v="HPE"/>
    <s v="Hardware"/>
    <m/>
    <n v="469.26"/>
    <n v="-1421011916.5700006"/>
    <s v="Edward Lovan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469.26"/>
    <m/>
    <m/>
    <m/>
    <m/>
    <m/>
    <m/>
    <m/>
    <m/>
    <m/>
    <m/>
    <m/>
    <m/>
    <m/>
  </r>
  <r>
    <s v="GL 2021 IISL.xlsx"/>
    <s v="Nice to have. Fill In or Delete"/>
    <s v="Nice to have. Fill In or Delete"/>
    <n v="696.08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004"/>
    <n v="44238"/>
    <n v="73033"/>
    <s v="BLOOMBERG, LP"/>
    <s v="BLOOMBERG, LP"/>
    <s v="[null]"/>
    <s v="BULK"/>
    <s v="Hardware"/>
    <m/>
    <n v="696.08"/>
    <n v="-1421012612.6500006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696.08"/>
    <m/>
    <m/>
    <m/>
    <m/>
    <m/>
    <m/>
    <m/>
    <m/>
    <m/>
    <m/>
    <m/>
    <m/>
    <m/>
  </r>
  <r>
    <s v="GL 2021 IISL.xlsx"/>
    <s v="Nice to have. Fill In or Delete"/>
    <s v="Nice to have. Fill In or Delete"/>
    <n v="662.97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153"/>
    <n v="44238"/>
    <n v="73028"/>
    <s v="BLOOMBERG, LP"/>
    <s v="BLOOMBERG, LP"/>
    <s v="[null]"/>
    <s v="BULK"/>
    <s v="Hardware"/>
    <m/>
    <n v="662.97"/>
    <n v="-1421013275.6200006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662.97"/>
    <m/>
    <m/>
    <m/>
    <m/>
    <m/>
    <m/>
    <m/>
    <m/>
    <m/>
    <m/>
    <m/>
    <m/>
    <m/>
  </r>
  <r>
    <s v="GL 2021 IISL.xlsx"/>
    <s v="Nice to have. Fill In or Delete"/>
    <s v="Nice to have. Fill In or Delete"/>
    <n v="1220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004"/>
    <n v="44238"/>
    <n v="73033"/>
    <s v="BLOOMBERG, LP"/>
    <s v="BLOOMBERG, LP"/>
    <s v="[null]"/>
    <s v="Miscellaneous"/>
    <s v="Hardware"/>
    <m/>
    <n v="1220"/>
    <n v="-1421014495.6200006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220"/>
    <m/>
    <m/>
    <m/>
    <m/>
    <m/>
    <m/>
    <m/>
    <m/>
    <m/>
    <m/>
    <m/>
    <m/>
    <m/>
  </r>
  <r>
    <s v="GL 2021 IISL.xlsx"/>
    <s v="Nice to have. Fill In or Delete"/>
    <s v="Nice to have. Fill In or Delete"/>
    <n v="3489.56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004"/>
    <n v="44238"/>
    <n v="73034"/>
    <s v="BLOOMBERG, LP"/>
    <s v="BLOOMBERG, LP"/>
    <s v="[null]"/>
    <s v="Graybar"/>
    <s v="Hardware"/>
    <m/>
    <n v="3489.56"/>
    <n v="-1421017985.1800005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489.56"/>
    <m/>
    <m/>
    <m/>
    <m/>
    <m/>
    <m/>
    <m/>
    <m/>
    <m/>
    <m/>
    <m/>
    <m/>
    <m/>
  </r>
  <r>
    <s v="GL 2021 IISL.xlsx"/>
    <s v="Nice to have. Fill In or Delete"/>
    <s v="Nice to have. Fill In or Delete"/>
    <n v="885.15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153"/>
    <n v="44238"/>
    <n v="73028"/>
    <s v="BLOOMBERG, LP"/>
    <s v="BLOOMBERG, LP"/>
    <s v="[null]"/>
    <s v="RF Code Inc."/>
    <s v="Hardware"/>
    <m/>
    <n v="885.15"/>
    <n v="-1421018870.3300006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885.15"/>
    <m/>
    <m/>
    <m/>
    <m/>
    <m/>
    <m/>
    <m/>
    <m/>
    <m/>
    <m/>
    <m/>
    <m/>
    <m/>
  </r>
  <r>
    <s v="GL 2021 IISL.xlsx"/>
    <s v="Nice to have. Fill In or Delete"/>
    <s v="Nice to have. Fill In or Delete"/>
    <n v="41159.42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5580"/>
    <n v="44238"/>
    <n v="73117"/>
    <s v="BLOOMBERG, LP"/>
    <s v="BLOOMBERG, LP"/>
    <s v="[null]"/>
    <s v="Miscellaneous"/>
    <s v="Hardware"/>
    <m/>
    <n v="41159.42"/>
    <n v="-1421060029.7500007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41159.42"/>
    <m/>
    <m/>
    <m/>
    <m/>
    <m/>
    <m/>
    <m/>
    <m/>
    <m/>
    <m/>
    <m/>
    <m/>
    <m/>
  </r>
  <r>
    <s v="GL 2021 IISL.xlsx"/>
    <s v="Nice to have. Fill In or Delete"/>
    <s v="Nice to have. Fill In or Delete"/>
    <n v="18411.75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153"/>
    <n v="44238"/>
    <n v="73028"/>
    <s v="BLOOMBERG, LP"/>
    <s v="BLOOMBERG, LP"/>
    <s v="[null]"/>
    <s v="QCT"/>
    <s v="Hardware"/>
    <m/>
    <n v="18411.75"/>
    <n v="-1421078441.5000007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8411.75"/>
    <m/>
    <m/>
    <m/>
    <m/>
    <m/>
    <m/>
    <m/>
    <m/>
    <m/>
    <m/>
    <m/>
    <m/>
    <m/>
  </r>
  <r>
    <s v="GL 2021 IISL.xlsx"/>
    <s v="Nice to have. Fill In or Delete"/>
    <s v="Nice to have. Fill In or Delete"/>
    <n v="111.36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153"/>
    <n v="44238"/>
    <n v="73029"/>
    <s v="BLOOMBERG, LP"/>
    <s v="BLOOMBERG, LP"/>
    <s v="[null]"/>
    <s v="PolarDam"/>
    <s v="Hardware"/>
    <m/>
    <n v="111.36"/>
    <n v="-1421078552.8600006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11.36"/>
    <m/>
    <m/>
    <m/>
    <m/>
    <m/>
    <m/>
    <m/>
    <m/>
    <m/>
    <m/>
    <m/>
    <m/>
    <m/>
  </r>
  <r>
    <s v="GL 2021 IISL.xlsx"/>
    <s v="Nice to have. Fill In or Delete"/>
    <s v="Nice to have. Fill In or Delete"/>
    <n v="2645.79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153"/>
    <n v="44238"/>
    <n v="73029"/>
    <s v="BLOOMBERG, LP"/>
    <s v="BLOOMBERG, LP"/>
    <s v="[null]"/>
    <s v="Graybar"/>
    <s v="Hardware"/>
    <m/>
    <n v="2645.79"/>
    <n v="-1421081198.6500006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645.79"/>
    <m/>
    <m/>
    <m/>
    <m/>
    <m/>
    <m/>
    <m/>
    <m/>
    <m/>
    <m/>
    <m/>
    <m/>
    <m/>
  </r>
  <r>
    <s v="GL 2021 IISL.xlsx"/>
    <s v="Nice to have. Fill In or Delete"/>
    <s v="Nice to have. Fill In or Delete"/>
    <n v="274.87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99"/>
    <n v="44238"/>
    <n v="73040"/>
    <s v="KAMAN CORPORATION"/>
    <s v="KAMAN CORPORATION"/>
    <s v="[null]"/>
    <s v="APC"/>
    <s v="Hardware"/>
    <m/>
    <n v="274.87"/>
    <n v="-1421081473.5200005"/>
    <s v="Edward Lovan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74.87"/>
    <m/>
    <m/>
    <m/>
    <m/>
    <m/>
    <m/>
    <m/>
    <m/>
    <m/>
    <m/>
    <m/>
    <m/>
    <m/>
  </r>
  <r>
    <s v="GL 2021 IISL.xlsx"/>
    <s v="Nice to have. Fill In or Delete"/>
    <s v="Nice to have. Fill In or Delete"/>
    <n v="3012.4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004"/>
    <n v="44238"/>
    <n v="73033"/>
    <s v="BLOOMBERG, LP"/>
    <s v="BLOOMBERG, LP"/>
    <s v="[null]"/>
    <s v="QCT"/>
    <s v="Hardware"/>
    <m/>
    <n v="3012.4"/>
    <n v="-1421084485.9200006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012.4"/>
    <m/>
    <m/>
    <m/>
    <m/>
    <m/>
    <m/>
    <m/>
    <m/>
    <m/>
    <m/>
    <m/>
    <m/>
    <m/>
  </r>
  <r>
    <s v="GL 2021 IISL.xlsx"/>
    <s v="Nice to have. Fill In or Delete"/>
    <s v="Nice to have. Fill In or Delete"/>
    <n v="4980.04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004"/>
    <n v="44238"/>
    <n v="73034"/>
    <s v="BLOOMBERG, LP"/>
    <s v="BLOOMBERG, LP"/>
    <s v="[null]"/>
    <s v="AFCO"/>
    <s v="Hardware"/>
    <m/>
    <n v="4980.04"/>
    <n v="-1421089465.9600005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4980.04"/>
    <m/>
    <m/>
    <m/>
    <m/>
    <m/>
    <m/>
    <m/>
    <m/>
    <m/>
    <m/>
    <m/>
    <m/>
    <m/>
  </r>
  <r>
    <s v="GL 2021 IISL.xlsx"/>
    <s v="Nice to have. Fill In or Delete"/>
    <s v="Nice to have. Fill In or Delete"/>
    <n v="222.72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004"/>
    <n v="44238"/>
    <n v="73034"/>
    <s v="BLOOMBERG, LP"/>
    <s v="BLOOMBERG, LP"/>
    <s v="[null]"/>
    <s v="PolarDam"/>
    <s v="Hardware"/>
    <m/>
    <n v="222.72"/>
    <n v="-1421089688.6800005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22.72"/>
    <m/>
    <m/>
    <m/>
    <m/>
    <m/>
    <m/>
    <m/>
    <m/>
    <m/>
    <m/>
    <m/>
    <m/>
    <m/>
  </r>
  <r>
    <s v="GL 2021 IISL.xlsx"/>
    <s v="Nice to have. Fill In or Delete"/>
    <s v="Nice to have. Fill In or Delete"/>
    <n v="1521.74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401"/>
    <n v="44238"/>
    <n v="73041"/>
    <s v="RUBY INDUSTRIAL TECHNOLOGIES"/>
    <s v="RUBY INDUSTRIAL TECHNOLOGIES"/>
    <s v="[null]"/>
    <s v="HPE"/>
    <s v="Hardware"/>
    <m/>
    <n v="1521.74"/>
    <n v="-1421091210.4200006"/>
    <s v="Edward Lovan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521.74"/>
    <m/>
    <m/>
    <m/>
    <m/>
    <m/>
    <m/>
    <m/>
    <m/>
    <m/>
    <m/>
    <m/>
    <m/>
    <m/>
  </r>
  <r>
    <s v="GL 2021 IISL.xlsx"/>
    <s v="Nice to have. Fill In or Delete"/>
    <s v="Nice to have. Fill In or Delete"/>
    <n v="1047554.82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153"/>
    <n v="44238"/>
    <n v="73028"/>
    <s v="BLOOMBERG, LP"/>
    <s v="BLOOMBERG, LP"/>
    <s v="[null]"/>
    <s v="Dell"/>
    <s v="Hardware"/>
    <m/>
    <n v="1047554.82"/>
    <n v="-1422138765.2400005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047554.82"/>
    <m/>
    <m/>
    <m/>
    <m/>
    <m/>
    <m/>
    <m/>
    <m/>
    <m/>
    <m/>
    <m/>
    <m/>
    <m/>
  </r>
  <r>
    <s v="GL 2021 IISL.xlsx"/>
    <s v="Nice to have. Fill In or Delete"/>
    <s v="Nice to have. Fill In or Delete"/>
    <n v="268.47000000000003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153"/>
    <n v="44238"/>
    <n v="73029"/>
    <s v="BLOOMBERG, LP"/>
    <s v="BLOOMBERG, LP"/>
    <s v="[null]"/>
    <s v="Panduit"/>
    <s v="Hardware"/>
    <m/>
    <n v="268.47000000000003"/>
    <n v="-1422139033.7100005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68.47000000000003"/>
    <m/>
    <m/>
    <m/>
    <m/>
    <m/>
    <m/>
    <m/>
    <m/>
    <m/>
    <m/>
    <m/>
    <m/>
    <m/>
  </r>
  <r>
    <s v="GL 2021 IISL.xlsx"/>
    <s v="Nice to have. Fill In or Delete"/>
    <s v="Nice to have. Fill In or Delete"/>
    <n v="2338.96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004"/>
    <n v="44238"/>
    <n v="73033"/>
    <s v="BLOOMBERG, LP"/>
    <s v="BLOOMBERG, LP"/>
    <s v="[null]"/>
    <s v="RF Code Inc."/>
    <s v="Hardware"/>
    <m/>
    <n v="2338.96"/>
    <n v="-1422141372.6700006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338.96"/>
    <m/>
    <m/>
    <m/>
    <m/>
    <m/>
    <m/>
    <m/>
    <m/>
    <m/>
    <m/>
    <m/>
    <m/>
    <m/>
  </r>
  <r>
    <s v="GL 2021 IISL.xlsx"/>
    <s v="Nice to have. Fill In or Delete"/>
    <s v="Nice to have. Fill In or Delete"/>
    <n v="10957.88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004"/>
    <n v="44238"/>
    <n v="73034"/>
    <s v="BLOOMBERG, LP"/>
    <s v="BLOOMBERG, LP"/>
    <s v="[null]"/>
    <s v="NEXUS"/>
    <s v="Hardware"/>
    <m/>
    <n v="10957.88"/>
    <n v="-1422152330.5500007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0957.88"/>
    <m/>
    <m/>
    <m/>
    <m/>
    <m/>
    <m/>
    <m/>
    <m/>
    <m/>
    <m/>
    <m/>
    <m/>
    <m/>
  </r>
  <r>
    <s v="GL 2021 IISL.xlsx"/>
    <s v="Nice to have. Fill In or Delete"/>
    <s v="Nice to have. Fill In or Delete"/>
    <n v="10827.36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004"/>
    <n v="44238"/>
    <n v="73033"/>
    <s v="BLOOMBERG, LP"/>
    <s v="BLOOMBERG, LP"/>
    <s v="[null]"/>
    <s v="AFCO"/>
    <s v="Hardware"/>
    <m/>
    <n v="10827.36"/>
    <n v="-1422163157.9100006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0827.36"/>
    <m/>
    <m/>
    <m/>
    <m/>
    <m/>
    <m/>
    <m/>
    <m/>
    <m/>
    <m/>
    <m/>
    <m/>
    <m/>
  </r>
  <r>
    <s v="GL 2021 IISL.xlsx"/>
    <s v="Nice to have. Fill In or Delete"/>
    <s v="Nice to have. Fill In or Delete"/>
    <n v="14876.48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004"/>
    <n v="44238"/>
    <n v="73033"/>
    <s v="BLOOMBERG, LP"/>
    <s v="BLOOMBERG, LP"/>
    <s v="[null]"/>
    <s v="Raritan"/>
    <s v="Hardware"/>
    <m/>
    <n v="14876.48"/>
    <n v="-1422178034.3900006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4876.48"/>
    <m/>
    <m/>
    <m/>
    <m/>
    <m/>
    <m/>
    <m/>
    <m/>
    <m/>
    <m/>
    <m/>
    <m/>
    <m/>
  </r>
  <r>
    <s v="GL 2021 IISL.xlsx"/>
    <s v="Nice to have. Fill In or Delete"/>
    <s v="Nice to have. Fill In or Delete"/>
    <n v="3771.33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153"/>
    <n v="44238"/>
    <n v="73029"/>
    <s v="BLOOMBERG, LP"/>
    <s v="BLOOMBERG, LP"/>
    <s v="[null]"/>
    <s v="AFCO"/>
    <s v="Hardware"/>
    <m/>
    <n v="3771.33"/>
    <n v="-1422181805.7200005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771.33"/>
    <m/>
    <m/>
    <m/>
    <m/>
    <m/>
    <m/>
    <m/>
    <m/>
    <m/>
    <m/>
    <m/>
    <m/>
    <m/>
  </r>
  <r>
    <s v="GL 2021 IISL.xlsx"/>
    <s v="Nice to have. Fill In or Delete"/>
    <s v="Nice to have. Fill In or Delete"/>
    <n v="272308.26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153"/>
    <n v="44238"/>
    <n v="73028"/>
    <s v="BLOOMBERG, LP"/>
    <s v="BLOOMBERG, LP"/>
    <s v="[null]"/>
    <s v="HPE"/>
    <s v="Hardware"/>
    <m/>
    <n v="272308.26"/>
    <n v="-1422454113.9800005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72308.26"/>
    <m/>
    <m/>
    <m/>
    <m/>
    <m/>
    <m/>
    <m/>
    <m/>
    <m/>
    <m/>
    <m/>
    <m/>
    <m/>
  </r>
  <r>
    <s v="GL 2021 IISL.xlsx"/>
    <s v="Nice to have. Fill In or Delete"/>
    <s v="Nice to have. Fill In or Delete"/>
    <n v="-40336.230000000003"/>
    <n v="44561"/>
    <n v="2021"/>
    <s v="Q4"/>
    <s v="December"/>
    <n v="52"/>
    <n v="31"/>
    <s v="Year"/>
    <s v="Activity"/>
    <s v="Actuals"/>
    <n v="4423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Credit Memo"/>
    <n v="15580"/>
    <n v="44238"/>
    <s v="CM2400"/>
    <s v="BLOOMBERG, LP"/>
    <s v="BLOOMBERG, LP"/>
    <s v="[null]"/>
    <s v="Miscellaneous"/>
    <s v="Hardware"/>
    <n v="40336.230000000003"/>
    <m/>
    <n v="-1422413777.7500005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-40336.230000000003"/>
    <m/>
    <m/>
    <m/>
    <m/>
    <m/>
    <m/>
    <m/>
    <m/>
    <m/>
    <m/>
    <m/>
    <m/>
    <m/>
  </r>
  <r>
    <s v="GL 2021 IISL.xlsx"/>
    <s v="Nice to have. Fill In or Delete"/>
    <s v="Nice to have. Fill In or Delete"/>
    <n v="1465"/>
    <n v="44561"/>
    <n v="2021"/>
    <s v="Q4"/>
    <s v="December"/>
    <n v="52"/>
    <n v="31"/>
    <s v="Year"/>
    <s v="Activity"/>
    <s v="Actuals"/>
    <n v="44239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8364"/>
    <n v="44239"/>
    <n v="73039"/>
    <s v="PLANNED PARENTHOOD CALIFORNIA CENTRAL COAST"/>
    <s v="PLANNED PARENTHOOD CALIFORNIA CENTRAL COAST"/>
    <s v="[null]"/>
    <s v="Microsoft"/>
    <s v="Software"/>
    <m/>
    <n v="1465"/>
    <n v="-1422415242.7500005"/>
    <s v="Paul J Sper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465"/>
    <m/>
    <m/>
    <m/>
    <m/>
    <m/>
    <m/>
    <m/>
    <m/>
    <m/>
    <m/>
    <m/>
    <m/>
    <m/>
  </r>
  <r>
    <s v="GL 2021 IISL.xlsx"/>
    <s v="Nice to have. Fill In or Delete"/>
    <s v="Nice to have. Fill In or Delete"/>
    <n v="60759.92"/>
    <n v="44561"/>
    <n v="2021"/>
    <s v="Q4"/>
    <s v="December"/>
    <n v="52"/>
    <n v="31"/>
    <s v="Year"/>
    <s v="Activity"/>
    <s v="Actuals"/>
    <n v="44239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290"/>
    <n v="44239"/>
    <n v="72820"/>
    <s v="LINDE"/>
    <s v="LINDE"/>
    <s v="[null]"/>
    <s v="HPE"/>
    <s v="Hardware"/>
    <m/>
    <n v="60759.92"/>
    <n v="-1422476002.6700006"/>
    <s v="Edward Lovan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60759.92"/>
    <m/>
    <m/>
    <m/>
    <m/>
    <m/>
    <m/>
    <m/>
    <m/>
    <m/>
    <m/>
    <m/>
    <m/>
    <m/>
  </r>
  <r>
    <s v="GL 2021 IISL.xlsx"/>
    <s v="Nice to have. Fill In or Delete"/>
    <s v="Nice to have. Fill In or Delete"/>
    <n v="74976.539999999994"/>
    <n v="44561"/>
    <n v="2021"/>
    <s v="Q4"/>
    <s v="December"/>
    <n v="52"/>
    <n v="31"/>
    <s v="Year"/>
    <s v="Activity"/>
    <s v="Actuals"/>
    <n v="44239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285"/>
    <n v="44239"/>
    <n v="72818"/>
    <s v="LINDE"/>
    <s v="LINDE"/>
    <s v="[null]"/>
    <s v="HPE"/>
    <s v="Hardware"/>
    <m/>
    <n v="74976.539999999994"/>
    <n v="-1422550979.2100005"/>
    <s v="Edward Lovan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74976.539999999994"/>
    <m/>
    <m/>
    <m/>
    <m/>
    <m/>
    <m/>
    <m/>
    <m/>
    <m/>
    <m/>
    <m/>
    <m/>
    <m/>
  </r>
  <r>
    <s v="GL 2021 IISL.xlsx"/>
    <s v="Nice to have. Fill In or Delete"/>
    <s v="Nice to have. Fill In or Delete"/>
    <n v="4438.5200000000004"/>
    <n v="44561"/>
    <n v="2021"/>
    <s v="Q4"/>
    <s v="December"/>
    <n v="52"/>
    <n v="31"/>
    <s v="Year"/>
    <s v="Activity"/>
    <s v="Actuals"/>
    <n v="44243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286"/>
    <n v="44243"/>
    <n v="72819"/>
    <s v="LINDE"/>
    <s v="LINDE"/>
    <s v="[null]"/>
    <s v="HPE"/>
    <s v="Software"/>
    <m/>
    <n v="4438.5200000000004"/>
    <n v="-1422555417.7300005"/>
    <s v="Edward Lovan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4438.5200000000004"/>
    <m/>
    <m/>
    <m/>
    <m/>
    <m/>
    <m/>
    <m/>
    <m/>
    <m/>
    <m/>
    <m/>
    <m/>
    <m/>
  </r>
  <r>
    <s v="GL 2021 IISL.xlsx"/>
    <s v="Nice to have. Fill In or Delete"/>
    <s v="Nice to have. Fill In or Delete"/>
    <n v="2000"/>
    <n v="44561"/>
    <n v="2021"/>
    <s v="Q4"/>
    <s v="December"/>
    <n v="52"/>
    <n v="31"/>
    <s v="Year"/>
    <s v="Activity"/>
    <s v="Actuals"/>
    <n v="44243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406"/>
    <n v="44243"/>
    <n v="73049"/>
    <s v="LINDE"/>
    <s v="LINDE"/>
    <s v="[null]"/>
    <s v="HPE"/>
    <s v="Hardware"/>
    <m/>
    <n v="2000"/>
    <n v="-1422557417.7300005"/>
    <s v="Edward Lovan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000"/>
    <m/>
    <m/>
    <m/>
    <m/>
    <m/>
    <m/>
    <m/>
    <m/>
    <m/>
    <m/>
    <m/>
    <m/>
    <m/>
  </r>
  <r>
    <s v="GL 2021 IISL.xlsx"/>
    <s v="Nice to have. Fill In or Delete"/>
    <s v="Nice to have. Fill In or Delete"/>
    <n v="5955.62"/>
    <n v="44561"/>
    <n v="2021"/>
    <s v="Q4"/>
    <s v="December"/>
    <n v="52"/>
    <n v="31"/>
    <s v="Year"/>
    <s v="Activity"/>
    <s v="Actuals"/>
    <n v="44243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296"/>
    <n v="44243"/>
    <n v="73048"/>
    <s v="ARROW ELECTRONICS, INC"/>
    <s v="ARROW ELECTRONICS, INC"/>
    <s v="[null]"/>
    <s v="HPE"/>
    <s v="Software"/>
    <m/>
    <n v="5955.62"/>
    <n v="-1422563373.3500004"/>
    <s v="Scott Wilson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5955.62"/>
    <m/>
    <m/>
    <m/>
    <m/>
    <m/>
    <m/>
    <m/>
    <m/>
    <m/>
    <m/>
    <m/>
    <m/>
    <m/>
  </r>
  <r>
    <s v="GL 2021 IISL.xlsx"/>
    <s v="Nice to have. Fill In or Delete"/>
    <s v="Nice to have. Fill In or Delete"/>
    <n v="3992"/>
    <n v="44561"/>
    <n v="2021"/>
    <s v="Q4"/>
    <s v="December"/>
    <n v="52"/>
    <n v="31"/>
    <s v="Year"/>
    <s v="Activity"/>
    <s v="Actuals"/>
    <n v="44243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286"/>
    <n v="44243"/>
    <n v="72819"/>
    <s v="LINDE"/>
    <s v="LINDE"/>
    <s v="[null]"/>
    <s v="DataComm"/>
    <s v="Hardware"/>
    <m/>
    <n v="3992"/>
    <n v="-1422567365.3500004"/>
    <s v="Edward Lovan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992"/>
    <m/>
    <m/>
    <m/>
    <m/>
    <m/>
    <m/>
    <m/>
    <m/>
    <m/>
    <m/>
    <m/>
    <m/>
    <m/>
  </r>
  <r>
    <s v="GL 2021 IISL.xlsx"/>
    <s v="Nice to have. Fill In or Delete"/>
    <s v="Nice to have. Fill In or Delete"/>
    <n v="10151.1"/>
    <n v="44561"/>
    <n v="2021"/>
    <s v="Q4"/>
    <s v="December"/>
    <n v="52"/>
    <n v="31"/>
    <s v="Year"/>
    <s v="Activity"/>
    <s v="Actuals"/>
    <n v="44243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296"/>
    <n v="44243"/>
    <n v="73048"/>
    <s v="ARROW ELECTRONICS, INC"/>
    <s v="ARROW ELECTRONICS, INC"/>
    <s v="[null]"/>
    <s v="HPE"/>
    <s v="Hardware"/>
    <m/>
    <n v="10151.1"/>
    <n v="-1422577516.4500003"/>
    <s v="Scott Wilson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0151.1"/>
    <m/>
    <m/>
    <m/>
    <m/>
    <m/>
    <m/>
    <m/>
    <m/>
    <m/>
    <m/>
    <m/>
    <m/>
    <m/>
  </r>
  <r>
    <s v="GL 2021 IISL.xlsx"/>
    <s v="Nice to have. Fill In or Delete"/>
    <s v="Nice to have. Fill In or Delete"/>
    <n v="95982.44"/>
    <n v="44561"/>
    <n v="2021"/>
    <s v="Q4"/>
    <s v="December"/>
    <n v="52"/>
    <n v="31"/>
    <s v="Year"/>
    <s v="Activity"/>
    <s v="Actuals"/>
    <n v="44243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286"/>
    <n v="44243"/>
    <n v="72819"/>
    <s v="LINDE"/>
    <s v="LINDE"/>
    <s v="[null]"/>
    <s v="HPE"/>
    <s v="Hardware"/>
    <m/>
    <n v="95982.44"/>
    <n v="-1422673498.8900003"/>
    <s v="Edward Lovan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95982.44"/>
    <m/>
    <m/>
    <m/>
    <m/>
    <m/>
    <m/>
    <m/>
    <m/>
    <m/>
    <m/>
    <m/>
    <m/>
    <m/>
  </r>
  <r>
    <s v="GL 2021 IISL.xlsx"/>
    <s v="Nice to have. Fill In or Delete"/>
    <s v="Nice to have. Fill In or Delete"/>
    <n v="14407.89"/>
    <n v="44561"/>
    <n v="2021"/>
    <s v="Q4"/>
    <s v="December"/>
    <n v="52"/>
    <n v="31"/>
    <s v="Year"/>
    <s v="Activity"/>
    <s v="Actuals"/>
    <n v="44243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66"/>
    <n v="44243"/>
    <n v="73047"/>
    <s v="ARROW ELECTRONICS, INC"/>
    <s v="ARROW ELECTRONICS, INC"/>
    <s v="[null]"/>
    <s v="HPE"/>
    <s v="Hardware"/>
    <m/>
    <n v="14407.89"/>
    <n v="-1422687906.7800004"/>
    <s v="Scott Wilson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4407.89"/>
    <m/>
    <m/>
    <m/>
    <m/>
    <m/>
    <m/>
    <m/>
    <m/>
    <m/>
    <m/>
    <m/>
    <m/>
    <m/>
  </r>
  <r>
    <s v="GL 2021 IISL.xlsx"/>
    <s v="Nice to have. Fill In or Delete"/>
    <s v="Nice to have. Fill In or Delete"/>
    <n v="5647.8"/>
    <n v="44561"/>
    <n v="2021"/>
    <s v="Q4"/>
    <s v="December"/>
    <n v="52"/>
    <n v="31"/>
    <s v="Year"/>
    <s v="Activity"/>
    <s v="Actuals"/>
    <n v="44243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402"/>
    <n v="44243"/>
    <n v="73036"/>
    <s v="AK SYSTEMS"/>
    <s v="AK SYSTEMS"/>
    <s v="[null]"/>
    <s v="Red Hat"/>
    <s v="Software"/>
    <m/>
    <n v="5647.8"/>
    <n v="-1422693554.5800004"/>
    <s v="Paul J Sper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5647.8"/>
    <m/>
    <m/>
    <m/>
    <m/>
    <m/>
    <m/>
    <m/>
    <m/>
    <m/>
    <m/>
    <m/>
    <m/>
    <m/>
  </r>
  <r>
    <s v="GL 2021 IISL.xlsx"/>
    <s v="Nice to have. Fill In or Delete"/>
    <s v="Nice to have. Fill In or Delete"/>
    <n v="691.72"/>
    <n v="44561"/>
    <n v="2021"/>
    <s v="Q4"/>
    <s v="December"/>
    <n v="52"/>
    <n v="31"/>
    <s v="Year"/>
    <s v="Activity"/>
    <s v="Actuals"/>
    <n v="44244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407"/>
    <n v="44244"/>
    <n v="73055"/>
    <s v="KAMAN CORPORATION"/>
    <s v="KAMAN CORPORATION"/>
    <s v="[null]"/>
    <s v="HPE"/>
    <s v="Hardware"/>
    <m/>
    <n v="691.72"/>
    <n v="-1422694246.3000004"/>
    <s v="Edward Lovan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691.72"/>
    <m/>
    <m/>
    <m/>
    <m/>
    <m/>
    <m/>
    <m/>
    <m/>
    <m/>
    <m/>
    <m/>
    <m/>
    <m/>
  </r>
  <r>
    <s v="GL 2021 IISL.xlsx"/>
    <s v="Nice to have. Fill In or Delete"/>
    <s v="Nice to have. Fill In or Delete"/>
    <n v="1238.67"/>
    <n v="44561"/>
    <n v="2021"/>
    <s v="Q4"/>
    <s v="December"/>
    <n v="52"/>
    <n v="31"/>
    <s v="Year"/>
    <s v="Activity"/>
    <s v="Actuals"/>
    <n v="44245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33"/>
    <n v="44245"/>
    <n v="73079"/>
    <s v="DALET DIGITAL MEDIA SYSTEMS"/>
    <s v="DALET DIGITAL MEDIA SYSTEMS"/>
    <s v="[null]"/>
    <s v="NVIDIA"/>
    <s v="Hardware"/>
    <m/>
    <n v="1238.67"/>
    <n v="-1422695484.9700005"/>
    <s v="House Account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238.67"/>
    <m/>
    <m/>
    <m/>
    <m/>
    <m/>
    <m/>
    <m/>
    <m/>
    <m/>
    <m/>
    <m/>
    <m/>
    <m/>
  </r>
  <r>
    <s v="GL 2021 IISL.xlsx"/>
    <s v="Nice to have. Fill In or Delete"/>
    <s v="Nice to have. Fill In or Delete"/>
    <n v="825.78"/>
    <n v="44561"/>
    <n v="2021"/>
    <s v="Q4"/>
    <s v="December"/>
    <n v="52"/>
    <n v="31"/>
    <s v="Year"/>
    <s v="Activity"/>
    <s v="Actuals"/>
    <n v="44245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34"/>
    <n v="44245"/>
    <n v="73080"/>
    <s v="DALET DIGITAL MEDIA SYSTEMS"/>
    <s v="DALET DIGITAL MEDIA SYSTEMS"/>
    <s v="[null]"/>
    <s v="NVIDIA"/>
    <s v="Hardware"/>
    <m/>
    <n v="825.78"/>
    <n v="-1422696310.7500005"/>
    <s v="House Account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825.78"/>
    <m/>
    <m/>
    <m/>
    <m/>
    <m/>
    <m/>
    <m/>
    <m/>
    <m/>
    <m/>
    <m/>
    <m/>
    <m/>
  </r>
  <r>
    <s v="GL 2021 IISL.xlsx"/>
    <s v="Nice to have. Fill In or Delete"/>
    <s v="Nice to have. Fill In or Delete"/>
    <n v="1536.4"/>
    <n v="44561"/>
    <n v="2021"/>
    <s v="Q4"/>
    <s v="December"/>
    <n v="52"/>
    <n v="31"/>
    <s v="Year"/>
    <s v="Activity"/>
    <s v="Actuals"/>
    <n v="44245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225"/>
    <n v="44245"/>
    <n v="73054"/>
    <s v="ENCOMPASS DIGITAL MEDIA"/>
    <s v="ENCOMPASS DIGITAL MEDIA"/>
    <s v="[null]"/>
    <s v="Microsoft"/>
    <s v="Software"/>
    <m/>
    <n v="1536.4"/>
    <n v="-1422697847.1500006"/>
    <s v="Harvey Pas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536.4"/>
    <m/>
    <m/>
    <m/>
    <m/>
    <m/>
    <m/>
    <m/>
    <m/>
    <m/>
    <m/>
    <m/>
    <m/>
    <m/>
  </r>
  <r>
    <s v="GL 2021 IISL.xlsx"/>
    <s v="Nice to have. Fill In or Delete"/>
    <s v="Nice to have. Fill In or Delete"/>
    <n v="213439.75"/>
    <n v="44561"/>
    <n v="2021"/>
    <s v="Q4"/>
    <s v="December"/>
    <n v="52"/>
    <n v="31"/>
    <s v="Year"/>
    <s v="Activity"/>
    <s v="Actuals"/>
    <n v="44245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48"/>
    <n v="44245"/>
    <n v="73060"/>
    <s v="TRADEWEB"/>
    <s v="TRADEWEB"/>
    <s v="[null]"/>
    <s v="HPE"/>
    <s v="Hardware"/>
    <m/>
    <n v="213439.75"/>
    <n v="-1422911286.9000006"/>
    <s v="Michael Collin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13439.75"/>
    <m/>
    <m/>
    <m/>
    <m/>
    <m/>
    <m/>
    <m/>
    <m/>
    <m/>
    <m/>
    <m/>
    <m/>
    <m/>
  </r>
  <r>
    <s v="GL 2021 IISL.xlsx"/>
    <s v="Nice to have. Fill In or Delete"/>
    <s v="Nice to have. Fill In or Delete"/>
    <n v="21105"/>
    <n v="44561"/>
    <n v="2021"/>
    <s v="Q4"/>
    <s v="December"/>
    <n v="52"/>
    <n v="31"/>
    <s v="Year"/>
    <s v="Activity"/>
    <s v="Actuals"/>
    <n v="44245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48"/>
    <n v="44245"/>
    <n v="73060"/>
    <s v="TRADEWEB"/>
    <s v="TRADEWEB"/>
    <s v="[null]"/>
    <s v="HPE"/>
    <s v="Software"/>
    <m/>
    <n v="21105"/>
    <n v="-1422932391.9000006"/>
    <s v="Michael Collin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1105"/>
    <m/>
    <m/>
    <m/>
    <m/>
    <m/>
    <m/>
    <m/>
    <m/>
    <m/>
    <m/>
    <m/>
    <m/>
    <m/>
  </r>
  <r>
    <s v="GL 2021 IISL.xlsx"/>
    <s v="Nice to have. Fill In or Delete"/>
    <s v="Nice to have. Fill In or Delete"/>
    <n v="3415.46"/>
    <n v="44561"/>
    <n v="2021"/>
    <s v="Q4"/>
    <s v="December"/>
    <n v="52"/>
    <n v="31"/>
    <s v="Year"/>
    <s v="Activity"/>
    <s v="Actuals"/>
    <n v="44245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34"/>
    <n v="44245"/>
    <n v="73080"/>
    <s v="DALET DIGITAL MEDIA SYSTEMS"/>
    <s v="DALET DIGITAL MEDIA SYSTEMS"/>
    <s v="[null]"/>
    <s v="HPE"/>
    <s v="Software"/>
    <m/>
    <n v="3415.46"/>
    <n v="-1422935807.3600006"/>
    <s v="House Account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415.46"/>
    <m/>
    <m/>
    <m/>
    <m/>
    <m/>
    <m/>
    <m/>
    <m/>
    <m/>
    <m/>
    <m/>
    <m/>
    <m/>
  </r>
  <r>
    <s v="GL 2021 IISL.xlsx"/>
    <s v="Nice to have. Fill In or Delete"/>
    <s v="Nice to have. Fill In or Delete"/>
    <n v="22.56"/>
    <n v="44561"/>
    <n v="2021"/>
    <s v="Q4"/>
    <s v="December"/>
    <n v="52"/>
    <n v="31"/>
    <s v="Year"/>
    <s v="Activity"/>
    <s v="Actuals"/>
    <n v="44245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33"/>
    <n v="44245"/>
    <n v="73079"/>
    <s v="DALET DIGITAL MEDIA SYSTEMS"/>
    <s v="DALET DIGITAL MEDIA SYSTEMS"/>
    <s v="[null]"/>
    <s v="Lexar"/>
    <s v="Hardware"/>
    <m/>
    <n v="22.56"/>
    <n v="-1422935829.9200006"/>
    <s v="House Account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2.56"/>
    <m/>
    <m/>
    <m/>
    <m/>
    <m/>
    <m/>
    <m/>
    <m/>
    <m/>
    <m/>
    <m/>
    <m/>
    <m/>
  </r>
  <r>
    <s v="GL 2021 IISL.xlsx"/>
    <s v="Nice to have. Fill In or Delete"/>
    <s v="Nice to have. Fill In or Delete"/>
    <n v="33120.21"/>
    <n v="44561"/>
    <n v="2021"/>
    <s v="Q4"/>
    <s v="December"/>
    <n v="52"/>
    <n v="31"/>
    <s v="Year"/>
    <s v="Activity"/>
    <s v="Actuals"/>
    <n v="44245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33"/>
    <n v="44245"/>
    <n v="73079"/>
    <s v="DALET DIGITAL MEDIA SYSTEMS"/>
    <s v="DALET DIGITAL MEDIA SYSTEMS"/>
    <s v="[null]"/>
    <s v="HPE"/>
    <s v="Hardware"/>
    <m/>
    <n v="33120.21"/>
    <n v="-1422968950.1300006"/>
    <s v="House Account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3120.21"/>
    <m/>
    <m/>
    <m/>
    <m/>
    <m/>
    <m/>
    <m/>
    <m/>
    <m/>
    <m/>
    <m/>
    <m/>
    <m/>
  </r>
  <r>
    <s v="GL 2021 IISL.xlsx"/>
    <s v="Nice to have. Fill In or Delete"/>
    <s v="Nice to have. Fill In or Delete"/>
    <n v="5123.1899999999996"/>
    <n v="44561"/>
    <n v="2021"/>
    <s v="Q4"/>
    <s v="December"/>
    <n v="52"/>
    <n v="31"/>
    <s v="Year"/>
    <s v="Activity"/>
    <s v="Actuals"/>
    <n v="44245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33"/>
    <n v="44245"/>
    <n v="73079"/>
    <s v="DALET DIGITAL MEDIA SYSTEMS"/>
    <s v="DALET DIGITAL MEDIA SYSTEMS"/>
    <s v="[null]"/>
    <s v="HPE"/>
    <s v="Software"/>
    <m/>
    <n v="5123.1899999999996"/>
    <n v="-1422974073.3200006"/>
    <s v="House Account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5123.1899999999996"/>
    <m/>
    <m/>
    <m/>
    <m/>
    <m/>
    <m/>
    <m/>
    <m/>
    <m/>
    <m/>
    <m/>
    <m/>
    <m/>
  </r>
  <r>
    <s v="GL 2021 IISL.xlsx"/>
    <s v="Nice to have. Fill In or Delete"/>
    <s v="Nice to have. Fill In or Delete"/>
    <n v="15.04"/>
    <n v="44561"/>
    <n v="2021"/>
    <s v="Q4"/>
    <s v="December"/>
    <n v="52"/>
    <n v="31"/>
    <s v="Year"/>
    <s v="Activity"/>
    <s v="Actuals"/>
    <n v="44245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34"/>
    <n v="44245"/>
    <n v="73080"/>
    <s v="DALET DIGITAL MEDIA SYSTEMS"/>
    <s v="DALET DIGITAL MEDIA SYSTEMS"/>
    <s v="[null]"/>
    <s v="Lexar"/>
    <s v="Hardware"/>
    <m/>
    <n v="15.04"/>
    <n v="-1422974088.3600006"/>
    <s v="House Account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5.04"/>
    <m/>
    <m/>
    <m/>
    <m/>
    <m/>
    <m/>
    <m/>
    <m/>
    <m/>
    <m/>
    <m/>
    <m/>
    <m/>
  </r>
  <r>
    <s v="GL 2021 IISL.xlsx"/>
    <s v="Nice to have. Fill In or Delete"/>
    <s v="Nice to have. Fill In or Delete"/>
    <n v="22831.3"/>
    <n v="44561"/>
    <n v="2021"/>
    <s v="Q4"/>
    <s v="December"/>
    <n v="52"/>
    <n v="31"/>
    <s v="Year"/>
    <s v="Activity"/>
    <s v="Actuals"/>
    <n v="44245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34"/>
    <n v="44245"/>
    <n v="73080"/>
    <s v="DALET DIGITAL MEDIA SYSTEMS"/>
    <s v="DALET DIGITAL MEDIA SYSTEMS"/>
    <s v="[null]"/>
    <s v="HPE"/>
    <s v="Hardware"/>
    <m/>
    <n v="22831.3"/>
    <n v="-1422996919.6600006"/>
    <s v="House Account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2831.3"/>
    <m/>
    <m/>
    <m/>
    <m/>
    <m/>
    <m/>
    <m/>
    <m/>
    <m/>
    <m/>
    <m/>
    <m/>
    <m/>
  </r>
  <r>
    <s v="GL 2021 IISL.xlsx"/>
    <s v="Nice to have. Fill In or Delete"/>
    <s v="Nice to have. Fill In or Delete"/>
    <n v="213700.32"/>
    <n v="44561"/>
    <n v="2021"/>
    <s v="Q4"/>
    <s v="December"/>
    <n v="52"/>
    <n v="31"/>
    <s v="Year"/>
    <s v="Activity"/>
    <s v="Actuals"/>
    <n v="4424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68"/>
    <n v="44248"/>
    <n v="73061"/>
    <s v="STONY BROOK UNIVERSITY"/>
    <s v="STONY BROOK UNIVERSITY"/>
    <s v="[null]"/>
    <s v="Dell"/>
    <s v="Software"/>
    <m/>
    <n v="213700.32"/>
    <n v="-1423210619.9800005"/>
    <s v="Bryan Power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13700.32"/>
    <m/>
    <m/>
    <m/>
    <m/>
    <m/>
    <m/>
    <m/>
    <m/>
    <m/>
    <m/>
    <m/>
    <m/>
    <m/>
  </r>
  <r>
    <s v="GL 2021 IISL.xlsx"/>
    <s v="Nice to have. Fill In or Delete"/>
    <s v="Nice to have. Fill In or Delete"/>
    <n v="539058.15"/>
    <n v="44561"/>
    <n v="2021"/>
    <s v="Q4"/>
    <s v="December"/>
    <n v="52"/>
    <n v="31"/>
    <s v="Year"/>
    <s v="Activity"/>
    <s v="Actuals"/>
    <n v="44248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68"/>
    <n v="44248"/>
    <n v="73061"/>
    <s v="STONY BROOK UNIVERSITY"/>
    <s v="STONY BROOK UNIVERSITY"/>
    <s v="[null]"/>
    <s v="Dell"/>
    <s v="Hardware"/>
    <m/>
    <n v="539058.15"/>
    <n v="-1423749678.1300006"/>
    <s v="Bryan Power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539058.15"/>
    <m/>
    <m/>
    <m/>
    <m/>
    <m/>
    <m/>
    <m/>
    <m/>
    <m/>
    <m/>
    <m/>
    <m/>
    <m/>
  </r>
  <r>
    <s v="GL 2021 IISL.xlsx"/>
    <s v="Nice to have. Fill In or Delete"/>
    <s v="Nice to have. Fill In or Delete"/>
    <n v="37381.22"/>
    <n v="44561"/>
    <n v="2021"/>
    <s v="Q4"/>
    <s v="December"/>
    <n v="52"/>
    <n v="31"/>
    <s v="Year"/>
    <s v="Activity"/>
    <s v="Actuals"/>
    <n v="44249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62"/>
    <n v="44249"/>
    <n v="73065"/>
    <s v="CERVALIS A CYRUSONE COMPANY"/>
    <s v="CERVALIS A CYRUSONE COMPANY"/>
    <s v="[null]"/>
    <s v="HPE"/>
    <s v="Hardware"/>
    <m/>
    <n v="37381.22"/>
    <n v="-1423787059.3500006"/>
    <s v="Bryan Power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7381.22"/>
    <m/>
    <m/>
    <m/>
    <m/>
    <m/>
    <m/>
    <m/>
    <m/>
    <m/>
    <m/>
    <m/>
    <m/>
    <m/>
  </r>
  <r>
    <s v="GL 2021 IISL.xlsx"/>
    <s v="Nice to have. Fill In or Delete"/>
    <s v="Nice to have. Fill In or Delete"/>
    <n v="355.2"/>
    <n v="44561"/>
    <n v="2021"/>
    <s v="Q4"/>
    <s v="December"/>
    <n v="52"/>
    <n v="31"/>
    <s v="Year"/>
    <s v="Activity"/>
    <s v="Actuals"/>
    <n v="44249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413"/>
    <n v="44249"/>
    <n v="73068"/>
    <s v="ENCOMPASS DIGITAL MEDIA"/>
    <s v="ENCOMPASS DIGITAL MEDIA"/>
    <s v="[null]"/>
    <s v="HP"/>
    <s v="Hardware"/>
    <m/>
    <n v="355.2"/>
    <n v="-1423787414.5500007"/>
    <s v="Harvey Pas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55.2"/>
    <m/>
    <m/>
    <m/>
    <m/>
    <m/>
    <m/>
    <m/>
    <m/>
    <m/>
    <m/>
    <m/>
    <m/>
    <m/>
  </r>
  <r>
    <s v="GL 2021 IISL.xlsx"/>
    <s v="Nice to have. Fill In or Delete"/>
    <s v="Nice to have. Fill In or Delete"/>
    <n v="20048.669999999998"/>
    <n v="44561"/>
    <n v="2021"/>
    <s v="Q4"/>
    <s v="December"/>
    <n v="52"/>
    <n v="31"/>
    <s v="Year"/>
    <s v="Activity"/>
    <s v="Actuals"/>
    <n v="44249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9507"/>
    <n v="44249"/>
    <n v="73072"/>
    <s v="ESTEE LAUDER COMPANIES"/>
    <s v="ESTEE LAUDER COMPANIES"/>
    <s v="[null]"/>
    <s v="HPE"/>
    <s v="Hardware"/>
    <m/>
    <n v="20048.669999999998"/>
    <n v="-1423807463.2200007"/>
    <s v="Scott Wilson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0048.669999999998"/>
    <m/>
    <m/>
    <m/>
    <m/>
    <m/>
    <m/>
    <m/>
    <m/>
    <m/>
    <m/>
    <m/>
    <m/>
    <m/>
  </r>
  <r>
    <s v="GL 2021 IISL.xlsx"/>
    <s v="Nice to have. Fill In or Delete"/>
    <s v="Nice to have. Fill In or Delete"/>
    <n v="18690.61"/>
    <n v="44561"/>
    <n v="2021"/>
    <s v="Q4"/>
    <s v="December"/>
    <n v="52"/>
    <n v="31"/>
    <s v="Year"/>
    <s v="Activity"/>
    <s v="Actuals"/>
    <n v="44249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63"/>
    <n v="44249"/>
    <n v="73066"/>
    <s v="CERVALIS A CYRUSONE COMPANY"/>
    <s v="CERVALIS A CYRUSONE COMPANY"/>
    <s v="[null]"/>
    <s v="HPE"/>
    <s v="Hardware"/>
    <m/>
    <n v="18690.61"/>
    <n v="-1423826153.8300006"/>
    <s v="Bryan Power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8690.61"/>
    <m/>
    <m/>
    <m/>
    <m/>
    <m/>
    <m/>
    <m/>
    <m/>
    <m/>
    <m/>
    <m/>
    <m/>
    <m/>
  </r>
  <r>
    <s v="GL 2021 IISL.xlsx"/>
    <s v="Nice to have. Fill In or Delete"/>
    <s v="Nice to have. Fill In or Delete"/>
    <n v="10024.33"/>
    <n v="44561"/>
    <n v="2021"/>
    <s v="Q4"/>
    <s v="December"/>
    <n v="52"/>
    <n v="31"/>
    <s v="Year"/>
    <s v="Activity"/>
    <s v="Actuals"/>
    <n v="44249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9507"/>
    <n v="44249"/>
    <n v="73071"/>
    <s v="ESTEE LAUDER COMPANIES"/>
    <s v="ESTEE LAUDER COMPANIES"/>
    <s v="[null]"/>
    <s v="HPE"/>
    <s v="Hardware"/>
    <m/>
    <n v="10024.33"/>
    <n v="-1423836178.1600006"/>
    <s v="Scott Wilson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0024.33"/>
    <m/>
    <m/>
    <m/>
    <m/>
    <m/>
    <m/>
    <m/>
    <m/>
    <m/>
    <m/>
    <m/>
    <m/>
    <m/>
  </r>
  <r>
    <s v="GL 2021 IISL.xlsx"/>
    <s v="Nice to have. Fill In or Delete"/>
    <s v="Nice to have. Fill In or Delete"/>
    <n v="3698.84"/>
    <n v="44561"/>
    <n v="2021"/>
    <s v="Q4"/>
    <s v="December"/>
    <n v="52"/>
    <n v="31"/>
    <s v="Year"/>
    <s v="Activity"/>
    <s v="Actuals"/>
    <n v="44250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419"/>
    <n v="44250"/>
    <n v="73078"/>
    <s v="BARNES &amp; NOBLE, INC"/>
    <s v="BARNES &amp; NOBLE, INC"/>
    <s v="[null]"/>
    <s v="Microsoft"/>
    <s v="Software"/>
    <m/>
    <n v="3698.84"/>
    <n v="-1423839877.0000005"/>
    <s v="Michael Collin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3698.84"/>
    <m/>
    <m/>
    <m/>
    <m/>
    <m/>
    <m/>
    <m/>
    <m/>
    <m/>
    <m/>
    <m/>
    <m/>
    <m/>
  </r>
  <r>
    <s v="GL 2021 IISL.xlsx"/>
    <s v="Nice to have. Fill In or Delete"/>
    <s v="Nice to have. Fill In or Delete"/>
    <n v="2.16"/>
    <n v="44561"/>
    <n v="2021"/>
    <s v="Q4"/>
    <s v="December"/>
    <n v="52"/>
    <n v="31"/>
    <s v="Year"/>
    <s v="Activity"/>
    <s v="Actuals"/>
    <n v="44250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35"/>
    <n v="44250"/>
    <n v="73075"/>
    <s v="CERVALIS A CYRUSONE COMPANY"/>
    <s v="CERVALIS A CYRUSONE COMPANY"/>
    <s v="[null]"/>
    <s v="HPE"/>
    <s v="Software"/>
    <m/>
    <n v="2.16"/>
    <n v="-1423839879.1600006"/>
    <s v="Bryan Power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.16"/>
    <m/>
    <m/>
    <m/>
    <m/>
    <m/>
    <m/>
    <m/>
    <m/>
    <m/>
    <m/>
    <m/>
    <m/>
    <m/>
  </r>
  <r>
    <s v="GL 2021 IISL.xlsx"/>
    <s v="Nice to have. Fill In or Delete"/>
    <s v="Nice to have. Fill In or Delete"/>
    <n v="16702"/>
    <n v="44561"/>
    <n v="2021"/>
    <s v="Q4"/>
    <s v="December"/>
    <n v="52"/>
    <n v="31"/>
    <s v="Year"/>
    <s v="Activity"/>
    <s v="Actuals"/>
    <n v="44250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35"/>
    <n v="44250"/>
    <n v="73075"/>
    <s v="CERVALIS A CYRUSONE COMPANY"/>
    <s v="CERVALIS A CYRUSONE COMPANY"/>
    <s v="[null]"/>
    <s v="HPE"/>
    <s v="Hardware"/>
    <m/>
    <n v="16702"/>
    <n v="-1423856581.1600006"/>
    <s v="Bryan Power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6702"/>
    <m/>
    <m/>
    <m/>
    <m/>
    <m/>
    <m/>
    <m/>
    <m/>
    <m/>
    <m/>
    <m/>
    <m/>
    <m/>
  </r>
  <r>
    <s v="GL 2021 IISL.xlsx"/>
    <s v="Nice to have. Fill In or Delete"/>
    <s v="Nice to have. Fill In or Delete"/>
    <n v="213439.75"/>
    <n v="44561"/>
    <n v="2021"/>
    <s v="Q4"/>
    <s v="December"/>
    <n v="52"/>
    <n v="31"/>
    <s v="Year"/>
    <s v="Activity"/>
    <s v="Actuals"/>
    <n v="44252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88"/>
    <n v="44252"/>
    <n v="73088"/>
    <s v="TRADEWEB"/>
    <s v="TRADEWEB"/>
    <s v="[null]"/>
    <s v="HPE"/>
    <s v="Hardware"/>
    <m/>
    <n v="213439.75"/>
    <n v="-1424070020.9100006"/>
    <s v="Michael Collin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13439.75"/>
    <m/>
    <m/>
    <m/>
    <m/>
    <m/>
    <m/>
    <m/>
    <m/>
    <m/>
    <m/>
    <m/>
    <m/>
    <m/>
  </r>
  <r>
    <s v="GL 2021 IISL.xlsx"/>
    <s v="Nice to have. Fill In or Delete"/>
    <s v="Nice to have. Fill In or Delete"/>
    <n v="213439.75"/>
    <n v="44561"/>
    <n v="2021"/>
    <s v="Q4"/>
    <s v="December"/>
    <n v="52"/>
    <n v="31"/>
    <s v="Year"/>
    <s v="Activity"/>
    <s v="Actuals"/>
    <n v="44252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49"/>
    <n v="44252"/>
    <n v="73087"/>
    <s v="TRADEWEB"/>
    <s v="TRADEWEB"/>
    <s v="[null]"/>
    <s v="HPE"/>
    <s v="Hardware"/>
    <m/>
    <n v="213439.75"/>
    <n v="-1424283460.6600006"/>
    <s v="Michael Collin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13439.75"/>
    <m/>
    <m/>
    <m/>
    <m/>
    <m/>
    <m/>
    <m/>
    <m/>
    <m/>
    <m/>
    <m/>
    <m/>
    <m/>
  </r>
  <r>
    <s v="GL 2021 IISL.xlsx"/>
    <s v="Nice to have. Fill In or Delete"/>
    <s v="Nice to have. Fill In or Delete"/>
    <n v="21105"/>
    <n v="44561"/>
    <n v="2021"/>
    <s v="Q4"/>
    <s v="December"/>
    <n v="52"/>
    <n v="31"/>
    <s v="Year"/>
    <s v="Activity"/>
    <s v="Actuals"/>
    <n v="44252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49"/>
    <n v="44252"/>
    <n v="73087"/>
    <s v="TRADEWEB"/>
    <s v="TRADEWEB"/>
    <s v="[null]"/>
    <s v="HPE"/>
    <s v="Software"/>
    <m/>
    <n v="21105"/>
    <n v="-1424304565.6600006"/>
    <s v="Michael Collin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1105"/>
    <m/>
    <m/>
    <m/>
    <m/>
    <m/>
    <m/>
    <m/>
    <m/>
    <m/>
    <m/>
    <m/>
    <m/>
    <m/>
  </r>
  <r>
    <s v="GL 2021 IISL.xlsx"/>
    <s v="Nice to have. Fill In or Delete"/>
    <s v="Nice to have. Fill In or Delete"/>
    <n v="662.4"/>
    <n v="44561"/>
    <n v="2021"/>
    <s v="Q4"/>
    <s v="December"/>
    <n v="52"/>
    <n v="31"/>
    <s v="Year"/>
    <s v="Activity"/>
    <s v="Actuals"/>
    <n v="44252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444"/>
    <n v="44252"/>
    <n v="73089"/>
    <s v="STRATEGIC VALUE PARTNERS"/>
    <s v="STRATEGIC VALUE PARTNERS"/>
    <s v="[null]"/>
    <s v="Veeam"/>
    <s v="Software"/>
    <m/>
    <n v="662.4"/>
    <n v="-1424305228.0600007"/>
    <s v="Edward Lovan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662.4"/>
    <m/>
    <m/>
    <m/>
    <m/>
    <m/>
    <m/>
    <m/>
    <m/>
    <m/>
    <m/>
    <m/>
    <m/>
    <m/>
  </r>
  <r>
    <s v="GL 2021 IISL.xlsx"/>
    <s v="Nice to have. Fill In or Delete"/>
    <s v="Nice to have. Fill In or Delete"/>
    <n v="21105"/>
    <n v="44561"/>
    <n v="2021"/>
    <s v="Q4"/>
    <s v="December"/>
    <n v="52"/>
    <n v="31"/>
    <s v="Year"/>
    <s v="Activity"/>
    <s v="Actuals"/>
    <n v="44252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88"/>
    <n v="44252"/>
    <n v="73088"/>
    <s v="TRADEWEB"/>
    <s v="TRADEWEB"/>
    <s v="[null]"/>
    <s v="HPE"/>
    <s v="Software"/>
    <m/>
    <n v="21105"/>
    <n v="-1424326333.0600007"/>
    <s v="Michael Collin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1105"/>
    <m/>
    <m/>
    <m/>
    <m/>
    <m/>
    <m/>
    <m/>
    <m/>
    <m/>
    <m/>
    <m/>
    <m/>
    <m/>
  </r>
  <r>
    <s v="GL 2021 IISL.xlsx"/>
    <s v="Nice to have. Fill In or Delete"/>
    <s v="Nice to have. Fill In or Delete"/>
    <n v="2.16"/>
    <n v="44561"/>
    <n v="2021"/>
    <s v="Q4"/>
    <s v="December"/>
    <n v="52"/>
    <n v="31"/>
    <s v="Year"/>
    <s v="Activity"/>
    <s v="Actuals"/>
    <n v="44252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37"/>
    <n v="44252"/>
    <n v="73082"/>
    <s v="CERVALIS A CYRUSONE COMPANY"/>
    <s v="CERVALIS A CYRUSONE COMPANY"/>
    <s v="[null]"/>
    <s v="HPE"/>
    <s v="Software"/>
    <m/>
    <n v="2.16"/>
    <n v="-1424326335.2200007"/>
    <s v="Bryan Power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.16"/>
    <m/>
    <m/>
    <m/>
    <m/>
    <m/>
    <m/>
    <m/>
    <m/>
    <m/>
    <m/>
    <m/>
    <m/>
    <m/>
  </r>
  <r>
    <s v="GL 2021 IISL.xlsx"/>
    <s v="Nice to have. Fill In or Delete"/>
    <s v="Nice to have. Fill In or Delete"/>
    <n v="26503"/>
    <n v="44561"/>
    <n v="2021"/>
    <s v="Q4"/>
    <s v="December"/>
    <n v="52"/>
    <n v="31"/>
    <s v="Year"/>
    <s v="Activity"/>
    <s v="Actuals"/>
    <n v="44252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37"/>
    <n v="44252"/>
    <n v="73082"/>
    <s v="CERVALIS A CYRUSONE COMPANY"/>
    <s v="CERVALIS A CYRUSONE COMPANY"/>
    <s v="[null]"/>
    <s v="HPE"/>
    <s v="Hardware"/>
    <m/>
    <n v="26503"/>
    <n v="-1424352838.2200007"/>
    <s v="Bryan Powers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26503"/>
    <m/>
    <m/>
    <m/>
    <m/>
    <m/>
    <m/>
    <m/>
    <m/>
    <m/>
    <m/>
    <m/>
    <m/>
    <m/>
  </r>
  <r>
    <s v="GL 2021 IISL.xlsx"/>
    <s v="Nice to have. Fill In or Delete"/>
    <s v="Nice to have. Fill In or Delete"/>
    <n v="14819.81"/>
    <n v="44561"/>
    <n v="2021"/>
    <s v="Q4"/>
    <s v="December"/>
    <n v="52"/>
    <n v="31"/>
    <s v="Year"/>
    <s v="Activity"/>
    <s v="Actuals"/>
    <n v="44253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Invoice"/>
    <n v="19394"/>
    <n v="44253"/>
    <n v="73084"/>
    <s v="BLOOMBERG, LP"/>
    <s v="BLOOMBERG, LP"/>
    <s v="[null]"/>
    <s v="HPE"/>
    <s v="Hardware"/>
    <m/>
    <n v="14819.81"/>
    <n v="-1424367658.0300007"/>
    <s v="Thomas Donofrio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14819.81"/>
    <m/>
    <m/>
    <m/>
    <m/>
    <m/>
    <m/>
    <m/>
    <m/>
    <m/>
    <m/>
    <m/>
    <m/>
    <m/>
  </r>
  <r>
    <s v="GL 2021 IISL.xlsx"/>
    <s v="Nice to have. Fill In or Delete"/>
    <s v="Nice to have. Fill In or Delete"/>
    <n v="-22.88"/>
    <n v="44561"/>
    <n v="2021"/>
    <s v="Q4"/>
    <s v="December"/>
    <n v="52"/>
    <n v="31"/>
    <s v="Year"/>
    <s v="Activity"/>
    <s v="Actuals"/>
    <n v="44255"/>
    <x v="1"/>
    <x v="0"/>
    <x v="0"/>
    <n v="2021"/>
    <n v="2021"/>
    <n v="2"/>
    <s v="Nice to have. Fill In or Delete"/>
    <s v="REVENUE"/>
    <x v="0"/>
    <s v="4010 - Sales - Hardware"/>
    <s v="P&amp;L"/>
    <n v="25627"/>
    <s v="Yes"/>
    <s v="4010 - Sales - Hardware"/>
    <s v="Journal"/>
    <s v="[null]"/>
    <n v="44255"/>
    <n v="3976"/>
    <s v="[null]"/>
    <s v="[null]"/>
    <s v="[null]"/>
    <s v="[null]"/>
    <s v="[null]"/>
    <n v="22.88"/>
    <m/>
    <n v="-1424367635.1500006"/>
    <s v="[null]"/>
    <s v="Income"/>
    <s v="Income"/>
    <s v="Hardware"/>
    <s v="Hardware"/>
    <n v="-1"/>
    <s v="Bloomberg"/>
    <s v="By_Name"/>
    <s v="Sales - Hardware"/>
    <s v="4010 - Sales - Hardware"/>
    <s v="4010 - Sales - Hardware"/>
    <s v="[null]"/>
    <n v="121489"/>
    <s v="Actuals"/>
    <n v="121498"/>
    <s v="4010 - Sales - Hardware"/>
    <x v="0"/>
    <s v="Hardware"/>
    <n v="-22.88"/>
    <m/>
    <m/>
    <m/>
    <m/>
    <m/>
    <m/>
    <m/>
    <m/>
    <m/>
    <m/>
    <m/>
    <m/>
    <m/>
  </r>
  <r>
    <s v="GL 2021 IISL.xlsx"/>
    <s v="Nice to have. Fill In or Delete"/>
    <s v="Nice to have. Fill In or Delete"/>
    <n v="7365.23"/>
    <n v="44561"/>
    <n v="2021"/>
    <s v="Q4"/>
    <s v="December"/>
    <n v="52"/>
    <n v="31"/>
    <s v="Year"/>
    <s v="Activity"/>
    <s v="Actuals"/>
    <n v="44237"/>
    <x v="1"/>
    <x v="1"/>
    <x v="0"/>
    <n v="2021"/>
    <n v="2021"/>
    <n v="2"/>
    <s v="Nice to have. Fill In or Delete"/>
    <s v="REVENUE"/>
    <x v="0"/>
    <s v="4016 - Sales - Greenlake"/>
    <s v="P&amp;L"/>
    <n v="25627"/>
    <s v="Yes"/>
    <s v="4016 - Sales - Greenlake"/>
    <s v="Invoice"/>
    <n v="18018"/>
    <n v="44237"/>
    <n v="73031"/>
    <s v="THE INTERPUBLIC GROUP OF COMPANIES INC"/>
    <s v="THE INTERPUBLIC GROUP OF COMPANIES INC"/>
    <s v="[null]"/>
    <s v="HPE"/>
    <s v="Hardware"/>
    <m/>
    <n v="7365.23"/>
    <n v="-181983.41000000003"/>
    <s v="House Account"/>
    <s v="Income"/>
    <s v="Income"/>
    <s v="Recurring"/>
    <s v="Recurring"/>
    <n v="-1"/>
    <s v="Bloomberg"/>
    <s v="By_Name"/>
    <s v="Recurring revenue-Greenlake, Cloud"/>
    <s v="Other recurring income"/>
    <s v="4016 - Sales - Greenlake"/>
    <s v="[null]"/>
    <n v="121489"/>
    <s v="Actuals"/>
    <n v="121498"/>
    <s v="4016 - Sales - Greenlake"/>
    <x v="1"/>
    <s v="Recurring"/>
    <n v="7365.23"/>
    <m/>
    <m/>
    <m/>
    <m/>
    <m/>
    <m/>
    <m/>
    <m/>
    <m/>
    <m/>
    <m/>
    <m/>
    <m/>
  </r>
  <r>
    <s v="GL 2021 IISL.xlsx"/>
    <s v="Nice to have. Fill In or Delete"/>
    <s v="Nice to have. Fill In or Delete"/>
    <n v="87166.720000000001"/>
    <n v="44561"/>
    <n v="2021"/>
    <s v="Q4"/>
    <s v="December"/>
    <n v="52"/>
    <n v="31"/>
    <s v="Year"/>
    <s v="Activity"/>
    <s v="Actuals"/>
    <n v="44228"/>
    <x v="1"/>
    <x v="2"/>
    <x v="0"/>
    <n v="2021"/>
    <n v="2021"/>
    <n v="2"/>
    <s v="Nice to have. Fill In or Delete"/>
    <s v="REVENUE"/>
    <x v="0"/>
    <s v="4020 - Sales - Consulting"/>
    <s v="P&amp;L"/>
    <n v="25627"/>
    <s v="Yes"/>
    <s v="4020 - Sales - Consulting"/>
    <s v="Invoice"/>
    <n v="19207"/>
    <n v="44228"/>
    <n v="73051"/>
    <s v="DEPOSITORY TRUST AND CLEARING CORPORATION"/>
    <s v="DEPOSITORY TRUST AND CLEARING CORPORATION"/>
    <s v="[null]"/>
    <s v="Red Hat"/>
    <s v="SubLabor NI"/>
    <m/>
    <n v="87166.720000000001"/>
    <n v="-58293387.420000002"/>
    <s v="Harvey Pass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87166.720000000001"/>
    <m/>
    <m/>
    <m/>
    <m/>
    <m/>
    <m/>
    <m/>
    <m/>
    <m/>
    <m/>
    <m/>
    <m/>
    <m/>
  </r>
  <r>
    <s v="GL 2021 IISL.xlsx"/>
    <s v="Nice to have. Fill In or Delete"/>
    <s v="Nice to have. Fill In or Delete"/>
    <n v="56691.199999999997"/>
    <n v="44561"/>
    <n v="2021"/>
    <s v="Q4"/>
    <s v="December"/>
    <n v="52"/>
    <n v="31"/>
    <s v="Year"/>
    <s v="Activity"/>
    <s v="Actuals"/>
    <n v="44242"/>
    <x v="1"/>
    <x v="2"/>
    <x v="0"/>
    <n v="2021"/>
    <n v="2021"/>
    <n v="2"/>
    <s v="Nice to have. Fill In or Delete"/>
    <s v="REVENUE"/>
    <x v="0"/>
    <s v="4020 - Sales - Consulting"/>
    <s v="P&amp;L"/>
    <n v="25627"/>
    <s v="Yes"/>
    <s v="4020 - Sales - Consulting"/>
    <s v="Invoice"/>
    <n v="19392"/>
    <n v="44242"/>
    <n v="73043"/>
    <s v="DEPOSITORY TRUST AND CLEARING CORPORATION"/>
    <s v="DEPOSITORY TRUST AND CLEARING CORPORATION"/>
    <s v="[null]"/>
    <s v="Red Hat"/>
    <s v="SubLabor NI"/>
    <m/>
    <n v="56691.199999999997"/>
    <n v="-58350078.620000005"/>
    <s v="Harvey Pass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56691.199999999997"/>
    <m/>
    <m/>
    <m/>
    <m/>
    <m/>
    <m/>
    <m/>
    <m/>
    <m/>
    <m/>
    <m/>
    <m/>
    <m/>
  </r>
  <r>
    <s v="GL 2021 IISL.xlsx"/>
    <s v="Nice to have. Fill In or Delete"/>
    <s v="Nice to have. Fill In or Delete"/>
    <n v="8775"/>
    <n v="44561"/>
    <n v="2021"/>
    <s v="Q4"/>
    <s v="December"/>
    <n v="52"/>
    <n v="31"/>
    <s v="Year"/>
    <s v="Activity"/>
    <s v="Actuals"/>
    <n v="44243"/>
    <x v="1"/>
    <x v="2"/>
    <x v="0"/>
    <n v="2021"/>
    <n v="2021"/>
    <n v="2"/>
    <s v="Nice to have. Fill In or Delete"/>
    <s v="REVENUE"/>
    <x v="0"/>
    <s v="4020 - Sales - Consulting"/>
    <s v="P&amp;L"/>
    <n v="25627"/>
    <s v="Yes"/>
    <s v="4020 - Sales - Consulting"/>
    <s v="Invoice"/>
    <n v="19286"/>
    <n v="44243"/>
    <n v="72819"/>
    <s v="LINDE"/>
    <s v="LINDE"/>
    <s v="[null]"/>
    <s v="IIS Consulting"/>
    <s v="IntLabor NI"/>
    <m/>
    <n v="8775"/>
    <n v="-58358853.620000005"/>
    <s v="Edward Lovanio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8775"/>
    <m/>
    <m/>
    <m/>
    <m/>
    <m/>
    <m/>
    <m/>
    <m/>
    <m/>
    <m/>
    <m/>
    <m/>
    <m/>
  </r>
  <r>
    <s v="GL 2021 IISL.xlsx"/>
    <s v="Nice to have. Fill In or Delete"/>
    <s v="Nice to have. Fill In or Delete"/>
    <n v="33004.17"/>
    <n v="44561"/>
    <n v="2021"/>
    <s v="Q4"/>
    <s v="December"/>
    <n v="52"/>
    <n v="31"/>
    <s v="Year"/>
    <s v="Activity"/>
    <s v="Actuals"/>
    <n v="44244"/>
    <x v="1"/>
    <x v="2"/>
    <x v="0"/>
    <n v="2021"/>
    <n v="2021"/>
    <n v="2"/>
    <s v="Nice to have. Fill In or Delete"/>
    <s v="REVENUE"/>
    <x v="0"/>
    <s v="4020 - Sales - Consulting"/>
    <s v="P&amp;L"/>
    <n v="25627"/>
    <s v="Yes"/>
    <s v="4020 - Sales - Consulting"/>
    <s v="Invoice"/>
    <n v="19332"/>
    <n v="44244"/>
    <n v="73053"/>
    <s v="DEPOSITORY TRUST AND CLEARING CORPORATION"/>
    <s v="DEPOSITORY TRUST AND CLEARING CORPORATION"/>
    <s v="[null]"/>
    <s v="Red Hat"/>
    <s v="SubLabor NI"/>
    <m/>
    <n v="33004.17"/>
    <n v="-58391857.790000007"/>
    <s v="Harvey Pass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33004.17"/>
    <m/>
    <m/>
    <m/>
    <m/>
    <m/>
    <m/>
    <m/>
    <m/>
    <m/>
    <m/>
    <m/>
    <m/>
    <m/>
  </r>
  <r>
    <s v="GL 2021 IISL.xlsx"/>
    <s v="Nice to have. Fill In or Delete"/>
    <s v="Nice to have. Fill In or Delete"/>
    <n v="1050"/>
    <n v="44561"/>
    <n v="2021"/>
    <s v="Q4"/>
    <s v="December"/>
    <n v="52"/>
    <n v="31"/>
    <s v="Year"/>
    <s v="Activity"/>
    <s v="Actuals"/>
    <n v="44245"/>
    <x v="1"/>
    <x v="2"/>
    <x v="0"/>
    <n v="2021"/>
    <n v="2021"/>
    <n v="2"/>
    <s v="Nice to have. Fill In or Delete"/>
    <s v="REVENUE"/>
    <x v="0"/>
    <s v="4020 - Sales - Consulting"/>
    <s v="P&amp;L"/>
    <n v="25627"/>
    <s v="Yes"/>
    <s v="4020 - Sales - Consulting"/>
    <s v="Invoice"/>
    <n v="19333"/>
    <n v="44245"/>
    <n v="73079"/>
    <s v="DALET DIGITAL MEDIA SYSTEMS"/>
    <s v="DALET DIGITAL MEDIA SYSTEMS"/>
    <s v="[null]"/>
    <s v="IIS Consulting"/>
    <s v="IntLabor NI"/>
    <m/>
    <n v="1050"/>
    <n v="-58392907.790000007"/>
    <s v="House Account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1050"/>
    <m/>
    <m/>
    <m/>
    <m/>
    <m/>
    <m/>
    <m/>
    <m/>
    <m/>
    <m/>
    <m/>
    <m/>
    <m/>
  </r>
  <r>
    <s v="GL 2021 IISL.xlsx"/>
    <s v="Nice to have. Fill In or Delete"/>
    <s v="Nice to have. Fill In or Delete"/>
    <n v="700"/>
    <n v="44561"/>
    <n v="2021"/>
    <s v="Q4"/>
    <s v="December"/>
    <n v="52"/>
    <n v="31"/>
    <s v="Year"/>
    <s v="Activity"/>
    <s v="Actuals"/>
    <n v="44245"/>
    <x v="1"/>
    <x v="2"/>
    <x v="0"/>
    <n v="2021"/>
    <n v="2021"/>
    <n v="2"/>
    <s v="Nice to have. Fill In or Delete"/>
    <s v="REVENUE"/>
    <x v="0"/>
    <s v="4020 - Sales - Consulting"/>
    <s v="P&amp;L"/>
    <n v="25627"/>
    <s v="Yes"/>
    <s v="4020 - Sales - Consulting"/>
    <s v="Invoice"/>
    <n v="19334"/>
    <n v="44245"/>
    <n v="73080"/>
    <s v="DALET DIGITAL MEDIA SYSTEMS"/>
    <s v="DALET DIGITAL MEDIA SYSTEMS"/>
    <s v="[null]"/>
    <s v="IIS Consulting"/>
    <s v="IntLabor NI"/>
    <m/>
    <n v="700"/>
    <n v="-58393607.790000007"/>
    <s v="House Account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700"/>
    <m/>
    <m/>
    <m/>
    <m/>
    <m/>
    <m/>
    <m/>
    <m/>
    <m/>
    <m/>
    <m/>
    <m/>
    <m/>
  </r>
  <r>
    <s v="GL 2021 IISL.xlsx"/>
    <s v="Nice to have. Fill In or Delete"/>
    <s v="Nice to have. Fill In or Delete"/>
    <n v="4619.87"/>
    <n v="44561"/>
    <n v="2021"/>
    <s v="Q4"/>
    <s v="December"/>
    <n v="52"/>
    <n v="31"/>
    <s v="Year"/>
    <s v="Activity"/>
    <s v="Actuals"/>
    <n v="44248"/>
    <x v="1"/>
    <x v="2"/>
    <x v="0"/>
    <n v="2021"/>
    <n v="2021"/>
    <n v="2"/>
    <s v="Nice to have. Fill In or Delete"/>
    <s v="REVENUE"/>
    <x v="0"/>
    <s v="4020 - Sales - Consulting"/>
    <s v="P&amp;L"/>
    <n v="25627"/>
    <s v="Yes"/>
    <s v="4020 - Sales - Consulting"/>
    <s v="Invoice"/>
    <n v="19368"/>
    <n v="44248"/>
    <n v="73061"/>
    <s v="STONY BROOK UNIVERSITY"/>
    <s v="STONY BROOK UNIVERSITY"/>
    <s v="[null]"/>
    <s v="Dell"/>
    <s v="SubLabor NI"/>
    <m/>
    <n v="4619.87"/>
    <n v="-58398227.660000004"/>
    <s v="Bryan Powers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4619.87"/>
    <m/>
    <m/>
    <m/>
    <m/>
    <m/>
    <m/>
    <m/>
    <m/>
    <m/>
    <m/>
    <m/>
    <m/>
    <m/>
  </r>
  <r>
    <s v="GL 2021 IISL.xlsx"/>
    <s v="Nice to have. Fill In or Delete"/>
    <s v="Nice to have. Fill In or Delete"/>
    <n v="12000"/>
    <n v="44561"/>
    <n v="2021"/>
    <s v="Q4"/>
    <s v="December"/>
    <n v="52"/>
    <n v="31"/>
    <s v="Year"/>
    <s v="Activity"/>
    <s v="Actuals"/>
    <n v="44249"/>
    <x v="1"/>
    <x v="2"/>
    <x v="0"/>
    <n v="2021"/>
    <n v="2021"/>
    <n v="2"/>
    <s v="Nice to have. Fill In or Delete"/>
    <s v="REVENUE"/>
    <x v="0"/>
    <s v="4020 - Sales - Consulting"/>
    <s v="P&amp;L"/>
    <n v="25627"/>
    <s v="Yes"/>
    <s v="4020 - Sales - Consulting"/>
    <s v="Invoice"/>
    <n v="18792"/>
    <n v="44249"/>
    <n v="73069"/>
    <s v="BLOOMBERG, LP"/>
    <s v="BLOOMBERG, LP"/>
    <s v="[null]"/>
    <s v="IIS Consulting"/>
    <s v="IntLabor NI"/>
    <m/>
    <n v="12000"/>
    <n v="-58410227.660000004"/>
    <s v="Thomas Donofrio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12000"/>
    <m/>
    <m/>
    <m/>
    <m/>
    <m/>
    <m/>
    <m/>
    <m/>
    <m/>
    <m/>
    <m/>
    <m/>
    <m/>
  </r>
  <r>
    <s v="GL 2021 IISL.xlsx"/>
    <s v="Nice to have. Fill In or Delete"/>
    <s v="Nice to have. Fill In or Delete"/>
    <n v="6400"/>
    <n v="44561"/>
    <n v="2021"/>
    <s v="Q4"/>
    <s v="December"/>
    <n v="52"/>
    <n v="31"/>
    <s v="Year"/>
    <s v="Activity"/>
    <s v="Actuals"/>
    <n v="44250"/>
    <x v="1"/>
    <x v="2"/>
    <x v="0"/>
    <n v="2021"/>
    <n v="2021"/>
    <n v="2"/>
    <s v="Nice to have. Fill In or Delete"/>
    <s v="REVENUE"/>
    <x v="0"/>
    <s v="4020 - Sales - Consulting"/>
    <s v="P&amp;L"/>
    <n v="25627"/>
    <s v="Yes"/>
    <s v="4020 - Sales - Consulting"/>
    <s v="Invoice"/>
    <n v="19420"/>
    <n v="44250"/>
    <n v="73090"/>
    <s v="KAMAN CORPORATION"/>
    <s v="KAMAN CORPORATION"/>
    <s v="[null]"/>
    <s v="IIS Consulting"/>
    <s v="IntLabor NI"/>
    <m/>
    <n v="6400"/>
    <n v="-58416627.660000004"/>
    <s v="Edward Lovanio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6400"/>
    <m/>
    <m/>
    <m/>
    <m/>
    <m/>
    <m/>
    <m/>
    <m/>
    <m/>
    <m/>
    <m/>
    <m/>
    <m/>
  </r>
  <r>
    <s v="GL 2021 IISL.xlsx"/>
    <s v="Nice to have. Fill In or Delete"/>
    <s v="Nice to have. Fill In or Delete"/>
    <n v="26418"/>
    <n v="44561"/>
    <n v="2021"/>
    <s v="Q4"/>
    <s v="December"/>
    <n v="52"/>
    <n v="31"/>
    <s v="Year"/>
    <s v="Activity"/>
    <s v="Actuals"/>
    <n v="44252"/>
    <x v="1"/>
    <x v="2"/>
    <x v="0"/>
    <n v="2021"/>
    <n v="2021"/>
    <n v="2"/>
    <s v="Nice to have. Fill In or Delete"/>
    <s v="REVENUE"/>
    <x v="0"/>
    <s v="4020 - Sales - Consulting"/>
    <s v="P&amp;L"/>
    <n v="25627"/>
    <s v="Yes"/>
    <s v="4020 - Sales - Consulting"/>
    <s v="Invoice"/>
    <n v="18912"/>
    <n v="44252"/>
    <n v="73086"/>
    <s v="DEPOSITORY TRUST AND CLEARING CORPORATION"/>
    <s v="DEPOSITORY TRUST AND CLEARING CORPORATION"/>
    <s v="[null]"/>
    <s v="IIS Consulting"/>
    <s v="SubLabor NI"/>
    <m/>
    <n v="26418"/>
    <n v="-58443045.660000004"/>
    <s v="Harvey Pass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26418"/>
    <m/>
    <m/>
    <m/>
    <m/>
    <m/>
    <m/>
    <m/>
    <m/>
    <m/>
    <m/>
    <m/>
    <m/>
    <m/>
  </r>
  <r>
    <s v="GL 2021 IISL.xlsx"/>
    <s v="Nice to have. Fill In or Delete"/>
    <s v="Nice to have. Fill In or Delete"/>
    <n v="3881.25"/>
    <n v="44561"/>
    <n v="2021"/>
    <s v="Q4"/>
    <s v="December"/>
    <n v="52"/>
    <n v="31"/>
    <s v="Year"/>
    <s v="Activity"/>
    <s v="Actuals"/>
    <n v="44255"/>
    <x v="1"/>
    <x v="2"/>
    <x v="0"/>
    <n v="2021"/>
    <n v="2021"/>
    <n v="2"/>
    <s v="Nice to have. Fill In or Delete"/>
    <s v="REVENUE"/>
    <x v="0"/>
    <s v="4020 - Sales - Consulting"/>
    <s v="P&amp;L"/>
    <n v="25627"/>
    <s v="Yes"/>
    <s v="4020 - Sales - Consulting"/>
    <s v="Invoice"/>
    <n v="19325"/>
    <n v="44255"/>
    <n v="73103"/>
    <s v="ALKEON CAPITAL MANAGEMENT"/>
    <s v="ALKEON CAPITAL MANAGEMENT"/>
    <s v="[null]"/>
    <s v="IIS Consulting"/>
    <s v="IntLabor NI"/>
    <m/>
    <n v="3881.25"/>
    <n v="-58446926.910000004"/>
    <s v="Paul J Spero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3881.25"/>
    <m/>
    <m/>
    <m/>
    <m/>
    <m/>
    <m/>
    <m/>
    <m/>
    <m/>
    <m/>
    <m/>
    <m/>
    <m/>
  </r>
  <r>
    <s v="GL 2021 IISL.xlsx"/>
    <s v="Nice to have. Fill In or Delete"/>
    <s v="Nice to have. Fill In or Delete"/>
    <n v="1125"/>
    <n v="44561"/>
    <n v="2021"/>
    <s v="Q4"/>
    <s v="December"/>
    <n v="52"/>
    <n v="31"/>
    <s v="Year"/>
    <s v="Activity"/>
    <s v="Actuals"/>
    <n v="44255"/>
    <x v="1"/>
    <x v="2"/>
    <x v="0"/>
    <n v="2021"/>
    <n v="2021"/>
    <n v="2"/>
    <s v="Nice to have. Fill In or Delete"/>
    <s v="REVENUE"/>
    <x v="0"/>
    <s v="4020 - Sales - Consulting"/>
    <s v="P&amp;L"/>
    <n v="25627"/>
    <s v="Yes"/>
    <s v="4020 - Sales - Consulting"/>
    <s v="Invoice"/>
    <n v="19073"/>
    <n v="44255"/>
    <n v="73106"/>
    <s v="HEALTHIX"/>
    <s v="HEALTHIX"/>
    <s v="[null]"/>
    <s v="IIS Consulting"/>
    <s v="IntLabor NI"/>
    <m/>
    <n v="1125"/>
    <n v="-58448051.910000004"/>
    <s v="Paul J Spero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1125"/>
    <m/>
    <m/>
    <m/>
    <m/>
    <m/>
    <m/>
    <m/>
    <m/>
    <m/>
    <m/>
    <m/>
    <m/>
    <m/>
  </r>
  <r>
    <s v="GL 2021 IISL.xlsx"/>
    <s v="Nice to have. Fill In or Delete"/>
    <s v="Nice to have. Fill In or Delete"/>
    <n v="5062.5"/>
    <n v="44561"/>
    <n v="2021"/>
    <s v="Q4"/>
    <s v="December"/>
    <n v="52"/>
    <n v="31"/>
    <s v="Year"/>
    <s v="Activity"/>
    <s v="Actuals"/>
    <n v="44255"/>
    <x v="1"/>
    <x v="2"/>
    <x v="0"/>
    <n v="2021"/>
    <n v="2021"/>
    <n v="2"/>
    <s v="Nice to have. Fill In or Delete"/>
    <s v="REVENUE"/>
    <x v="0"/>
    <s v="4020 - Sales - Consulting"/>
    <s v="P&amp;L"/>
    <n v="25627"/>
    <s v="Yes"/>
    <s v="4020 - Sales - Consulting"/>
    <s v="Invoice"/>
    <n v="19122"/>
    <n v="44255"/>
    <n v="73105"/>
    <s v="BOEHRINGER INGELHEIM PHARMACEUTICALS"/>
    <s v="BOEHRINGER INGELHEIM PHARMACEUTICALS"/>
    <s v="[null]"/>
    <s v="IIS Consulting"/>
    <s v="IntLabor NI"/>
    <m/>
    <n v="5062.5"/>
    <n v="-58453114.410000004"/>
    <s v="Bryan Powers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5062.5"/>
    <m/>
    <m/>
    <m/>
    <m/>
    <m/>
    <m/>
    <m/>
    <m/>
    <m/>
    <m/>
    <m/>
    <m/>
    <m/>
  </r>
  <r>
    <s v="GL 2021 IISL.xlsx"/>
    <s v="Nice to have. Fill In or Delete"/>
    <s v="Nice to have. Fill In or Delete"/>
    <n v="25987.5"/>
    <n v="44561"/>
    <n v="2021"/>
    <s v="Q4"/>
    <s v="December"/>
    <n v="52"/>
    <n v="31"/>
    <s v="Year"/>
    <s v="Activity"/>
    <s v="Actuals"/>
    <n v="44255"/>
    <x v="1"/>
    <x v="2"/>
    <x v="0"/>
    <n v="2021"/>
    <n v="2021"/>
    <n v="2"/>
    <s v="Nice to have. Fill In or Delete"/>
    <s v="REVENUE"/>
    <x v="0"/>
    <s v="4020 - Sales - Consulting"/>
    <s v="P&amp;L"/>
    <n v="25627"/>
    <s v="Yes"/>
    <s v="4020 - Sales - Consulting"/>
    <s v="Invoice"/>
    <n v="19114"/>
    <n v="44255"/>
    <n v="73109"/>
    <s v="SHI INTERNATIONAL CORP"/>
    <s v="SHI INTERNATIONAL CORP"/>
    <s v="[null]"/>
    <s v="IIS Consulting"/>
    <s v="IntLabor NI"/>
    <m/>
    <n v="25987.5"/>
    <n v="-58479101.910000004"/>
    <s v="House Account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25987.5"/>
    <m/>
    <m/>
    <m/>
    <m/>
    <m/>
    <m/>
    <m/>
    <m/>
    <m/>
    <m/>
    <m/>
    <m/>
    <m/>
  </r>
  <r>
    <s v="GL 2021 IISL.xlsx"/>
    <s v="Nice to have. Fill In or Delete"/>
    <s v="Nice to have. Fill In or Delete"/>
    <n v="25087.5"/>
    <n v="44561"/>
    <n v="2021"/>
    <s v="Q4"/>
    <s v="December"/>
    <n v="52"/>
    <n v="31"/>
    <s v="Year"/>
    <s v="Activity"/>
    <s v="Actuals"/>
    <n v="44255"/>
    <x v="1"/>
    <x v="2"/>
    <x v="0"/>
    <n v="2021"/>
    <n v="2021"/>
    <n v="2"/>
    <s v="Nice to have. Fill In or Delete"/>
    <s v="REVENUE"/>
    <x v="0"/>
    <s v="4020 - Sales - Consulting"/>
    <s v="P&amp;L"/>
    <n v="25627"/>
    <s v="Yes"/>
    <s v="4020 - Sales - Consulting"/>
    <s v="Journal"/>
    <s v="[null]"/>
    <n v="44255"/>
    <n v="3960"/>
    <s v="[null]"/>
    <s v="BOEHRINGER INGELHEIM PHARMACEUTICALS"/>
    <s v="[null]"/>
    <s v="[null]"/>
    <s v="[null]"/>
    <m/>
    <n v="25087.5"/>
    <n v="-58504189.410000004"/>
    <s v="[null]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25087.5"/>
    <m/>
    <m/>
    <m/>
    <m/>
    <m/>
    <m/>
    <m/>
    <m/>
    <m/>
    <m/>
    <m/>
    <m/>
    <m/>
  </r>
  <r>
    <s v="GL 2021 IISL.xlsx"/>
    <s v="Nice to have. Fill In or Delete"/>
    <s v="Nice to have. Fill In or Delete"/>
    <n v="3520"/>
    <n v="44561"/>
    <n v="2021"/>
    <s v="Q4"/>
    <s v="December"/>
    <n v="52"/>
    <n v="31"/>
    <s v="Year"/>
    <s v="Activity"/>
    <s v="Actuals"/>
    <n v="44255"/>
    <x v="1"/>
    <x v="2"/>
    <x v="0"/>
    <n v="2021"/>
    <n v="2021"/>
    <n v="2"/>
    <s v="Nice to have. Fill In or Delete"/>
    <s v="REVENUE"/>
    <x v="0"/>
    <s v="4020 - Sales - Consulting"/>
    <s v="P&amp;L"/>
    <n v="25627"/>
    <s v="Yes"/>
    <s v="4020 - Sales - Consulting"/>
    <s v="Invoice"/>
    <n v="19367"/>
    <n v="44255"/>
    <n v="73108"/>
    <s v="PRIME, INC"/>
    <s v="PRIME, INC"/>
    <s v="[null]"/>
    <s v="IIS Consulting"/>
    <s v="IntLabor NI"/>
    <m/>
    <n v="3520"/>
    <n v="-58507709.410000004"/>
    <s v="Gerald Corey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3520"/>
    <m/>
    <m/>
    <m/>
    <m/>
    <m/>
    <m/>
    <m/>
    <m/>
    <m/>
    <m/>
    <m/>
    <m/>
    <m/>
  </r>
  <r>
    <s v="GL 2021 IISL.xlsx"/>
    <s v="Nice to have. Fill In or Delete"/>
    <s v="Nice to have. Fill In or Delete"/>
    <n v="168.75"/>
    <n v="44561"/>
    <n v="2021"/>
    <s v="Q4"/>
    <s v="December"/>
    <n v="52"/>
    <n v="31"/>
    <s v="Year"/>
    <s v="Activity"/>
    <s v="Actuals"/>
    <n v="44255"/>
    <x v="1"/>
    <x v="2"/>
    <x v="0"/>
    <n v="2021"/>
    <n v="2021"/>
    <n v="2"/>
    <s v="Nice to have. Fill In or Delete"/>
    <s v="REVENUE"/>
    <x v="0"/>
    <s v="4020 - Sales - Consulting"/>
    <s v="P&amp;L"/>
    <n v="25627"/>
    <s v="Yes"/>
    <s v="4020 - Sales - Consulting"/>
    <s v="Invoice"/>
    <n v="19365"/>
    <n v="44255"/>
    <n v="73107"/>
    <s v="MOELIS &amp; COMPANY"/>
    <s v="MOELIS &amp; COMPANY"/>
    <s v="[null]"/>
    <s v="IIS Consulting"/>
    <s v="IntLabor NI"/>
    <m/>
    <n v="168.75"/>
    <n v="-58507878.160000004"/>
    <s v="Paul J Spero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168.75"/>
    <m/>
    <m/>
    <m/>
    <m/>
    <m/>
    <m/>
    <m/>
    <m/>
    <m/>
    <m/>
    <m/>
    <m/>
    <m/>
  </r>
  <r>
    <s v="GL 2021 IISL.xlsx"/>
    <s v="Nice to have. Fill In or Delete"/>
    <s v="Nice to have. Fill In or Delete"/>
    <n v="50880"/>
    <n v="44561"/>
    <n v="2021"/>
    <s v="Q4"/>
    <s v="December"/>
    <n v="52"/>
    <n v="31"/>
    <s v="Year"/>
    <s v="Activity"/>
    <s v="Actuals"/>
    <n v="44255"/>
    <x v="1"/>
    <x v="2"/>
    <x v="0"/>
    <n v="2021"/>
    <n v="2021"/>
    <n v="2"/>
    <s v="Nice to have. Fill In or Delete"/>
    <s v="REVENUE"/>
    <x v="0"/>
    <s v="4020 - Sales - Consulting"/>
    <s v="P&amp;L"/>
    <n v="25627"/>
    <s v="Yes"/>
    <s v="4020 - Sales - Consulting"/>
    <s v="Invoice"/>
    <n v="18996"/>
    <n v="44255"/>
    <n v="73097"/>
    <s v="BLOOMBERG, LP"/>
    <s v="BLOOMBERG, LP"/>
    <s v="[null]"/>
    <s v="External Consulting"/>
    <s v="SubLabor NI"/>
    <m/>
    <n v="50880"/>
    <n v="-58558758.160000004"/>
    <s v="Thomas Donofrio"/>
    <s v="Income"/>
    <s v="Income"/>
    <s v="Consulting"/>
    <s v="Consulting"/>
    <n v="-1"/>
    <s v="Bloomberg"/>
    <s v="By_Name"/>
    <s v="Sales - Consulting, managed services, svc one"/>
    <s v="4020 - Sales - Consulting"/>
    <s v="4020 - Sales - Consulting"/>
    <s v="[null]"/>
    <n v="121489"/>
    <s v="Actuals"/>
    <n v="121498"/>
    <s v="4020 - Sales - Consulting"/>
    <x v="2"/>
    <s v="Consulting"/>
    <n v="50880"/>
    <m/>
    <m/>
    <m/>
    <m/>
    <m/>
    <m/>
    <m/>
    <m/>
    <m/>
    <m/>
    <m/>
    <m/>
    <m/>
  </r>
  <r>
    <s v="GL 2021 IISL.xlsx"/>
    <s v="Nice to have. Fill In or Delete"/>
    <s v="Nice to have. Fill In or Delete"/>
    <n v="-1642.5"/>
    <n v="44561"/>
    <n v="2021"/>
    <s v="Q4"/>
    <s v="December"/>
    <n v="52"/>
    <n v="31"/>
    <s v="Year"/>
    <s v="Activity"/>
    <s v="Actuals"/>
    <n v="44228"/>
    <x v="1"/>
    <x v="61"/>
    <x v="0"/>
    <n v="2021"/>
    <n v="2021"/>
    <n v="2"/>
    <s v="Nice to have. Fill In or Delete"/>
    <s v="REVENUE"/>
    <x v="0"/>
    <s v="4021 - Sales - Service One"/>
    <s v="P&amp;L"/>
    <n v="25627"/>
    <s v="Yes"/>
    <s v="4021 - Sales - Service One"/>
    <s v="Journal"/>
    <s v="[null]"/>
    <n v="44228"/>
    <n v="3885"/>
    <s v="[null]"/>
    <s v="[null]"/>
    <s v="[null]"/>
    <s v="[null]"/>
    <s v="[null]"/>
    <n v="1642.5"/>
    <m/>
    <n v="-2079437.4"/>
    <s v="[null]"/>
    <s v="Income"/>
    <s v="Income"/>
    <s v="Consulting"/>
    <s v="Consulting"/>
    <n v="-1"/>
    <s v="Bloomberg"/>
    <s v="By_Name"/>
    <s v="Sales - Consulting, managed services, svc one"/>
    <s v="4020 - Sales - Consulting"/>
    <s v="4021 - Sales - Service One"/>
    <s v="[null]"/>
    <n v="121489"/>
    <s v="Actuals"/>
    <n v="121498"/>
    <s v="4021 - Sales - Service One"/>
    <x v="2"/>
    <s v="Consulting"/>
    <n v="-1642.5"/>
    <m/>
    <m/>
    <m/>
    <m/>
    <m/>
    <m/>
    <m/>
    <m/>
    <m/>
    <m/>
    <m/>
    <m/>
    <m/>
  </r>
  <r>
    <s v="GL 2021 IISL.xlsx"/>
    <s v="Nice to have. Fill In or Delete"/>
    <s v="Nice to have. Fill In or Delete"/>
    <n v="810"/>
    <n v="44561"/>
    <n v="2021"/>
    <s v="Q4"/>
    <s v="December"/>
    <n v="52"/>
    <n v="31"/>
    <s v="Year"/>
    <s v="Activity"/>
    <s v="Actuals"/>
    <n v="44238"/>
    <x v="1"/>
    <x v="61"/>
    <x v="0"/>
    <n v="2021"/>
    <n v="2021"/>
    <n v="2"/>
    <s v="Nice to have. Fill In or Delete"/>
    <s v="REVENUE"/>
    <x v="0"/>
    <s v="4021 - Sales - Service One"/>
    <s v="P&amp;L"/>
    <n v="25627"/>
    <s v="Yes"/>
    <s v="4021 - Sales - Service One"/>
    <s v="Invoice"/>
    <n v="17734"/>
    <n v="44238"/>
    <n v="73037"/>
    <s v="KAMAN CORPORATION"/>
    <s v="KAMAN CORPORATION"/>
    <s v="[null]"/>
    <s v="IIS Consulting"/>
    <s v="IntLabor NI"/>
    <m/>
    <n v="810"/>
    <n v="-2080247.4"/>
    <s v="Edward Lovanio"/>
    <s v="Income"/>
    <s v="Income"/>
    <s v="Consulting"/>
    <s v="Consulting"/>
    <n v="-1"/>
    <s v="Bloomberg"/>
    <s v="By_Name"/>
    <s v="Sales - Consulting, managed services, svc one"/>
    <s v="4020 - Sales - Consulting"/>
    <s v="4021 - Sales - Service One"/>
    <s v="[null]"/>
    <n v="121489"/>
    <s v="Actuals"/>
    <n v="121498"/>
    <s v="4021 - Sales - Service One"/>
    <x v="2"/>
    <s v="Consulting"/>
    <n v="810"/>
    <m/>
    <m/>
    <m/>
    <m/>
    <m/>
    <m/>
    <m/>
    <m/>
    <m/>
    <m/>
    <m/>
    <m/>
    <m/>
  </r>
  <r>
    <s v="GL 2021 IISL.xlsx"/>
    <s v="Nice to have. Fill In or Delete"/>
    <s v="Nice to have. Fill In or Delete"/>
    <n v="1642.5"/>
    <n v="44561"/>
    <n v="2021"/>
    <s v="Q4"/>
    <s v="December"/>
    <n v="52"/>
    <n v="31"/>
    <s v="Year"/>
    <s v="Activity"/>
    <s v="Actuals"/>
    <n v="44238"/>
    <x v="1"/>
    <x v="61"/>
    <x v="0"/>
    <n v="2021"/>
    <n v="2021"/>
    <n v="2"/>
    <s v="Nice to have. Fill In or Delete"/>
    <s v="REVENUE"/>
    <x v="0"/>
    <s v="4021 - Sales - Service One"/>
    <s v="P&amp;L"/>
    <n v="25627"/>
    <s v="Yes"/>
    <s v="4021 - Sales - Service One"/>
    <s v="Invoice"/>
    <n v="18020"/>
    <n v="44238"/>
    <n v="73038"/>
    <s v="KAMAN CORPORATION"/>
    <s v="KAMAN CORPORATION"/>
    <s v="[null]"/>
    <s v="IIS Consulting"/>
    <s v="IntLabor NI"/>
    <m/>
    <n v="1642.5"/>
    <n v="-2081889.9"/>
    <s v="Edward Lovanio"/>
    <s v="Income"/>
    <s v="Income"/>
    <s v="Consulting"/>
    <s v="Consulting"/>
    <n v="-1"/>
    <s v="Bloomberg"/>
    <s v="By_Name"/>
    <s v="Sales - Consulting, managed services, svc one"/>
    <s v="4020 - Sales - Consulting"/>
    <s v="4021 - Sales - Service One"/>
    <s v="[null]"/>
    <n v="121489"/>
    <s v="Actuals"/>
    <n v="121498"/>
    <s v="4021 - Sales - Service One"/>
    <x v="2"/>
    <s v="Consulting"/>
    <n v="1642.5"/>
    <m/>
    <m/>
    <m/>
    <m/>
    <m/>
    <m/>
    <m/>
    <m/>
    <m/>
    <m/>
    <m/>
    <m/>
    <m/>
  </r>
  <r>
    <s v="GL 2021 IISL.xlsx"/>
    <s v="Nice to have. Fill In or Delete"/>
    <s v="Nice to have. Fill In or Delete"/>
    <n v="6588.46"/>
    <n v="44561"/>
    <n v="2021"/>
    <s v="Q4"/>
    <s v="December"/>
    <n v="52"/>
    <n v="31"/>
    <s v="Year"/>
    <s v="Activity"/>
    <s v="Actuals"/>
    <n v="44228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127"/>
    <n v="44228"/>
    <n v="72984"/>
    <s v="BLOOMBERG, LP"/>
    <s v="BLOOMBERG, LP"/>
    <s v="[null]"/>
    <s v="HPE"/>
    <s v="SubLabor NI"/>
    <m/>
    <n v="6588.46"/>
    <n v="-167620565.74000004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6588.46"/>
    <m/>
    <m/>
    <m/>
    <m/>
    <m/>
    <m/>
    <m/>
    <m/>
    <m/>
    <m/>
    <m/>
    <m/>
    <m/>
  </r>
  <r>
    <s v="GL 2021 IISL.xlsx"/>
    <s v="Nice to have. Fill In or Delete"/>
    <s v="Nice to have. Fill In or Delete"/>
    <n v="25047.75"/>
    <n v="44561"/>
    <n v="2021"/>
    <s v="Q4"/>
    <s v="December"/>
    <n v="52"/>
    <n v="31"/>
    <s v="Year"/>
    <s v="Activity"/>
    <s v="Actuals"/>
    <n v="44231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248"/>
    <n v="44231"/>
    <n v="72995"/>
    <s v="BLOOMBERG, LP"/>
    <s v="BLOOMBERG, LP"/>
    <s v="[null]"/>
    <s v="Dell"/>
    <s v="SubLabor NI"/>
    <m/>
    <n v="25047.75"/>
    <n v="-167645613.49000004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25047.75"/>
    <m/>
    <m/>
    <m/>
    <m/>
    <m/>
    <m/>
    <m/>
    <m/>
    <m/>
    <m/>
    <m/>
    <m/>
    <m/>
  </r>
  <r>
    <s v="GL 2021 IISL.xlsx"/>
    <s v="Nice to have. Fill In or Delete"/>
    <s v="Nice to have. Fill In or Delete"/>
    <n v="8445.16"/>
    <n v="44561"/>
    <n v="2021"/>
    <s v="Q4"/>
    <s v="December"/>
    <n v="52"/>
    <n v="31"/>
    <s v="Year"/>
    <s v="Activity"/>
    <s v="Actuals"/>
    <n v="44231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203"/>
    <n v="44231"/>
    <n v="72997"/>
    <s v="BLOOMBERG, LP"/>
    <s v="BLOOMBERG, LP"/>
    <s v="[null]"/>
    <s v="HPE"/>
    <s v="SubLabor NI"/>
    <m/>
    <n v="8445.16"/>
    <n v="-167654058.65000004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8445.16"/>
    <m/>
    <m/>
    <m/>
    <m/>
    <m/>
    <m/>
    <m/>
    <m/>
    <m/>
    <m/>
    <m/>
    <m/>
    <m/>
  </r>
  <r>
    <s v="GL 2021 IISL.xlsx"/>
    <s v="Nice to have. Fill In or Delete"/>
    <s v="Nice to have. Fill In or Delete"/>
    <n v="4860.16"/>
    <n v="44561"/>
    <n v="2021"/>
    <s v="Q4"/>
    <s v="December"/>
    <n v="52"/>
    <n v="31"/>
    <s v="Year"/>
    <s v="Activity"/>
    <s v="Actuals"/>
    <n v="44231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248"/>
    <n v="44231"/>
    <n v="73056"/>
    <s v="BLOOMBERG, LP"/>
    <s v="BLOOMBERG, LP"/>
    <s v="[null]"/>
    <s v="HPE"/>
    <s v="SubLabor NI"/>
    <m/>
    <n v="4860.16"/>
    <n v="-167658918.81000003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4860.16"/>
    <m/>
    <m/>
    <m/>
    <m/>
    <m/>
    <m/>
    <m/>
    <m/>
    <m/>
    <m/>
    <m/>
    <m/>
    <m/>
  </r>
  <r>
    <s v="GL 2021 IISL.xlsx"/>
    <s v="Nice to have. Fill In or Delete"/>
    <s v="Nice to have. Fill In or Delete"/>
    <n v="8177.98"/>
    <n v="44561"/>
    <n v="2021"/>
    <s v="Q4"/>
    <s v="December"/>
    <n v="52"/>
    <n v="31"/>
    <s v="Year"/>
    <s v="Activity"/>
    <s v="Actuals"/>
    <n v="44231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203"/>
    <n v="44231"/>
    <n v="73057"/>
    <s v="BLOOMBERG, LP"/>
    <s v="BLOOMBERG, LP"/>
    <s v="[null]"/>
    <s v="HPE"/>
    <s v="SubLabor NI"/>
    <m/>
    <n v="8177.98"/>
    <n v="-167667096.79000002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8177.98"/>
    <m/>
    <m/>
    <m/>
    <m/>
    <m/>
    <m/>
    <m/>
    <m/>
    <m/>
    <m/>
    <m/>
    <m/>
    <m/>
  </r>
  <r>
    <s v="GL 2021 IISL.xlsx"/>
    <s v="Nice to have. Fill In or Delete"/>
    <s v="Nice to have. Fill In or Delete"/>
    <n v="1284.5"/>
    <n v="44561"/>
    <n v="2021"/>
    <s v="Q4"/>
    <s v="December"/>
    <n v="52"/>
    <n v="31"/>
    <s v="Year"/>
    <s v="Activity"/>
    <s v="Actuals"/>
    <n v="44232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215"/>
    <n v="44232"/>
    <n v="73001"/>
    <s v="BLOOMBERG, LP"/>
    <s v="BLOOMBERG, LP"/>
    <s v="[null]"/>
    <s v="Dell"/>
    <s v="SubLabor NI"/>
    <m/>
    <n v="1284.5"/>
    <n v="-167668381.29000002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1284.5"/>
    <m/>
    <m/>
    <m/>
    <m/>
    <m/>
    <m/>
    <m/>
    <m/>
    <m/>
    <m/>
    <m/>
    <m/>
    <m/>
  </r>
  <r>
    <s v="GL 2021 IISL.xlsx"/>
    <s v="Nice to have. Fill In or Delete"/>
    <s v="Nice to have. Fill In or Delete"/>
    <n v="440.84"/>
    <n v="44561"/>
    <n v="2021"/>
    <s v="Q4"/>
    <s v="December"/>
    <n v="52"/>
    <n v="31"/>
    <s v="Year"/>
    <s v="Activity"/>
    <s v="Actuals"/>
    <n v="44236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004"/>
    <n v="44236"/>
    <n v="73017"/>
    <s v="BLOOMBERG, LP"/>
    <s v="BLOOMBERG, LP"/>
    <s v="[null]"/>
    <s v="QCT"/>
    <s v="SubLabor NI"/>
    <m/>
    <n v="440.84"/>
    <n v="-167668822.13000003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440.84"/>
    <m/>
    <m/>
    <m/>
    <m/>
    <m/>
    <m/>
    <m/>
    <m/>
    <m/>
    <m/>
    <m/>
    <m/>
    <m/>
  </r>
  <r>
    <s v="GL 2021 IISL.xlsx"/>
    <s v="Nice to have. Fill In or Delete"/>
    <s v="Nice to have. Fill In or Delete"/>
    <n v="28675.200000000001"/>
    <n v="44561"/>
    <n v="2021"/>
    <s v="Q4"/>
    <s v="December"/>
    <n v="52"/>
    <n v="31"/>
    <s v="Year"/>
    <s v="Activity"/>
    <s v="Actuals"/>
    <n v="44236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004"/>
    <n v="44236"/>
    <n v="73017"/>
    <s v="BLOOMBERG, LP"/>
    <s v="BLOOMBERG, LP"/>
    <s v="[null]"/>
    <s v="ARISTA"/>
    <s v="SubLabor NI"/>
    <m/>
    <n v="28675.200000000001"/>
    <n v="-167697497.33000001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28675.200000000001"/>
    <m/>
    <m/>
    <m/>
    <m/>
    <m/>
    <m/>
    <m/>
    <m/>
    <m/>
    <m/>
    <m/>
    <m/>
    <m/>
  </r>
  <r>
    <s v="GL 2021 IISL.xlsx"/>
    <s v="Nice to have. Fill In or Delete"/>
    <s v="Nice to have. Fill In or Delete"/>
    <n v="87343.16"/>
    <n v="44561"/>
    <n v="2021"/>
    <s v="Q4"/>
    <s v="December"/>
    <n v="52"/>
    <n v="31"/>
    <s v="Year"/>
    <s v="Activity"/>
    <s v="Actuals"/>
    <n v="44236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004"/>
    <n v="44236"/>
    <n v="73017"/>
    <s v="BLOOMBERG, LP"/>
    <s v="BLOOMBERG, LP"/>
    <s v="[null]"/>
    <s v="Dell"/>
    <s v="SubLabor NI"/>
    <m/>
    <n v="87343.16"/>
    <n v="-167784840.49000001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87343.16"/>
    <m/>
    <m/>
    <m/>
    <m/>
    <m/>
    <m/>
    <m/>
    <m/>
    <m/>
    <m/>
    <m/>
    <m/>
    <m/>
  </r>
  <r>
    <s v="GL 2021 IISL.xlsx"/>
    <s v="Nice to have. Fill In or Delete"/>
    <s v="Nice to have. Fill In or Delete"/>
    <n v="1952.88"/>
    <n v="44561"/>
    <n v="2021"/>
    <s v="Q4"/>
    <s v="December"/>
    <n v="52"/>
    <n v="31"/>
    <s v="Year"/>
    <s v="Activity"/>
    <s v="Actuals"/>
    <n v="44236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134"/>
    <n v="44236"/>
    <n v="73023"/>
    <s v="BLOOMBERG, LP"/>
    <s v="BLOOMBERG, LP"/>
    <s v="[null]"/>
    <s v="QCT"/>
    <s v="SubLabor NI"/>
    <m/>
    <n v="1952.88"/>
    <n v="-167786793.37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1952.88"/>
    <m/>
    <m/>
    <m/>
    <m/>
    <m/>
    <m/>
    <m/>
    <m/>
    <m/>
    <m/>
    <m/>
    <m/>
    <m/>
  </r>
  <r>
    <s v="GL 2021 IISL.xlsx"/>
    <s v="Nice to have. Fill In or Delete"/>
    <s v="Nice to have. Fill In or Delete"/>
    <n v="3905.76"/>
    <n v="44561"/>
    <n v="2021"/>
    <s v="Q4"/>
    <s v="December"/>
    <n v="52"/>
    <n v="31"/>
    <s v="Year"/>
    <s v="Activity"/>
    <s v="Actuals"/>
    <n v="44236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134"/>
    <n v="44236"/>
    <n v="73022"/>
    <s v="BLOOMBERG, LP"/>
    <s v="BLOOMBERG, LP"/>
    <s v="[null]"/>
    <s v="QCT"/>
    <s v="SubLabor NI"/>
    <m/>
    <n v="3905.76"/>
    <n v="-167790699.13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3905.76"/>
    <m/>
    <m/>
    <m/>
    <m/>
    <m/>
    <m/>
    <m/>
    <m/>
    <m/>
    <m/>
    <m/>
    <m/>
    <m/>
  </r>
  <r>
    <s v="GL 2021 IISL.xlsx"/>
    <s v="Nice to have. Fill In or Delete"/>
    <s v="Nice to have. Fill In or Delete"/>
    <n v="55116.72"/>
    <n v="44561"/>
    <n v="2021"/>
    <s v="Q4"/>
    <s v="December"/>
    <n v="52"/>
    <n v="31"/>
    <s v="Year"/>
    <s v="Activity"/>
    <s v="Actuals"/>
    <n v="44238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153"/>
    <n v="44238"/>
    <n v="73028"/>
    <s v="BLOOMBERG, LP"/>
    <s v="BLOOMBERG, LP"/>
    <s v="[null]"/>
    <s v="Dell"/>
    <s v="SubLabor NI"/>
    <m/>
    <n v="55116.72"/>
    <n v="-167845815.84999999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55116.72"/>
    <m/>
    <m/>
    <m/>
    <m/>
    <m/>
    <m/>
    <m/>
    <m/>
    <m/>
    <m/>
    <m/>
    <m/>
    <m/>
  </r>
  <r>
    <s v="GL 2021 IISL.xlsx"/>
    <s v="Nice to have. Fill In or Delete"/>
    <s v="Nice to have. Fill In or Delete"/>
    <n v="3259.95"/>
    <n v="44561"/>
    <n v="2021"/>
    <s v="Q4"/>
    <s v="December"/>
    <n v="52"/>
    <n v="31"/>
    <s v="Year"/>
    <s v="Activity"/>
    <s v="Actuals"/>
    <n v="44238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153"/>
    <n v="44238"/>
    <n v="73028"/>
    <s v="BLOOMBERG, LP"/>
    <s v="BLOOMBERG, LP"/>
    <s v="[null]"/>
    <s v="QCT"/>
    <s v="SubLabor NI"/>
    <m/>
    <n v="3259.95"/>
    <n v="-167849075.79999998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3259.95"/>
    <m/>
    <m/>
    <m/>
    <m/>
    <m/>
    <m/>
    <m/>
    <m/>
    <m/>
    <m/>
    <m/>
    <m/>
    <m/>
  </r>
  <r>
    <s v="GL 2021 IISL.xlsx"/>
    <s v="Nice to have. Fill In or Delete"/>
    <s v="Nice to have. Fill In or Delete"/>
    <n v="87343.16"/>
    <n v="44561"/>
    <n v="2021"/>
    <s v="Q4"/>
    <s v="December"/>
    <n v="52"/>
    <n v="31"/>
    <s v="Year"/>
    <s v="Activity"/>
    <s v="Actuals"/>
    <n v="44238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004"/>
    <n v="44238"/>
    <n v="73033"/>
    <s v="BLOOMBERG, LP"/>
    <s v="BLOOMBERG, LP"/>
    <s v="[null]"/>
    <s v="Dell"/>
    <s v="SubLabor NI"/>
    <m/>
    <n v="87343.16"/>
    <n v="-167936418.95999998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87343.16"/>
    <m/>
    <m/>
    <m/>
    <m/>
    <m/>
    <m/>
    <m/>
    <m/>
    <m/>
    <m/>
    <m/>
    <m/>
    <m/>
  </r>
  <r>
    <s v="GL 2021 IISL.xlsx"/>
    <s v="Nice to have. Fill In or Delete"/>
    <s v="Nice to have. Fill In or Delete"/>
    <n v="440.84"/>
    <n v="44561"/>
    <n v="2021"/>
    <s v="Q4"/>
    <s v="December"/>
    <n v="52"/>
    <n v="31"/>
    <s v="Year"/>
    <s v="Activity"/>
    <s v="Actuals"/>
    <n v="44238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004"/>
    <n v="44238"/>
    <n v="73033"/>
    <s v="BLOOMBERG, LP"/>
    <s v="BLOOMBERG, LP"/>
    <s v="[null]"/>
    <s v="QCT"/>
    <s v="SubLabor NI"/>
    <m/>
    <n v="440.84"/>
    <n v="-167936859.79999998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440.84"/>
    <m/>
    <m/>
    <m/>
    <m/>
    <m/>
    <m/>
    <m/>
    <m/>
    <m/>
    <m/>
    <m/>
    <m/>
    <m/>
  </r>
  <r>
    <s v="GL 2021 IISL.xlsx"/>
    <s v="Nice to have. Fill In or Delete"/>
    <s v="Nice to have. Fill In or Delete"/>
    <n v="28675.200000000001"/>
    <n v="44561"/>
    <n v="2021"/>
    <s v="Q4"/>
    <s v="December"/>
    <n v="52"/>
    <n v="31"/>
    <s v="Year"/>
    <s v="Activity"/>
    <s v="Actuals"/>
    <n v="44238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004"/>
    <n v="44238"/>
    <n v="73033"/>
    <s v="BLOOMBERG, LP"/>
    <s v="BLOOMBERG, LP"/>
    <s v="[null]"/>
    <s v="ARISTA"/>
    <s v="SubLabor NI"/>
    <m/>
    <n v="28675.200000000001"/>
    <n v="-167965534.99999997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28675.200000000001"/>
    <m/>
    <m/>
    <m/>
    <m/>
    <m/>
    <m/>
    <m/>
    <m/>
    <m/>
    <m/>
    <m/>
    <m/>
    <m/>
  </r>
  <r>
    <s v="GL 2021 IISL.xlsx"/>
    <s v="Nice to have. Fill In or Delete"/>
    <s v="Nice to have. Fill In or Delete"/>
    <n v="3609.72"/>
    <n v="44561"/>
    <n v="2021"/>
    <s v="Q4"/>
    <s v="December"/>
    <n v="52"/>
    <n v="31"/>
    <s v="Year"/>
    <s v="Activity"/>
    <s v="Actuals"/>
    <n v="44239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285"/>
    <n v="44239"/>
    <n v="72818"/>
    <s v="LINDE"/>
    <s v="LINDE"/>
    <s v="[null]"/>
    <s v="HPE"/>
    <s v="SubLabor NI"/>
    <m/>
    <n v="3609.72"/>
    <n v="-167969144.71999997"/>
    <s v="Edward Lovan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3609.72"/>
    <m/>
    <m/>
    <m/>
    <m/>
    <m/>
    <m/>
    <m/>
    <m/>
    <m/>
    <m/>
    <m/>
    <m/>
    <m/>
  </r>
  <r>
    <s v="GL 2021 IISL.xlsx"/>
    <s v="Nice to have. Fill In or Delete"/>
    <s v="Nice to have. Fill In or Delete"/>
    <n v="4812.96"/>
    <n v="44561"/>
    <n v="2021"/>
    <s v="Q4"/>
    <s v="December"/>
    <n v="52"/>
    <n v="31"/>
    <s v="Year"/>
    <s v="Activity"/>
    <s v="Actuals"/>
    <n v="44239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290"/>
    <n v="44239"/>
    <n v="72820"/>
    <s v="LINDE"/>
    <s v="LINDE"/>
    <s v="[null]"/>
    <s v="HPE"/>
    <s v="SubLabor NI"/>
    <m/>
    <n v="4812.96"/>
    <n v="-167973957.67999998"/>
    <s v="Edward Lovan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4812.96"/>
    <m/>
    <m/>
    <m/>
    <m/>
    <m/>
    <m/>
    <m/>
    <m/>
    <m/>
    <m/>
    <m/>
    <m/>
    <m/>
  </r>
  <r>
    <s v="GL 2021 IISL.xlsx"/>
    <s v="Nice to have. Fill In or Delete"/>
    <s v="Nice to have. Fill In or Delete"/>
    <n v="51172.04"/>
    <n v="44561"/>
    <n v="2021"/>
    <s v="Q4"/>
    <s v="December"/>
    <n v="52"/>
    <n v="31"/>
    <s v="Year"/>
    <s v="Activity"/>
    <s v="Actuals"/>
    <n v="44243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286"/>
    <n v="44243"/>
    <n v="72819"/>
    <s v="LINDE"/>
    <s v="LINDE"/>
    <s v="[null]"/>
    <s v="HPE"/>
    <s v="SubLabor NI"/>
    <m/>
    <n v="51172.04"/>
    <n v="-168025129.71999997"/>
    <s v="Edward Lovan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51172.04"/>
    <m/>
    <m/>
    <m/>
    <m/>
    <m/>
    <m/>
    <m/>
    <m/>
    <m/>
    <m/>
    <m/>
    <m/>
    <m/>
  </r>
  <r>
    <s v="GL 2021 IISL.xlsx"/>
    <s v="Nice to have. Fill In or Delete"/>
    <s v="Nice to have. Fill In or Delete"/>
    <n v="9872.64"/>
    <n v="44561"/>
    <n v="2021"/>
    <s v="Q4"/>
    <s v="December"/>
    <n v="52"/>
    <n v="31"/>
    <s v="Year"/>
    <s v="Activity"/>
    <s v="Actuals"/>
    <n v="44243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296"/>
    <n v="44243"/>
    <n v="73048"/>
    <s v="ARROW ELECTRONICS, INC"/>
    <s v="ARROW ELECTRONICS, INC"/>
    <s v="[null]"/>
    <s v="HPE"/>
    <s v="SubLabor NI"/>
    <m/>
    <n v="9872.64"/>
    <n v="-168035002.35999995"/>
    <s v="Scott Wilson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9872.64"/>
    <m/>
    <m/>
    <m/>
    <m/>
    <m/>
    <m/>
    <m/>
    <m/>
    <m/>
    <m/>
    <m/>
    <m/>
    <m/>
  </r>
  <r>
    <s v="GL 2021 IISL.xlsx"/>
    <s v="Nice to have. Fill In or Delete"/>
    <s v="Nice to have. Fill In or Delete"/>
    <n v="26444"/>
    <n v="44561"/>
    <n v="2021"/>
    <s v="Q4"/>
    <s v="December"/>
    <n v="52"/>
    <n v="31"/>
    <s v="Year"/>
    <s v="Activity"/>
    <s v="Actuals"/>
    <n v="44245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348"/>
    <n v="44245"/>
    <n v="73060"/>
    <s v="TRADEWEB"/>
    <s v="TRADEWEB"/>
    <s v="[null]"/>
    <s v="HPE"/>
    <s v="SubLabor NI"/>
    <m/>
    <n v="26444"/>
    <n v="-168061446.35999995"/>
    <s v="Michael Collins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26444"/>
    <m/>
    <m/>
    <m/>
    <m/>
    <m/>
    <m/>
    <m/>
    <m/>
    <m/>
    <m/>
    <m/>
    <m/>
    <m/>
  </r>
  <r>
    <s v="GL 2021 IISL.xlsx"/>
    <s v="Nice to have. Fill In or Delete"/>
    <s v="Nice to have. Fill In or Delete"/>
    <n v="477963.91"/>
    <n v="44561"/>
    <n v="2021"/>
    <s v="Q4"/>
    <s v="December"/>
    <n v="52"/>
    <n v="31"/>
    <s v="Year"/>
    <s v="Activity"/>
    <s v="Actuals"/>
    <n v="44248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368"/>
    <n v="44248"/>
    <n v="73061"/>
    <s v="STONY BROOK UNIVERSITY"/>
    <s v="STONY BROOK UNIVERSITY"/>
    <s v="[null]"/>
    <s v="Dell"/>
    <s v="SubLabor NI"/>
    <m/>
    <n v="477963.91"/>
    <n v="-168539410.26999995"/>
    <s v="Bryan Powers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477963.91"/>
    <m/>
    <m/>
    <m/>
    <m/>
    <m/>
    <m/>
    <m/>
    <m/>
    <m/>
    <m/>
    <m/>
    <m/>
    <m/>
  </r>
  <r>
    <s v="GL 2021 IISL.xlsx"/>
    <s v="Nice to have. Fill In or Delete"/>
    <s v="Nice to have. Fill In or Delete"/>
    <n v="2.2400000000000002"/>
    <n v="44561"/>
    <n v="2021"/>
    <s v="Q4"/>
    <s v="December"/>
    <n v="52"/>
    <n v="31"/>
    <s v="Year"/>
    <s v="Activity"/>
    <s v="Actuals"/>
    <n v="44249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362"/>
    <n v="44249"/>
    <n v="73065"/>
    <s v="CERVALIS A CYRUSONE COMPANY"/>
    <s v="CERVALIS A CYRUSONE COMPANY"/>
    <s v="[null]"/>
    <s v="HPE"/>
    <s v="SubLabor NI"/>
    <m/>
    <n v="2.2400000000000002"/>
    <n v="-168539412.50999996"/>
    <s v="Bryan Powers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2.2400000000000002"/>
    <m/>
    <m/>
    <m/>
    <m/>
    <m/>
    <m/>
    <m/>
    <m/>
    <m/>
    <m/>
    <m/>
    <m/>
    <m/>
  </r>
  <r>
    <s v="GL 2021 IISL.xlsx"/>
    <s v="Nice to have. Fill In or Delete"/>
    <s v="Nice to have. Fill In or Delete"/>
    <n v="1.1200000000000001"/>
    <n v="44561"/>
    <n v="2021"/>
    <s v="Q4"/>
    <s v="December"/>
    <n v="52"/>
    <n v="31"/>
    <s v="Year"/>
    <s v="Activity"/>
    <s v="Actuals"/>
    <n v="44249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363"/>
    <n v="44249"/>
    <n v="73066"/>
    <s v="CERVALIS A CYRUSONE COMPANY"/>
    <s v="CERVALIS A CYRUSONE COMPANY"/>
    <s v="[null]"/>
    <s v="HPE"/>
    <s v="SubLabor NI"/>
    <m/>
    <n v="1.1200000000000001"/>
    <n v="-168539413.62999997"/>
    <s v="Bryan Powers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1.1200000000000001"/>
    <m/>
    <m/>
    <m/>
    <m/>
    <m/>
    <m/>
    <m/>
    <m/>
    <m/>
    <m/>
    <m/>
    <m/>
    <m/>
  </r>
  <r>
    <s v="GL 2021 IISL.xlsx"/>
    <s v="Nice to have. Fill In or Delete"/>
    <s v="Nice to have. Fill In or Delete"/>
    <n v="8160"/>
    <n v="44561"/>
    <n v="2021"/>
    <s v="Q4"/>
    <s v="December"/>
    <n v="52"/>
    <n v="31"/>
    <s v="Year"/>
    <s v="Activity"/>
    <s v="Actuals"/>
    <n v="44250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420"/>
    <n v="44250"/>
    <n v="73090"/>
    <s v="KAMAN CORPORATION"/>
    <s v="KAMAN CORPORATION"/>
    <s v="[null]"/>
    <s v="HPE"/>
    <s v="SubLabor NI"/>
    <m/>
    <n v="8160"/>
    <n v="-168547573.62999997"/>
    <s v="Edward Lovan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8160"/>
    <m/>
    <m/>
    <m/>
    <m/>
    <m/>
    <m/>
    <m/>
    <m/>
    <m/>
    <m/>
    <m/>
    <m/>
    <m/>
  </r>
  <r>
    <s v="GL 2021 IISL.xlsx"/>
    <s v="Nice to have. Fill In or Delete"/>
    <s v="Nice to have. Fill In or Delete"/>
    <n v="4862.12"/>
    <n v="44561"/>
    <n v="2021"/>
    <s v="Q4"/>
    <s v="December"/>
    <n v="52"/>
    <n v="31"/>
    <s v="Year"/>
    <s v="Activity"/>
    <s v="Actuals"/>
    <n v="44250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335"/>
    <n v="44250"/>
    <n v="73075"/>
    <s v="CERVALIS A CYRUSONE COMPANY"/>
    <s v="CERVALIS A CYRUSONE COMPANY"/>
    <s v="[null]"/>
    <s v="HPE"/>
    <s v="SubLabor NI"/>
    <m/>
    <n v="4862.12"/>
    <n v="-168552435.74999997"/>
    <s v="Bryan Powers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4862.12"/>
    <m/>
    <m/>
    <m/>
    <m/>
    <m/>
    <m/>
    <m/>
    <m/>
    <m/>
    <m/>
    <m/>
    <m/>
    <m/>
  </r>
  <r>
    <s v="GL 2021 IISL.xlsx"/>
    <s v="Nice to have. Fill In or Delete"/>
    <s v="Nice to have. Fill In or Delete"/>
    <n v="26444"/>
    <n v="44561"/>
    <n v="2021"/>
    <s v="Q4"/>
    <s v="December"/>
    <n v="52"/>
    <n v="31"/>
    <s v="Year"/>
    <s v="Activity"/>
    <s v="Actuals"/>
    <n v="44252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349"/>
    <n v="44252"/>
    <n v="73087"/>
    <s v="TRADEWEB"/>
    <s v="TRADEWEB"/>
    <s v="[null]"/>
    <s v="HPE"/>
    <s v="SubLabor NI"/>
    <m/>
    <n v="26444"/>
    <n v="-168578879.74999997"/>
    <s v="Michael Collins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26444"/>
    <m/>
    <m/>
    <m/>
    <m/>
    <m/>
    <m/>
    <m/>
    <m/>
    <m/>
    <m/>
    <m/>
    <m/>
    <m/>
  </r>
  <r>
    <s v="GL 2021 IISL.xlsx"/>
    <s v="Nice to have. Fill In or Delete"/>
    <s v="Nice to have. Fill In or Delete"/>
    <n v="26444"/>
    <n v="44561"/>
    <n v="2021"/>
    <s v="Q4"/>
    <s v="December"/>
    <n v="52"/>
    <n v="31"/>
    <s v="Year"/>
    <s v="Activity"/>
    <s v="Actuals"/>
    <n v="44252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388"/>
    <n v="44252"/>
    <n v="73088"/>
    <s v="TRADEWEB"/>
    <s v="TRADEWEB"/>
    <s v="[null]"/>
    <s v="HPE"/>
    <s v="SubLabor NI"/>
    <m/>
    <n v="26444"/>
    <n v="-168605323.74999997"/>
    <s v="Michael Collins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26444"/>
    <m/>
    <m/>
    <m/>
    <m/>
    <m/>
    <m/>
    <m/>
    <m/>
    <m/>
    <m/>
    <m/>
    <m/>
    <m/>
  </r>
  <r>
    <s v="GL 2021 IISL.xlsx"/>
    <s v="Nice to have. Fill In or Delete"/>
    <s v="Nice to have. Fill In or Delete"/>
    <n v="4743.67"/>
    <n v="44561"/>
    <n v="2021"/>
    <s v="Q4"/>
    <s v="December"/>
    <n v="52"/>
    <n v="31"/>
    <s v="Year"/>
    <s v="Activity"/>
    <s v="Actuals"/>
    <n v="44252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337"/>
    <n v="44252"/>
    <n v="73082"/>
    <s v="CERVALIS A CYRUSONE COMPANY"/>
    <s v="CERVALIS A CYRUSONE COMPANY"/>
    <s v="[null]"/>
    <s v="HPE"/>
    <s v="SubLabor NI"/>
    <m/>
    <n v="4743.67"/>
    <n v="-168610067.41999996"/>
    <s v="Bryan Powers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4743.67"/>
    <m/>
    <m/>
    <m/>
    <m/>
    <m/>
    <m/>
    <m/>
    <m/>
    <m/>
    <m/>
    <m/>
    <m/>
    <m/>
  </r>
  <r>
    <s v="GL 2021 IISL.xlsx"/>
    <s v="Nice to have. Fill In or Delete"/>
    <s v="Nice to have. Fill In or Delete"/>
    <n v="1627.4"/>
    <n v="44561"/>
    <n v="2021"/>
    <s v="Q4"/>
    <s v="December"/>
    <n v="52"/>
    <n v="31"/>
    <s v="Year"/>
    <s v="Activity"/>
    <s v="Actuals"/>
    <n v="44253"/>
    <x v="1"/>
    <x v="3"/>
    <x v="1"/>
    <n v="2021"/>
    <n v="2021"/>
    <n v="2"/>
    <s v="Nice to have. Fill In or Delete"/>
    <s v="REVENUE"/>
    <x v="0"/>
    <s v="4022 - Sales: 3rd Party Services"/>
    <s v="P&amp;L"/>
    <n v="25627"/>
    <s v="Yes"/>
    <s v="4022 - Sales: 3rd Party Services"/>
    <s v="Invoice"/>
    <n v="19394"/>
    <n v="44253"/>
    <n v="73084"/>
    <s v="BLOOMBERG, LP"/>
    <s v="BLOOMBERG, LP"/>
    <s v="[null]"/>
    <s v="HPE"/>
    <s v="SubLabor NI"/>
    <m/>
    <n v="1627.4"/>
    <n v="-168611694.81999996"/>
    <s v="Thomas Donofrio"/>
    <s v="Income"/>
    <s v="Income"/>
    <s v="Hardware"/>
    <s v="Hardware"/>
    <n v="-1"/>
    <s v="Bloomberg"/>
    <s v="By_Name"/>
    <s v="Sales - Hardware"/>
    <s v="4010 - Sales - Hardware"/>
    <s v="4022 - Sales: 3rd Party Services"/>
    <s v="[null]"/>
    <n v="121489"/>
    <s v="Actuals"/>
    <n v="121498"/>
    <s v="4022 - Sales: 3rd Party Services"/>
    <x v="0"/>
    <s v="Hardware"/>
    <n v="1627.4"/>
    <m/>
    <m/>
    <m/>
    <m/>
    <m/>
    <m/>
    <m/>
    <m/>
    <m/>
    <m/>
    <m/>
    <m/>
    <m/>
  </r>
  <r>
    <s v="GL 2021 IISL.xlsx"/>
    <s v="Nice to have. Fill In or Delete"/>
    <s v="Nice to have. Fill In or Delete"/>
    <n v="39145.199999999997"/>
    <n v="44561"/>
    <n v="2021"/>
    <s v="Q4"/>
    <s v="December"/>
    <n v="52"/>
    <n v="31"/>
    <s v="Year"/>
    <s v="Activity"/>
    <s v="Actuals"/>
    <n v="44236"/>
    <x v="1"/>
    <x v="4"/>
    <x v="2"/>
    <n v="2021"/>
    <n v="2021"/>
    <n v="2"/>
    <s v="Nice to have. Fill In or Delete"/>
    <s v="REVENUE"/>
    <x v="0"/>
    <s v="4023 - Integration Services"/>
    <s v="P&amp;L"/>
    <n v="25627"/>
    <s v="Yes"/>
    <s v="4023 - Integration Services"/>
    <s v="Invoice"/>
    <n v="19004"/>
    <n v="44236"/>
    <n v="73017"/>
    <s v="BLOOMBERG, LP"/>
    <s v="BLOOMBERG, LP"/>
    <s v="[null]"/>
    <s v="IIS Integration"/>
    <s v="IntLabor NI"/>
    <m/>
    <n v="39145.199999999997"/>
    <n v="-10921140.639999999"/>
    <s v="Thomas Donofrio"/>
    <s v="Income"/>
    <s v="Income"/>
    <s v="Sales - Integration"/>
    <s v="Integration"/>
    <n v="-1"/>
    <s v="Bloomberg"/>
    <s v="By_Name"/>
    <s v="Sales - Integration"/>
    <s v="4023 - Integration Services"/>
    <s v="4023 - Integration Services"/>
    <s v="[null]"/>
    <n v="121489"/>
    <s v="Actuals"/>
    <n v="121498"/>
    <s v="4023 - Integration Services"/>
    <x v="3"/>
    <s v="Sales - Integration"/>
    <n v="39145.199999999997"/>
    <m/>
    <m/>
    <m/>
    <m/>
    <m/>
    <m/>
    <m/>
    <m/>
    <m/>
    <m/>
    <m/>
    <m/>
    <m/>
  </r>
  <r>
    <s v="GL 2021 IISL.xlsx"/>
    <s v="Nice to have. Fill In or Delete"/>
    <s v="Nice to have. Fill In or Delete"/>
    <n v="28833.75"/>
    <n v="44561"/>
    <n v="2021"/>
    <s v="Q4"/>
    <s v="December"/>
    <n v="52"/>
    <n v="31"/>
    <s v="Year"/>
    <s v="Activity"/>
    <s v="Actuals"/>
    <n v="44238"/>
    <x v="1"/>
    <x v="4"/>
    <x v="2"/>
    <n v="2021"/>
    <n v="2021"/>
    <n v="2"/>
    <s v="Nice to have. Fill In or Delete"/>
    <s v="REVENUE"/>
    <x v="0"/>
    <s v="4023 - Integration Services"/>
    <s v="P&amp;L"/>
    <n v="25627"/>
    <s v="Yes"/>
    <s v="4023 - Integration Services"/>
    <s v="Invoice"/>
    <n v="19153"/>
    <n v="44238"/>
    <n v="73028"/>
    <s v="BLOOMBERG, LP"/>
    <s v="BLOOMBERG, LP"/>
    <s v="[null]"/>
    <s v="IIS Integration"/>
    <s v="IntLabor NI"/>
    <m/>
    <n v="28833.75"/>
    <n v="-10949974.389999999"/>
    <s v="Thomas Donofrio"/>
    <s v="Income"/>
    <s v="Income"/>
    <s v="Sales - Integration"/>
    <s v="Integration"/>
    <n v="-1"/>
    <s v="Bloomberg"/>
    <s v="By_Name"/>
    <s v="Sales - Integration"/>
    <s v="4023 - Integration Services"/>
    <s v="4023 - Integration Services"/>
    <s v="[null]"/>
    <n v="121489"/>
    <s v="Actuals"/>
    <n v="121498"/>
    <s v="4023 - Integration Services"/>
    <x v="3"/>
    <s v="Sales - Integration"/>
    <n v="28833.75"/>
    <m/>
    <m/>
    <m/>
    <m/>
    <m/>
    <m/>
    <m/>
    <m/>
    <m/>
    <m/>
    <m/>
    <m/>
    <m/>
  </r>
  <r>
    <s v="GL 2021 IISL.xlsx"/>
    <s v="Nice to have. Fill In or Delete"/>
    <s v="Nice to have. Fill In or Delete"/>
    <n v="39145.199999999997"/>
    <n v="44561"/>
    <n v="2021"/>
    <s v="Q4"/>
    <s v="December"/>
    <n v="52"/>
    <n v="31"/>
    <s v="Year"/>
    <s v="Activity"/>
    <s v="Actuals"/>
    <n v="44238"/>
    <x v="1"/>
    <x v="4"/>
    <x v="2"/>
    <n v="2021"/>
    <n v="2021"/>
    <n v="2"/>
    <s v="Nice to have. Fill In or Delete"/>
    <s v="REVENUE"/>
    <x v="0"/>
    <s v="4023 - Integration Services"/>
    <s v="P&amp;L"/>
    <n v="25627"/>
    <s v="Yes"/>
    <s v="4023 - Integration Services"/>
    <s v="Invoice"/>
    <n v="19004"/>
    <n v="44238"/>
    <n v="73033"/>
    <s v="BLOOMBERG, LP"/>
    <s v="BLOOMBERG, LP"/>
    <s v="[null]"/>
    <s v="IIS Integration"/>
    <s v="IntLabor NI"/>
    <m/>
    <n v="39145.199999999997"/>
    <n v="-10989119.589999998"/>
    <s v="Thomas Donofrio"/>
    <s v="Income"/>
    <s v="Income"/>
    <s v="Sales - Integration"/>
    <s v="Integration"/>
    <n v="-1"/>
    <s v="Bloomberg"/>
    <s v="By_Name"/>
    <s v="Sales - Integration"/>
    <s v="4023 - Integration Services"/>
    <s v="4023 - Integration Services"/>
    <s v="[null]"/>
    <n v="121489"/>
    <s v="Actuals"/>
    <n v="121498"/>
    <s v="4023 - Integration Services"/>
    <x v="3"/>
    <s v="Sales - Integration"/>
    <n v="39145.199999999997"/>
    <m/>
    <m/>
    <m/>
    <m/>
    <m/>
    <m/>
    <m/>
    <m/>
    <m/>
    <m/>
    <m/>
    <m/>
    <m/>
  </r>
  <r>
    <s v="GL 2021 IISL.xlsx"/>
    <s v="Nice to have. Fill In or Delete"/>
    <s v="Nice to have. Fill In or Delete"/>
    <n v="3306.36"/>
    <n v="44561"/>
    <n v="2021"/>
    <s v="Q4"/>
    <s v="December"/>
    <n v="52"/>
    <n v="31"/>
    <s v="Year"/>
    <s v="Activity"/>
    <s v="Actuals"/>
    <n v="44228"/>
    <x v="1"/>
    <x v="5"/>
    <x v="3"/>
    <n v="2021"/>
    <n v="2021"/>
    <n v="2"/>
    <s v="Nice to have. Fill In or Delete"/>
    <s v="REVENUE"/>
    <x v="0"/>
    <s v="4024 - Managed Services - Income"/>
    <s v="P&amp;L"/>
    <n v="25627"/>
    <s v="Yes"/>
    <s v="4024 - Managed Services - Income"/>
    <s v="Invoice"/>
    <n v="17423"/>
    <n v="44228"/>
    <n v="72986"/>
    <s v="CEREBRAL PALSY ASSOC OF NY"/>
    <s v="CEREBRAL PALSY ASSOC OF NY"/>
    <s v="[null]"/>
    <s v="External Consulting"/>
    <s v="SubLabor NI"/>
    <m/>
    <n v="3306.36"/>
    <n v="-445038.19999999995"/>
    <s v="House Account"/>
    <s v="Income"/>
    <s v="Income"/>
    <s v="Consulting"/>
    <s v="Consulting"/>
    <n v="-1"/>
    <s v="Bloomberg"/>
    <s v="By_Name"/>
    <s v="Sales - Consulting, managed services, svc one"/>
    <s v="4020 - Sales - Consulting"/>
    <s v="4024 - Managed Services - Income"/>
    <s v="[null]"/>
    <n v="121489"/>
    <s v="Actuals"/>
    <n v="121498"/>
    <s v="4024 - Managed Services - Income"/>
    <x v="2"/>
    <s v="Consulting"/>
    <n v="3306.36"/>
    <m/>
    <m/>
    <m/>
    <m/>
    <m/>
    <m/>
    <m/>
    <m/>
    <m/>
    <m/>
    <m/>
    <m/>
    <m/>
  </r>
  <r>
    <s v="GL 2021 IISL.xlsx"/>
    <s v="Nice to have. Fill In or Delete"/>
    <s v="Nice to have. Fill In or Delete"/>
    <n v="1162.28"/>
    <n v="44561"/>
    <n v="2021"/>
    <s v="Q4"/>
    <s v="December"/>
    <n v="52"/>
    <n v="31"/>
    <s v="Year"/>
    <s v="Activity"/>
    <s v="Actuals"/>
    <n v="44238"/>
    <x v="1"/>
    <x v="5"/>
    <x v="3"/>
    <n v="2021"/>
    <n v="2021"/>
    <n v="2"/>
    <s v="Nice to have. Fill In or Delete"/>
    <s v="REVENUE"/>
    <x v="0"/>
    <s v="4024 - Managed Services - Income"/>
    <s v="P&amp;L"/>
    <n v="25627"/>
    <s v="Yes"/>
    <s v="4024 - Managed Services - Income"/>
    <s v="Invoice"/>
    <n v="19025"/>
    <n v="44238"/>
    <n v="73035"/>
    <s v="RUBY INDUSTRIAL TECHNOLOGIES"/>
    <s v="RUBY INDUSTRIAL TECHNOLOGIES"/>
    <s v="[null]"/>
    <s v="IIS Consulting"/>
    <s v="IntLabor NI"/>
    <m/>
    <n v="1162.28"/>
    <n v="-446200.48"/>
    <s v="Edward Lovanio"/>
    <s v="Income"/>
    <s v="Income"/>
    <s v="Consulting"/>
    <s v="Consulting"/>
    <n v="-1"/>
    <s v="Bloomberg"/>
    <s v="By_Name"/>
    <s v="Sales - Consulting, managed services, svc one"/>
    <s v="4020 - Sales - Consulting"/>
    <s v="4024 - Managed Services - Income"/>
    <s v="[null]"/>
    <n v="121489"/>
    <s v="Actuals"/>
    <n v="121498"/>
    <s v="4024 - Managed Services - Income"/>
    <x v="2"/>
    <s v="Consulting"/>
    <n v="1162.28"/>
    <m/>
    <m/>
    <m/>
    <m/>
    <m/>
    <m/>
    <m/>
    <m/>
    <m/>
    <m/>
    <m/>
    <m/>
    <m/>
  </r>
  <r>
    <s v="GL 2021 IISL.xlsx"/>
    <s v="Nice to have. Fill In or Delete"/>
    <s v="Nice to have. Fill In or Delete"/>
    <n v="3500"/>
    <n v="44561"/>
    <n v="2021"/>
    <s v="Q4"/>
    <s v="December"/>
    <n v="52"/>
    <n v="31"/>
    <s v="Year"/>
    <s v="Activity"/>
    <s v="Actuals"/>
    <n v="44246"/>
    <x v="1"/>
    <x v="5"/>
    <x v="3"/>
    <n v="2021"/>
    <n v="2021"/>
    <n v="2"/>
    <s v="Nice to have. Fill In or Delete"/>
    <s v="REVENUE"/>
    <x v="0"/>
    <s v="4024 - Managed Services - Income"/>
    <s v="P&amp;L"/>
    <n v="25627"/>
    <s v="Yes"/>
    <s v="4024 - Managed Services - Income"/>
    <s v="Invoice"/>
    <n v="17280"/>
    <n v="44246"/>
    <n v="73058"/>
    <s v="TOPAZ LIGHTING AND ELECTRIC"/>
    <s v="TOPAZ LIGHTING AND ELECTRIC"/>
    <s v="[null]"/>
    <s v="IIS"/>
    <s v="IntLabor NI"/>
    <m/>
    <n v="3500"/>
    <n v="-449700.48"/>
    <s v="Michael Collins"/>
    <s v="Income"/>
    <s v="Income"/>
    <s v="Consulting"/>
    <s v="Consulting"/>
    <n v="-1"/>
    <s v="Bloomberg"/>
    <s v="By_Name"/>
    <s v="Sales - Consulting, managed services, svc one"/>
    <s v="4020 - Sales - Consulting"/>
    <s v="4024 - Managed Services - Income"/>
    <s v="[null]"/>
    <n v="121489"/>
    <s v="Actuals"/>
    <n v="121498"/>
    <s v="4024 - Managed Services - Income"/>
    <x v="2"/>
    <s v="Consulting"/>
    <n v="3500"/>
    <m/>
    <m/>
    <m/>
    <m/>
    <m/>
    <m/>
    <m/>
    <m/>
    <m/>
    <m/>
    <m/>
    <m/>
    <m/>
  </r>
  <r>
    <s v="GL 2021 IISL.xlsx"/>
    <s v="Nice to have. Fill In or Delete"/>
    <s v="Nice to have. Fill In or Delete"/>
    <n v="345"/>
    <n v="44561"/>
    <n v="2021"/>
    <s v="Q4"/>
    <s v="December"/>
    <n v="52"/>
    <n v="31"/>
    <s v="Year"/>
    <s v="Activity"/>
    <s v="Actuals"/>
    <n v="44246"/>
    <x v="1"/>
    <x v="5"/>
    <x v="3"/>
    <n v="2021"/>
    <n v="2021"/>
    <n v="2"/>
    <s v="Nice to have. Fill In or Delete"/>
    <s v="REVENUE"/>
    <x v="0"/>
    <s v="4024 - Managed Services - Income"/>
    <s v="P&amp;L"/>
    <n v="25627"/>
    <s v="Yes"/>
    <s v="4024 - Managed Services - Income"/>
    <s v="Invoice"/>
    <n v="19381"/>
    <n v="44246"/>
    <n v="73059"/>
    <s v="TOPAZ LIGHTING AND ELECTRIC"/>
    <s v="TOPAZ LIGHTING AND ELECTRIC"/>
    <s v="[null]"/>
    <s v="External Consulting"/>
    <s v="SubLabor NI"/>
    <m/>
    <n v="345"/>
    <n v="-450045.48"/>
    <s v="Michael Collins"/>
    <s v="Income"/>
    <s v="Income"/>
    <s v="Consulting"/>
    <s v="Consulting"/>
    <n v="-1"/>
    <s v="Bloomberg"/>
    <s v="By_Name"/>
    <s v="Sales - Consulting, managed services, svc one"/>
    <s v="4020 - Sales - Consulting"/>
    <s v="4024 - Managed Services - Income"/>
    <s v="[null]"/>
    <n v="121489"/>
    <s v="Actuals"/>
    <n v="121498"/>
    <s v="4024 - Managed Services - Income"/>
    <x v="2"/>
    <s v="Consulting"/>
    <n v="345"/>
    <m/>
    <m/>
    <m/>
    <m/>
    <m/>
    <m/>
    <m/>
    <m/>
    <m/>
    <m/>
    <m/>
    <m/>
    <m/>
  </r>
  <r>
    <s v="GL 2021 IISL.xlsx"/>
    <s v="Nice to have. Fill In or Delete"/>
    <s v="Nice to have. Fill In or Delete"/>
    <n v="9594.5400000000009"/>
    <n v="44561"/>
    <n v="2021"/>
    <s v="Q4"/>
    <s v="December"/>
    <n v="52"/>
    <n v="31"/>
    <s v="Year"/>
    <s v="Activity"/>
    <s v="Actuals"/>
    <n v="44249"/>
    <x v="1"/>
    <x v="5"/>
    <x v="3"/>
    <n v="2021"/>
    <n v="2021"/>
    <n v="2"/>
    <s v="Nice to have. Fill In or Delete"/>
    <s v="REVENUE"/>
    <x v="0"/>
    <s v="4024 - Managed Services - Income"/>
    <s v="P&amp;L"/>
    <n v="25627"/>
    <s v="Yes"/>
    <s v="4024 - Managed Services - Income"/>
    <s v="Invoice"/>
    <n v="17265"/>
    <n v="44249"/>
    <n v="73070"/>
    <s v="TOPAZ LIGHTING AND ELECTRIC"/>
    <s v="TOPAZ LIGHTING AND ELECTRIC"/>
    <s v="[null]"/>
    <s v="IIS Consulting"/>
    <s v="IntLabor NI"/>
    <m/>
    <n v="9594.5400000000009"/>
    <n v="-459640.01999999996"/>
    <s v="Michael Collins"/>
    <s v="Income"/>
    <s v="Income"/>
    <s v="Consulting"/>
    <s v="Consulting"/>
    <n v="-1"/>
    <s v="Bloomberg"/>
    <s v="By_Name"/>
    <s v="Sales - Consulting, managed services, svc one"/>
    <s v="4020 - Sales - Consulting"/>
    <s v="4024 - Managed Services - Income"/>
    <s v="[null]"/>
    <n v="121489"/>
    <s v="Actuals"/>
    <n v="121498"/>
    <s v="4024 - Managed Services - Income"/>
    <x v="2"/>
    <s v="Consulting"/>
    <n v="9594.5400000000009"/>
    <m/>
    <m/>
    <m/>
    <m/>
    <m/>
    <m/>
    <m/>
    <m/>
    <m/>
    <m/>
    <m/>
    <m/>
    <m/>
  </r>
  <r>
    <s v="GL 2021 IISL.xlsx"/>
    <s v="Nice to have. Fill In or Delete"/>
    <s v="Nice to have. Fill In or Delete"/>
    <n v="-1162.28"/>
    <n v="44561"/>
    <n v="2021"/>
    <s v="Q4"/>
    <s v="December"/>
    <n v="52"/>
    <n v="31"/>
    <s v="Year"/>
    <s v="Activity"/>
    <s v="Actuals"/>
    <n v="44252"/>
    <x v="1"/>
    <x v="5"/>
    <x v="3"/>
    <n v="2021"/>
    <n v="2021"/>
    <n v="2"/>
    <s v="Nice to have. Fill In or Delete"/>
    <s v="REVENUE"/>
    <x v="0"/>
    <s v="4024 - Managed Services - Income"/>
    <s v="P&amp;L"/>
    <n v="25627"/>
    <s v="Yes"/>
    <s v="4024 - Managed Services - Income"/>
    <s v="Credit Memo"/>
    <n v="19025"/>
    <n v="44252"/>
    <s v="CM2398"/>
    <s v="RUBY INDUSTRIAL TECHNOLOGIES"/>
    <s v="RUBY INDUSTRIAL TECHNOLOGIES"/>
    <s v="[null]"/>
    <s v="IIS Consulting"/>
    <s v="IntLabor NI"/>
    <n v="1162.28"/>
    <m/>
    <n v="-458477.73999999993"/>
    <s v="Edward Lovanio"/>
    <s v="Income"/>
    <s v="Income"/>
    <s v="Consulting"/>
    <s v="Consulting"/>
    <n v="-1"/>
    <s v="Bloomberg"/>
    <s v="By_Name"/>
    <s v="Sales - Consulting, managed services, svc one"/>
    <s v="4020 - Sales - Consulting"/>
    <s v="4024 - Managed Services - Income"/>
    <s v="[null]"/>
    <n v="121489"/>
    <s v="Actuals"/>
    <n v="121498"/>
    <s v="4024 - Managed Services - Income"/>
    <x v="2"/>
    <s v="Consulting"/>
    <n v="-1162.28"/>
    <m/>
    <m/>
    <m/>
    <m/>
    <m/>
    <m/>
    <m/>
    <m/>
    <m/>
    <m/>
    <m/>
    <m/>
    <m/>
  </r>
  <r>
    <s v="GL 2021 IISL.xlsx"/>
    <s v="Nice to have. Fill In or Delete"/>
    <s v="Nice to have. Fill In or Delete"/>
    <n v="-8000"/>
    <n v="44561"/>
    <n v="2021"/>
    <s v="Q4"/>
    <s v="December"/>
    <n v="52"/>
    <n v="31"/>
    <s v="Year"/>
    <s v="Activity"/>
    <s v="Actuals"/>
    <n v="44252"/>
    <x v="1"/>
    <x v="5"/>
    <x v="3"/>
    <n v="2021"/>
    <n v="2021"/>
    <n v="2"/>
    <s v="Nice to have. Fill In or Delete"/>
    <s v="REVENUE"/>
    <x v="0"/>
    <s v="4024 - Managed Services - Income"/>
    <s v="P&amp;L"/>
    <n v="25627"/>
    <s v="Yes"/>
    <s v="4024 - Managed Services - Income"/>
    <s v="Credit Memo"/>
    <n v="19027"/>
    <n v="44252"/>
    <s v="CM2399"/>
    <s v="RUBY INDUSTRIAL TECHNOLOGIES"/>
    <s v="RUBY INDUSTRIAL TECHNOLOGIES"/>
    <s v="[null]"/>
    <s v="IIS Consulting"/>
    <s v="IntLabor NI"/>
    <n v="8000"/>
    <m/>
    <n v="-450477.73999999993"/>
    <s v="Edward Lovanio"/>
    <s v="Income"/>
    <s v="Income"/>
    <s v="Consulting"/>
    <s v="Consulting"/>
    <n v="-1"/>
    <s v="Bloomberg"/>
    <s v="By_Name"/>
    <s v="Sales - Consulting, managed services, svc one"/>
    <s v="4020 - Sales - Consulting"/>
    <s v="4024 - Managed Services - Income"/>
    <s v="[null]"/>
    <n v="121489"/>
    <s v="Actuals"/>
    <n v="121498"/>
    <s v="4024 - Managed Services - Income"/>
    <x v="2"/>
    <s v="Consulting"/>
    <n v="-8000"/>
    <m/>
    <m/>
    <m/>
    <m/>
    <m/>
    <m/>
    <m/>
    <m/>
    <m/>
    <m/>
    <m/>
    <m/>
    <m/>
  </r>
  <r>
    <s v="GL 2021 IISL.xlsx"/>
    <s v="Nice to have. Fill In or Delete"/>
    <s v="Nice to have. Fill In or Delete"/>
    <n v="16"/>
    <n v="44561"/>
    <n v="2021"/>
    <s v="Q4"/>
    <s v="December"/>
    <n v="52"/>
    <n v="31"/>
    <s v="Year"/>
    <s v="Activity"/>
    <s v="Actuals"/>
    <n v="44255"/>
    <x v="1"/>
    <x v="5"/>
    <x v="3"/>
    <n v="2021"/>
    <n v="2021"/>
    <n v="2"/>
    <s v="Nice to have. Fill In or Delete"/>
    <s v="REVENUE"/>
    <x v="0"/>
    <s v="4024 - Managed Services - Income"/>
    <s v="P&amp;L"/>
    <n v="25627"/>
    <s v="Yes"/>
    <s v="4024 - Managed Services - Income"/>
    <s v="Invoice"/>
    <n v="18848"/>
    <n v="44255"/>
    <n v="73094"/>
    <s v="FREQUENCY ELECTRONICS"/>
    <s v="FREQUENCY ELECTRONICS"/>
    <s v="[null]"/>
    <s v="Logic Monitor"/>
    <s v="SubLabor NI"/>
    <m/>
    <n v="16"/>
    <n v="-450493.73999999993"/>
    <s v="Paul J Spero"/>
    <s v="Income"/>
    <s v="Income"/>
    <s v="Consulting"/>
    <s v="Consulting"/>
    <n v="-1"/>
    <s v="Bloomberg"/>
    <s v="By_Name"/>
    <s v="Sales - Consulting, managed services, svc one"/>
    <s v="4020 - Sales - Consulting"/>
    <s v="4024 - Managed Services - Income"/>
    <s v="[null]"/>
    <n v="121489"/>
    <s v="Actuals"/>
    <n v="121498"/>
    <s v="4024 - Managed Services - Income"/>
    <x v="2"/>
    <s v="Consulting"/>
    <n v="16"/>
    <m/>
    <m/>
    <m/>
    <m/>
    <m/>
    <m/>
    <m/>
    <m/>
    <m/>
    <m/>
    <m/>
    <m/>
    <m/>
  </r>
  <r>
    <s v="GL 2021 IISL.xlsx"/>
    <s v="Nice to have. Fill In or Delete"/>
    <s v="Nice to have. Fill In or Delete"/>
    <n v="152"/>
    <n v="44561"/>
    <n v="2021"/>
    <s v="Q4"/>
    <s v="December"/>
    <n v="52"/>
    <n v="31"/>
    <s v="Year"/>
    <s v="Activity"/>
    <s v="Actuals"/>
    <n v="44255"/>
    <x v="1"/>
    <x v="5"/>
    <x v="3"/>
    <n v="2021"/>
    <n v="2021"/>
    <n v="2"/>
    <s v="Nice to have. Fill In or Delete"/>
    <s v="REVENUE"/>
    <x v="0"/>
    <s v="4024 - Managed Services - Income"/>
    <s v="P&amp;L"/>
    <n v="25627"/>
    <s v="Yes"/>
    <s v="4024 - Managed Services - Income"/>
    <s v="Invoice"/>
    <n v="18848"/>
    <n v="44255"/>
    <n v="73094"/>
    <s v="FREQUENCY ELECTRONICS"/>
    <s v="FREQUENCY ELECTRONICS"/>
    <s v="[null]"/>
    <s v="IIS Consulting"/>
    <s v="IntLabor NI"/>
    <m/>
    <n v="152"/>
    <n v="-450645.73999999993"/>
    <s v="Paul J Spero"/>
    <s v="Income"/>
    <s v="Income"/>
    <s v="Consulting"/>
    <s v="Consulting"/>
    <n v="-1"/>
    <s v="Bloomberg"/>
    <s v="By_Name"/>
    <s v="Sales - Consulting, managed services, svc one"/>
    <s v="4020 - Sales - Consulting"/>
    <s v="4024 - Managed Services - Income"/>
    <s v="[null]"/>
    <n v="121489"/>
    <s v="Actuals"/>
    <n v="121498"/>
    <s v="4024 - Managed Services - Income"/>
    <x v="2"/>
    <s v="Consulting"/>
    <n v="152"/>
    <m/>
    <m/>
    <m/>
    <m/>
    <m/>
    <m/>
    <m/>
    <m/>
    <m/>
    <m/>
    <m/>
    <m/>
    <m/>
  </r>
  <r>
    <s v="GL 2021 IISL.xlsx"/>
    <s v="Nice to have. Fill In or Delete"/>
    <s v="Nice to have. Fill In or Delete"/>
    <n v="7731.64"/>
    <n v="44561"/>
    <n v="2021"/>
    <s v="Q4"/>
    <s v="December"/>
    <n v="52"/>
    <n v="31"/>
    <s v="Year"/>
    <s v="Activity"/>
    <s v="Actuals"/>
    <n v="44229"/>
    <x v="1"/>
    <x v="6"/>
    <x v="4"/>
    <n v="2021"/>
    <n v="2021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18764"/>
    <n v="44229"/>
    <n v="72991"/>
    <s v="RUBY INDUSTRIAL TECHNOLOGIES"/>
    <s v="RUBY INDUSTRIAL TECHNOLOGIES"/>
    <s v="[null]"/>
    <s v="HPE"/>
    <s v="Hardware"/>
    <m/>
    <n v="7731.64"/>
    <n v="-151916106.90999997"/>
    <s v="Edward Lovanio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7731.64"/>
    <m/>
    <m/>
    <m/>
    <m/>
    <m/>
    <m/>
    <m/>
    <m/>
    <m/>
    <m/>
    <m/>
    <m/>
    <m/>
  </r>
  <r>
    <s v="GL 2021 IISL.xlsx"/>
    <s v="Nice to have. Fill In or Delete"/>
    <s v="Nice to have. Fill In or Delete"/>
    <n v="11144.71"/>
    <n v="44561"/>
    <n v="2021"/>
    <s v="Q4"/>
    <s v="December"/>
    <n v="52"/>
    <n v="31"/>
    <s v="Year"/>
    <s v="Activity"/>
    <s v="Actuals"/>
    <n v="44229"/>
    <x v="1"/>
    <x v="6"/>
    <x v="4"/>
    <n v="2021"/>
    <n v="2021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18678"/>
    <n v="44229"/>
    <n v="72989"/>
    <s v="KAMAN CORPORATION"/>
    <s v="KAMAN CORPORATION"/>
    <s v="[null]"/>
    <s v="HPE"/>
    <s v="Hardware"/>
    <m/>
    <n v="11144.71"/>
    <n v="-151927251.61999997"/>
    <s v="Edward Lovanio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11144.71"/>
    <m/>
    <m/>
    <m/>
    <m/>
    <m/>
    <m/>
    <m/>
    <m/>
    <m/>
    <m/>
    <m/>
    <m/>
    <m/>
  </r>
  <r>
    <s v="GL 2021 IISL.xlsx"/>
    <s v="Nice to have. Fill In or Delete"/>
    <s v="Nice to have. Fill In or Delete"/>
    <n v="3947"/>
    <n v="44561"/>
    <n v="2021"/>
    <s v="Q4"/>
    <s v="December"/>
    <n v="52"/>
    <n v="31"/>
    <s v="Year"/>
    <s v="Activity"/>
    <s v="Actuals"/>
    <n v="44229"/>
    <x v="1"/>
    <x v="6"/>
    <x v="4"/>
    <n v="2021"/>
    <n v="2021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19370"/>
    <n v="44229"/>
    <n v="72992"/>
    <s v="US FUND FOR UNICEF"/>
    <s v="US FUND FOR UNICEF"/>
    <s v="[null]"/>
    <s v="HPE"/>
    <s v="Hardware"/>
    <m/>
    <n v="3947"/>
    <n v="-151931198.61999997"/>
    <s v="Scott Wilson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3947"/>
    <m/>
    <m/>
    <m/>
    <m/>
    <m/>
    <m/>
    <m/>
    <m/>
    <m/>
    <m/>
    <m/>
    <m/>
    <m/>
  </r>
  <r>
    <s v="GL 2021 IISL.xlsx"/>
    <s v="Nice to have. Fill In or Delete"/>
    <s v="Nice to have. Fill In or Delete"/>
    <n v="123577.14"/>
    <n v="44561"/>
    <n v="2021"/>
    <s v="Q4"/>
    <s v="December"/>
    <n v="52"/>
    <n v="31"/>
    <s v="Year"/>
    <s v="Activity"/>
    <s v="Actuals"/>
    <n v="44231"/>
    <x v="1"/>
    <x v="6"/>
    <x v="4"/>
    <n v="2021"/>
    <n v="2021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19382"/>
    <n v="44231"/>
    <n v="72999"/>
    <s v="MOELIS &amp; COMPANY"/>
    <s v="MOELIS &amp; COMPANY"/>
    <s v="[null]"/>
    <s v="Riverbed"/>
    <s v="SubLabor NI"/>
    <m/>
    <n v="123577.14"/>
    <n v="-152054775.75999996"/>
    <s v="Paul J Spero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123577.14"/>
    <m/>
    <m/>
    <m/>
    <m/>
    <m/>
    <m/>
    <m/>
    <m/>
    <m/>
    <m/>
    <m/>
    <m/>
    <m/>
  </r>
  <r>
    <s v="GL 2021 IISL.xlsx"/>
    <s v="Nice to have. Fill In or Delete"/>
    <s v="Nice to have. Fill In or Delete"/>
    <n v="2061.6999999999998"/>
    <n v="44561"/>
    <n v="2021"/>
    <s v="Q4"/>
    <s v="December"/>
    <n v="52"/>
    <n v="31"/>
    <s v="Year"/>
    <s v="Activity"/>
    <s v="Actuals"/>
    <n v="44232"/>
    <x v="1"/>
    <x v="6"/>
    <x v="4"/>
    <n v="2021"/>
    <n v="2021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19379"/>
    <n v="44232"/>
    <n v="73012"/>
    <s v="NYC DOT"/>
    <s v="NYC DOT"/>
    <s v="[null]"/>
    <s v="HPE"/>
    <s v="Hardware"/>
    <m/>
    <n v="2061.6999999999998"/>
    <n v="-152056837.45999995"/>
    <s v="Bryan Powers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2061.6999999999998"/>
    <m/>
    <m/>
    <m/>
    <m/>
    <m/>
    <m/>
    <m/>
    <m/>
    <m/>
    <m/>
    <m/>
    <m/>
    <m/>
  </r>
  <r>
    <s v="GL 2021 IISL.xlsx"/>
    <s v="Nice to have. Fill In or Delete"/>
    <s v="Nice to have. Fill In or Delete"/>
    <n v="-901.1"/>
    <n v="44561"/>
    <n v="2021"/>
    <s v="Q4"/>
    <s v="December"/>
    <n v="52"/>
    <n v="31"/>
    <s v="Year"/>
    <s v="Activity"/>
    <s v="Actuals"/>
    <n v="44236"/>
    <x v="1"/>
    <x v="6"/>
    <x v="4"/>
    <n v="2021"/>
    <n v="2021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19391"/>
    <n v="44236"/>
    <n v="73027"/>
    <s v="ADELPHI UNIVERSITY"/>
    <s v="ADELPHI UNIVERSITY"/>
    <s v="[null]"/>
    <s v="Other"/>
    <s v="SubLabor NI"/>
    <n v="901.1"/>
    <m/>
    <n v="-152055936.35999995"/>
    <s v="Paul J Spero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-901.1"/>
    <m/>
    <m/>
    <m/>
    <m/>
    <m/>
    <m/>
    <m/>
    <m/>
    <m/>
    <m/>
    <m/>
    <m/>
    <m/>
  </r>
  <r>
    <s v="GL 2021 IISL.xlsx"/>
    <s v="Nice to have. Fill In or Delete"/>
    <s v="Nice to have. Fill In or Delete"/>
    <n v="16517.439999999999"/>
    <n v="44561"/>
    <n v="2021"/>
    <s v="Q4"/>
    <s v="December"/>
    <n v="52"/>
    <n v="31"/>
    <s v="Year"/>
    <s v="Activity"/>
    <s v="Actuals"/>
    <n v="44236"/>
    <x v="1"/>
    <x v="6"/>
    <x v="4"/>
    <n v="2021"/>
    <n v="2021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19354"/>
    <n v="44236"/>
    <n v="73025"/>
    <s v="SEIU 32BJ"/>
    <s v="SEIU 32BJ"/>
    <s v="[null]"/>
    <s v="HPE"/>
    <s v="Hardware"/>
    <m/>
    <n v="16517.439999999999"/>
    <n v="-152072453.79999995"/>
    <s v="Scott Wilson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16517.439999999999"/>
    <m/>
    <m/>
    <m/>
    <m/>
    <m/>
    <m/>
    <m/>
    <m/>
    <m/>
    <m/>
    <m/>
    <m/>
    <m/>
  </r>
  <r>
    <s v="GL 2021 IISL.xlsx"/>
    <s v="Nice to have. Fill In or Delete"/>
    <s v="Nice to have. Fill In or Delete"/>
    <n v="20201.099999999999"/>
    <n v="44561"/>
    <n v="2021"/>
    <s v="Q4"/>
    <s v="December"/>
    <n v="52"/>
    <n v="31"/>
    <s v="Year"/>
    <s v="Activity"/>
    <s v="Actuals"/>
    <n v="44236"/>
    <x v="1"/>
    <x v="6"/>
    <x v="4"/>
    <n v="2021"/>
    <n v="2021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19391"/>
    <n v="44236"/>
    <n v="73027"/>
    <s v="ADELPHI UNIVERSITY"/>
    <s v="ADELPHI UNIVERSITY"/>
    <s v="[null]"/>
    <s v="Veeam"/>
    <s v="SubLabor NI"/>
    <m/>
    <n v="20201.099999999999"/>
    <n v="-152092654.89999995"/>
    <s v="Paul J Spero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20201.099999999999"/>
    <m/>
    <m/>
    <m/>
    <m/>
    <m/>
    <m/>
    <m/>
    <m/>
    <m/>
    <m/>
    <m/>
    <m/>
    <m/>
  </r>
  <r>
    <s v="GL 2021 IISL.xlsx"/>
    <s v="Nice to have. Fill In or Delete"/>
    <s v="Nice to have. Fill In or Delete"/>
    <n v="8702.1"/>
    <n v="44561"/>
    <n v="2021"/>
    <s v="Q4"/>
    <s v="December"/>
    <n v="52"/>
    <n v="31"/>
    <s v="Year"/>
    <s v="Activity"/>
    <s v="Actuals"/>
    <n v="44243"/>
    <x v="1"/>
    <x v="6"/>
    <x v="4"/>
    <n v="2021"/>
    <n v="2021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19385"/>
    <n v="44243"/>
    <n v="73046"/>
    <s v="THE CHILDREN'S PLACE"/>
    <s v="THE CHILDREN'S PLACE"/>
    <s v="[null]"/>
    <s v="Nagios"/>
    <s v="SubLabor NI"/>
    <m/>
    <n v="8702.1"/>
    <n v="-152101356.99999994"/>
    <s v="Harvey Pass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8702.1"/>
    <m/>
    <m/>
    <m/>
    <m/>
    <m/>
    <m/>
    <m/>
    <m/>
    <m/>
    <m/>
    <m/>
    <m/>
    <m/>
  </r>
  <r>
    <s v="GL 2021 IISL.xlsx"/>
    <s v="Nice to have. Fill In or Delete"/>
    <s v="Nice to have. Fill In or Delete"/>
    <n v="37153.74"/>
    <n v="44561"/>
    <n v="2021"/>
    <s v="Q4"/>
    <s v="December"/>
    <n v="52"/>
    <n v="31"/>
    <s v="Year"/>
    <s v="Activity"/>
    <s v="Actuals"/>
    <n v="44244"/>
    <x v="1"/>
    <x v="6"/>
    <x v="4"/>
    <n v="2021"/>
    <n v="2021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19327"/>
    <n v="44244"/>
    <n v="73050"/>
    <s v="NYC DOITT"/>
    <s v="NYC DOITT"/>
    <s v="[null]"/>
    <s v="Micro Focus"/>
    <s v="Software"/>
    <m/>
    <n v="37153.74"/>
    <n v="-152138510.73999995"/>
    <s v="Gerald Corey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37153.74"/>
    <m/>
    <m/>
    <m/>
    <m/>
    <m/>
    <m/>
    <m/>
    <m/>
    <m/>
    <m/>
    <m/>
    <m/>
    <m/>
  </r>
  <r>
    <s v="GL 2021 IISL.xlsx"/>
    <s v="Nice to have. Fill In or Delete"/>
    <s v="Nice to have. Fill In or Delete"/>
    <n v="37440"/>
    <n v="44561"/>
    <n v="2021"/>
    <s v="Q4"/>
    <s v="December"/>
    <n v="52"/>
    <n v="31"/>
    <s v="Year"/>
    <s v="Activity"/>
    <s v="Actuals"/>
    <n v="44245"/>
    <x v="1"/>
    <x v="6"/>
    <x v="4"/>
    <n v="2021"/>
    <n v="2021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19412"/>
    <n v="44245"/>
    <n v="73052"/>
    <s v="CRUNCHTIME INFORMATION SYSTEMS INC"/>
    <s v="CRUNCHTIME INFORMATION SYSTEMS INC"/>
    <s v="[null]"/>
    <s v="Red Hat"/>
    <s v="SubLabor NI"/>
    <m/>
    <n v="37440"/>
    <n v="-152175950.73999995"/>
    <s v="Edward Lovanio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37440"/>
    <m/>
    <m/>
    <m/>
    <m/>
    <m/>
    <m/>
    <m/>
    <m/>
    <m/>
    <m/>
    <m/>
    <m/>
    <m/>
  </r>
  <r>
    <s v="GL 2021 IISL.xlsx"/>
    <s v="Nice to have. Fill In or Delete"/>
    <s v="Nice to have. Fill In or Delete"/>
    <n v="7021.83"/>
    <n v="44561"/>
    <n v="2021"/>
    <s v="Q4"/>
    <s v="December"/>
    <n v="52"/>
    <n v="31"/>
    <s v="Year"/>
    <s v="Activity"/>
    <s v="Actuals"/>
    <n v="44250"/>
    <x v="1"/>
    <x v="6"/>
    <x v="4"/>
    <n v="2021"/>
    <n v="2021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19417"/>
    <n v="44250"/>
    <n v="73077"/>
    <s v="FERRIC SEMICONDUCTOR, INC"/>
    <s v="FERRIC SEMICONDUCTOR, INC"/>
    <s v="[null]"/>
    <s v="Red Hat"/>
    <s v="SubLabor NI"/>
    <m/>
    <n v="7021.83"/>
    <n v="-152182972.56999996"/>
    <s v="Deodat Singh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7021.83"/>
    <m/>
    <m/>
    <m/>
    <m/>
    <m/>
    <m/>
    <m/>
    <m/>
    <m/>
    <m/>
    <m/>
    <m/>
    <m/>
  </r>
  <r>
    <s v="GL 2021 IISL.xlsx"/>
    <s v="Nice to have. Fill In or Delete"/>
    <s v="Nice to have. Fill In or Delete"/>
    <n v="7648"/>
    <n v="44561"/>
    <n v="2021"/>
    <s v="Q4"/>
    <s v="December"/>
    <n v="52"/>
    <n v="31"/>
    <s v="Year"/>
    <s v="Activity"/>
    <s v="Actuals"/>
    <n v="44250"/>
    <x v="1"/>
    <x v="6"/>
    <x v="4"/>
    <n v="2021"/>
    <n v="2021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19396"/>
    <n v="44250"/>
    <n v="73074"/>
    <s v="QUEENS PUBLIC LIBRARY"/>
    <s v="QUEENS PUBLIC LIBRARY"/>
    <s v="[null]"/>
    <s v="Micro Focus"/>
    <s v="Software"/>
    <m/>
    <n v="7648"/>
    <n v="-152190620.56999996"/>
    <s v="Bryan Powers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7648"/>
    <m/>
    <m/>
    <m/>
    <m/>
    <m/>
    <m/>
    <m/>
    <m/>
    <m/>
    <m/>
    <m/>
    <m/>
    <m/>
  </r>
  <r>
    <s v="GL 2021 IISL.xlsx"/>
    <s v="Nice to have. Fill In or Delete"/>
    <s v="Nice to have. Fill In or Delete"/>
    <n v="345.51"/>
    <n v="44561"/>
    <n v="2021"/>
    <s v="Q4"/>
    <s v="December"/>
    <n v="52"/>
    <n v="31"/>
    <s v="Year"/>
    <s v="Activity"/>
    <s v="Actuals"/>
    <n v="44252"/>
    <x v="1"/>
    <x v="6"/>
    <x v="4"/>
    <n v="2021"/>
    <n v="2021"/>
    <n v="2"/>
    <s v="Nice to have. Fill In or Delete"/>
    <s v="REVENUE"/>
    <x v="0"/>
    <s v="4025 - Sales Service Contract Renewals"/>
    <s v="P&amp;L"/>
    <n v="25627"/>
    <s v="Yes"/>
    <s v="4025 - Sales Service Contract Renewals"/>
    <s v="Invoice"/>
    <n v="19443"/>
    <n v="44252"/>
    <n v="73081"/>
    <s v="HUDSON RIVER TRADING"/>
    <s v="HUDSON RIVER TRADING"/>
    <s v="[null]"/>
    <s v="Red Hat"/>
    <s v="SubLabor NI"/>
    <m/>
    <n v="345.51"/>
    <n v="-152190966.07999995"/>
    <s v="Paul J Spero"/>
    <s v="Income"/>
    <s v="Income"/>
    <s v="Service contract"/>
    <s v="Service contract"/>
    <n v="-1"/>
    <s v="Bloomberg"/>
    <s v="By_Name"/>
    <s v="Sales Service Contract Renewals"/>
    <s v="4025 - Sales Service Contract Renewals"/>
    <s v="4025 - Sales Service Contract Renewals"/>
    <s v="[null]"/>
    <n v="121489"/>
    <s v="Actuals"/>
    <n v="121498"/>
    <s v="4025 - Sales Service Contract Renewals"/>
    <x v="4"/>
    <s v="Service contract"/>
    <n v="345.51"/>
    <m/>
    <m/>
    <m/>
    <m/>
    <m/>
    <m/>
    <m/>
    <m/>
    <m/>
    <m/>
    <m/>
    <m/>
    <m/>
  </r>
  <r>
    <s v="GL 2021 IISL.xlsx"/>
    <s v="Nice to have. Fill In or Delete"/>
    <s v="Nice to have. Fill In or Delete"/>
    <n v="20.43"/>
    <n v="44561"/>
    <n v="2021"/>
    <s v="Q4"/>
    <s v="December"/>
    <n v="52"/>
    <n v="31"/>
    <s v="Year"/>
    <s v="Activity"/>
    <s v="Actuals"/>
    <n v="44229"/>
    <x v="1"/>
    <x v="7"/>
    <x v="5"/>
    <n v="2021"/>
    <n v="2021"/>
    <n v="2"/>
    <s v="Nice to have. Fill In or Delete"/>
    <s v="REVENUE"/>
    <x v="0"/>
    <s v="4050 - Shipping and Handling"/>
    <s v="P&amp;L"/>
    <n v="25627"/>
    <s v="Yes"/>
    <s v="4050 - Shipping and Handling"/>
    <s v="Invoice"/>
    <n v="19330"/>
    <n v="44229"/>
    <n v="72993"/>
    <s v="ENCOMPASS DIGITAL MEDIA"/>
    <s v="ENCOMPASS DIGITAL MEDIA"/>
    <s v="[null]"/>
    <s v="[null]"/>
    <s v="[null]"/>
    <m/>
    <n v="20.43"/>
    <n v="-3540199.9499999993"/>
    <s v="Harvey Pass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20.43"/>
    <m/>
    <m/>
    <m/>
    <m/>
    <m/>
    <m/>
    <m/>
    <m/>
    <m/>
    <m/>
    <m/>
    <m/>
    <m/>
  </r>
  <r>
    <s v="GL 2021 IISL.xlsx"/>
    <s v="Nice to have. Fill In or Delete"/>
    <s v="Nice to have. Fill In or Delete"/>
    <n v="15.47"/>
    <n v="44561"/>
    <n v="2021"/>
    <s v="Q4"/>
    <s v="December"/>
    <n v="52"/>
    <n v="31"/>
    <s v="Year"/>
    <s v="Activity"/>
    <s v="Actuals"/>
    <n v="44230"/>
    <x v="1"/>
    <x v="7"/>
    <x v="5"/>
    <n v="2021"/>
    <n v="2021"/>
    <n v="2"/>
    <s v="Nice to have. Fill In or Delete"/>
    <s v="REVENUE"/>
    <x v="0"/>
    <s v="4050 - Shipping and Handling"/>
    <s v="P&amp;L"/>
    <n v="25627"/>
    <s v="Yes"/>
    <s v="4050 - Shipping and Handling"/>
    <s v="Invoice"/>
    <n v="19384"/>
    <n v="44230"/>
    <n v="72998"/>
    <s v="CERVALIS A CYRUSONE COMPANY"/>
    <s v="CERVALIS A CYRUSONE COMPANY"/>
    <s v="[null]"/>
    <s v="[null]"/>
    <s v="[null]"/>
    <m/>
    <n v="15.47"/>
    <n v="-3540215.4199999995"/>
    <s v="Bryan Powers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15.47"/>
    <m/>
    <m/>
    <m/>
    <m/>
    <m/>
    <m/>
    <m/>
    <m/>
    <m/>
    <m/>
    <m/>
    <m/>
    <m/>
  </r>
  <r>
    <s v="GL 2021 IISL.xlsx"/>
    <s v="Nice to have. Fill In or Delete"/>
    <s v="Nice to have. Fill In or Delete"/>
    <n v="113.32"/>
    <n v="44561"/>
    <n v="2021"/>
    <s v="Q4"/>
    <s v="December"/>
    <n v="52"/>
    <n v="31"/>
    <s v="Year"/>
    <s v="Activity"/>
    <s v="Actuals"/>
    <n v="44235"/>
    <x v="1"/>
    <x v="7"/>
    <x v="5"/>
    <n v="2021"/>
    <n v="2021"/>
    <n v="2"/>
    <s v="Nice to have. Fill In or Delete"/>
    <s v="REVENUE"/>
    <x v="0"/>
    <s v="4050 - Shipping and Handling"/>
    <s v="P&amp;L"/>
    <n v="25627"/>
    <s v="Yes"/>
    <s v="4050 - Shipping and Handling"/>
    <s v="Invoice"/>
    <n v="19393"/>
    <n v="44235"/>
    <n v="73026"/>
    <s v="RUBY INDUSTRIAL TECHNOLOGIES"/>
    <s v="RUBY INDUSTRIAL TECHNOLOGIES"/>
    <s v="[null]"/>
    <s v="[null]"/>
    <s v="[null]"/>
    <m/>
    <n v="113.32"/>
    <n v="-3540328.7399999993"/>
    <s v="Edward Lovanio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113.32"/>
    <m/>
    <m/>
    <m/>
    <m/>
    <m/>
    <m/>
    <m/>
    <m/>
    <m/>
    <m/>
    <m/>
    <m/>
    <m/>
  </r>
  <r>
    <s v="GL 2021 IISL.xlsx"/>
    <s v="Nice to have. Fill In or Delete"/>
    <s v="Nice to have. Fill In or Delete"/>
    <n v="4880"/>
    <n v="44561"/>
    <n v="2021"/>
    <s v="Q4"/>
    <s v="December"/>
    <n v="52"/>
    <n v="31"/>
    <s v="Year"/>
    <s v="Activity"/>
    <s v="Actuals"/>
    <n v="44236"/>
    <x v="1"/>
    <x v="7"/>
    <x v="5"/>
    <n v="2021"/>
    <n v="2021"/>
    <n v="2"/>
    <s v="Nice to have. Fill In or Delete"/>
    <s v="REVENUE"/>
    <x v="0"/>
    <s v="4050 - Shipping and Handling"/>
    <s v="P&amp;L"/>
    <n v="25627"/>
    <s v="Yes"/>
    <s v="4050 - Shipping and Handling"/>
    <s v="Invoice"/>
    <n v="19004"/>
    <n v="44236"/>
    <n v="73017"/>
    <s v="BLOOMBERG, LP"/>
    <s v="BLOOMBERG, LP"/>
    <s v="[null]"/>
    <s v="Miscellaneous"/>
    <s v="Freight"/>
    <m/>
    <n v="4880"/>
    <n v="-3545208.7399999993"/>
    <s v="Thomas Donofrio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4880"/>
    <m/>
    <m/>
    <m/>
    <m/>
    <m/>
    <m/>
    <m/>
    <m/>
    <m/>
    <m/>
    <m/>
    <m/>
    <m/>
  </r>
  <r>
    <s v="GL 2021 IISL.xlsx"/>
    <s v="Nice to have. Fill In or Delete"/>
    <s v="Nice to have. Fill In or Delete"/>
    <n v="12.5"/>
    <n v="44561"/>
    <n v="2021"/>
    <s v="Q4"/>
    <s v="December"/>
    <n v="52"/>
    <n v="31"/>
    <s v="Year"/>
    <s v="Activity"/>
    <s v="Actuals"/>
    <n v="44238"/>
    <x v="1"/>
    <x v="7"/>
    <x v="5"/>
    <n v="2021"/>
    <n v="2021"/>
    <n v="2"/>
    <s v="Nice to have. Fill In or Delete"/>
    <s v="REVENUE"/>
    <x v="0"/>
    <s v="4050 - Shipping and Handling"/>
    <s v="P&amp;L"/>
    <n v="25627"/>
    <s v="Yes"/>
    <s v="4050 - Shipping and Handling"/>
    <s v="Invoice"/>
    <n v="19400"/>
    <n v="44238"/>
    <n v="73042"/>
    <s v="RUBY INDUSTRIAL TECHNOLOGIES"/>
    <s v="RUBY INDUSTRIAL TECHNOLOGIES"/>
    <s v="[null]"/>
    <s v="[null]"/>
    <s v="[null]"/>
    <m/>
    <n v="12.5"/>
    <n v="-3545221.2399999993"/>
    <s v="Edward Lovanio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12.5"/>
    <m/>
    <m/>
    <m/>
    <m/>
    <m/>
    <m/>
    <m/>
    <m/>
    <m/>
    <m/>
    <m/>
    <m/>
    <m/>
  </r>
  <r>
    <s v="GL 2021 IISL.xlsx"/>
    <s v="Nice to have. Fill In or Delete"/>
    <s v="Nice to have. Fill In or Delete"/>
    <n v="4880"/>
    <n v="44561"/>
    <n v="2021"/>
    <s v="Q4"/>
    <s v="December"/>
    <n v="52"/>
    <n v="31"/>
    <s v="Year"/>
    <s v="Activity"/>
    <s v="Actuals"/>
    <n v="44238"/>
    <x v="1"/>
    <x v="7"/>
    <x v="5"/>
    <n v="2021"/>
    <n v="2021"/>
    <n v="2"/>
    <s v="Nice to have. Fill In or Delete"/>
    <s v="REVENUE"/>
    <x v="0"/>
    <s v="4050 - Shipping and Handling"/>
    <s v="P&amp;L"/>
    <n v="25627"/>
    <s v="Yes"/>
    <s v="4050 - Shipping and Handling"/>
    <s v="Invoice"/>
    <n v="19004"/>
    <n v="44238"/>
    <n v="73033"/>
    <s v="BLOOMBERG, LP"/>
    <s v="BLOOMBERG, LP"/>
    <s v="[null]"/>
    <s v="Miscellaneous"/>
    <s v="Freight"/>
    <m/>
    <n v="4880"/>
    <n v="-3550101.2399999993"/>
    <s v="Thomas Donofrio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4880"/>
    <m/>
    <m/>
    <m/>
    <m/>
    <m/>
    <m/>
    <m/>
    <m/>
    <m/>
    <m/>
    <m/>
    <m/>
    <m/>
  </r>
  <r>
    <s v="GL 2021 IISL.xlsx"/>
    <s v="Nice to have. Fill In or Delete"/>
    <s v="Nice to have. Fill In or Delete"/>
    <n v="47.47"/>
    <n v="44561"/>
    <n v="2021"/>
    <s v="Q4"/>
    <s v="December"/>
    <n v="52"/>
    <n v="31"/>
    <s v="Year"/>
    <s v="Activity"/>
    <s v="Actuals"/>
    <n v="44238"/>
    <x v="1"/>
    <x v="7"/>
    <x v="5"/>
    <n v="2021"/>
    <n v="2021"/>
    <n v="2"/>
    <s v="Nice to have. Fill In or Delete"/>
    <s v="REVENUE"/>
    <x v="0"/>
    <s v="4050 - Shipping and Handling"/>
    <s v="P&amp;L"/>
    <n v="25627"/>
    <s v="Yes"/>
    <s v="4050 - Shipping and Handling"/>
    <s v="Invoice"/>
    <n v="19401"/>
    <n v="44238"/>
    <n v="73041"/>
    <s v="RUBY INDUSTRIAL TECHNOLOGIES"/>
    <s v="RUBY INDUSTRIAL TECHNOLOGIES"/>
    <s v="[null]"/>
    <s v="[null]"/>
    <s v="[null]"/>
    <m/>
    <n v="47.47"/>
    <n v="-3550148.7099999995"/>
    <s v="Edward Lovanio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47.47"/>
    <m/>
    <m/>
    <m/>
    <m/>
    <m/>
    <m/>
    <m/>
    <m/>
    <m/>
    <m/>
    <m/>
    <m/>
    <m/>
  </r>
  <r>
    <s v="GL 2021 IISL.xlsx"/>
    <s v="Nice to have. Fill In or Delete"/>
    <s v="Nice to have. Fill In or Delete"/>
    <n v="28440.080000000002"/>
    <n v="44561"/>
    <n v="2021"/>
    <s v="Q4"/>
    <s v="December"/>
    <n v="52"/>
    <n v="31"/>
    <s v="Year"/>
    <s v="Activity"/>
    <s v="Actuals"/>
    <n v="44238"/>
    <x v="1"/>
    <x v="7"/>
    <x v="5"/>
    <n v="2021"/>
    <n v="2021"/>
    <n v="2"/>
    <s v="Nice to have. Fill In or Delete"/>
    <s v="REVENUE"/>
    <x v="0"/>
    <s v="4050 - Shipping and Handling"/>
    <s v="P&amp;L"/>
    <n v="25627"/>
    <s v="Yes"/>
    <s v="4050 - Shipping and Handling"/>
    <s v="Invoice"/>
    <n v="19153"/>
    <n v="44238"/>
    <n v="73028"/>
    <s v="BLOOMBERG, LP"/>
    <s v="BLOOMBERG, LP"/>
    <s v="[null]"/>
    <s v="Miscellaneous"/>
    <s v="Freight"/>
    <m/>
    <n v="28440.080000000002"/>
    <n v="-3578588.7899999996"/>
    <s v="Thomas Donofrio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28440.080000000002"/>
    <m/>
    <m/>
    <m/>
    <m/>
    <m/>
    <m/>
    <m/>
    <m/>
    <m/>
    <m/>
    <m/>
    <m/>
    <m/>
  </r>
  <r>
    <s v="GL 2021 IISL.xlsx"/>
    <s v="Nice to have. Fill In or Delete"/>
    <s v="Nice to have. Fill In or Delete"/>
    <n v="449.8"/>
    <n v="44561"/>
    <n v="2021"/>
    <s v="Q4"/>
    <s v="December"/>
    <n v="52"/>
    <n v="31"/>
    <s v="Year"/>
    <s v="Activity"/>
    <s v="Actuals"/>
    <n v="44239"/>
    <x v="1"/>
    <x v="7"/>
    <x v="5"/>
    <n v="2021"/>
    <n v="2021"/>
    <n v="2"/>
    <s v="Nice to have. Fill In or Delete"/>
    <s v="REVENUE"/>
    <x v="0"/>
    <s v="4050 - Shipping and Handling"/>
    <s v="P&amp;L"/>
    <n v="25627"/>
    <s v="Yes"/>
    <s v="4050 - Shipping and Handling"/>
    <s v="Invoice"/>
    <n v="19285"/>
    <n v="44239"/>
    <n v="72818"/>
    <s v="LINDE"/>
    <s v="LINDE"/>
    <s v="[null]"/>
    <s v="[null]"/>
    <s v="[null]"/>
    <m/>
    <n v="449.8"/>
    <n v="-3579038.5899999994"/>
    <s v="Edward Lovanio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449.8"/>
    <m/>
    <m/>
    <m/>
    <m/>
    <m/>
    <m/>
    <m/>
    <m/>
    <m/>
    <m/>
    <m/>
    <m/>
    <m/>
  </r>
  <r>
    <s v="GL 2021 IISL.xlsx"/>
    <s v="Nice to have. Fill In or Delete"/>
    <s v="Nice to have. Fill In or Delete"/>
    <n v="349.65"/>
    <n v="44561"/>
    <n v="2021"/>
    <s v="Q4"/>
    <s v="December"/>
    <n v="52"/>
    <n v="31"/>
    <s v="Year"/>
    <s v="Activity"/>
    <s v="Actuals"/>
    <n v="44245"/>
    <x v="1"/>
    <x v="7"/>
    <x v="5"/>
    <n v="2021"/>
    <n v="2021"/>
    <n v="2"/>
    <s v="Nice to have. Fill In or Delete"/>
    <s v="REVENUE"/>
    <x v="0"/>
    <s v="4050 - Shipping and Handling"/>
    <s v="P&amp;L"/>
    <n v="25627"/>
    <s v="Yes"/>
    <s v="4050 - Shipping and Handling"/>
    <s v="Invoice"/>
    <n v="19334"/>
    <n v="44245"/>
    <n v="73080"/>
    <s v="DALET DIGITAL MEDIA SYSTEMS"/>
    <s v="DALET DIGITAL MEDIA SYSTEMS"/>
    <s v="[null]"/>
    <s v="[null]"/>
    <s v="[null]"/>
    <m/>
    <n v="349.65"/>
    <n v="-3579388.2399999993"/>
    <s v="House Account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349.65"/>
    <m/>
    <m/>
    <m/>
    <m/>
    <m/>
    <m/>
    <m/>
    <m/>
    <m/>
    <m/>
    <m/>
    <m/>
    <m/>
  </r>
  <r>
    <s v="GL 2021 IISL.xlsx"/>
    <s v="Nice to have. Fill In or Delete"/>
    <s v="Nice to have. Fill In or Delete"/>
    <n v="518.77"/>
    <n v="44561"/>
    <n v="2021"/>
    <s v="Q4"/>
    <s v="December"/>
    <n v="52"/>
    <n v="31"/>
    <s v="Year"/>
    <s v="Activity"/>
    <s v="Actuals"/>
    <n v="44245"/>
    <x v="1"/>
    <x v="7"/>
    <x v="5"/>
    <n v="2021"/>
    <n v="2021"/>
    <n v="2"/>
    <s v="Nice to have. Fill In or Delete"/>
    <s v="REVENUE"/>
    <x v="0"/>
    <s v="4050 - Shipping and Handling"/>
    <s v="P&amp;L"/>
    <n v="25627"/>
    <s v="Yes"/>
    <s v="4050 - Shipping and Handling"/>
    <s v="Invoice"/>
    <n v="19333"/>
    <n v="44245"/>
    <n v="73079"/>
    <s v="DALET DIGITAL MEDIA SYSTEMS"/>
    <s v="DALET DIGITAL MEDIA SYSTEMS"/>
    <s v="[null]"/>
    <s v="[null]"/>
    <s v="[null]"/>
    <m/>
    <n v="518.77"/>
    <n v="-3579907.0099999993"/>
    <s v="House Account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518.77"/>
    <m/>
    <m/>
    <m/>
    <m/>
    <m/>
    <m/>
    <m/>
    <m/>
    <m/>
    <m/>
    <m/>
    <m/>
    <m/>
  </r>
  <r>
    <s v="GL 2021 IISL.xlsx"/>
    <s v="Nice to have. Fill In or Delete"/>
    <s v="Nice to have. Fill In or Delete"/>
    <n v="803.34"/>
    <n v="44561"/>
    <n v="2021"/>
    <s v="Q4"/>
    <s v="December"/>
    <n v="52"/>
    <n v="31"/>
    <s v="Year"/>
    <s v="Activity"/>
    <s v="Actuals"/>
    <n v="44245"/>
    <x v="1"/>
    <x v="7"/>
    <x v="5"/>
    <n v="2021"/>
    <n v="2021"/>
    <n v="2"/>
    <s v="Nice to have. Fill In or Delete"/>
    <s v="REVENUE"/>
    <x v="0"/>
    <s v="4050 - Shipping and Handling"/>
    <s v="P&amp;L"/>
    <n v="25627"/>
    <s v="Yes"/>
    <s v="4050 - Shipping and Handling"/>
    <s v="Invoice"/>
    <n v="19348"/>
    <n v="44245"/>
    <n v="73060"/>
    <s v="TRADEWEB"/>
    <s v="TRADEWEB"/>
    <s v="[null]"/>
    <s v="[null]"/>
    <s v="[null]"/>
    <m/>
    <n v="803.34"/>
    <n v="-3580710.3499999992"/>
    <s v="Michael Collins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803.34"/>
    <m/>
    <m/>
    <m/>
    <m/>
    <m/>
    <m/>
    <m/>
    <m/>
    <m/>
    <m/>
    <m/>
    <m/>
    <m/>
  </r>
  <r>
    <s v="GL 2021 IISL.xlsx"/>
    <s v="Nice to have. Fill In or Delete"/>
    <s v="Nice to have. Fill In or Delete"/>
    <n v="96.05"/>
    <n v="44561"/>
    <n v="2021"/>
    <s v="Q4"/>
    <s v="December"/>
    <n v="52"/>
    <n v="31"/>
    <s v="Year"/>
    <s v="Activity"/>
    <s v="Actuals"/>
    <n v="44250"/>
    <x v="1"/>
    <x v="7"/>
    <x v="5"/>
    <n v="2021"/>
    <n v="2021"/>
    <n v="2"/>
    <s v="Nice to have. Fill In or Delete"/>
    <s v="REVENUE"/>
    <x v="0"/>
    <s v="4050 - Shipping and Handling"/>
    <s v="P&amp;L"/>
    <n v="25627"/>
    <s v="Yes"/>
    <s v="4050 - Shipping and Handling"/>
    <s v="Invoice"/>
    <n v="19335"/>
    <n v="44250"/>
    <n v="73075"/>
    <s v="CERVALIS A CYRUSONE COMPANY"/>
    <s v="CERVALIS A CYRUSONE COMPANY"/>
    <s v="[null]"/>
    <s v="[null]"/>
    <s v="[null]"/>
    <m/>
    <n v="96.05"/>
    <n v="-3580806.399999999"/>
    <s v="Bryan Powers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96.05"/>
    <m/>
    <m/>
    <m/>
    <m/>
    <m/>
    <m/>
    <m/>
    <m/>
    <m/>
    <m/>
    <m/>
    <m/>
    <m/>
  </r>
  <r>
    <s v="GL 2021 IISL.xlsx"/>
    <s v="Nice to have. Fill In or Delete"/>
    <s v="Nice to have. Fill In or Delete"/>
    <n v="803.34"/>
    <n v="44561"/>
    <n v="2021"/>
    <s v="Q4"/>
    <s v="December"/>
    <n v="52"/>
    <n v="31"/>
    <s v="Year"/>
    <s v="Activity"/>
    <s v="Actuals"/>
    <n v="44252"/>
    <x v="1"/>
    <x v="7"/>
    <x v="5"/>
    <n v="2021"/>
    <n v="2021"/>
    <n v="2"/>
    <s v="Nice to have. Fill In or Delete"/>
    <s v="REVENUE"/>
    <x v="0"/>
    <s v="4050 - Shipping and Handling"/>
    <s v="P&amp;L"/>
    <n v="25627"/>
    <s v="Yes"/>
    <s v="4050 - Shipping and Handling"/>
    <s v="Invoice"/>
    <n v="19388"/>
    <n v="44252"/>
    <n v="73088"/>
    <s v="TRADEWEB"/>
    <s v="TRADEWEB"/>
    <s v="[null]"/>
    <s v="[null]"/>
    <s v="[null]"/>
    <m/>
    <n v="803.34"/>
    <n v="-3581609.7399999988"/>
    <s v="Michael Collins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803.34"/>
    <m/>
    <m/>
    <m/>
    <m/>
    <m/>
    <m/>
    <m/>
    <m/>
    <m/>
    <m/>
    <m/>
    <m/>
    <m/>
  </r>
  <r>
    <s v="GL 2021 IISL.xlsx"/>
    <s v="Nice to have. Fill In or Delete"/>
    <s v="Nice to have. Fill In or Delete"/>
    <n v="187.1"/>
    <n v="44561"/>
    <n v="2021"/>
    <s v="Q4"/>
    <s v="December"/>
    <n v="52"/>
    <n v="31"/>
    <s v="Year"/>
    <s v="Activity"/>
    <s v="Actuals"/>
    <n v="44252"/>
    <x v="1"/>
    <x v="7"/>
    <x v="5"/>
    <n v="2021"/>
    <n v="2021"/>
    <n v="2"/>
    <s v="Nice to have. Fill In or Delete"/>
    <s v="REVENUE"/>
    <x v="0"/>
    <s v="4050 - Shipping and Handling"/>
    <s v="P&amp;L"/>
    <n v="25627"/>
    <s v="Yes"/>
    <s v="4050 - Shipping and Handling"/>
    <s v="Invoice"/>
    <n v="19337"/>
    <n v="44252"/>
    <n v="73082"/>
    <s v="CERVALIS A CYRUSONE COMPANY"/>
    <s v="CERVALIS A CYRUSONE COMPANY"/>
    <s v="[null]"/>
    <s v="[null]"/>
    <s v="[null]"/>
    <m/>
    <n v="187.1"/>
    <n v="-3581796.8399999989"/>
    <s v="Bryan Powers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187.1"/>
    <m/>
    <m/>
    <m/>
    <m/>
    <m/>
    <m/>
    <m/>
    <m/>
    <m/>
    <m/>
    <m/>
    <m/>
    <m/>
  </r>
  <r>
    <s v="GL 2021 IISL.xlsx"/>
    <s v="Nice to have. Fill In or Delete"/>
    <s v="Nice to have. Fill In or Delete"/>
    <n v="803.34"/>
    <n v="44561"/>
    <n v="2021"/>
    <s v="Q4"/>
    <s v="December"/>
    <n v="52"/>
    <n v="31"/>
    <s v="Year"/>
    <s v="Activity"/>
    <s v="Actuals"/>
    <n v="44252"/>
    <x v="1"/>
    <x v="7"/>
    <x v="5"/>
    <n v="2021"/>
    <n v="2021"/>
    <n v="2"/>
    <s v="Nice to have. Fill In or Delete"/>
    <s v="REVENUE"/>
    <x v="0"/>
    <s v="4050 - Shipping and Handling"/>
    <s v="P&amp;L"/>
    <n v="25627"/>
    <s v="Yes"/>
    <s v="4050 - Shipping and Handling"/>
    <s v="Invoice"/>
    <n v="19349"/>
    <n v="44252"/>
    <n v="73087"/>
    <s v="TRADEWEB"/>
    <s v="TRADEWEB"/>
    <s v="[null]"/>
    <s v="[null]"/>
    <s v="[null]"/>
    <m/>
    <n v="803.34"/>
    <n v="-3582600.1799999988"/>
    <s v="Michael Collins"/>
    <s v="Income"/>
    <s v="Income"/>
    <s v="Hardware"/>
    <s v="Hardware"/>
    <n v="-1"/>
    <s v="Bloomberg"/>
    <s v="By_Name"/>
    <s v="Sales - Hardware"/>
    <s v="4010 - Sales - Hardware"/>
    <s v="4050 - Shipping and Handling"/>
    <s v="[null]"/>
    <n v="121489"/>
    <s v="Actuals"/>
    <n v="121498"/>
    <s v="4050 - Shipping and Handling"/>
    <x v="0"/>
    <s v="Hardware"/>
    <n v="803.34"/>
    <m/>
    <m/>
    <m/>
    <m/>
    <m/>
    <m/>
    <m/>
    <m/>
    <m/>
    <m/>
    <m/>
    <m/>
    <m/>
  </r>
  <r>
    <s v="GL 2021 IISL.xlsx"/>
    <s v="Nice to have. Fill In or Delete"/>
    <s v="Nice to have. Fill In or Delete"/>
    <n v="2552.19"/>
    <n v="44561"/>
    <n v="2021"/>
    <s v="Q4"/>
    <s v="December"/>
    <n v="52"/>
    <n v="31"/>
    <s v="Year"/>
    <s v="Activity"/>
    <s v="Actuals"/>
    <n v="44228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52"/>
    <n v="44228"/>
    <n v="33631"/>
    <s v="ENCOMPASS DIGITAL MEDIA"/>
    <s v="ENCOMPASS DIGITAL MEDIA"/>
    <s v="[null]"/>
    <s v="[null]"/>
    <s v="Software"/>
    <n v="2552.19"/>
    <m/>
    <n v="1350186362.1900008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2552.19"/>
    <m/>
    <m/>
    <m/>
    <m/>
    <m/>
    <m/>
    <m/>
    <m/>
    <m/>
    <m/>
    <m/>
    <m/>
    <m/>
  </r>
  <r>
    <s v="GL 2021 IISL.xlsx"/>
    <s v="Nice to have. Fill In or Delete"/>
    <s v="Nice to have. Fill In or Delete"/>
    <n v="3068.16"/>
    <n v="44561"/>
    <n v="2021"/>
    <s v="Q4"/>
    <s v="December"/>
    <n v="52"/>
    <n v="31"/>
    <s v="Year"/>
    <s v="Activity"/>
    <s v="Actuals"/>
    <n v="44228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52"/>
    <n v="44228"/>
    <n v="33631"/>
    <s v="ENCOMPASS DIGITAL MEDIA"/>
    <s v="ENCOMPASS DIGITAL MEDIA"/>
    <s v="[null]"/>
    <s v="[null]"/>
    <s v="Hardware"/>
    <n v="3068.16"/>
    <m/>
    <n v="1350189430.3500009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068.16"/>
    <m/>
    <m/>
    <m/>
    <m/>
    <m/>
    <m/>
    <m/>
    <m/>
    <m/>
    <m/>
    <m/>
    <m/>
    <m/>
  </r>
  <r>
    <s v="GL 2021 IISL.xlsx"/>
    <s v="Nice to have. Fill In or Delete"/>
    <s v="Nice to have. Fill In or Delete"/>
    <n v="-780.9"/>
    <n v="44561"/>
    <n v="2021"/>
    <s v="Q4"/>
    <s v="December"/>
    <n v="52"/>
    <n v="31"/>
    <s v="Year"/>
    <s v="Activity"/>
    <s v="Actuals"/>
    <n v="44228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Receipt"/>
    <n v="19167"/>
    <n v="44228"/>
    <n v="171720"/>
    <s v="ENCOMPASS DIGITAL MEDIA"/>
    <s v="ENCOMPASS DIGITAL MEDIA"/>
    <s v="[null]"/>
    <s v="[null]"/>
    <s v="Software"/>
    <m/>
    <n v="780.9"/>
    <n v="1350188649.4500008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-780.9"/>
    <m/>
    <m/>
    <m/>
    <m/>
    <m/>
    <m/>
    <m/>
    <m/>
    <m/>
    <m/>
    <m/>
    <m/>
    <m/>
  </r>
  <r>
    <s v="GL 2021 IISL.xlsx"/>
    <s v="Nice to have. Fill In or Delete"/>
    <s v="Nice to have. Fill In or Delete"/>
    <n v="671.69"/>
    <n v="44561"/>
    <n v="2021"/>
    <s v="Q4"/>
    <s v="December"/>
    <n v="52"/>
    <n v="31"/>
    <s v="Year"/>
    <s v="Activity"/>
    <s v="Actuals"/>
    <n v="44228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42"/>
    <n v="44228"/>
    <n v="33630"/>
    <s v="ENCOMPASS DIGITAL MEDIA"/>
    <s v="ENCOMPASS DIGITAL MEDIA"/>
    <s v="[null]"/>
    <s v="[null]"/>
    <s v="Hardware"/>
    <n v="671.69"/>
    <m/>
    <n v="1350189321.1400008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671.69"/>
    <m/>
    <m/>
    <m/>
    <m/>
    <m/>
    <m/>
    <m/>
    <m/>
    <m/>
    <m/>
    <m/>
    <m/>
    <m/>
  </r>
  <r>
    <s v="GL 2021 IISL.xlsx"/>
    <s v="Nice to have. Fill In or Delete"/>
    <s v="Nice to have. Fill In or Delete"/>
    <n v="1385"/>
    <n v="44561"/>
    <n v="2021"/>
    <s v="Q4"/>
    <s v="December"/>
    <n v="52"/>
    <n v="31"/>
    <s v="Year"/>
    <s v="Activity"/>
    <s v="Actuals"/>
    <n v="44228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170"/>
    <n v="44228"/>
    <n v="33629"/>
    <s v="ENCOMPASS DIGITAL MEDIA"/>
    <s v="ENCOMPASS DIGITAL MEDIA"/>
    <s v="[null]"/>
    <s v="[null]"/>
    <s v="Hardware"/>
    <n v="1385"/>
    <m/>
    <n v="1350190706.1400008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385"/>
    <m/>
    <m/>
    <m/>
    <m/>
    <m/>
    <m/>
    <m/>
    <m/>
    <m/>
    <m/>
    <m/>
    <m/>
    <m/>
  </r>
  <r>
    <s v="GL 2021 IISL.xlsx"/>
    <s v="Nice to have. Fill In or Delete"/>
    <s v="Nice to have. Fill In or Delete"/>
    <n v="1832.33"/>
    <n v="44561"/>
    <n v="2021"/>
    <s v="Q4"/>
    <s v="December"/>
    <n v="52"/>
    <n v="31"/>
    <s v="Year"/>
    <s v="Activity"/>
    <s v="Actuals"/>
    <n v="44229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30"/>
    <n v="44229"/>
    <n v="33541"/>
    <s v="ENCOMPASS DIGITAL MEDIA"/>
    <s v="ENCOMPASS DIGITAL MEDIA"/>
    <s v="[null]"/>
    <s v="[null]"/>
    <s v="Hardware"/>
    <n v="1832.33"/>
    <m/>
    <n v="1350192538.470000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832.33"/>
    <m/>
    <m/>
    <m/>
    <m/>
    <m/>
    <m/>
    <m/>
    <m/>
    <m/>
    <m/>
    <m/>
    <m/>
    <m/>
  </r>
  <r>
    <s v="GL 2021 IISL.xlsx"/>
    <s v="Nice to have. Fill In or Delete"/>
    <s v="Nice to have. Fill In or Delete"/>
    <n v="225"/>
    <n v="44561"/>
    <n v="2021"/>
    <s v="Q4"/>
    <s v="December"/>
    <n v="52"/>
    <n v="31"/>
    <s v="Year"/>
    <s v="Activity"/>
    <s v="Actuals"/>
    <n v="44230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84"/>
    <n v="44230"/>
    <n v="33546"/>
    <s v="CERVALIS A CYRUSONE COMPANY"/>
    <s v="CERVALIS A CYRUSONE COMPANY"/>
    <s v="[null]"/>
    <s v="[null]"/>
    <s v="Hardware"/>
    <n v="225"/>
    <m/>
    <n v="1350192763.470000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225"/>
    <m/>
    <m/>
    <m/>
    <m/>
    <m/>
    <m/>
    <m/>
    <m/>
    <m/>
    <m/>
    <m/>
    <m/>
    <m/>
  </r>
  <r>
    <s v="GL 2021 IISL.xlsx"/>
    <s v="Nice to have. Fill In or Delete"/>
    <s v="Nice to have. Fill In or Delete"/>
    <n v="2958.8"/>
    <n v="44561"/>
    <n v="2021"/>
    <s v="Q4"/>
    <s v="December"/>
    <n v="52"/>
    <n v="31"/>
    <s v="Year"/>
    <s v="Activity"/>
    <s v="Actuals"/>
    <n v="44231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248"/>
    <n v="44231"/>
    <n v="33618"/>
    <s v="BLOOMBERG, LP"/>
    <s v="BLOOMBERG, LP"/>
    <s v="[null]"/>
    <s v="[null]"/>
    <s v="SubLabor NI"/>
    <n v="2958.8"/>
    <m/>
    <n v="1350195722.270000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2958.8"/>
    <m/>
    <m/>
    <m/>
    <m/>
    <m/>
    <m/>
    <m/>
    <m/>
    <m/>
    <m/>
    <m/>
    <m/>
    <m/>
  </r>
  <r>
    <s v="GL 2021 IISL.xlsx"/>
    <s v="Nice to have. Fill In or Delete"/>
    <s v="Nice to have. Fill In or Delete"/>
    <n v="6966.97"/>
    <n v="44561"/>
    <n v="2021"/>
    <s v="Q4"/>
    <s v="December"/>
    <n v="52"/>
    <n v="31"/>
    <s v="Year"/>
    <s v="Activity"/>
    <s v="Actuals"/>
    <n v="44231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203"/>
    <n v="44231"/>
    <n v="33542"/>
    <s v="BLOOMBERG, LP"/>
    <s v="BLOOMBERG, LP"/>
    <s v="[null]"/>
    <s v="[null]"/>
    <s v="Hardware"/>
    <n v="6966.97"/>
    <m/>
    <n v="1350202689.240000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6966.97"/>
    <m/>
    <m/>
    <m/>
    <m/>
    <m/>
    <m/>
    <m/>
    <m/>
    <m/>
    <m/>
    <m/>
    <m/>
    <m/>
  </r>
  <r>
    <s v="GL 2021 IISL.xlsx"/>
    <s v="Nice to have. Fill In or Delete"/>
    <s v="Nice to have. Fill In or Delete"/>
    <n v="530766.87"/>
    <n v="44561"/>
    <n v="2021"/>
    <s v="Q4"/>
    <s v="December"/>
    <n v="52"/>
    <n v="31"/>
    <s v="Year"/>
    <s v="Activity"/>
    <s v="Actuals"/>
    <n v="44231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248"/>
    <n v="44231"/>
    <n v="33543"/>
    <s v="BLOOMBERG, LP"/>
    <s v="BLOOMBERG, LP"/>
    <s v="[null]"/>
    <s v="[null]"/>
    <s v="Hardware"/>
    <n v="530766.87"/>
    <m/>
    <n v="1350733456.110000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530766.87"/>
    <m/>
    <m/>
    <m/>
    <m/>
    <m/>
    <m/>
    <m/>
    <m/>
    <m/>
    <m/>
    <m/>
    <m/>
    <m/>
  </r>
  <r>
    <s v="GL 2021 IISL.xlsx"/>
    <s v="Nice to have. Fill In or Delete"/>
    <s v="Nice to have. Fill In or Delete"/>
    <n v="3.14"/>
    <n v="44561"/>
    <n v="2021"/>
    <s v="Q4"/>
    <s v="December"/>
    <n v="52"/>
    <n v="31"/>
    <s v="Year"/>
    <s v="Activity"/>
    <s v="Actuals"/>
    <n v="44231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248"/>
    <n v="44231"/>
    <n v="33543"/>
    <s v="BLOOMBERG, LP"/>
    <s v="BLOOMBERG, LP"/>
    <s v="[null]"/>
    <s v="[null]"/>
    <s v="Software"/>
    <n v="3.14"/>
    <m/>
    <n v="1350733459.250000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.14"/>
    <m/>
    <m/>
    <m/>
    <m/>
    <m/>
    <m/>
    <m/>
    <m/>
    <m/>
    <m/>
    <m/>
    <m/>
    <m/>
  </r>
  <r>
    <s v="GL 2021 IISL.xlsx"/>
    <s v="Nice to have. Fill In or Delete"/>
    <s v="Nice to have. Fill In or Delete"/>
    <n v="3230.3"/>
    <n v="44561"/>
    <n v="2021"/>
    <s v="Q4"/>
    <s v="December"/>
    <n v="52"/>
    <n v="31"/>
    <s v="Year"/>
    <s v="Activity"/>
    <s v="Actuals"/>
    <n v="44231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77"/>
    <n v="44231"/>
    <n v="33561"/>
    <s v="STONY BROOK UNIVERSITY"/>
    <s v="STONY BROOK UNIVERSITY"/>
    <s v="[null]"/>
    <s v="[null]"/>
    <s v="Hardware"/>
    <n v="3230.3"/>
    <m/>
    <n v="1350736689.550000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230.3"/>
    <m/>
    <m/>
    <m/>
    <m/>
    <m/>
    <m/>
    <m/>
    <m/>
    <m/>
    <m/>
    <m/>
    <m/>
    <m/>
  </r>
  <r>
    <s v="GL 2021 IISL.xlsx"/>
    <s v="Nice to have. Fill In or Delete"/>
    <s v="Nice to have. Fill In or Delete"/>
    <n v="3510.06"/>
    <n v="44561"/>
    <n v="2021"/>
    <s v="Q4"/>
    <s v="December"/>
    <n v="52"/>
    <n v="31"/>
    <s v="Year"/>
    <s v="Activity"/>
    <s v="Actuals"/>
    <n v="44232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234"/>
    <n v="44232"/>
    <n v="33548"/>
    <s v="BLOOMBERG, LP"/>
    <s v="BLOOMBERG, LP"/>
    <s v="[null]"/>
    <s v="[null]"/>
    <s v="Hardware"/>
    <n v="3510.06"/>
    <m/>
    <n v="1350740199.610000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510.06"/>
    <m/>
    <m/>
    <m/>
    <m/>
    <m/>
    <m/>
    <m/>
    <m/>
    <m/>
    <m/>
    <m/>
    <m/>
    <m/>
  </r>
  <r>
    <s v="GL 2021 IISL.xlsx"/>
    <s v="Nice to have. Fill In or Delete"/>
    <s v="Nice to have. Fill In or Delete"/>
    <n v="24942.82"/>
    <n v="44561"/>
    <n v="2021"/>
    <s v="Q4"/>
    <s v="December"/>
    <n v="52"/>
    <n v="31"/>
    <s v="Year"/>
    <s v="Activity"/>
    <s v="Actuals"/>
    <n v="44232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215"/>
    <n v="44232"/>
    <n v="33549"/>
    <s v="BLOOMBERG, LP"/>
    <s v="BLOOMBERG, LP"/>
    <s v="[null]"/>
    <s v="[null]"/>
    <s v="Hardware"/>
    <n v="24942.82"/>
    <m/>
    <n v="1350765142.4300005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24942.82"/>
    <m/>
    <m/>
    <m/>
    <m/>
    <m/>
    <m/>
    <m/>
    <m/>
    <m/>
    <m/>
    <m/>
    <m/>
    <m/>
  </r>
  <r>
    <s v="GL 2021 IISL.xlsx"/>
    <s v="Nice to have. Fill In or Delete"/>
    <s v="Nice to have. Fill In or Delete"/>
    <n v="3124.83"/>
    <n v="44561"/>
    <n v="2021"/>
    <s v="Q4"/>
    <s v="December"/>
    <n v="52"/>
    <n v="31"/>
    <s v="Year"/>
    <s v="Activity"/>
    <s v="Actuals"/>
    <n v="44235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55"/>
    <n v="44235"/>
    <n v="33574"/>
    <s v="ARROW ELECTRONICS, INC"/>
    <s v="ARROW ELECTRONICS, INC"/>
    <s v="[null]"/>
    <s v="[null]"/>
    <s v="Hardware"/>
    <n v="3124.83"/>
    <m/>
    <n v="1350768267.2600005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124.83"/>
    <m/>
    <m/>
    <m/>
    <m/>
    <m/>
    <m/>
    <m/>
    <m/>
    <m/>
    <m/>
    <m/>
    <m/>
    <m/>
  </r>
  <r>
    <s v="GL 2021 IISL.xlsx"/>
    <s v="Nice to have. Fill In or Delete"/>
    <s v="Nice to have. Fill In or Delete"/>
    <n v="294.33999999999997"/>
    <n v="44561"/>
    <n v="2021"/>
    <s v="Q4"/>
    <s v="December"/>
    <n v="52"/>
    <n v="31"/>
    <s v="Year"/>
    <s v="Activity"/>
    <s v="Actuals"/>
    <n v="44235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93"/>
    <n v="44235"/>
    <n v="33576"/>
    <s v="RUBY INDUSTRIAL TECHNOLOGIES"/>
    <s v="RUBY INDUSTRIAL TECHNOLOGIES"/>
    <s v="[null]"/>
    <s v="[null]"/>
    <s v="Hardware"/>
    <n v="294.33999999999997"/>
    <m/>
    <n v="1350768561.6000004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294.33999999999997"/>
    <m/>
    <m/>
    <m/>
    <m/>
    <m/>
    <m/>
    <m/>
    <m/>
    <m/>
    <m/>
    <m/>
    <m/>
    <m/>
  </r>
  <r>
    <s v="GL 2021 IISL.xlsx"/>
    <s v="Nice to have. Fill In or Delete"/>
    <s v="Nice to have. Fill In or Delete"/>
    <n v="11474.84"/>
    <n v="44561"/>
    <n v="2021"/>
    <s v="Q4"/>
    <s v="December"/>
    <n v="52"/>
    <n v="31"/>
    <s v="Year"/>
    <s v="Activity"/>
    <s v="Actuals"/>
    <n v="44236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134"/>
    <n v="44236"/>
    <n v="33573"/>
    <s v="BLOOMBERG, LP"/>
    <s v="BLOOMBERG, LP"/>
    <s v="[null]"/>
    <s v="[null]"/>
    <s v="Hardware"/>
    <n v="11474.84"/>
    <m/>
    <n v="1350780036.4400003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1474.84"/>
    <m/>
    <m/>
    <m/>
    <m/>
    <m/>
    <m/>
    <m/>
    <m/>
    <m/>
    <m/>
    <m/>
    <m/>
    <m/>
  </r>
  <r>
    <s v="GL 2021 IISL.xlsx"/>
    <s v="Nice to have. Fill In or Delete"/>
    <s v="Nice to have. Fill In or Delete"/>
    <n v="3124.83"/>
    <n v="44561"/>
    <n v="2021"/>
    <s v="Q4"/>
    <s v="December"/>
    <n v="52"/>
    <n v="31"/>
    <s v="Year"/>
    <s v="Activity"/>
    <s v="Actuals"/>
    <n v="44236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56"/>
    <n v="44236"/>
    <n v="33582"/>
    <s v="ARROW ELECTRONICS, INC"/>
    <s v="ARROW ELECTRONICS, INC"/>
    <s v="[null]"/>
    <s v="[null]"/>
    <s v="Hardware"/>
    <n v="3124.83"/>
    <m/>
    <n v="1350783161.2700002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124.83"/>
    <m/>
    <m/>
    <m/>
    <m/>
    <m/>
    <m/>
    <m/>
    <m/>
    <m/>
    <m/>
    <m/>
    <m/>
    <m/>
  </r>
  <r>
    <s v="GL 2021 IISL.xlsx"/>
    <s v="Nice to have. Fill In or Delete"/>
    <s v="Nice to have. Fill In or Delete"/>
    <n v="19138.599999999999"/>
    <n v="44561"/>
    <n v="2021"/>
    <s v="Q4"/>
    <s v="December"/>
    <n v="52"/>
    <n v="31"/>
    <s v="Year"/>
    <s v="Activity"/>
    <s v="Actuals"/>
    <n v="44236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004"/>
    <n v="44236"/>
    <n v="33570"/>
    <s v="BLOOMBERG, LP"/>
    <s v="BLOOMBERG, LP"/>
    <s v="[null]"/>
    <s v="[null]"/>
    <s v="Hardware"/>
    <n v="19138.599999999999"/>
    <m/>
    <n v="1350802299.8700001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9138.599999999999"/>
    <m/>
    <m/>
    <m/>
    <m/>
    <m/>
    <m/>
    <m/>
    <m/>
    <m/>
    <m/>
    <m/>
    <m/>
    <m/>
  </r>
  <r>
    <s v="GL 2021 IISL.xlsx"/>
    <s v="Nice to have. Fill In or Delete"/>
    <s v="Nice to have. Fill In or Delete"/>
    <n v="1339"/>
    <n v="44561"/>
    <n v="2021"/>
    <s v="Q4"/>
    <s v="December"/>
    <n v="52"/>
    <n v="31"/>
    <s v="Year"/>
    <s v="Activity"/>
    <s v="Actuals"/>
    <n v="44236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45"/>
    <n v="44236"/>
    <n v="33571"/>
    <s v="BLOOMBERG, LP"/>
    <s v="BLOOMBERG, LP"/>
    <s v="[null]"/>
    <s v="[null]"/>
    <s v="Hardware"/>
    <n v="1339"/>
    <m/>
    <n v="1350803638.8700001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339"/>
    <m/>
    <m/>
    <m/>
    <m/>
    <m/>
    <m/>
    <m/>
    <m/>
    <m/>
    <m/>
    <m/>
    <m/>
    <m/>
  </r>
  <r>
    <s v="GL 2021 IISL.xlsx"/>
    <s v="Nice to have. Fill In or Delete"/>
    <s v="Nice to have. Fill In or Delete"/>
    <n v="77888"/>
    <n v="44561"/>
    <n v="2021"/>
    <s v="Q4"/>
    <s v="December"/>
    <n v="52"/>
    <n v="31"/>
    <s v="Year"/>
    <s v="Activity"/>
    <s v="Actuals"/>
    <n v="44236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Bill"/>
    <n v="19395"/>
    <n v="44236"/>
    <n v="53277860"/>
    <s v="ARROW"/>
    <s v="TRADEWEB"/>
    <s v="Jaimin Patel Jaimin.Patel@tradeweb.com TRADEWEB 185 Hudson Street Suite 2200 Jersey City NJ 07311"/>
    <s v="[null]"/>
    <s v="Software"/>
    <n v="77888"/>
    <m/>
    <n v="1350881526.8700001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77888"/>
    <m/>
    <m/>
    <m/>
    <m/>
    <m/>
    <m/>
    <m/>
    <m/>
    <m/>
    <m/>
    <m/>
    <m/>
    <m/>
  </r>
  <r>
    <s v="GL 2021 IISL.xlsx"/>
    <s v="Nice to have. Fill In or Delete"/>
    <s v="Nice to have. Fill In or Delete"/>
    <n v="22949.68"/>
    <n v="44561"/>
    <n v="2021"/>
    <s v="Q4"/>
    <s v="December"/>
    <n v="52"/>
    <n v="31"/>
    <s v="Year"/>
    <s v="Activity"/>
    <s v="Actuals"/>
    <n v="44236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134"/>
    <n v="44236"/>
    <n v="33572"/>
    <s v="BLOOMBERG, LP"/>
    <s v="BLOOMBERG, LP"/>
    <s v="[null]"/>
    <s v="[null]"/>
    <s v="Hardware"/>
    <n v="22949.68"/>
    <m/>
    <n v="1350904476.5500002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22949.68"/>
    <m/>
    <m/>
    <m/>
    <m/>
    <m/>
    <m/>
    <m/>
    <m/>
    <m/>
    <m/>
    <m/>
    <m/>
    <m/>
  </r>
  <r>
    <s v="GL 2021 IISL.xlsx"/>
    <s v="Nice to have. Fill In or Delete"/>
    <s v="Nice to have. Fill In or Delete"/>
    <n v="1177279.56"/>
    <n v="44561"/>
    <n v="2021"/>
    <s v="Q4"/>
    <s v="December"/>
    <n v="52"/>
    <n v="31"/>
    <s v="Year"/>
    <s v="Activity"/>
    <s v="Actuals"/>
    <n v="44236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004"/>
    <n v="44236"/>
    <n v="33567"/>
    <s v="BLOOMBERG, LP"/>
    <s v="BLOOMBERG, LP"/>
    <s v="[null]"/>
    <s v="[null]"/>
    <s v="Hardware"/>
    <n v="1177279.56"/>
    <m/>
    <n v="1352081756.1100001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177279.56"/>
    <m/>
    <m/>
    <m/>
    <m/>
    <m/>
    <m/>
    <m/>
    <m/>
    <m/>
    <m/>
    <m/>
    <m/>
    <m/>
  </r>
  <r>
    <s v="GL 2021 IISL.xlsx"/>
    <s v="Nice to have. Fill In or Delete"/>
    <s v="Nice to have. Fill In or Delete"/>
    <n v="627900"/>
    <n v="44561"/>
    <n v="2021"/>
    <s v="Q4"/>
    <s v="December"/>
    <n v="52"/>
    <n v="31"/>
    <s v="Year"/>
    <s v="Activity"/>
    <s v="Actuals"/>
    <n v="44236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004"/>
    <n v="44236"/>
    <n v="33568"/>
    <s v="BLOOMBERG, LP"/>
    <s v="BLOOMBERG, LP"/>
    <s v="[null]"/>
    <s v="[null]"/>
    <s v="Hardware"/>
    <n v="627900"/>
    <m/>
    <n v="1352709656.1100001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627900"/>
    <m/>
    <m/>
    <m/>
    <m/>
    <m/>
    <m/>
    <m/>
    <m/>
    <m/>
    <m/>
    <m/>
    <m/>
    <m/>
  </r>
  <r>
    <s v="GL 2021 IISL.xlsx"/>
    <s v="Nice to have. Fill In or Delete"/>
    <s v="Nice to have. Fill In or Delete"/>
    <n v="1374.28"/>
    <n v="44561"/>
    <n v="2021"/>
    <s v="Q4"/>
    <s v="December"/>
    <n v="52"/>
    <n v="31"/>
    <s v="Year"/>
    <s v="Activity"/>
    <s v="Actuals"/>
    <n v="44237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8364"/>
    <n v="44237"/>
    <n v="33590"/>
    <s v="PLANNED PARENTHOOD CALIFORNIA CENTRAL COAST"/>
    <s v="PLANNED PARENTHOOD CALIFORNIA CENTRAL COAST"/>
    <s v="[null]"/>
    <s v="[null]"/>
    <s v="Software"/>
    <n v="1374.28"/>
    <m/>
    <n v="1352711030.3900001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374.28"/>
    <m/>
    <m/>
    <m/>
    <m/>
    <m/>
    <m/>
    <m/>
    <m/>
    <m/>
    <m/>
    <m/>
    <m/>
    <m/>
  </r>
  <r>
    <s v="GL 2021 IISL.xlsx"/>
    <s v="Nice to have. Fill In or Delete"/>
    <s v="Nice to have. Fill In or Delete"/>
    <n v="16.5"/>
    <n v="44561"/>
    <n v="2021"/>
    <s v="Q4"/>
    <s v="December"/>
    <n v="52"/>
    <n v="31"/>
    <s v="Year"/>
    <s v="Activity"/>
    <s v="Actuals"/>
    <n v="44238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153"/>
    <n v="44238"/>
    <n v="33580"/>
    <s v="BLOOMBERG, LP"/>
    <s v="BLOOMBERG, LP"/>
    <s v="[null]"/>
    <s v="[null]"/>
    <s v="Software"/>
    <n v="16.5"/>
    <m/>
    <n v="1352711046.8900001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6.5"/>
    <m/>
    <m/>
    <m/>
    <m/>
    <m/>
    <m/>
    <m/>
    <m/>
    <m/>
    <m/>
    <m/>
    <m/>
    <m/>
  </r>
  <r>
    <s v="GL 2021 IISL.xlsx"/>
    <s v="Nice to have. Fill In or Delete"/>
    <s v="Nice to have. Fill In or Delete"/>
    <n v="1400"/>
    <n v="44561"/>
    <n v="2021"/>
    <s v="Q4"/>
    <s v="December"/>
    <n v="52"/>
    <n v="31"/>
    <s v="Year"/>
    <s v="Activity"/>
    <s v="Actuals"/>
    <n v="44238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401"/>
    <n v="44238"/>
    <n v="33597"/>
    <s v="RUBY INDUSTRIAL TECHNOLOGIES"/>
    <s v="RUBY INDUSTRIAL TECHNOLOGIES"/>
    <s v="[null]"/>
    <s v="[null]"/>
    <s v="Hardware"/>
    <n v="1400"/>
    <m/>
    <n v="1352712446.8900001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400"/>
    <m/>
    <m/>
    <m/>
    <m/>
    <m/>
    <m/>
    <m/>
    <m/>
    <m/>
    <m/>
    <m/>
    <m/>
    <m/>
  </r>
  <r>
    <s v="GL 2021 IISL.xlsx"/>
    <s v="Nice to have. Fill In or Delete"/>
    <s v="Nice to have. Fill In or Delete"/>
    <n v="19630.71"/>
    <n v="44561"/>
    <n v="2021"/>
    <s v="Q4"/>
    <s v="December"/>
    <n v="52"/>
    <n v="31"/>
    <s v="Year"/>
    <s v="Activity"/>
    <s v="Actuals"/>
    <n v="44238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153"/>
    <n v="44238"/>
    <n v="33581"/>
    <s v="BLOOMBERG, LP"/>
    <s v="BLOOMBERG, LP"/>
    <s v="[null]"/>
    <s v="[null]"/>
    <s v="Hardware"/>
    <n v="19630.71"/>
    <m/>
    <n v="1352732077.6000001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9630.71"/>
    <m/>
    <m/>
    <m/>
    <m/>
    <m/>
    <m/>
    <m/>
    <m/>
    <m/>
    <m/>
    <m/>
    <m/>
    <m/>
  </r>
  <r>
    <s v="GL 2021 IISL.xlsx"/>
    <s v="Nice to have. Fill In or Delete"/>
    <s v="Nice to have. Fill In or Delete"/>
    <n v="438.36"/>
    <n v="44561"/>
    <n v="2021"/>
    <s v="Q4"/>
    <s v="December"/>
    <n v="52"/>
    <n v="31"/>
    <s v="Year"/>
    <s v="Activity"/>
    <s v="Actuals"/>
    <n v="44238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400"/>
    <n v="44238"/>
    <n v="33598"/>
    <s v="RUBY INDUSTRIAL TECHNOLOGIES"/>
    <s v="RUBY INDUSTRIAL TECHNOLOGIES"/>
    <s v="[null]"/>
    <s v="[null]"/>
    <s v="Hardware"/>
    <n v="438.36"/>
    <m/>
    <n v="1352732515.9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438.36"/>
    <m/>
    <m/>
    <m/>
    <m/>
    <m/>
    <m/>
    <m/>
    <m/>
    <m/>
    <m/>
    <m/>
    <m/>
    <m/>
  </r>
  <r>
    <s v="GL 2021 IISL.xlsx"/>
    <s v="Nice to have. Fill In or Delete"/>
    <s v="Nice to have. Fill In or Delete"/>
    <n v="1722273.55"/>
    <n v="44561"/>
    <n v="2021"/>
    <s v="Q4"/>
    <s v="December"/>
    <n v="52"/>
    <n v="31"/>
    <s v="Year"/>
    <s v="Activity"/>
    <s v="Actuals"/>
    <n v="44238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004"/>
    <n v="44238"/>
    <n v="33585"/>
    <s v="BLOOMBERG, LP"/>
    <s v="BLOOMBERG, LP"/>
    <s v="[null]"/>
    <s v="[null]"/>
    <s v="Hardware"/>
    <n v="1722273.55"/>
    <m/>
    <n v="1354454789.51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722273.55"/>
    <m/>
    <m/>
    <m/>
    <m/>
    <m/>
    <m/>
    <m/>
    <m/>
    <m/>
    <m/>
    <m/>
    <m/>
    <m/>
  </r>
  <r>
    <s v="GL 2021 IISL.xlsx"/>
    <s v="Nice to have. Fill In or Delete"/>
    <s v="Nice to have. Fill In or Delete"/>
    <n v="19139.509999999998"/>
    <n v="44561"/>
    <n v="2021"/>
    <s v="Q4"/>
    <s v="December"/>
    <n v="52"/>
    <n v="31"/>
    <s v="Year"/>
    <s v="Activity"/>
    <s v="Actuals"/>
    <n v="44238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004"/>
    <n v="44238"/>
    <n v="33586"/>
    <s v="BLOOMBERG, LP"/>
    <s v="BLOOMBERG, LP"/>
    <s v="[null]"/>
    <s v="[null]"/>
    <s v="Hardware"/>
    <n v="19139.509999999998"/>
    <m/>
    <n v="1354473929.02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9139.509999999998"/>
    <m/>
    <m/>
    <m/>
    <m/>
    <m/>
    <m/>
    <m/>
    <m/>
    <m/>
    <m/>
    <m/>
    <m/>
    <m/>
  </r>
  <r>
    <s v="GL 2021 IISL.xlsx"/>
    <s v="Nice to have. Fill In or Delete"/>
    <s v="Nice to have. Fill In or Delete"/>
    <n v="1374560.86"/>
    <n v="44561"/>
    <n v="2021"/>
    <s v="Q4"/>
    <s v="December"/>
    <n v="52"/>
    <n v="31"/>
    <s v="Year"/>
    <s v="Activity"/>
    <s v="Actuals"/>
    <n v="44238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153"/>
    <n v="44238"/>
    <n v="33580"/>
    <s v="BLOOMBERG, LP"/>
    <s v="BLOOMBERG, LP"/>
    <s v="[null]"/>
    <s v="[null]"/>
    <s v="Hardware"/>
    <n v="1374560.86"/>
    <m/>
    <n v="1355848489.8799999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374560.86"/>
    <m/>
    <m/>
    <m/>
    <m/>
    <m/>
    <m/>
    <m/>
    <m/>
    <m/>
    <m/>
    <m/>
    <m/>
    <m/>
  </r>
  <r>
    <s v="GL 2021 IISL.xlsx"/>
    <s v="Nice to have. Fill In or Delete"/>
    <s v="Nice to have. Fill In or Delete"/>
    <n v="255.63"/>
    <n v="44561"/>
    <n v="2021"/>
    <s v="Q4"/>
    <s v="December"/>
    <n v="52"/>
    <n v="31"/>
    <s v="Year"/>
    <s v="Activity"/>
    <s v="Actuals"/>
    <n v="44238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99"/>
    <n v="44238"/>
    <n v="33596"/>
    <s v="KAMAN CORPORATION"/>
    <s v="KAMAN CORPORATION"/>
    <s v="[null]"/>
    <s v="[null]"/>
    <s v="Hardware"/>
    <n v="255.63"/>
    <m/>
    <n v="1355848745.51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255.63"/>
    <m/>
    <m/>
    <m/>
    <m/>
    <m/>
    <m/>
    <m/>
    <m/>
    <m/>
    <m/>
    <m/>
    <m/>
    <m/>
  </r>
  <r>
    <s v="GL 2021 IISL.xlsx"/>
    <s v="Nice to have. Fill In or Delete"/>
    <s v="Nice to have. Fill In or Delete"/>
    <n v="25423.599999999999"/>
    <n v="44561"/>
    <n v="2021"/>
    <s v="Q4"/>
    <s v="December"/>
    <n v="52"/>
    <n v="31"/>
    <s v="Year"/>
    <s v="Activity"/>
    <s v="Actuals"/>
    <n v="44239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290"/>
    <n v="44239"/>
    <n v="33593"/>
    <s v="LINDE"/>
    <s v="LINDE"/>
    <s v="[null]"/>
    <s v="[null]"/>
    <s v="Hardware"/>
    <n v="25423.599999999999"/>
    <m/>
    <n v="1355874169.1099999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25423.599999999999"/>
    <m/>
    <m/>
    <m/>
    <m/>
    <m/>
    <m/>
    <m/>
    <m/>
    <m/>
    <m/>
    <m/>
    <m/>
    <m/>
  </r>
  <r>
    <s v="GL 2021 IISL.xlsx"/>
    <s v="Nice to have. Fill In or Delete"/>
    <s v="Nice to have. Fill In or Delete"/>
    <n v="-1479.4"/>
    <n v="44561"/>
    <n v="2021"/>
    <s v="Q4"/>
    <s v="December"/>
    <n v="52"/>
    <n v="31"/>
    <s v="Year"/>
    <s v="Activity"/>
    <s v="Actuals"/>
    <n v="44239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Receipt"/>
    <n v="19248"/>
    <n v="44239"/>
    <n v="171699"/>
    <s v="ARROW"/>
    <s v="[null]"/>
    <s v="[null]"/>
    <s v="[null]"/>
    <s v="SubLabor NI"/>
    <m/>
    <n v="1479.4"/>
    <n v="1355872689.7099998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-1479.4"/>
    <m/>
    <m/>
    <m/>
    <m/>
    <m/>
    <m/>
    <m/>
    <m/>
    <m/>
    <m/>
    <m/>
    <m/>
    <m/>
  </r>
  <r>
    <s v="GL 2021 IISL.xlsx"/>
    <s v="Nice to have. Fill In or Delete"/>
    <s v="Nice to have. Fill In or Delete"/>
    <n v="1341.72"/>
    <n v="44561"/>
    <n v="2021"/>
    <s v="Q4"/>
    <s v="December"/>
    <n v="52"/>
    <n v="31"/>
    <s v="Year"/>
    <s v="Activity"/>
    <s v="Actuals"/>
    <n v="44239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286"/>
    <n v="44239"/>
    <n v="33591"/>
    <s v="LINDE"/>
    <s v="LINDE"/>
    <s v="[null]"/>
    <s v="[null]"/>
    <s v="Software"/>
    <n v="1341.72"/>
    <m/>
    <n v="1355874031.4299998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341.72"/>
    <m/>
    <m/>
    <m/>
    <m/>
    <m/>
    <m/>
    <m/>
    <m/>
    <m/>
    <m/>
    <m/>
    <m/>
    <m/>
  </r>
  <r>
    <s v="GL 2021 IISL.xlsx"/>
    <s v="Nice to have. Fill In or Delete"/>
    <s v="Nice to have. Fill In or Delete"/>
    <n v="37389.550000000003"/>
    <n v="44561"/>
    <n v="2021"/>
    <s v="Q4"/>
    <s v="December"/>
    <n v="52"/>
    <n v="31"/>
    <s v="Year"/>
    <s v="Activity"/>
    <s v="Actuals"/>
    <n v="44239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286"/>
    <n v="44239"/>
    <n v="33591"/>
    <s v="LINDE"/>
    <s v="LINDE"/>
    <s v="[null]"/>
    <s v="[null]"/>
    <s v="Hardware"/>
    <n v="37389.550000000003"/>
    <m/>
    <n v="1355911420.9799998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7389.550000000003"/>
    <m/>
    <m/>
    <m/>
    <m/>
    <m/>
    <m/>
    <m/>
    <m/>
    <m/>
    <m/>
    <m/>
    <m/>
    <m/>
  </r>
  <r>
    <s v="GL 2021 IISL.xlsx"/>
    <s v="Nice to have. Fill In or Delete"/>
    <s v="Nice to have. Fill In or Delete"/>
    <n v="-1479.4"/>
    <n v="44561"/>
    <n v="2021"/>
    <s v="Q4"/>
    <s v="December"/>
    <n v="52"/>
    <n v="31"/>
    <s v="Year"/>
    <s v="Activity"/>
    <s v="Actuals"/>
    <n v="44239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Receipt"/>
    <n v="19248"/>
    <n v="44239"/>
    <n v="171698"/>
    <s v="ARROW"/>
    <s v="[null]"/>
    <s v="[null]"/>
    <s v="[null]"/>
    <s v="SubLabor NI"/>
    <m/>
    <n v="1479.4"/>
    <n v="1355909941.579999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-1479.4"/>
    <m/>
    <m/>
    <m/>
    <m/>
    <m/>
    <m/>
    <m/>
    <m/>
    <m/>
    <m/>
    <m/>
    <m/>
    <m/>
  </r>
  <r>
    <s v="GL 2021 IISL.xlsx"/>
    <s v="Nice to have. Fill In or Delete"/>
    <s v="Nice to have. Fill In or Delete"/>
    <n v="25398.04"/>
    <n v="44561"/>
    <n v="2021"/>
    <s v="Q4"/>
    <s v="December"/>
    <n v="52"/>
    <n v="31"/>
    <s v="Year"/>
    <s v="Activity"/>
    <s v="Actuals"/>
    <n v="44239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290"/>
    <n v="44239"/>
    <n v="33594"/>
    <s v="LINDE"/>
    <s v="LINDE"/>
    <s v="[null]"/>
    <s v="[null]"/>
    <s v="Hardware"/>
    <n v="25398.04"/>
    <m/>
    <n v="1355935339.619999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25398.04"/>
    <m/>
    <m/>
    <m/>
    <m/>
    <m/>
    <m/>
    <m/>
    <m/>
    <m/>
    <m/>
    <m/>
    <m/>
    <m/>
  </r>
  <r>
    <s v="GL 2021 IISL.xlsx"/>
    <s v="Nice to have. Fill In or Delete"/>
    <s v="Nice to have. Fill In or Delete"/>
    <n v="45905.05"/>
    <n v="44561"/>
    <n v="2021"/>
    <s v="Q4"/>
    <s v="December"/>
    <n v="52"/>
    <n v="31"/>
    <s v="Year"/>
    <s v="Activity"/>
    <s v="Actuals"/>
    <n v="44239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285"/>
    <n v="44239"/>
    <n v="33595"/>
    <s v="LINDE"/>
    <s v="LINDE"/>
    <s v="[null]"/>
    <s v="[null]"/>
    <s v="Hardware"/>
    <n v="45905.05"/>
    <m/>
    <n v="1355981244.669999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45905.05"/>
    <m/>
    <m/>
    <m/>
    <m/>
    <m/>
    <m/>
    <m/>
    <m/>
    <m/>
    <m/>
    <m/>
    <m/>
    <m/>
  </r>
  <r>
    <s v="GL 2021 IISL.xlsx"/>
    <s v="Nice to have. Fill In or Delete"/>
    <s v="Nice to have. Fill In or Delete"/>
    <n v="37389.550000000003"/>
    <n v="44561"/>
    <n v="2021"/>
    <s v="Q4"/>
    <s v="December"/>
    <n v="52"/>
    <n v="31"/>
    <s v="Year"/>
    <s v="Activity"/>
    <s v="Actuals"/>
    <n v="44239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286"/>
    <n v="44239"/>
    <n v="33592"/>
    <s v="LINDE"/>
    <s v="LINDE"/>
    <s v="[null]"/>
    <s v="[null]"/>
    <s v="Hardware"/>
    <n v="37389.550000000003"/>
    <m/>
    <n v="1356018634.219999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7389.550000000003"/>
    <m/>
    <m/>
    <m/>
    <m/>
    <m/>
    <m/>
    <m/>
    <m/>
    <m/>
    <m/>
    <m/>
    <m/>
    <m/>
  </r>
  <r>
    <s v="GL 2021 IISL.xlsx"/>
    <s v="Nice to have. Fill In or Delete"/>
    <s v="Nice to have. Fill In or Delete"/>
    <n v="1341.72"/>
    <n v="44561"/>
    <n v="2021"/>
    <s v="Q4"/>
    <s v="December"/>
    <n v="52"/>
    <n v="31"/>
    <s v="Year"/>
    <s v="Activity"/>
    <s v="Actuals"/>
    <n v="44239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286"/>
    <n v="44239"/>
    <n v="33592"/>
    <s v="LINDE"/>
    <s v="LINDE"/>
    <s v="[null]"/>
    <s v="[null]"/>
    <s v="Software"/>
    <n v="1341.72"/>
    <m/>
    <n v="1356019975.939999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341.72"/>
    <m/>
    <m/>
    <m/>
    <m/>
    <m/>
    <m/>
    <m/>
    <m/>
    <m/>
    <m/>
    <m/>
    <m/>
    <m/>
  </r>
  <r>
    <s v="GL 2021 IISL.xlsx"/>
    <s v="Nice to have. Fill In or Delete"/>
    <s v="Nice to have. Fill In or Delete"/>
    <n v="7179.58"/>
    <n v="44561"/>
    <n v="2021"/>
    <s v="Q4"/>
    <s v="December"/>
    <n v="52"/>
    <n v="31"/>
    <s v="Year"/>
    <s v="Activity"/>
    <s v="Actuals"/>
    <n v="44243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296"/>
    <n v="44243"/>
    <n v="33603"/>
    <s v="ARROW ELECTRONICS, INC"/>
    <s v="ARROW ELECTRONICS, INC"/>
    <s v="[null]"/>
    <s v="[null]"/>
    <s v="Hardware"/>
    <n v="7179.58"/>
    <m/>
    <n v="1356027155.5199995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7179.58"/>
    <m/>
    <m/>
    <m/>
    <m/>
    <m/>
    <m/>
    <m/>
    <m/>
    <m/>
    <m/>
    <m/>
    <m/>
    <m/>
  </r>
  <r>
    <s v="GL 2021 IISL.xlsx"/>
    <s v="Nice to have. Fill In or Delete"/>
    <s v="Nice to have. Fill In or Delete"/>
    <n v="13255.36"/>
    <n v="44561"/>
    <n v="2021"/>
    <s v="Q4"/>
    <s v="December"/>
    <n v="52"/>
    <n v="31"/>
    <s v="Year"/>
    <s v="Activity"/>
    <s v="Actuals"/>
    <n v="44243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66"/>
    <n v="44243"/>
    <n v="33604"/>
    <s v="ARROW ELECTRONICS, INC"/>
    <s v="ARROW ELECTRONICS, INC"/>
    <s v="[null]"/>
    <s v="[null]"/>
    <s v="Hardware"/>
    <n v="13255.36"/>
    <m/>
    <n v="1356040410.8799994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3255.36"/>
    <m/>
    <m/>
    <m/>
    <m/>
    <m/>
    <m/>
    <m/>
    <m/>
    <m/>
    <m/>
    <m/>
    <m/>
    <m/>
  </r>
  <r>
    <s v="GL 2021 IISL.xlsx"/>
    <s v="Nice to have. Fill In or Delete"/>
    <s v="Nice to have. Fill In or Delete"/>
    <n v="4212.45"/>
    <n v="44561"/>
    <n v="2021"/>
    <s v="Q4"/>
    <s v="December"/>
    <n v="52"/>
    <n v="31"/>
    <s v="Year"/>
    <s v="Activity"/>
    <s v="Actuals"/>
    <n v="44243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296"/>
    <n v="44243"/>
    <n v="33603"/>
    <s v="ARROW ELECTRONICS, INC"/>
    <s v="ARROW ELECTRONICS, INC"/>
    <s v="[null]"/>
    <s v="[null]"/>
    <s v="Software"/>
    <n v="4212.45"/>
    <m/>
    <n v="1356044623.3299994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4212.45"/>
    <m/>
    <m/>
    <m/>
    <m/>
    <m/>
    <m/>
    <m/>
    <m/>
    <m/>
    <m/>
    <m/>
    <m/>
    <m/>
  </r>
  <r>
    <s v="GL 2021 IISL.xlsx"/>
    <s v="Nice to have. Fill In or Delete"/>
    <s v="Nice to have. Fill In or Delete"/>
    <n v="5365.41"/>
    <n v="44561"/>
    <n v="2021"/>
    <s v="Q4"/>
    <s v="December"/>
    <n v="52"/>
    <n v="31"/>
    <s v="Year"/>
    <s v="Activity"/>
    <s v="Actuals"/>
    <n v="44243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402"/>
    <n v="44243"/>
    <n v="33607"/>
    <s v="AK SYSTEMS"/>
    <s v="AK SYSTEMS"/>
    <s v="[null]"/>
    <s v="[null]"/>
    <s v="Software"/>
    <n v="5365.41"/>
    <m/>
    <n v="1356049988.7399995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5365.41"/>
    <m/>
    <m/>
    <m/>
    <m/>
    <m/>
    <m/>
    <m/>
    <m/>
    <m/>
    <m/>
    <m/>
    <m/>
    <m/>
  </r>
  <r>
    <s v="GL 2021 IISL.xlsx"/>
    <s v="Nice to have. Fill In or Delete"/>
    <s v="Nice to have. Fill In or Delete"/>
    <n v="1600"/>
    <n v="44561"/>
    <n v="2021"/>
    <s v="Q4"/>
    <s v="December"/>
    <n v="52"/>
    <n v="31"/>
    <s v="Year"/>
    <s v="Activity"/>
    <s v="Actuals"/>
    <n v="44243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406"/>
    <n v="44243"/>
    <n v="33608"/>
    <s v="LINDE"/>
    <s v="LINDE"/>
    <s v="[null]"/>
    <s v="[null]"/>
    <s v="Hardware"/>
    <n v="1600"/>
    <m/>
    <n v="1356051588.7399995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600"/>
    <m/>
    <m/>
    <m/>
    <m/>
    <m/>
    <m/>
    <m/>
    <m/>
    <m/>
    <m/>
    <m/>
    <m/>
    <m/>
  </r>
  <r>
    <s v="GL 2021 IISL.xlsx"/>
    <s v="Nice to have. Fill In or Delete"/>
    <s v="Nice to have. Fill In or Delete"/>
    <n v="785"/>
    <n v="44561"/>
    <n v="2021"/>
    <s v="Q4"/>
    <s v="December"/>
    <n v="52"/>
    <n v="31"/>
    <s v="Year"/>
    <s v="Activity"/>
    <s v="Actuals"/>
    <n v="44243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286"/>
    <n v="44243"/>
    <n v="33600"/>
    <s v="LINDE"/>
    <s v="LINDE"/>
    <s v="[null]"/>
    <s v="[null]"/>
    <s v="Hardware"/>
    <n v="785"/>
    <m/>
    <n v="1356052373.7399995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785"/>
    <m/>
    <m/>
    <m/>
    <m/>
    <m/>
    <m/>
    <m/>
    <m/>
    <m/>
    <m/>
    <m/>
    <m/>
    <m/>
  </r>
  <r>
    <s v="GL 2021 IISL.xlsx"/>
    <s v="Nice to have. Fill In or Delete"/>
    <s v="Nice to have. Fill In or Delete"/>
    <n v="838"/>
    <n v="44561"/>
    <n v="2021"/>
    <s v="Q4"/>
    <s v="December"/>
    <n v="52"/>
    <n v="31"/>
    <s v="Year"/>
    <s v="Activity"/>
    <s v="Actuals"/>
    <n v="44243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286"/>
    <n v="44243"/>
    <n v="33601"/>
    <s v="LINDE"/>
    <s v="LINDE"/>
    <s v="[null]"/>
    <s v="[null]"/>
    <s v="Hardware"/>
    <n v="838"/>
    <m/>
    <n v="1356053211.7399995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838"/>
    <m/>
    <m/>
    <m/>
    <m/>
    <m/>
    <m/>
    <m/>
    <m/>
    <m/>
    <m/>
    <m/>
    <m/>
    <m/>
  </r>
  <r>
    <s v="GL 2021 IISL.xlsx"/>
    <s v="Nice to have. Fill In or Delete"/>
    <s v="Nice to have. Fill In or Delete"/>
    <n v="627.24"/>
    <n v="44561"/>
    <n v="2021"/>
    <s v="Q4"/>
    <s v="December"/>
    <n v="52"/>
    <n v="31"/>
    <s v="Year"/>
    <s v="Activity"/>
    <s v="Actuals"/>
    <n v="44244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407"/>
    <n v="44244"/>
    <n v="33617"/>
    <s v="KAMAN CORPORATION"/>
    <s v="KAMAN CORPORATION"/>
    <s v="[null]"/>
    <s v="[null]"/>
    <s v="Hardware"/>
    <n v="627.24"/>
    <m/>
    <n v="1356053838.9799995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627.24"/>
    <m/>
    <m/>
    <m/>
    <m/>
    <m/>
    <m/>
    <m/>
    <m/>
    <m/>
    <m/>
    <m/>
    <m/>
    <m/>
  </r>
  <r>
    <s v="GL 2021 IISL.xlsx"/>
    <s v="Nice to have. Fill In or Delete"/>
    <s v="Nice to have. Fill In or Delete"/>
    <n v="467.54"/>
    <n v="44561"/>
    <n v="2021"/>
    <s v="Q4"/>
    <s v="December"/>
    <n v="52"/>
    <n v="31"/>
    <s v="Year"/>
    <s v="Activity"/>
    <s v="Actuals"/>
    <n v="44245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34"/>
    <n v="44245"/>
    <n v="33647"/>
    <s v="DALET DIGITAL MEDIA SYSTEMS"/>
    <s v="DALET DIGITAL MEDIA SYSTEMS"/>
    <s v="[null]"/>
    <s v="[null]"/>
    <s v="Hardware"/>
    <n v="467.54"/>
    <m/>
    <n v="1356054306.5199995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467.54"/>
    <m/>
    <m/>
    <m/>
    <m/>
    <m/>
    <m/>
    <m/>
    <m/>
    <m/>
    <m/>
    <m/>
    <m/>
    <m/>
  </r>
  <r>
    <s v="GL 2021 IISL.xlsx"/>
    <s v="Nice to have. Fill In or Delete"/>
    <s v="Nice to have. Fill In or Delete"/>
    <n v="3167.51"/>
    <n v="44561"/>
    <n v="2021"/>
    <s v="Q4"/>
    <s v="December"/>
    <n v="52"/>
    <n v="31"/>
    <s v="Year"/>
    <s v="Activity"/>
    <s v="Actuals"/>
    <n v="44245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34"/>
    <n v="44245"/>
    <n v="33613"/>
    <s v="DALET DIGITAL MEDIA SYSTEMS"/>
    <s v="DALET DIGITAL MEDIA SYSTEMS"/>
    <s v="[null]"/>
    <s v="[null]"/>
    <s v="Software"/>
    <n v="3167.51"/>
    <m/>
    <n v="1356057474.0299995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167.51"/>
    <m/>
    <m/>
    <m/>
    <m/>
    <m/>
    <m/>
    <m/>
    <m/>
    <m/>
    <m/>
    <m/>
    <m/>
    <m/>
  </r>
  <r>
    <s v="GL 2021 IISL.xlsx"/>
    <s v="Nice to have. Fill In or Delete"/>
    <s v="Nice to have. Fill In or Delete"/>
    <n v="9942.75"/>
    <n v="44561"/>
    <n v="2021"/>
    <s v="Q4"/>
    <s v="December"/>
    <n v="52"/>
    <n v="31"/>
    <s v="Year"/>
    <s v="Activity"/>
    <s v="Actuals"/>
    <n v="44245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48"/>
    <n v="44245"/>
    <n v="33625"/>
    <s v="TRADEWEB"/>
    <s v="TRADEWEB"/>
    <s v="[null]"/>
    <s v="[null]"/>
    <s v="Software"/>
    <n v="9942.75"/>
    <m/>
    <n v="1356067416.7799995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9942.75"/>
    <m/>
    <m/>
    <m/>
    <m/>
    <m/>
    <m/>
    <m/>
    <m/>
    <m/>
    <m/>
    <m/>
    <m/>
    <m/>
  </r>
  <r>
    <s v="GL 2021 IISL.xlsx"/>
    <s v="Nice to have. Fill In or Delete"/>
    <s v="Nice to have. Fill In or Delete"/>
    <n v="1444.22"/>
    <n v="44561"/>
    <n v="2021"/>
    <s v="Q4"/>
    <s v="December"/>
    <n v="52"/>
    <n v="31"/>
    <s v="Year"/>
    <s v="Activity"/>
    <s v="Actuals"/>
    <n v="44245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225"/>
    <n v="44245"/>
    <n v="33616"/>
    <s v="ENCOMPASS DIGITAL MEDIA"/>
    <s v="ENCOMPASS DIGITAL MEDIA"/>
    <s v="[null]"/>
    <s v="[null]"/>
    <s v="Software"/>
    <n v="1444.22"/>
    <m/>
    <n v="1356068860.9999995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444.22"/>
    <m/>
    <m/>
    <m/>
    <m/>
    <m/>
    <m/>
    <m/>
    <m/>
    <m/>
    <m/>
    <m/>
    <m/>
    <m/>
  </r>
  <r>
    <s v="GL 2021 IISL.xlsx"/>
    <s v="Nice to have. Fill In or Delete"/>
    <s v="Nice to have. Fill In or Delete"/>
    <n v="154888.07"/>
    <n v="44561"/>
    <n v="2021"/>
    <s v="Q4"/>
    <s v="December"/>
    <n v="52"/>
    <n v="31"/>
    <s v="Year"/>
    <s v="Activity"/>
    <s v="Actuals"/>
    <n v="44245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48"/>
    <n v="44245"/>
    <n v="33625"/>
    <s v="TRADEWEB"/>
    <s v="TRADEWEB"/>
    <s v="[null]"/>
    <s v="[null]"/>
    <s v="Hardware"/>
    <n v="154888.07"/>
    <m/>
    <n v="1356223749.0699995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54888.07"/>
    <m/>
    <m/>
    <m/>
    <m/>
    <m/>
    <m/>
    <m/>
    <m/>
    <m/>
    <m/>
    <m/>
    <m/>
    <m/>
  </r>
  <r>
    <s v="GL 2021 IISL.xlsx"/>
    <s v="Nice to have. Fill In or Delete"/>
    <s v="Nice to have. Fill In or Delete"/>
    <n v="4751.26"/>
    <n v="44561"/>
    <n v="2021"/>
    <s v="Q4"/>
    <s v="December"/>
    <n v="52"/>
    <n v="31"/>
    <s v="Year"/>
    <s v="Activity"/>
    <s v="Actuals"/>
    <n v="44245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33"/>
    <n v="44245"/>
    <n v="33612"/>
    <s v="DALET DIGITAL MEDIA SYSTEMS"/>
    <s v="DALET DIGITAL MEDIA SYSTEMS"/>
    <s v="[null]"/>
    <s v="[null]"/>
    <s v="Software"/>
    <n v="4751.26"/>
    <m/>
    <n v="1356228500.3299994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4751.26"/>
    <m/>
    <m/>
    <m/>
    <m/>
    <m/>
    <m/>
    <m/>
    <m/>
    <m/>
    <m/>
    <m/>
    <m/>
    <m/>
  </r>
  <r>
    <s v="GL 2021 IISL.xlsx"/>
    <s v="Nice to have. Fill In or Delete"/>
    <s v="Nice to have. Fill In or Delete"/>
    <n v="21138.65"/>
    <n v="44561"/>
    <n v="2021"/>
    <s v="Q4"/>
    <s v="December"/>
    <n v="52"/>
    <n v="31"/>
    <s v="Year"/>
    <s v="Activity"/>
    <s v="Actuals"/>
    <n v="44245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34"/>
    <n v="44245"/>
    <n v="33613"/>
    <s v="DALET DIGITAL MEDIA SYSTEMS"/>
    <s v="DALET DIGITAL MEDIA SYSTEMS"/>
    <s v="[null]"/>
    <s v="[null]"/>
    <s v="Hardware"/>
    <n v="21138.65"/>
    <m/>
    <n v="1356249638.9799995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21138.65"/>
    <m/>
    <m/>
    <m/>
    <m/>
    <m/>
    <m/>
    <m/>
    <m/>
    <m/>
    <m/>
    <m/>
    <m/>
    <m/>
  </r>
  <r>
    <s v="GL 2021 IISL.xlsx"/>
    <s v="Nice to have. Fill In or Delete"/>
    <s v="Nice to have. Fill In or Delete"/>
    <n v="31707.99"/>
    <n v="44561"/>
    <n v="2021"/>
    <s v="Q4"/>
    <s v="December"/>
    <n v="52"/>
    <n v="31"/>
    <s v="Year"/>
    <s v="Activity"/>
    <s v="Actuals"/>
    <n v="44245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33"/>
    <n v="44245"/>
    <n v="33612"/>
    <s v="DALET DIGITAL MEDIA SYSTEMS"/>
    <s v="DALET DIGITAL MEDIA SYSTEMS"/>
    <s v="[null]"/>
    <s v="[null]"/>
    <s v="Hardware"/>
    <n v="31707.99"/>
    <m/>
    <n v="1356281346.969999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1707.99"/>
    <m/>
    <m/>
    <m/>
    <m/>
    <m/>
    <m/>
    <m/>
    <m/>
    <m/>
    <m/>
    <m/>
    <m/>
    <m/>
  </r>
  <r>
    <s v="GL 2021 IISL.xlsx"/>
    <s v="Nice to have. Fill In or Delete"/>
    <s v="Nice to have. Fill In or Delete"/>
    <n v="197764.8"/>
    <n v="44561"/>
    <n v="2021"/>
    <s v="Q4"/>
    <s v="December"/>
    <n v="52"/>
    <n v="31"/>
    <s v="Year"/>
    <s v="Activity"/>
    <s v="Actuals"/>
    <n v="44248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68"/>
    <n v="44248"/>
    <n v="34399"/>
    <s v="STONY BROOK UNIVERSITY"/>
    <s v="STONY BROOK UNIVERSITY"/>
    <s v="[null]"/>
    <s v="[null]"/>
    <s v="Software"/>
    <n v="197764.8"/>
    <m/>
    <n v="1356479111.7699995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97764.8"/>
    <m/>
    <m/>
    <m/>
    <m/>
    <m/>
    <m/>
    <m/>
    <m/>
    <m/>
    <m/>
    <m/>
    <m/>
    <m/>
  </r>
  <r>
    <s v="GL 2021 IISL.xlsx"/>
    <s v="Nice to have. Fill In or Delete"/>
    <s v="Nice to have. Fill In or Delete"/>
    <n v="524151.42"/>
    <n v="44561"/>
    <n v="2021"/>
    <s v="Q4"/>
    <s v="December"/>
    <n v="52"/>
    <n v="31"/>
    <s v="Year"/>
    <s v="Activity"/>
    <s v="Actuals"/>
    <n v="44248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68"/>
    <n v="44248"/>
    <n v="34399"/>
    <s v="STONY BROOK UNIVERSITY"/>
    <s v="STONY BROOK UNIVERSITY"/>
    <s v="[null]"/>
    <s v="[null]"/>
    <s v="Hardware"/>
    <n v="524151.42"/>
    <m/>
    <n v="1357003263.189999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524151.42"/>
    <m/>
    <m/>
    <m/>
    <m/>
    <m/>
    <m/>
    <m/>
    <m/>
    <m/>
    <m/>
    <m/>
    <m/>
    <m/>
  </r>
  <r>
    <s v="GL 2021 IISL.xlsx"/>
    <s v="Nice to have. Fill In or Delete"/>
    <s v="Nice to have. Fill In or Delete"/>
    <n v="375"/>
    <n v="44561"/>
    <n v="2021"/>
    <s v="Q4"/>
    <s v="December"/>
    <n v="52"/>
    <n v="31"/>
    <s v="Year"/>
    <s v="Activity"/>
    <s v="Actuals"/>
    <n v="44249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250"/>
    <n v="44249"/>
    <n v="33641"/>
    <s v="CERVALIS A CYRUSONE COMPANY"/>
    <s v="CERVALIS A CYRUSONE COMPANY"/>
    <s v="[null]"/>
    <s v="[null]"/>
    <s v="Hardware"/>
    <n v="375"/>
    <m/>
    <n v="1357003638.189999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75"/>
    <m/>
    <m/>
    <m/>
    <m/>
    <m/>
    <m/>
    <m/>
    <m/>
    <m/>
    <m/>
    <m/>
    <m/>
    <m/>
  </r>
  <r>
    <s v="GL 2021 IISL.xlsx"/>
    <s v="Nice to have. Fill In or Delete"/>
    <s v="Nice to have. Fill In or Delete"/>
    <n v="34428"/>
    <n v="44561"/>
    <n v="2021"/>
    <s v="Q4"/>
    <s v="December"/>
    <n v="52"/>
    <n v="31"/>
    <s v="Year"/>
    <s v="Activity"/>
    <s v="Actuals"/>
    <n v="44249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62"/>
    <n v="44249"/>
    <n v="33913"/>
    <s v="CERVALIS A CYRUSONE COMPANY"/>
    <s v="CERVALIS A CYRUSONE COMPANY"/>
    <s v="[null]"/>
    <s v="[null]"/>
    <s v="Hardware"/>
    <n v="34428"/>
    <m/>
    <n v="1357038066.189999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4428"/>
    <m/>
    <m/>
    <m/>
    <m/>
    <m/>
    <m/>
    <m/>
    <m/>
    <m/>
    <m/>
    <m/>
    <m/>
    <m/>
  </r>
  <r>
    <s v="GL 2021 IISL.xlsx"/>
    <s v="Nice to have. Fill In or Delete"/>
    <s v="Nice to have. Fill In or Delete"/>
    <n v="17214"/>
    <n v="44561"/>
    <n v="2021"/>
    <s v="Q4"/>
    <s v="December"/>
    <n v="52"/>
    <n v="31"/>
    <s v="Year"/>
    <s v="Activity"/>
    <s v="Actuals"/>
    <n v="44249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63"/>
    <n v="44249"/>
    <n v="33914"/>
    <s v="CERVALIS A CYRUSONE COMPANY"/>
    <s v="CERVALIS A CYRUSONE COMPANY"/>
    <s v="[null]"/>
    <s v="[null]"/>
    <s v="Hardware"/>
    <n v="17214"/>
    <m/>
    <n v="1357055280.189999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7214"/>
    <m/>
    <m/>
    <m/>
    <m/>
    <m/>
    <m/>
    <m/>
    <m/>
    <m/>
    <m/>
    <m/>
    <m/>
    <m/>
  </r>
  <r>
    <s v="GL 2021 IISL.xlsx"/>
    <s v="Nice to have. Fill In or Delete"/>
    <s v="Nice to have. Fill In or Delete"/>
    <n v="319.04000000000002"/>
    <n v="44561"/>
    <n v="2021"/>
    <s v="Q4"/>
    <s v="December"/>
    <n v="52"/>
    <n v="31"/>
    <s v="Year"/>
    <s v="Activity"/>
    <s v="Actuals"/>
    <n v="44249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413"/>
    <n v="44249"/>
    <n v="33635"/>
    <s v="ENCOMPASS DIGITAL MEDIA"/>
    <s v="ENCOMPASS DIGITAL MEDIA"/>
    <s v="[null]"/>
    <s v="[null]"/>
    <s v="Hardware"/>
    <n v="319.04000000000002"/>
    <m/>
    <n v="1357055599.2299995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19.04000000000002"/>
    <m/>
    <m/>
    <m/>
    <m/>
    <m/>
    <m/>
    <m/>
    <m/>
    <m/>
    <m/>
    <m/>
    <m/>
    <m/>
  </r>
  <r>
    <s v="GL 2021 IISL.xlsx"/>
    <s v="Nice to have. Fill In or Delete"/>
    <s v="Nice to have. Fill In or Delete"/>
    <n v="0.45"/>
    <n v="44561"/>
    <n v="2021"/>
    <s v="Q4"/>
    <s v="December"/>
    <n v="52"/>
    <n v="31"/>
    <s v="Year"/>
    <s v="Activity"/>
    <s v="Actuals"/>
    <n v="44250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35"/>
    <n v="44250"/>
    <n v="33643"/>
    <s v="CERVALIS A CYRUSONE COMPANY"/>
    <s v="CERVALIS A CYRUSONE COMPANY"/>
    <s v="[null]"/>
    <s v="[null]"/>
    <s v="Software"/>
    <n v="0.45"/>
    <m/>
    <n v="1357055599.679999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0.45"/>
    <m/>
    <m/>
    <m/>
    <m/>
    <m/>
    <m/>
    <m/>
    <m/>
    <m/>
    <m/>
    <m/>
    <m/>
    <m/>
  </r>
  <r>
    <s v="GL 2021 IISL.xlsx"/>
    <s v="Nice to have. Fill In or Delete"/>
    <s v="Nice to have. Fill In or Delete"/>
    <n v="3402.92"/>
    <n v="44561"/>
    <n v="2021"/>
    <s v="Q4"/>
    <s v="December"/>
    <n v="52"/>
    <n v="31"/>
    <s v="Year"/>
    <s v="Activity"/>
    <s v="Actuals"/>
    <n v="44250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419"/>
    <n v="44250"/>
    <n v="33645"/>
    <s v="BARNES &amp; NOBLE, INC"/>
    <s v="BARNES &amp; NOBLE, INC"/>
    <s v="[null]"/>
    <s v="[null]"/>
    <s v="Software"/>
    <n v="3402.92"/>
    <m/>
    <n v="1357059002.599999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3402.92"/>
    <m/>
    <m/>
    <m/>
    <m/>
    <m/>
    <m/>
    <m/>
    <m/>
    <m/>
    <m/>
    <m/>
    <m/>
    <m/>
  </r>
  <r>
    <s v="GL 2021 IISL.xlsx"/>
    <s v="Nice to have. Fill In or Delete"/>
    <s v="Nice to have. Fill In or Delete"/>
    <n v="15041.47"/>
    <n v="44561"/>
    <n v="2021"/>
    <s v="Q4"/>
    <s v="December"/>
    <n v="52"/>
    <n v="31"/>
    <s v="Year"/>
    <s v="Activity"/>
    <s v="Actuals"/>
    <n v="44250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35"/>
    <n v="44250"/>
    <n v="33643"/>
    <s v="CERVALIS A CYRUSONE COMPANY"/>
    <s v="CERVALIS A CYRUSONE COMPANY"/>
    <s v="[null]"/>
    <s v="[null]"/>
    <s v="Hardware"/>
    <n v="15041.47"/>
    <m/>
    <n v="1357074044.069999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5041.47"/>
    <m/>
    <m/>
    <m/>
    <m/>
    <m/>
    <m/>
    <m/>
    <m/>
    <m/>
    <m/>
    <m/>
    <m/>
    <m/>
  </r>
  <r>
    <s v="GL 2021 IISL.xlsx"/>
    <s v="Nice to have. Fill In or Delete"/>
    <s v="Nice to have. Fill In or Delete"/>
    <n v="23990.27"/>
    <n v="44561"/>
    <n v="2021"/>
    <s v="Q4"/>
    <s v="December"/>
    <n v="52"/>
    <n v="31"/>
    <s v="Year"/>
    <s v="Activity"/>
    <s v="Actuals"/>
    <n v="44251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37"/>
    <n v="44251"/>
    <n v="33649"/>
    <s v="CERVALIS A CYRUSONE COMPANY"/>
    <s v="CERVALIS A CYRUSONE COMPANY"/>
    <s v="[null]"/>
    <s v="[null]"/>
    <s v="Hardware"/>
    <n v="23990.27"/>
    <m/>
    <n v="1357098034.339999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23990.27"/>
    <m/>
    <m/>
    <m/>
    <m/>
    <m/>
    <m/>
    <m/>
    <m/>
    <m/>
    <m/>
    <m/>
    <m/>
    <m/>
  </r>
  <r>
    <s v="GL 2021 IISL.xlsx"/>
    <s v="Nice to have. Fill In or Delete"/>
    <s v="Nice to have. Fill In or Delete"/>
    <n v="1.98"/>
    <n v="44561"/>
    <n v="2021"/>
    <s v="Q4"/>
    <s v="December"/>
    <n v="52"/>
    <n v="31"/>
    <s v="Year"/>
    <s v="Activity"/>
    <s v="Actuals"/>
    <n v="44251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37"/>
    <n v="44251"/>
    <n v="33649"/>
    <s v="CERVALIS A CYRUSONE COMPANY"/>
    <s v="CERVALIS A CYRUSONE COMPANY"/>
    <s v="[null]"/>
    <s v="[null]"/>
    <s v="Software"/>
    <n v="1.98"/>
    <m/>
    <n v="1357098036.319999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.98"/>
    <m/>
    <m/>
    <m/>
    <m/>
    <m/>
    <m/>
    <m/>
    <m/>
    <m/>
    <m/>
    <m/>
    <m/>
    <m/>
  </r>
  <r>
    <s v="GL 2021 IISL.xlsx"/>
    <s v="Nice to have. Fill In or Delete"/>
    <s v="Nice to have. Fill In or Delete"/>
    <n v="-19.940000000000001"/>
    <n v="44561"/>
    <n v="2021"/>
    <s v="Q4"/>
    <s v="December"/>
    <n v="52"/>
    <n v="31"/>
    <s v="Year"/>
    <s v="Activity"/>
    <s v="Actuals"/>
    <n v="44251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83"/>
    <n v="44251"/>
    <n v="33646"/>
    <s v="CREATIVE BUSINESS SOLUTIONS of NY LLC"/>
    <s v="[null]"/>
    <s v="[null]"/>
    <s v="[null]"/>
    <s v="Software"/>
    <m/>
    <n v="19.940000000000001"/>
    <n v="1357098016.379999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-19.940000000000001"/>
    <m/>
    <m/>
    <m/>
    <m/>
    <m/>
    <m/>
    <m/>
    <m/>
    <m/>
    <m/>
    <m/>
    <m/>
    <m/>
  </r>
  <r>
    <s v="GL 2021 IISL.xlsx"/>
    <s v="Nice to have. Fill In or Delete"/>
    <s v="Nice to have. Fill In or Delete"/>
    <n v="518.4"/>
    <n v="44561"/>
    <n v="2021"/>
    <s v="Q4"/>
    <s v="December"/>
    <n v="52"/>
    <n v="31"/>
    <s v="Year"/>
    <s v="Activity"/>
    <s v="Actuals"/>
    <n v="44252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444"/>
    <n v="44252"/>
    <n v="33654"/>
    <s v="STRATEGIC VALUE PARTNERS"/>
    <s v="STRATEGIC VALUE PARTNERS"/>
    <s v="[null]"/>
    <s v="[null]"/>
    <s v="Software"/>
    <n v="518.4"/>
    <m/>
    <n v="1357098534.779999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518.4"/>
    <m/>
    <m/>
    <m/>
    <m/>
    <m/>
    <m/>
    <m/>
    <m/>
    <m/>
    <m/>
    <m/>
    <m/>
    <m/>
  </r>
  <r>
    <s v="GL 2021 IISL.xlsx"/>
    <s v="Nice to have. Fill In or Delete"/>
    <s v="Nice to have. Fill In or Delete"/>
    <n v="9939.6"/>
    <n v="44561"/>
    <n v="2021"/>
    <s v="Q4"/>
    <s v="December"/>
    <n v="52"/>
    <n v="31"/>
    <s v="Year"/>
    <s v="Activity"/>
    <s v="Actuals"/>
    <n v="44252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49"/>
    <n v="44252"/>
    <n v="33652"/>
    <s v="TRADEWEB"/>
    <s v="TRADEWEB"/>
    <s v="[null]"/>
    <s v="[null]"/>
    <s v="Software"/>
    <n v="9939.6"/>
    <m/>
    <n v="1357108474.379999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9939.6"/>
    <m/>
    <m/>
    <m/>
    <m/>
    <m/>
    <m/>
    <m/>
    <m/>
    <m/>
    <m/>
    <m/>
    <m/>
    <m/>
  </r>
  <r>
    <s v="GL 2021 IISL.xlsx"/>
    <s v="Nice to have. Fill In or Delete"/>
    <s v="Nice to have. Fill In or Delete"/>
    <n v="158296.01999999999"/>
    <n v="44561"/>
    <n v="2021"/>
    <s v="Q4"/>
    <s v="December"/>
    <n v="52"/>
    <n v="31"/>
    <s v="Year"/>
    <s v="Activity"/>
    <s v="Actuals"/>
    <n v="44252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88"/>
    <n v="44252"/>
    <n v="33653"/>
    <s v="TRADEWEB"/>
    <s v="TRADEWEB"/>
    <s v="[null]"/>
    <s v="[null]"/>
    <s v="Hardware"/>
    <n v="158296.01999999999"/>
    <m/>
    <n v="1357266770.399999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58296.01999999999"/>
    <m/>
    <m/>
    <m/>
    <m/>
    <m/>
    <m/>
    <m/>
    <m/>
    <m/>
    <m/>
    <m/>
    <m/>
    <m/>
  </r>
  <r>
    <s v="GL 2021 IISL.xlsx"/>
    <s v="Nice to have. Fill In or Delete"/>
    <s v="Nice to have. Fill In or Delete"/>
    <n v="9939.6"/>
    <n v="44561"/>
    <n v="2021"/>
    <s v="Q4"/>
    <s v="December"/>
    <n v="52"/>
    <n v="31"/>
    <s v="Year"/>
    <s v="Activity"/>
    <s v="Actuals"/>
    <n v="44252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88"/>
    <n v="44252"/>
    <n v="33653"/>
    <s v="TRADEWEB"/>
    <s v="TRADEWEB"/>
    <s v="[null]"/>
    <s v="[null]"/>
    <s v="Software"/>
    <n v="9939.6"/>
    <m/>
    <n v="1357276709.9999995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9939.6"/>
    <m/>
    <m/>
    <m/>
    <m/>
    <m/>
    <m/>
    <m/>
    <m/>
    <m/>
    <m/>
    <m/>
    <m/>
    <m/>
  </r>
  <r>
    <s v="GL 2021 IISL.xlsx"/>
    <s v="Nice to have. Fill In or Delete"/>
    <s v="Nice to have. Fill In or Delete"/>
    <n v="150829.88"/>
    <n v="44561"/>
    <n v="2021"/>
    <s v="Q4"/>
    <s v="December"/>
    <n v="52"/>
    <n v="31"/>
    <s v="Year"/>
    <s v="Activity"/>
    <s v="Actuals"/>
    <n v="44252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49"/>
    <n v="44252"/>
    <n v="33652"/>
    <s v="TRADEWEB"/>
    <s v="TRADEWEB"/>
    <s v="[null]"/>
    <s v="[null]"/>
    <s v="Hardware"/>
    <n v="150829.88"/>
    <m/>
    <n v="1357427539.879999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50829.88"/>
    <m/>
    <m/>
    <m/>
    <m/>
    <m/>
    <m/>
    <m/>
    <m/>
    <m/>
    <m/>
    <m/>
    <m/>
    <m/>
  </r>
  <r>
    <s v="GL 2021 IISL.xlsx"/>
    <s v="Nice to have. Fill In or Delete"/>
    <s v="Nice to have. Fill In or Delete"/>
    <n v="106812.99"/>
    <n v="44561"/>
    <n v="2021"/>
    <s v="Q4"/>
    <s v="December"/>
    <n v="52"/>
    <n v="31"/>
    <s v="Year"/>
    <s v="Activity"/>
    <s v="Actuals"/>
    <n v="44253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87"/>
    <n v="44253"/>
    <n v="33658"/>
    <s v="TRADEWEB"/>
    <s v="TRADEWEB"/>
    <s v="[null]"/>
    <s v="[null]"/>
    <s v="Hardware"/>
    <n v="106812.99"/>
    <m/>
    <n v="1357534352.869999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06812.99"/>
    <m/>
    <m/>
    <m/>
    <m/>
    <m/>
    <m/>
    <m/>
    <m/>
    <m/>
    <m/>
    <m/>
    <m/>
    <m/>
  </r>
  <r>
    <s v="GL 2021 IISL.xlsx"/>
    <s v="Nice to have. Fill In or Delete"/>
    <s v="Nice to have. Fill In or Delete"/>
    <n v="7435.81"/>
    <n v="44561"/>
    <n v="2021"/>
    <s v="Q4"/>
    <s v="December"/>
    <n v="52"/>
    <n v="31"/>
    <s v="Year"/>
    <s v="Activity"/>
    <s v="Actuals"/>
    <n v="44253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83"/>
    <n v="44253"/>
    <n v="33655"/>
    <s v="ALKEON CAPITAL MANAGEMENT"/>
    <s v="ALKEON CAPITAL MANAGEMENT"/>
    <s v="[null]"/>
    <s v="[null]"/>
    <s v="Software"/>
    <n v="7435.81"/>
    <m/>
    <n v="1357541788.679999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7435.81"/>
    <m/>
    <m/>
    <m/>
    <m/>
    <m/>
    <m/>
    <m/>
    <m/>
    <m/>
    <m/>
    <m/>
    <m/>
    <m/>
  </r>
  <r>
    <s v="GL 2021 IISL.xlsx"/>
    <s v="Nice to have. Fill In or Delete"/>
    <s v="Nice to have. Fill In or Delete"/>
    <n v="1422"/>
    <n v="44561"/>
    <n v="2021"/>
    <s v="Q4"/>
    <s v="December"/>
    <n v="52"/>
    <n v="31"/>
    <s v="Year"/>
    <s v="Activity"/>
    <s v="Actuals"/>
    <n v="44253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94"/>
    <n v="44253"/>
    <n v="33650"/>
    <s v="BLOOMBERG, LP"/>
    <s v="BLOOMBERG, LP"/>
    <s v="[null]"/>
    <s v="[null]"/>
    <s v="SubLabor NI"/>
    <n v="1422"/>
    <m/>
    <n v="1357543210.679999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422"/>
    <m/>
    <m/>
    <m/>
    <m/>
    <m/>
    <m/>
    <m/>
    <m/>
    <m/>
    <m/>
    <m/>
    <m/>
    <m/>
  </r>
  <r>
    <s v="GL 2021 IISL.xlsx"/>
    <s v="Nice to have. Fill In or Delete"/>
    <s v="Nice to have. Fill In or Delete"/>
    <n v="15980"/>
    <n v="44561"/>
    <n v="2021"/>
    <s v="Q4"/>
    <s v="December"/>
    <n v="52"/>
    <n v="31"/>
    <s v="Year"/>
    <s v="Activity"/>
    <s v="Actuals"/>
    <n v="44253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83"/>
    <n v="44253"/>
    <n v="33655"/>
    <s v="ALKEON CAPITAL MANAGEMENT"/>
    <s v="ALKEON CAPITAL MANAGEMENT"/>
    <s v="[null]"/>
    <s v="[null]"/>
    <s v="Hardware"/>
    <n v="15980"/>
    <m/>
    <n v="1357559190.679999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5980"/>
    <m/>
    <m/>
    <m/>
    <m/>
    <m/>
    <m/>
    <m/>
    <m/>
    <m/>
    <m/>
    <m/>
    <m/>
    <m/>
  </r>
  <r>
    <s v="GL 2021 IISL.xlsx"/>
    <s v="Nice to have. Fill In or Delete"/>
    <s v="Nice to have. Fill In or Delete"/>
    <n v="1.22"/>
    <n v="44561"/>
    <n v="2021"/>
    <s v="Q4"/>
    <s v="December"/>
    <n v="52"/>
    <n v="31"/>
    <s v="Year"/>
    <s v="Activity"/>
    <s v="Actuals"/>
    <n v="44253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94"/>
    <n v="44253"/>
    <n v="33650"/>
    <s v="BLOOMBERG, LP"/>
    <s v="BLOOMBERG, LP"/>
    <s v="[null]"/>
    <s v="[null]"/>
    <s v="Software"/>
    <n v="1.22"/>
    <m/>
    <n v="1357559191.899999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.22"/>
    <m/>
    <m/>
    <m/>
    <m/>
    <m/>
    <m/>
    <m/>
    <m/>
    <m/>
    <m/>
    <m/>
    <m/>
    <m/>
  </r>
  <r>
    <s v="GL 2021 IISL.xlsx"/>
    <s v="Nice to have. Fill In or Delete"/>
    <s v="Nice to have. Fill In or Delete"/>
    <n v="14423.44"/>
    <n v="44561"/>
    <n v="2021"/>
    <s v="Q4"/>
    <s v="December"/>
    <n v="52"/>
    <n v="31"/>
    <s v="Year"/>
    <s v="Activity"/>
    <s v="Actuals"/>
    <n v="44253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94"/>
    <n v="44253"/>
    <n v="33650"/>
    <s v="BLOOMBERG, LP"/>
    <s v="BLOOMBERG, LP"/>
    <s v="[null]"/>
    <s v="[null]"/>
    <s v="Hardware"/>
    <n v="14423.44"/>
    <m/>
    <n v="1357573615.3399997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14423.44"/>
    <m/>
    <m/>
    <m/>
    <m/>
    <m/>
    <m/>
    <m/>
    <m/>
    <m/>
    <m/>
    <m/>
    <m/>
    <m/>
  </r>
  <r>
    <s v="GL 2021 IISL.xlsx"/>
    <s v="Nice to have. Fill In or Delete"/>
    <s v="Nice to have. Fill In or Delete"/>
    <n v="9939.6"/>
    <n v="44561"/>
    <n v="2021"/>
    <s v="Q4"/>
    <s v="December"/>
    <n v="52"/>
    <n v="31"/>
    <s v="Year"/>
    <s v="Activity"/>
    <s v="Actuals"/>
    <n v="44253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Item Fulfillment"/>
    <n v="19387"/>
    <n v="44253"/>
    <n v="33658"/>
    <s v="TRADEWEB"/>
    <s v="TRADEWEB"/>
    <s v="[null]"/>
    <s v="[null]"/>
    <s v="Software"/>
    <n v="9939.6"/>
    <m/>
    <n v="1357583554.939999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9939.6"/>
    <m/>
    <m/>
    <m/>
    <m/>
    <m/>
    <m/>
    <m/>
    <m/>
    <m/>
    <m/>
    <m/>
    <m/>
    <m/>
  </r>
  <r>
    <s v="GL 2021 IISL.xlsx"/>
    <s v="Nice to have. Fill In or Delete"/>
    <s v="Nice to have. Fill In or Delete"/>
    <n v="-30401.52"/>
    <n v="44561"/>
    <n v="2021"/>
    <s v="Q4"/>
    <s v="December"/>
    <n v="52"/>
    <n v="31"/>
    <s v="Year"/>
    <s v="Activity"/>
    <s v="Actuals"/>
    <n v="44255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Journal"/>
    <s v="[null]"/>
    <n v="44255"/>
    <n v="3961"/>
    <s v="[null]"/>
    <s v="[null]"/>
    <s v="[null]"/>
    <s v="[null]"/>
    <s v="[null]"/>
    <m/>
    <n v="30401.52"/>
    <n v="1357553153.419999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-30401.52"/>
    <m/>
    <m/>
    <m/>
    <m/>
    <m/>
    <m/>
    <m/>
    <m/>
    <m/>
    <m/>
    <m/>
    <m/>
    <m/>
  </r>
  <r>
    <s v="GL 2021 IISL.xlsx"/>
    <s v="Nice to have. Fill In or Delete"/>
    <s v="Nice to have. Fill In or Delete"/>
    <n v="9446.7999999999993"/>
    <n v="44561"/>
    <n v="2021"/>
    <s v="Q4"/>
    <s v="December"/>
    <n v="52"/>
    <n v="31"/>
    <s v="Year"/>
    <s v="Activity"/>
    <s v="Actuals"/>
    <n v="44255"/>
    <x v="1"/>
    <x v="8"/>
    <x v="6"/>
    <n v="2021"/>
    <n v="2021"/>
    <n v="2"/>
    <s v="Nice to have. Fill In or Delete"/>
    <s v="EXPENSE"/>
    <x v="1"/>
    <s v="4600 - Cost of Goods"/>
    <s v="P&amp;L"/>
    <n v="25627"/>
    <s v="No"/>
    <s v="4600 - Cost of Goods"/>
    <s v="Journal"/>
    <s v="[null]"/>
    <n v="44255"/>
    <n v="3962"/>
    <s v="[null]"/>
    <s v="FIRE DEPARTMENT OF NEW YORK"/>
    <s v="[null]"/>
    <s v="[null]"/>
    <s v="[null]"/>
    <n v="9446.7999999999993"/>
    <m/>
    <n v="1357562600.2199996"/>
    <s v="[null]"/>
    <s v="COGS"/>
    <s v="COGS"/>
    <s v="Hardware"/>
    <s v="Hardware"/>
    <n v="1"/>
    <s v="Bloomberg"/>
    <s v="By_Name"/>
    <s v="Cost of Sales - Hardware"/>
    <s v="4600 - Cost of Goods"/>
    <s v="4600 - Cost of Goods"/>
    <s v="[null]"/>
    <n v="121489"/>
    <s v="Actuals"/>
    <n v="121498"/>
    <s v="4600 - Cost of Goods"/>
    <x v="0"/>
    <s v="Hardware"/>
    <n v="9446.7999999999993"/>
    <m/>
    <m/>
    <m/>
    <m/>
    <m/>
    <m/>
    <m/>
    <m/>
    <m/>
    <m/>
    <m/>
    <m/>
    <m/>
  </r>
  <r>
    <s v="GL 2021 IISL.xlsx"/>
    <s v="Nice to have. Fill In or Delete"/>
    <s v="Nice to have. Fill In or Delete"/>
    <n v="72337"/>
    <n v="44561"/>
    <n v="2021"/>
    <s v="Q4"/>
    <s v="December"/>
    <n v="52"/>
    <n v="31"/>
    <s v="Year"/>
    <s v="Activity"/>
    <s v="Actuals"/>
    <n v="44228"/>
    <x v="1"/>
    <x v="9"/>
    <x v="7"/>
    <n v="2021"/>
    <n v="2021"/>
    <n v="2"/>
    <s v="Nice to have. Fill In or Delete"/>
    <s v="EXPENSE"/>
    <x v="1"/>
    <s v="4601 - Purchases - Discounts &amp; Allowances"/>
    <s v="P&amp;L"/>
    <n v="25627"/>
    <s v="No"/>
    <s v="4601 - Purchases - Discounts &amp; Allowances"/>
    <s v="Journal"/>
    <s v="[null]"/>
    <n v="44228"/>
    <n v="3725"/>
    <s v="[null]"/>
    <s v="[null]"/>
    <s v="[null]"/>
    <s v="[null]"/>
    <s v="[null]"/>
    <n v="72337"/>
    <m/>
    <n v="-67215039.789999992"/>
    <s v="[null]"/>
    <s v="COGS"/>
    <s v="COGS"/>
    <s v="Hardware"/>
    <s v="Hardware"/>
    <n v="1"/>
    <s v="Corporate"/>
    <s v="Percentage"/>
    <s v="Cost of Sales - Hardware"/>
    <s v="4601 - Purchases - Discounts &amp; Allowances"/>
    <s v="4601 - Purchases - Discounts &amp; Allowances"/>
    <s v="[null]"/>
    <n v="121489"/>
    <s v="Actuals"/>
    <n v="121498"/>
    <s v="4601 - Purchases - Discounts &amp; Allowances"/>
    <x v="0"/>
    <s v="Hardware"/>
    <n v="72337"/>
    <m/>
    <m/>
    <m/>
    <m/>
    <m/>
    <m/>
    <m/>
    <m/>
    <m/>
    <m/>
    <m/>
    <m/>
    <m/>
  </r>
  <r>
    <s v="GL 2021 IISL.xlsx"/>
    <s v="Nice to have. Fill In or Delete"/>
    <s v="Nice to have. Fill In or Delete"/>
    <n v="269570"/>
    <n v="44561"/>
    <n v="2021"/>
    <s v="Q4"/>
    <s v="December"/>
    <n v="52"/>
    <n v="31"/>
    <s v="Year"/>
    <s v="Activity"/>
    <s v="Actuals"/>
    <n v="44228"/>
    <x v="1"/>
    <x v="9"/>
    <x v="7"/>
    <n v="2021"/>
    <n v="2021"/>
    <n v="2"/>
    <s v="Nice to have. Fill In or Delete"/>
    <s v="EXPENSE"/>
    <x v="1"/>
    <s v="4601 - Purchases - Discounts &amp; Allowances"/>
    <s v="P&amp;L"/>
    <n v="25627"/>
    <s v="No"/>
    <s v="4601 - Purchases - Discounts &amp; Allowances"/>
    <s v="Journal"/>
    <s v="[null]"/>
    <n v="44228"/>
    <n v="3860"/>
    <s v="[null]"/>
    <s v="[null]"/>
    <s v="[null]"/>
    <s v="[null]"/>
    <s v="[null]"/>
    <n v="269570"/>
    <m/>
    <n v="-66945469.789999992"/>
    <s v="[null]"/>
    <s v="COGS"/>
    <s v="COGS"/>
    <s v="Hardware"/>
    <s v="Hardware"/>
    <n v="1"/>
    <s v="Corporate"/>
    <s v="Percentage"/>
    <s v="Cost of Sales - Hardware"/>
    <s v="4601 - Purchases - Discounts &amp; Allowances"/>
    <s v="4601 - Purchases - Discounts &amp; Allowances"/>
    <s v="[null]"/>
    <n v="121489"/>
    <s v="Actuals"/>
    <n v="121498"/>
    <s v="4601 - Purchases - Discounts &amp; Allowances"/>
    <x v="0"/>
    <s v="Hardware"/>
    <n v="269570"/>
    <m/>
    <m/>
    <m/>
    <m/>
    <m/>
    <m/>
    <m/>
    <m/>
    <m/>
    <m/>
    <m/>
    <m/>
    <m/>
  </r>
  <r>
    <s v="GL 2021 IISL.xlsx"/>
    <s v="Nice to have. Fill In or Delete"/>
    <s v="Nice to have. Fill In or Delete"/>
    <n v="7146"/>
    <n v="44561"/>
    <n v="2021"/>
    <s v="Q4"/>
    <s v="December"/>
    <n v="52"/>
    <n v="31"/>
    <s v="Year"/>
    <s v="Activity"/>
    <s v="Actuals"/>
    <n v="44228"/>
    <x v="1"/>
    <x v="9"/>
    <x v="7"/>
    <n v="2021"/>
    <n v="2021"/>
    <n v="2"/>
    <s v="Nice to have. Fill In or Delete"/>
    <s v="EXPENSE"/>
    <x v="1"/>
    <s v="4601 - Purchases - Discounts &amp; Allowances"/>
    <s v="P&amp;L"/>
    <n v="25627"/>
    <s v="No"/>
    <s v="4601 - Purchases - Discounts &amp; Allowances"/>
    <s v="Journal"/>
    <s v="[null]"/>
    <n v="44228"/>
    <n v="3796"/>
    <s v="[null]"/>
    <s v="[null]"/>
    <s v="[null]"/>
    <s v="[null]"/>
    <s v="[null]"/>
    <n v="7146"/>
    <m/>
    <n v="-66938323.789999992"/>
    <s v="[null]"/>
    <s v="COGS"/>
    <s v="COGS"/>
    <s v="Hardware"/>
    <s v="Hardware"/>
    <n v="1"/>
    <s v="Corporate"/>
    <s v="Percentage"/>
    <s v="Cost of Sales - Hardware"/>
    <s v="4601 - Purchases - Discounts &amp; Allowances"/>
    <s v="4601 - Purchases - Discounts &amp; Allowances"/>
    <s v="[null]"/>
    <n v="121489"/>
    <s v="Actuals"/>
    <n v="121498"/>
    <s v="4601 - Purchases - Discounts &amp; Allowances"/>
    <x v="0"/>
    <s v="Hardware"/>
    <n v="7146"/>
    <m/>
    <m/>
    <m/>
    <m/>
    <m/>
    <m/>
    <m/>
    <m/>
    <m/>
    <m/>
    <m/>
    <m/>
    <m/>
  </r>
  <r>
    <s v="GL 2021 IISL.xlsx"/>
    <s v="Nice to have. Fill In or Delete"/>
    <s v="Nice to have. Fill In or Delete"/>
    <n v="176000"/>
    <n v="44561"/>
    <n v="2021"/>
    <s v="Q4"/>
    <s v="December"/>
    <n v="52"/>
    <n v="31"/>
    <s v="Year"/>
    <s v="Activity"/>
    <s v="Actuals"/>
    <n v="44228"/>
    <x v="1"/>
    <x v="9"/>
    <x v="7"/>
    <n v="2021"/>
    <n v="2021"/>
    <n v="2"/>
    <s v="Nice to have. Fill In or Delete"/>
    <s v="EXPENSE"/>
    <x v="1"/>
    <s v="4601 - Purchases - Discounts &amp; Allowances"/>
    <s v="P&amp;L"/>
    <n v="25627"/>
    <s v="No"/>
    <s v="4601 - Purchases - Discounts &amp; Allowances"/>
    <s v="Journal"/>
    <s v="[null]"/>
    <n v="44228"/>
    <n v="3864"/>
    <s v="[null]"/>
    <s v="[null]"/>
    <s v="[null]"/>
    <s v="[null]"/>
    <s v="[null]"/>
    <n v="176000"/>
    <m/>
    <n v="-66762323.789999992"/>
    <s v="[null]"/>
    <s v="COGS"/>
    <s v="COGS"/>
    <s v="Hardware"/>
    <s v="Hardware"/>
    <n v="1"/>
    <s v="Corporate"/>
    <s v="Percentage"/>
    <s v="Cost of Sales - Hardware"/>
    <s v="4601 - Purchases - Discounts &amp; Allowances"/>
    <s v="4601 - Purchases - Discounts &amp; Allowances"/>
    <s v="[null]"/>
    <n v="121489"/>
    <s v="Actuals"/>
    <n v="121498"/>
    <s v="4601 - Purchases - Discounts &amp; Allowances"/>
    <x v="0"/>
    <s v="Hardware"/>
    <n v="176000"/>
    <m/>
    <m/>
    <m/>
    <m/>
    <m/>
    <m/>
    <m/>
    <m/>
    <m/>
    <m/>
    <m/>
    <m/>
    <m/>
  </r>
  <r>
    <s v="GL 2021 IISL.xlsx"/>
    <s v="Nice to have. Fill In or Delete"/>
    <s v="Nice to have. Fill In or Delete"/>
    <n v="-415"/>
    <n v="44561"/>
    <n v="2021"/>
    <s v="Q4"/>
    <s v="December"/>
    <n v="52"/>
    <n v="31"/>
    <s v="Year"/>
    <s v="Activity"/>
    <s v="Actuals"/>
    <n v="44229"/>
    <x v="1"/>
    <x v="9"/>
    <x v="7"/>
    <n v="2021"/>
    <n v="2021"/>
    <n v="2"/>
    <s v="Nice to have. Fill In or Delete"/>
    <s v="EXPENSE"/>
    <x v="1"/>
    <s v="4601 - Purchases - Discounts &amp; Allowances"/>
    <s v="P&amp;L"/>
    <n v="25627"/>
    <s v="No"/>
    <s v="4601 - Purchases - Discounts &amp; Allowances"/>
    <s v="Deposit"/>
    <s v="[null]"/>
    <n v="44229"/>
    <n v="1903"/>
    <s v="[null]"/>
    <s v="[null]"/>
    <s v="[null]"/>
    <s v="[null]"/>
    <s v="[null]"/>
    <m/>
    <n v="415"/>
    <n v="-66762738.789999992"/>
    <s v="[null]"/>
    <s v="COGS"/>
    <s v="COGS"/>
    <s v="Hardware"/>
    <s v="Hardware"/>
    <n v="1"/>
    <s v="Corporate"/>
    <s v="Percentage"/>
    <s v="Cost of Sales - Hardware"/>
    <s v="4601 - Purchases - Discounts &amp; Allowances"/>
    <s v="4601 - Purchases - Discounts &amp; Allowances"/>
    <s v="[null]"/>
    <n v="121489"/>
    <s v="Actuals"/>
    <n v="121498"/>
    <s v="4601 - Purchases - Discounts &amp; Allowances"/>
    <x v="0"/>
    <s v="Hardware"/>
    <n v="-415"/>
    <m/>
    <m/>
    <m/>
    <m/>
    <m/>
    <m/>
    <m/>
    <m/>
    <m/>
    <m/>
    <m/>
    <m/>
    <m/>
  </r>
  <r>
    <s v="GL 2021 IISL.xlsx"/>
    <s v="Nice to have. Fill In or Delete"/>
    <s v="Nice to have. Fill In or Delete"/>
    <n v="-1145.08"/>
    <n v="44561"/>
    <n v="2021"/>
    <s v="Q4"/>
    <s v="December"/>
    <n v="52"/>
    <n v="31"/>
    <s v="Year"/>
    <s v="Activity"/>
    <s v="Actuals"/>
    <n v="44231"/>
    <x v="1"/>
    <x v="9"/>
    <x v="7"/>
    <n v="2021"/>
    <n v="2021"/>
    <n v="2"/>
    <s v="Nice to have. Fill In or Delete"/>
    <s v="EXPENSE"/>
    <x v="1"/>
    <s v="4601 - Purchases - Discounts &amp; Allowances"/>
    <s v="P&amp;L"/>
    <n v="25627"/>
    <s v="No"/>
    <s v="4601 - Purchases - Discounts &amp; Allowances"/>
    <s v="Deposit"/>
    <s v="[null]"/>
    <n v="44231"/>
    <n v="1904"/>
    <s v="[null]"/>
    <s v="[null]"/>
    <s v="[null]"/>
    <s v="[null]"/>
    <s v="[null]"/>
    <m/>
    <n v="1145.08"/>
    <n v="-66763883.86999999"/>
    <s v="[null]"/>
    <s v="COGS"/>
    <s v="COGS"/>
    <s v="Hardware"/>
    <s v="Hardware"/>
    <n v="1"/>
    <s v="Corporate"/>
    <s v="Percentage"/>
    <s v="Cost of Sales - Hardware"/>
    <s v="4601 - Purchases - Discounts &amp; Allowances"/>
    <s v="4601 - Purchases - Discounts &amp; Allowances"/>
    <s v="[null]"/>
    <n v="121489"/>
    <s v="Actuals"/>
    <n v="121498"/>
    <s v="4601 - Purchases - Discounts &amp; Allowances"/>
    <x v="0"/>
    <s v="Hardware"/>
    <n v="-1145.08"/>
    <m/>
    <m/>
    <m/>
    <m/>
    <m/>
    <m/>
    <m/>
    <m/>
    <m/>
    <m/>
    <m/>
    <m/>
    <m/>
  </r>
  <r>
    <s v="GL 2021 IISL.xlsx"/>
    <s v="Nice to have. Fill In or Delete"/>
    <s v="Nice to have. Fill In or Delete"/>
    <n v="-63"/>
    <n v="44561"/>
    <n v="2021"/>
    <s v="Q4"/>
    <s v="December"/>
    <n v="52"/>
    <n v="31"/>
    <s v="Year"/>
    <s v="Activity"/>
    <s v="Actuals"/>
    <n v="44232"/>
    <x v="1"/>
    <x v="9"/>
    <x v="7"/>
    <n v="2021"/>
    <n v="2021"/>
    <n v="2"/>
    <s v="Nice to have. Fill In or Delete"/>
    <s v="EXPENSE"/>
    <x v="1"/>
    <s v="4601 - Purchases - Discounts &amp; Allowances"/>
    <s v="P&amp;L"/>
    <n v="25627"/>
    <s v="No"/>
    <s v="4601 - Purchases - Discounts &amp; Allowances"/>
    <s v="Deposit"/>
    <s v="[null]"/>
    <n v="44232"/>
    <n v="1905"/>
    <s v="[null]"/>
    <s v="[null]"/>
    <s v="[null]"/>
    <s v="[null]"/>
    <s v="[null]"/>
    <m/>
    <n v="63"/>
    <n v="-66763946.86999999"/>
    <s v="[null]"/>
    <s v="COGS"/>
    <s v="COGS"/>
    <s v="Hardware"/>
    <s v="Hardware"/>
    <n v="1"/>
    <s v="Corporate"/>
    <s v="Percentage"/>
    <s v="Cost of Sales - Hardware"/>
    <s v="4601 - Purchases - Discounts &amp; Allowances"/>
    <s v="4601 - Purchases - Discounts &amp; Allowances"/>
    <s v="[null]"/>
    <n v="121489"/>
    <s v="Actuals"/>
    <n v="121498"/>
    <s v="4601 - Purchases - Discounts &amp; Allowances"/>
    <x v="0"/>
    <s v="Hardware"/>
    <n v="-63"/>
    <m/>
    <m/>
    <m/>
    <m/>
    <m/>
    <m/>
    <m/>
    <m/>
    <m/>
    <m/>
    <m/>
    <m/>
    <m/>
  </r>
  <r>
    <s v="GL 2021 IISL.xlsx"/>
    <s v="Nice to have. Fill In or Delete"/>
    <s v="Nice to have. Fill In or Delete"/>
    <n v="-253308.02"/>
    <n v="44561"/>
    <n v="2021"/>
    <s v="Q4"/>
    <s v="December"/>
    <n v="52"/>
    <n v="31"/>
    <s v="Year"/>
    <s v="Activity"/>
    <s v="Actuals"/>
    <n v="44236"/>
    <x v="1"/>
    <x v="9"/>
    <x v="7"/>
    <n v="2021"/>
    <n v="2021"/>
    <n v="2"/>
    <s v="Nice to have. Fill In or Delete"/>
    <s v="EXPENSE"/>
    <x v="1"/>
    <s v="4601 - Purchases - Discounts &amp; Allowances"/>
    <s v="P&amp;L"/>
    <n v="25627"/>
    <s v="No"/>
    <s v="4601 - Purchases - Discounts &amp; Allowances"/>
    <s v="Bill Credit"/>
    <s v="[null]"/>
    <n v="44236"/>
    <n v="10187565"/>
    <s v="ARROW/THE ESCROW ACCT"/>
    <s v="[null]"/>
    <s v="[null]"/>
    <s v="[null]"/>
    <s v="[null]"/>
    <m/>
    <n v="253308.02"/>
    <n v="-67017254.889999993"/>
    <s v="[null]"/>
    <s v="COGS"/>
    <s v="COGS"/>
    <s v="Hardware"/>
    <s v="Hardware"/>
    <n v="1"/>
    <s v="Corporate"/>
    <s v="Percentage"/>
    <s v="Cost of Sales - Hardware"/>
    <s v="4601 - Purchases - Discounts &amp; Allowances"/>
    <s v="4601 - Purchases - Discounts &amp; Allowances"/>
    <s v="[null]"/>
    <n v="121489"/>
    <s v="Actuals"/>
    <n v="121498"/>
    <s v="4601 - Purchases - Discounts &amp; Allowances"/>
    <x v="0"/>
    <s v="Hardware"/>
    <n v="-253308.02"/>
    <m/>
    <m/>
    <m/>
    <m/>
    <m/>
    <m/>
    <m/>
    <m/>
    <m/>
    <m/>
    <m/>
    <m/>
    <m/>
  </r>
  <r>
    <s v="GL 2021 IISL.xlsx"/>
    <s v="Nice to have. Fill In or Delete"/>
    <s v="Nice to have. Fill In or Delete"/>
    <n v="-1000"/>
    <n v="44561"/>
    <n v="2021"/>
    <s v="Q4"/>
    <s v="December"/>
    <n v="52"/>
    <n v="31"/>
    <s v="Year"/>
    <s v="Activity"/>
    <s v="Actuals"/>
    <n v="44238"/>
    <x v="1"/>
    <x v="9"/>
    <x v="7"/>
    <n v="2021"/>
    <n v="2021"/>
    <n v="2"/>
    <s v="Nice to have. Fill In or Delete"/>
    <s v="EXPENSE"/>
    <x v="1"/>
    <s v="4601 - Purchases - Discounts &amp; Allowances"/>
    <s v="P&amp;L"/>
    <n v="25627"/>
    <s v="No"/>
    <s v="4601 - Purchases - Discounts &amp; Allowances"/>
    <s v="Deposit"/>
    <s v="[null]"/>
    <n v="44238"/>
    <n v="1907"/>
    <s v="[null]"/>
    <s v="[null]"/>
    <s v="[null]"/>
    <s v="[null]"/>
    <s v="[null]"/>
    <m/>
    <n v="1000"/>
    <n v="-67018254.889999993"/>
    <s v="[null]"/>
    <s v="COGS"/>
    <s v="COGS"/>
    <s v="Hardware"/>
    <s v="Hardware"/>
    <n v="1"/>
    <s v="Corporate"/>
    <s v="Percentage"/>
    <s v="Cost of Sales - Hardware"/>
    <s v="4601 - Purchases - Discounts &amp; Allowances"/>
    <s v="4601 - Purchases - Discounts &amp; Allowances"/>
    <s v="[null]"/>
    <n v="121489"/>
    <s v="Actuals"/>
    <n v="121498"/>
    <s v="4601 - Purchases - Discounts &amp; Allowances"/>
    <x v="0"/>
    <s v="Hardware"/>
    <n v="-1000"/>
    <m/>
    <m/>
    <m/>
    <m/>
    <m/>
    <m/>
    <m/>
    <m/>
    <m/>
    <m/>
    <m/>
    <m/>
    <m/>
  </r>
  <r>
    <s v="GL 2021 IISL.xlsx"/>
    <s v="Nice to have. Fill In or Delete"/>
    <s v="Nice to have. Fill In or Delete"/>
    <n v="-269569.44"/>
    <n v="44561"/>
    <n v="2021"/>
    <s v="Q4"/>
    <s v="December"/>
    <n v="52"/>
    <n v="31"/>
    <s v="Year"/>
    <s v="Activity"/>
    <s v="Actuals"/>
    <n v="44239"/>
    <x v="1"/>
    <x v="9"/>
    <x v="7"/>
    <n v="2021"/>
    <n v="2021"/>
    <n v="2"/>
    <s v="Nice to have. Fill In or Delete"/>
    <s v="EXPENSE"/>
    <x v="1"/>
    <s v="4601 - Purchases - Discounts &amp; Allowances"/>
    <s v="P&amp;L"/>
    <n v="25627"/>
    <s v="No"/>
    <s v="4601 - Purchases - Discounts &amp; Allowances"/>
    <s v="Deposit"/>
    <s v="[null]"/>
    <n v="44239"/>
    <n v="1909"/>
    <s v="[null]"/>
    <s v="[null]"/>
    <s v="[null]"/>
    <s v="[null]"/>
    <s v="[null]"/>
    <m/>
    <n v="269569.44"/>
    <n v="-67287824.329999998"/>
    <s v="[null]"/>
    <s v="COGS"/>
    <s v="COGS"/>
    <s v="Hardware"/>
    <s v="Hardware"/>
    <n v="1"/>
    <s v="Corporate"/>
    <s v="Percentage"/>
    <s v="Cost of Sales - Hardware"/>
    <s v="4601 - Purchases - Discounts &amp; Allowances"/>
    <s v="4601 - Purchases - Discounts &amp; Allowances"/>
    <s v="[null]"/>
    <n v="121489"/>
    <s v="Actuals"/>
    <n v="121498"/>
    <s v="4601 - Purchases - Discounts &amp; Allowances"/>
    <x v="0"/>
    <s v="Hardware"/>
    <n v="-269569.44"/>
    <m/>
    <m/>
    <m/>
    <m/>
    <m/>
    <m/>
    <m/>
    <m/>
    <m/>
    <m/>
    <m/>
    <m/>
    <m/>
  </r>
  <r>
    <s v="GL 2021 IISL.xlsx"/>
    <s v="Nice to have. Fill In or Delete"/>
    <s v="Nice to have. Fill In or Delete"/>
    <n v="-50000"/>
    <n v="44561"/>
    <n v="2021"/>
    <s v="Q4"/>
    <s v="December"/>
    <n v="52"/>
    <n v="31"/>
    <s v="Year"/>
    <s v="Activity"/>
    <s v="Actuals"/>
    <n v="44255"/>
    <x v="1"/>
    <x v="9"/>
    <x v="7"/>
    <n v="2021"/>
    <n v="2021"/>
    <n v="2"/>
    <s v="Nice to have. Fill In or Delete"/>
    <s v="EXPENSE"/>
    <x v="1"/>
    <s v="4601 - Purchases - Discounts &amp; Allowances"/>
    <s v="P&amp;L"/>
    <n v="25627"/>
    <s v="No"/>
    <s v="4601 - Purchases - Discounts &amp; Allowances"/>
    <s v="Journal"/>
    <s v="[null]"/>
    <n v="44255"/>
    <n v="3963"/>
    <s v="[null]"/>
    <s v="[null]"/>
    <s v="[null]"/>
    <s v="[null]"/>
    <s v="[null]"/>
    <m/>
    <n v="50000"/>
    <n v="-67337824.329999998"/>
    <s v="[null]"/>
    <s v="COGS"/>
    <s v="COGS"/>
    <s v="Hardware"/>
    <s v="Hardware"/>
    <n v="1"/>
    <s v="Corporate"/>
    <s v="Percentage"/>
    <s v="Cost of Sales - Hardware"/>
    <s v="4601 - Purchases - Discounts &amp; Allowances"/>
    <s v="4601 - Purchases - Discounts &amp; Allowances"/>
    <s v="[null]"/>
    <n v="121489"/>
    <s v="Actuals"/>
    <n v="121498"/>
    <s v="4601 - Purchases - Discounts &amp; Allowances"/>
    <x v="0"/>
    <s v="Hardware"/>
    <n v="-50000"/>
    <m/>
    <m/>
    <m/>
    <m/>
    <m/>
    <m/>
    <m/>
    <m/>
    <m/>
    <m/>
    <m/>
    <m/>
    <m/>
  </r>
  <r>
    <s v="GL 2021 IISL.xlsx"/>
    <s v="Nice to have. Fill In or Delete"/>
    <s v="Nice to have. Fill In or Delete"/>
    <n v="-28137"/>
    <n v="44561"/>
    <n v="2021"/>
    <s v="Q4"/>
    <s v="December"/>
    <n v="52"/>
    <n v="31"/>
    <s v="Year"/>
    <s v="Activity"/>
    <s v="Actuals"/>
    <n v="44255"/>
    <x v="1"/>
    <x v="9"/>
    <x v="7"/>
    <n v="2021"/>
    <n v="2021"/>
    <n v="2"/>
    <s v="Nice to have. Fill In or Delete"/>
    <s v="EXPENSE"/>
    <x v="1"/>
    <s v="4601 - Purchases - Discounts &amp; Allowances"/>
    <s v="P&amp;L"/>
    <n v="25627"/>
    <s v="No"/>
    <s v="4601 - Purchases - Discounts &amp; Allowances"/>
    <s v="Journal"/>
    <s v="[null]"/>
    <n v="44255"/>
    <n v="3951"/>
    <s v="[null]"/>
    <s v="[null]"/>
    <s v="[null]"/>
    <s v="[null]"/>
    <s v="[null]"/>
    <m/>
    <n v="28137"/>
    <n v="-67365961.329999998"/>
    <s v="[null]"/>
    <s v="COGS"/>
    <s v="COGS"/>
    <s v="Hardware"/>
    <s v="Hardware"/>
    <n v="1"/>
    <s v="Corporate"/>
    <s v="Percentage"/>
    <s v="Cost of Sales - Hardware"/>
    <s v="4601 - Purchases - Discounts &amp; Allowances"/>
    <s v="4601 - Purchases - Discounts &amp; Allowances"/>
    <s v="[null]"/>
    <n v="121489"/>
    <s v="Actuals"/>
    <n v="121498"/>
    <s v="4601 - Purchases - Discounts &amp; Allowances"/>
    <x v="0"/>
    <s v="Hardware"/>
    <n v="-28137"/>
    <m/>
    <m/>
    <m/>
    <m/>
    <m/>
    <m/>
    <m/>
    <m/>
    <m/>
    <m/>
    <m/>
    <m/>
    <m/>
  </r>
  <r>
    <s v="GL 2021 IISL.xlsx"/>
    <s v="Nice to have. Fill In or Delete"/>
    <s v="Nice to have. Fill In or Delete"/>
    <n v="-37993.800000000003"/>
    <n v="44561"/>
    <n v="2021"/>
    <s v="Q4"/>
    <s v="December"/>
    <n v="52"/>
    <n v="31"/>
    <s v="Year"/>
    <s v="Activity"/>
    <s v="Actuals"/>
    <n v="44255"/>
    <x v="1"/>
    <x v="9"/>
    <x v="7"/>
    <n v="2021"/>
    <n v="2021"/>
    <n v="2"/>
    <s v="Nice to have. Fill In or Delete"/>
    <s v="EXPENSE"/>
    <x v="1"/>
    <s v="4601 - Purchases - Discounts &amp; Allowances"/>
    <s v="P&amp;L"/>
    <n v="25627"/>
    <s v="No"/>
    <s v="4601 - Purchases - Discounts &amp; Allowances"/>
    <s v="Journal"/>
    <s v="[null]"/>
    <n v="44255"/>
    <n v="3949"/>
    <s v="[null]"/>
    <s v="[null]"/>
    <s v="[null]"/>
    <s v="[null]"/>
    <s v="[null]"/>
    <m/>
    <n v="37993.800000000003"/>
    <n v="-67403955.129999995"/>
    <s v="[null]"/>
    <s v="COGS"/>
    <s v="COGS"/>
    <s v="Hardware"/>
    <s v="Hardware"/>
    <n v="1"/>
    <s v="Corporate"/>
    <s v="Percentage"/>
    <s v="Cost of Sales - Hardware"/>
    <s v="4601 - Purchases - Discounts &amp; Allowances"/>
    <s v="4601 - Purchases - Discounts &amp; Allowances"/>
    <s v="[null]"/>
    <n v="121489"/>
    <s v="Actuals"/>
    <n v="121498"/>
    <s v="4601 - Purchases - Discounts &amp; Allowances"/>
    <x v="0"/>
    <s v="Hardware"/>
    <n v="-37993.800000000003"/>
    <m/>
    <m/>
    <m/>
    <m/>
    <m/>
    <m/>
    <m/>
    <m/>
    <m/>
    <m/>
    <m/>
    <m/>
    <m/>
  </r>
  <r>
    <s v="GL 2021 IISL.xlsx"/>
    <s v="Nice to have. Fill In or Delete"/>
    <s v="Nice to have. Fill In or Delete"/>
    <n v="-27500"/>
    <n v="44561"/>
    <n v="2021"/>
    <s v="Q4"/>
    <s v="December"/>
    <n v="52"/>
    <n v="31"/>
    <s v="Year"/>
    <s v="Activity"/>
    <s v="Actuals"/>
    <n v="44243"/>
    <x v="1"/>
    <x v="10"/>
    <x v="8"/>
    <n v="2021"/>
    <n v="2021"/>
    <n v="2"/>
    <s v="Nice to have. Fill In or Delete"/>
    <s v="EXPENSE"/>
    <x v="1"/>
    <s v="4604 - Champion Rebates"/>
    <s v="P&amp;L"/>
    <n v="25627"/>
    <s v="No"/>
    <s v="4604 - Champion Rebates"/>
    <s v="Invoice"/>
    <s v="[null]"/>
    <n v="44243"/>
    <n v="73045"/>
    <s v="DELL"/>
    <s v="DELL"/>
    <s v="[null]"/>
    <s v="MDF"/>
    <s v="Admin - Do not apply to Job"/>
    <m/>
    <n v="27500"/>
    <n v="-4149250"/>
    <s v="House Account"/>
    <s v="COGS"/>
    <s v="COGS"/>
    <s v="Hardware"/>
    <s v="Hardware"/>
    <n v="1"/>
    <s v="Bloomberg"/>
    <s v="By_Name"/>
    <s v="Cost of Sales - Hardware"/>
    <s v="4601 - Purchases - Discounts &amp; Allowances"/>
    <s v="4604 - Champion Rebates"/>
    <s v="[null]"/>
    <n v="121489"/>
    <s v="Actuals"/>
    <n v="121498"/>
    <s v="4604 - Champion Rebates"/>
    <x v="0"/>
    <s v="Hardware"/>
    <n v="-27500"/>
    <m/>
    <m/>
    <m/>
    <m/>
    <m/>
    <m/>
    <m/>
    <m/>
    <m/>
    <m/>
    <m/>
    <m/>
    <m/>
  </r>
  <r>
    <s v="GL 2021 IISL.xlsx"/>
    <s v="Nice to have. Fill In or Delete"/>
    <s v="Nice to have. Fill In or Delete"/>
    <n v="-36000"/>
    <n v="44561"/>
    <n v="2021"/>
    <s v="Q4"/>
    <s v="December"/>
    <n v="52"/>
    <n v="31"/>
    <s v="Year"/>
    <s v="Activity"/>
    <s v="Actuals"/>
    <n v="44255"/>
    <x v="1"/>
    <x v="10"/>
    <x v="8"/>
    <n v="2021"/>
    <n v="2021"/>
    <n v="2"/>
    <s v="Nice to have. Fill In or Delete"/>
    <s v="EXPENSE"/>
    <x v="1"/>
    <s v="4604 - Champion Rebates"/>
    <s v="P&amp;L"/>
    <n v="25627"/>
    <s v="No"/>
    <s v="4604 - Champion Rebates"/>
    <s v="Journal"/>
    <s v="[null]"/>
    <n v="44255"/>
    <n v="3936"/>
    <s v="[null]"/>
    <s v="[null]"/>
    <s v="[null]"/>
    <s v="[null]"/>
    <s v="[null]"/>
    <m/>
    <n v="36000"/>
    <n v="-4185250"/>
    <s v="[null]"/>
    <s v="COGS"/>
    <s v="COGS"/>
    <s v="Hardware"/>
    <s v="Hardware"/>
    <n v="1"/>
    <s v="Bloomberg"/>
    <s v="By_Name"/>
    <s v="Cost of Sales - Hardware"/>
    <s v="4601 - Purchases - Discounts &amp; Allowances"/>
    <s v="4604 - Champion Rebates"/>
    <s v="[null]"/>
    <n v="121489"/>
    <s v="Actuals"/>
    <n v="121498"/>
    <s v="4604 - Champion Rebates"/>
    <x v="0"/>
    <s v="Hardware"/>
    <n v="-36000"/>
    <m/>
    <m/>
    <m/>
    <m/>
    <m/>
    <m/>
    <m/>
    <m/>
    <m/>
    <m/>
    <m/>
    <m/>
    <m/>
  </r>
  <r>
    <s v="GL 2021 IISL.xlsx"/>
    <s v="Nice to have. Fill In or Delete"/>
    <s v="Nice to have. Fill In or Delete"/>
    <n v="62262.37"/>
    <n v="44561"/>
    <n v="2021"/>
    <s v="Q4"/>
    <s v="December"/>
    <n v="52"/>
    <n v="31"/>
    <s v="Year"/>
    <s v="Activity"/>
    <s v="Actuals"/>
    <n v="44242"/>
    <x v="1"/>
    <x v="11"/>
    <x v="9"/>
    <n v="2021"/>
    <n v="2021"/>
    <n v="2"/>
    <s v="Nice to have. Fill In or Delete"/>
    <s v="EXPENSE"/>
    <x v="1"/>
    <s v="4605 - Pre Sales / Tech Support"/>
    <s v="P&amp;L"/>
    <n v="25627"/>
    <s v="No"/>
    <s v="4605 - Pre Sales / Tech Support"/>
    <s v="Journal"/>
    <s v="[null]"/>
    <n v="44242"/>
    <n v="3935"/>
    <s v="[null]"/>
    <s v="[null]"/>
    <s v="[null]"/>
    <s v="[null]"/>
    <s v="[null]"/>
    <n v="62262.37"/>
    <m/>
    <n v="12471590.27"/>
    <s v="[null]"/>
    <s v="COGS"/>
    <s v="COGS"/>
    <s v="Hardware"/>
    <s v="Hardware"/>
    <n v="1"/>
    <s v="Corporate"/>
    <s v="Percentage"/>
    <s v="Cost of Sales - Hardware"/>
    <s v="4605 - Pre Sales / Tech Support"/>
    <s v="4605 - Pre Sales / Tech Support"/>
    <s v="[null]"/>
    <n v="121489"/>
    <s v="Actuals"/>
    <n v="121498"/>
    <s v="4605 - Pre Sales / Tech Support"/>
    <x v="0"/>
    <s v="Hardware"/>
    <n v="62262.37"/>
    <m/>
    <m/>
    <m/>
    <m/>
    <m/>
    <m/>
    <m/>
    <m/>
    <m/>
    <m/>
    <m/>
    <m/>
    <m/>
  </r>
  <r>
    <s v="GL 2021 IISL.xlsx"/>
    <s v="Nice to have. Fill In or Delete"/>
    <s v="Nice to have. Fill In or Delete"/>
    <n v="58656.24"/>
    <n v="44561"/>
    <n v="2021"/>
    <s v="Q4"/>
    <s v="December"/>
    <n v="52"/>
    <n v="31"/>
    <s v="Year"/>
    <s v="Activity"/>
    <s v="Actuals"/>
    <n v="44255"/>
    <x v="1"/>
    <x v="11"/>
    <x v="9"/>
    <n v="2021"/>
    <n v="2021"/>
    <n v="2"/>
    <s v="Nice to have. Fill In or Delete"/>
    <s v="EXPENSE"/>
    <x v="1"/>
    <s v="4605 - Pre Sales / Tech Support"/>
    <s v="P&amp;L"/>
    <n v="25627"/>
    <s v="No"/>
    <s v="4605 - Pre Sales / Tech Support"/>
    <s v="Journal"/>
    <s v="[null]"/>
    <n v="44255"/>
    <n v="3948"/>
    <s v="[null]"/>
    <s v="[null]"/>
    <s v="[null]"/>
    <s v="[null]"/>
    <s v="[null]"/>
    <n v="58656.24"/>
    <m/>
    <n v="12530246.51"/>
    <s v="[null]"/>
    <s v="COGS"/>
    <s v="COGS"/>
    <s v="Hardware"/>
    <s v="Hardware"/>
    <n v="1"/>
    <s v="Corporate"/>
    <s v="Percentage"/>
    <s v="Cost of Sales - Hardware"/>
    <s v="4605 - Pre Sales / Tech Support"/>
    <s v="4605 - Pre Sales / Tech Support"/>
    <s v="[null]"/>
    <n v="121489"/>
    <s v="Actuals"/>
    <n v="121498"/>
    <s v="4605 - Pre Sales / Tech Support"/>
    <x v="0"/>
    <s v="Hardware"/>
    <n v="58656.24"/>
    <m/>
    <m/>
    <m/>
    <m/>
    <m/>
    <m/>
    <m/>
    <m/>
    <m/>
    <m/>
    <m/>
    <m/>
    <m/>
  </r>
  <r>
    <s v="GL 2021 IISL.xlsx"/>
    <s v="Nice to have. Fill In or Delete"/>
    <s v="Nice to have. Fill In or Delete"/>
    <n v="1872"/>
    <n v="44561"/>
    <n v="2021"/>
    <s v="Q4"/>
    <s v="December"/>
    <n v="52"/>
    <n v="31"/>
    <s v="Year"/>
    <s v="Activity"/>
    <s v="Actuals"/>
    <n v="44240"/>
    <x v="1"/>
    <x v="12"/>
    <x v="10"/>
    <n v="2021"/>
    <n v="2021"/>
    <n v="2"/>
    <s v="Nice to have. Fill In or Delete"/>
    <s v="EXPENSE"/>
    <x v="1"/>
    <s v="4610 - Consulting"/>
    <s v="P&amp;L"/>
    <n v="25627"/>
    <s v="No"/>
    <s v="4610 - Consulting"/>
    <s v="Bill"/>
    <n v="19368"/>
    <n v="44240"/>
    <n v="53280712"/>
    <s v="ARROW"/>
    <s v="STONY BROOK UNIVERSITY"/>
    <s v="Megan Reder #631-632-4810 Megan.Reder@stonybrook.edu Stony Brook University 100 Nicolls Road Central Services Building Stony B"/>
    <s v="[null]"/>
    <s v="SubLabor NI"/>
    <n v="1872"/>
    <m/>
    <n v="31167309.610000003"/>
    <s v="[null]"/>
    <s v="COGS"/>
    <s v="COGS"/>
    <s v="Consulting"/>
    <s v="Consulting"/>
    <n v="1"/>
    <s v="Corporate"/>
    <s v="Percentage"/>
    <s v="Cost of Sales - Consulting, managed services, svc one"/>
    <s v="4610 - Consulting, Manged Svc"/>
    <s v="4610 - Consulting"/>
    <s v="[null]"/>
    <n v="121489"/>
    <s v="Actuals"/>
    <n v="121498"/>
    <s v="4610 - Consulting"/>
    <x v="2"/>
    <s v="Consulting"/>
    <n v="1872"/>
    <m/>
    <m/>
    <m/>
    <m/>
    <m/>
    <m/>
    <m/>
    <m/>
    <m/>
    <m/>
    <m/>
    <m/>
    <m/>
  </r>
  <r>
    <s v="GL 2021 IISL.xlsx"/>
    <s v="Nice to have. Fill In or Delete"/>
    <s v="Nice to have. Fill In or Delete"/>
    <n v="53288.959999999999"/>
    <n v="44561"/>
    <n v="2021"/>
    <s v="Q4"/>
    <s v="December"/>
    <n v="52"/>
    <n v="31"/>
    <s v="Year"/>
    <s v="Activity"/>
    <s v="Actuals"/>
    <n v="44242"/>
    <x v="1"/>
    <x v="12"/>
    <x v="10"/>
    <n v="2021"/>
    <n v="2021"/>
    <n v="2"/>
    <s v="Nice to have. Fill In or Delete"/>
    <s v="EXPENSE"/>
    <x v="1"/>
    <s v="4610 - Consulting"/>
    <s v="P&amp;L"/>
    <n v="25627"/>
    <s v="No"/>
    <s v="4610 - Consulting"/>
    <s v="Bill"/>
    <n v="19392"/>
    <n v="44242"/>
    <n v="53281008"/>
    <s v="ARROW/THE ESCROW ACCT"/>
    <s v="DEPOSITORY TRUST AND CLEARING CORPORATION"/>
    <s v="DEPOSITORY TRUST AND CLEARING CORPORATION 1315 S Belt Line Road Coppell TX 75019 Thomas Winter twinter@dtcc.com (972) 471-3722"/>
    <s v="[null]"/>
    <s v="SubLabor NI"/>
    <n v="53288.959999999999"/>
    <m/>
    <n v="31220598.570000004"/>
    <s v="[null]"/>
    <s v="COGS"/>
    <s v="COGS"/>
    <s v="Consulting"/>
    <s v="Consulting"/>
    <n v="1"/>
    <s v="Corporate"/>
    <s v="Percentage"/>
    <s v="Cost of Sales - Consulting, managed services, svc one"/>
    <s v="4610 - Consulting, Manged Svc"/>
    <s v="4610 - Consulting"/>
    <s v="[null]"/>
    <n v="121489"/>
    <s v="Actuals"/>
    <n v="121498"/>
    <s v="4610 - Consulting"/>
    <x v="2"/>
    <s v="Consulting"/>
    <n v="53288.959999999999"/>
    <m/>
    <m/>
    <m/>
    <m/>
    <m/>
    <m/>
    <m/>
    <m/>
    <m/>
    <m/>
    <m/>
    <m/>
    <m/>
  </r>
  <r>
    <s v="GL 2021 IISL.xlsx"/>
    <s v="Nice to have. Fill In or Delete"/>
    <s v="Nice to have. Fill In or Delete"/>
    <n v="33770.85"/>
    <n v="44561"/>
    <n v="2021"/>
    <s v="Q4"/>
    <s v="December"/>
    <n v="52"/>
    <n v="31"/>
    <s v="Year"/>
    <s v="Activity"/>
    <s v="Actuals"/>
    <n v="44242"/>
    <x v="1"/>
    <x v="12"/>
    <x v="10"/>
    <n v="2021"/>
    <n v="2021"/>
    <n v="2"/>
    <s v="Nice to have. Fill In or Delete"/>
    <s v="EXPENSE"/>
    <x v="1"/>
    <s v="4610 - Consulting"/>
    <s v="P&amp;L"/>
    <n v="25627"/>
    <s v="No"/>
    <s v="4610 - Consulting"/>
    <s v="Journal"/>
    <s v="[null]"/>
    <n v="44242"/>
    <n v="3935"/>
    <s v="[null]"/>
    <s v="[null]"/>
    <s v="[null]"/>
    <s v="[null]"/>
    <s v="[null]"/>
    <n v="33770.85"/>
    <m/>
    <n v="31254369.420000006"/>
    <s v="[null]"/>
    <s v="COGS"/>
    <s v="COGS"/>
    <s v="Consulting"/>
    <s v="Consulting"/>
    <n v="1"/>
    <s v="Corporate"/>
    <s v="Percentage"/>
    <s v="Cost of Sales - Consulting, managed services, svc one"/>
    <s v="4610 - Consulting, Manged Svc"/>
    <s v="4610 - Consulting"/>
    <s v="[null]"/>
    <n v="121489"/>
    <s v="Actuals"/>
    <n v="121498"/>
    <s v="4610 - Consulting"/>
    <x v="2"/>
    <s v="Consulting"/>
    <n v="33770.85"/>
    <m/>
    <m/>
    <m/>
    <m/>
    <m/>
    <m/>
    <m/>
    <m/>
    <m/>
    <m/>
    <m/>
    <m/>
    <m/>
  </r>
  <r>
    <s v="GL 2021 IISL.xlsx"/>
    <s v="Nice to have. Fill In or Delete"/>
    <s v="Nice to have. Fill In or Delete"/>
    <n v="30693.88"/>
    <n v="44561"/>
    <n v="2021"/>
    <s v="Q4"/>
    <s v="December"/>
    <n v="52"/>
    <n v="31"/>
    <s v="Year"/>
    <s v="Activity"/>
    <s v="Actuals"/>
    <n v="44244"/>
    <x v="1"/>
    <x v="12"/>
    <x v="10"/>
    <n v="2021"/>
    <n v="2021"/>
    <n v="2"/>
    <s v="Nice to have. Fill In or Delete"/>
    <s v="EXPENSE"/>
    <x v="1"/>
    <s v="4610 - Consulting"/>
    <s v="P&amp;L"/>
    <n v="25627"/>
    <s v="No"/>
    <s v="4610 - Consulting"/>
    <s v="Bill"/>
    <n v="19332"/>
    <n v="44244"/>
    <n v="53282246"/>
    <s v="ARROW"/>
    <s v="DEPOSITORY TRUST AND CLEARING CORPORATION"/>
    <s v="DEPOSITORY TRUST AND CLEARING CORPORATION 1315 S Belt Line Road Coppell TX 75019 Thomas Winter twinter@dtcc.com 972-471-5088"/>
    <s v="[null]"/>
    <s v="SubLabor NI"/>
    <n v="30693.88"/>
    <m/>
    <n v="31285063.300000004"/>
    <s v="[null]"/>
    <s v="COGS"/>
    <s v="COGS"/>
    <s v="Consulting"/>
    <s v="Consulting"/>
    <n v="1"/>
    <s v="Corporate"/>
    <s v="Percentage"/>
    <s v="Cost of Sales - Consulting, managed services, svc one"/>
    <s v="4610 - Consulting, Manged Svc"/>
    <s v="4610 - Consulting"/>
    <s v="[null]"/>
    <n v="121489"/>
    <s v="Actuals"/>
    <n v="121498"/>
    <s v="4610 - Consulting"/>
    <x v="2"/>
    <s v="Consulting"/>
    <n v="30693.88"/>
    <m/>
    <m/>
    <m/>
    <m/>
    <m/>
    <m/>
    <m/>
    <m/>
    <m/>
    <m/>
    <m/>
    <m/>
    <m/>
  </r>
  <r>
    <s v="GL 2021 IISL.xlsx"/>
    <s v="Nice to have. Fill In or Delete"/>
    <s v="Nice to have. Fill In or Delete"/>
    <n v="2420"/>
    <n v="44561"/>
    <n v="2021"/>
    <s v="Q4"/>
    <s v="December"/>
    <n v="52"/>
    <n v="31"/>
    <s v="Year"/>
    <s v="Activity"/>
    <s v="Actuals"/>
    <n v="44248"/>
    <x v="1"/>
    <x v="12"/>
    <x v="10"/>
    <n v="2021"/>
    <n v="2021"/>
    <n v="2"/>
    <s v="Nice to have. Fill In or Delete"/>
    <s v="EXPENSE"/>
    <x v="1"/>
    <s v="4610 - Consulting"/>
    <s v="P&amp;L"/>
    <n v="25627"/>
    <s v="No"/>
    <s v="4610 - Consulting"/>
    <s v="Bill"/>
    <n v="19368"/>
    <n v="44248"/>
    <n v="53283448"/>
    <s v="ARROW"/>
    <s v="STONY BROOK UNIVERSITY"/>
    <s v="Megan Reder #631-632-4810 Megan.Reder@stonybrook.edu Stony Brook University 100 Nicolls Road Central Services Building Stony B"/>
    <s v="[null]"/>
    <s v="SubLabor NI"/>
    <n v="2420"/>
    <m/>
    <n v="31287483.300000004"/>
    <s v="[null]"/>
    <s v="COGS"/>
    <s v="COGS"/>
    <s v="Consulting"/>
    <s v="Consulting"/>
    <n v="1"/>
    <s v="Corporate"/>
    <s v="Percentage"/>
    <s v="Cost of Sales - Consulting, managed services, svc one"/>
    <s v="4610 - Consulting, Manged Svc"/>
    <s v="4610 - Consulting"/>
    <s v="[null]"/>
    <n v="121489"/>
    <s v="Actuals"/>
    <n v="121498"/>
    <s v="4610 - Consulting"/>
    <x v="2"/>
    <s v="Consulting"/>
    <n v="2420"/>
    <m/>
    <m/>
    <m/>
    <m/>
    <m/>
    <m/>
    <m/>
    <m/>
    <m/>
    <m/>
    <m/>
    <m/>
    <m/>
  </r>
  <r>
    <s v="GL 2021 IISL.xlsx"/>
    <s v="Nice to have. Fill In or Delete"/>
    <s v="Nice to have. Fill In or Delete"/>
    <n v="22200"/>
    <n v="44561"/>
    <n v="2021"/>
    <s v="Q4"/>
    <s v="December"/>
    <n v="52"/>
    <n v="31"/>
    <s v="Year"/>
    <s v="Activity"/>
    <s v="Actuals"/>
    <n v="44255"/>
    <x v="1"/>
    <x v="12"/>
    <x v="10"/>
    <n v="2021"/>
    <n v="2021"/>
    <n v="2"/>
    <s v="Nice to have. Fill In or Delete"/>
    <s v="EXPENSE"/>
    <x v="1"/>
    <s v="4610 - Consulting"/>
    <s v="P&amp;L"/>
    <n v="25627"/>
    <s v="No"/>
    <s v="4610 - Consulting"/>
    <s v="Journal"/>
    <s v="[null]"/>
    <n v="44255"/>
    <n v="3955"/>
    <s v="[null]"/>
    <s v="DEPOSITORY TRUST AND CLEARING CORPORATION"/>
    <s v="[null]"/>
    <s v="[null]"/>
    <s v="[null]"/>
    <n v="22200"/>
    <m/>
    <n v="31309683.300000004"/>
    <s v="[null]"/>
    <s v="COGS"/>
    <s v="COGS"/>
    <s v="Consulting"/>
    <s v="Consulting"/>
    <n v="1"/>
    <s v="Corporate"/>
    <s v="Percentage"/>
    <s v="Cost of Sales - Consulting, managed services, svc one"/>
    <s v="4610 - Consulting, Manged Svc"/>
    <s v="4610 - Consulting"/>
    <s v="[null]"/>
    <n v="121489"/>
    <s v="Actuals"/>
    <n v="121498"/>
    <s v="4610 - Consulting"/>
    <x v="2"/>
    <s v="Consulting"/>
    <n v="22200"/>
    <m/>
    <m/>
    <m/>
    <m/>
    <m/>
    <m/>
    <m/>
    <m/>
    <m/>
    <m/>
    <m/>
    <m/>
    <m/>
  </r>
  <r>
    <s v="GL 2021 IISL.xlsx"/>
    <s v="Nice to have. Fill In or Delete"/>
    <s v="Nice to have. Fill In or Delete"/>
    <n v="33770.839999999997"/>
    <n v="44561"/>
    <n v="2021"/>
    <s v="Q4"/>
    <s v="December"/>
    <n v="52"/>
    <n v="31"/>
    <s v="Year"/>
    <s v="Activity"/>
    <s v="Actuals"/>
    <n v="44255"/>
    <x v="1"/>
    <x v="12"/>
    <x v="10"/>
    <n v="2021"/>
    <n v="2021"/>
    <n v="2"/>
    <s v="Nice to have. Fill In or Delete"/>
    <s v="EXPENSE"/>
    <x v="1"/>
    <s v="4610 - Consulting"/>
    <s v="P&amp;L"/>
    <n v="25627"/>
    <s v="No"/>
    <s v="4610 - Consulting"/>
    <s v="Journal"/>
    <s v="[null]"/>
    <n v="44255"/>
    <n v="3948"/>
    <s v="[null]"/>
    <s v="[null]"/>
    <s v="[null]"/>
    <s v="[null]"/>
    <s v="[null]"/>
    <n v="33770.839999999997"/>
    <m/>
    <n v="31343454.140000004"/>
    <s v="[null]"/>
    <s v="COGS"/>
    <s v="COGS"/>
    <s v="Consulting"/>
    <s v="Consulting"/>
    <n v="1"/>
    <s v="Corporate"/>
    <s v="Percentage"/>
    <s v="Cost of Sales - Consulting, managed services, svc one"/>
    <s v="4610 - Consulting, Manged Svc"/>
    <s v="4610 - Consulting"/>
    <s v="[null]"/>
    <n v="121489"/>
    <s v="Actuals"/>
    <n v="121498"/>
    <s v="4610 - Consulting"/>
    <x v="2"/>
    <s v="Consulting"/>
    <n v="33770.839999999997"/>
    <m/>
    <m/>
    <m/>
    <m/>
    <m/>
    <m/>
    <m/>
    <m/>
    <m/>
    <m/>
    <m/>
    <m/>
    <m/>
  </r>
  <r>
    <s v="GL 2021 IISL.xlsx"/>
    <s v="Nice to have. Fill In or Delete"/>
    <s v="Nice to have. Fill In or Delete"/>
    <n v="73152"/>
    <n v="44561"/>
    <n v="2021"/>
    <s v="Q4"/>
    <s v="December"/>
    <n v="52"/>
    <n v="31"/>
    <s v="Year"/>
    <s v="Activity"/>
    <s v="Actuals"/>
    <n v="44228"/>
    <x v="1"/>
    <x v="13"/>
    <x v="11"/>
    <n v="2021"/>
    <n v="2021"/>
    <n v="2"/>
    <s v="Nice to have. Fill In or Delete"/>
    <s v="EXPENSE"/>
    <x v="1"/>
    <s v="4612 - Outside Consulting"/>
    <s v="P&amp;L"/>
    <n v="25627"/>
    <s v="No"/>
    <s v="4612 - Outside Consulting"/>
    <s v="Journal"/>
    <s v="[null]"/>
    <n v="44228"/>
    <n v="3934"/>
    <s v="[null]"/>
    <s v="DEPOSITORY TRUST AND CLEARING CORPORATION"/>
    <s v="[null]"/>
    <s v="[null]"/>
    <s v="[null]"/>
    <n v="73152"/>
    <m/>
    <n v="21159211.829999998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12 - Outside Consulting"/>
    <s v="[null]"/>
    <n v="121489"/>
    <s v="Actuals"/>
    <n v="121498"/>
    <s v="4612 - Outside Consulting"/>
    <x v="2"/>
    <s v="Consulting"/>
    <n v="73152"/>
    <m/>
    <m/>
    <m/>
    <m/>
    <m/>
    <m/>
    <m/>
    <m/>
    <m/>
    <m/>
    <m/>
    <m/>
    <m/>
  </r>
  <r>
    <s v="GL 2021 IISL.xlsx"/>
    <s v="Nice to have. Fill In or Delete"/>
    <s v="Nice to have. Fill In or Delete"/>
    <n v="16750"/>
    <n v="44561"/>
    <n v="2021"/>
    <s v="Q4"/>
    <s v="December"/>
    <n v="52"/>
    <n v="31"/>
    <s v="Year"/>
    <s v="Activity"/>
    <s v="Actuals"/>
    <n v="44255"/>
    <x v="1"/>
    <x v="13"/>
    <x v="11"/>
    <n v="2021"/>
    <n v="2021"/>
    <n v="2"/>
    <s v="Nice to have. Fill In or Delete"/>
    <s v="EXPENSE"/>
    <x v="1"/>
    <s v="4612 - Outside Consulting"/>
    <s v="P&amp;L"/>
    <n v="25627"/>
    <s v="No"/>
    <s v="4612 - Outside Consulting"/>
    <s v="Bill"/>
    <n v="18996"/>
    <n v="44255"/>
    <n v="17258"/>
    <s v="DIVISION ONE SOLUTIONS"/>
    <s v="BLOOMBERG, LP"/>
    <s v="BLOOMBERG FINANCIAL 731 Lexington Avenue New York NY 10022"/>
    <s v="[null]"/>
    <s v="SubLabor NI"/>
    <n v="16750"/>
    <m/>
    <n v="21175961.829999998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12 - Outside Consulting"/>
    <s v="[null]"/>
    <n v="121489"/>
    <s v="Actuals"/>
    <n v="121498"/>
    <s v="4612 - Outside Consulting"/>
    <x v="2"/>
    <s v="Consulting"/>
    <n v="16750"/>
    <m/>
    <m/>
    <m/>
    <m/>
    <m/>
    <m/>
    <m/>
    <m/>
    <m/>
    <m/>
    <m/>
    <m/>
    <m/>
  </r>
  <r>
    <s v="GL 2021 IISL.xlsx"/>
    <s v="Nice to have. Fill In or Delete"/>
    <s v="Nice to have. Fill In or Delete"/>
    <n v="21560"/>
    <n v="44561"/>
    <n v="2021"/>
    <s v="Q4"/>
    <s v="December"/>
    <n v="52"/>
    <n v="31"/>
    <s v="Year"/>
    <s v="Activity"/>
    <s v="Actuals"/>
    <n v="44255"/>
    <x v="1"/>
    <x v="13"/>
    <x v="11"/>
    <n v="2021"/>
    <n v="2021"/>
    <n v="2"/>
    <s v="Nice to have. Fill In or Delete"/>
    <s v="EXPENSE"/>
    <x v="1"/>
    <s v="4612 - Outside Consulting"/>
    <s v="P&amp;L"/>
    <n v="25627"/>
    <s v="No"/>
    <s v="4612 - Outside Consulting"/>
    <s v="Bill"/>
    <n v="18996"/>
    <n v="44255"/>
    <n v="17259"/>
    <s v="DIVISION ONE SOLUTIONS"/>
    <s v="BLOOMBERG, LP"/>
    <s v="BLOOMBERG FINANCIAL 731 Lexington Avenue New York NY 10022"/>
    <s v="[null]"/>
    <s v="SubLabor NI"/>
    <n v="21560"/>
    <m/>
    <n v="21197521.829999998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12 - Outside Consulting"/>
    <s v="[null]"/>
    <n v="121489"/>
    <s v="Actuals"/>
    <n v="121498"/>
    <s v="4612 - Outside Consulting"/>
    <x v="2"/>
    <s v="Consulting"/>
    <n v="21560"/>
    <m/>
    <m/>
    <m/>
    <m/>
    <m/>
    <m/>
    <m/>
    <m/>
    <m/>
    <m/>
    <m/>
    <m/>
    <m/>
  </r>
  <r>
    <s v="GL 2021 IISL.xlsx"/>
    <s v="Nice to have. Fill In or Delete"/>
    <s v="Nice to have. Fill In or Delete"/>
    <n v="42357.440000000002"/>
    <n v="44561"/>
    <n v="2021"/>
    <s v="Q4"/>
    <s v="December"/>
    <n v="52"/>
    <n v="31"/>
    <s v="Year"/>
    <s v="Activity"/>
    <s v="Actuals"/>
    <n v="44242"/>
    <x v="1"/>
    <x v="14"/>
    <x v="12"/>
    <n v="2021"/>
    <n v="2021"/>
    <n v="2"/>
    <s v="Nice to have. Fill In or Delete"/>
    <s v="EXPENSE"/>
    <x v="1"/>
    <s v="4613 - Integration cogs"/>
    <s v="P&amp;L"/>
    <n v="25627"/>
    <s v="No"/>
    <s v="4613 - Integration cogs"/>
    <s v="Journal"/>
    <s v="[null]"/>
    <n v="44242"/>
    <n v="3935"/>
    <s v="[null]"/>
    <s v="[null]"/>
    <s v="[null]"/>
    <s v="[null]"/>
    <s v="[null]"/>
    <n v="42357.440000000002"/>
    <m/>
    <n v="4392509.4300000006"/>
    <s v="[null]"/>
    <s v="COGS"/>
    <s v="COGS"/>
    <s v="Cost of Sales - Integration"/>
    <s v="Integration"/>
    <n v="1"/>
    <s v="Corporate"/>
    <s v="Percentage"/>
    <s v="Cost of Sales - Integration"/>
    <s v="4613 - Integration cogs"/>
    <s v="4613 - Integration cogs"/>
    <s v="[null]"/>
    <n v="121489"/>
    <s v="Actuals"/>
    <n v="121498"/>
    <s v="4613 - Integration cogs"/>
    <x v="5"/>
    <s v="Cost of Sales - Integration"/>
    <n v="42357.440000000002"/>
    <m/>
    <m/>
    <m/>
    <m/>
    <m/>
    <m/>
    <m/>
    <m/>
    <m/>
    <m/>
    <m/>
    <m/>
    <m/>
  </r>
  <r>
    <s v="GL 2021 IISL.xlsx"/>
    <s v="Nice to have. Fill In or Delete"/>
    <s v="Nice to have. Fill In or Delete"/>
    <n v="42282.45"/>
    <n v="44561"/>
    <n v="2021"/>
    <s v="Q4"/>
    <s v="December"/>
    <n v="52"/>
    <n v="31"/>
    <s v="Year"/>
    <s v="Activity"/>
    <s v="Actuals"/>
    <n v="44255"/>
    <x v="1"/>
    <x v="14"/>
    <x v="12"/>
    <n v="2021"/>
    <n v="2021"/>
    <n v="2"/>
    <s v="Nice to have. Fill In or Delete"/>
    <s v="EXPENSE"/>
    <x v="1"/>
    <s v="4613 - Integration cogs"/>
    <s v="P&amp;L"/>
    <n v="25627"/>
    <s v="No"/>
    <s v="4613 - Integration cogs"/>
    <s v="Journal"/>
    <s v="[null]"/>
    <n v="44255"/>
    <n v="3948"/>
    <s v="[null]"/>
    <s v="[null]"/>
    <s v="[null]"/>
    <s v="[null]"/>
    <s v="[null]"/>
    <n v="42282.45"/>
    <m/>
    <n v="4434791.8800000008"/>
    <s v="[null]"/>
    <s v="COGS"/>
    <s v="COGS"/>
    <s v="Cost of Sales - Integration"/>
    <s v="Integration"/>
    <n v="1"/>
    <s v="Corporate"/>
    <s v="Percentage"/>
    <s v="Cost of Sales - Integration"/>
    <s v="4613 - Integration cogs"/>
    <s v="4613 - Integration cogs"/>
    <s v="[null]"/>
    <n v="121489"/>
    <s v="Actuals"/>
    <n v="121498"/>
    <s v="4613 - Integration cogs"/>
    <x v="5"/>
    <s v="Cost of Sales - Integration"/>
    <n v="42282.45"/>
    <m/>
    <m/>
    <m/>
    <m/>
    <m/>
    <m/>
    <m/>
    <m/>
    <m/>
    <m/>
    <m/>
    <m/>
    <m/>
  </r>
  <r>
    <s v="GL 2021 IISL.xlsx"/>
    <s v="Nice to have. Fill In or Delete"/>
    <s v="Nice to have. Fill In or Delete"/>
    <n v="10311.57"/>
    <n v="44561"/>
    <n v="2021"/>
    <s v="Q4"/>
    <s v="December"/>
    <n v="52"/>
    <n v="31"/>
    <s v="Year"/>
    <s v="Activity"/>
    <s v="Actuals"/>
    <n v="44228"/>
    <x v="1"/>
    <x v="15"/>
    <x v="13"/>
    <n v="2021"/>
    <n v="2021"/>
    <n v="2"/>
    <s v="Nice to have. Fill In or Delete"/>
    <s v="EXPENSE"/>
    <x v="1"/>
    <s v="4615 - Service Contract Renewals"/>
    <s v="P&amp;L"/>
    <n v="25627"/>
    <s v="No"/>
    <s v="4615 - Service Contract Renewals"/>
    <s v="Bill"/>
    <n v="18678"/>
    <n v="44228"/>
    <n v="53273910"/>
    <s v="ARROW"/>
    <s v="KAMAN CORPORATION"/>
    <s v="Attn: Kaman IT KAMAN CORPORATION 1332 Blue Hills Ave. Bloomfield CT 06002"/>
    <s v="[null]"/>
    <s v="Hardware"/>
    <n v="10311.57"/>
    <m/>
    <n v="132601459.3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10311.57"/>
    <m/>
    <m/>
    <m/>
    <m/>
    <m/>
    <m/>
    <m/>
    <m/>
    <m/>
    <m/>
    <m/>
    <m/>
    <m/>
  </r>
  <r>
    <s v="GL 2021 IISL.xlsx"/>
    <s v="Nice to have. Fill In or Delete"/>
    <s v="Nice to have. Fill In or Delete"/>
    <n v="-25847.38"/>
    <n v="44561"/>
    <n v="2021"/>
    <s v="Q4"/>
    <s v="December"/>
    <n v="52"/>
    <n v="31"/>
    <s v="Year"/>
    <s v="Activity"/>
    <s v="Actuals"/>
    <n v="44228"/>
    <x v="1"/>
    <x v="15"/>
    <x v="13"/>
    <n v="2021"/>
    <n v="2021"/>
    <n v="2"/>
    <s v="Nice to have. Fill In or Delete"/>
    <s v="EXPENSE"/>
    <x v="1"/>
    <s v="4615 - Service Contract Renewals"/>
    <s v="P&amp;L"/>
    <n v="25627"/>
    <s v="No"/>
    <s v="4615 - Service Contract Renewals"/>
    <s v="Journal"/>
    <s v="[null]"/>
    <n v="44228"/>
    <n v="3898"/>
    <s v="[null]"/>
    <s v="LIGHTSPEED RESEARCH AKA MILLWARD BROWN DIGITAL"/>
    <s v="[null]"/>
    <s v="[null]"/>
    <s v="[null]"/>
    <m/>
    <n v="25847.38"/>
    <n v="132575611.92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-25847.38"/>
    <m/>
    <m/>
    <m/>
    <m/>
    <m/>
    <m/>
    <m/>
    <m/>
    <m/>
    <m/>
    <m/>
    <m/>
    <m/>
  </r>
  <r>
    <s v="GL 2021 IISL.xlsx"/>
    <s v="Nice to have. Fill In or Delete"/>
    <s v="Nice to have. Fill In or Delete"/>
    <n v="7511.14"/>
    <n v="44561"/>
    <n v="2021"/>
    <s v="Q4"/>
    <s v="December"/>
    <n v="52"/>
    <n v="31"/>
    <s v="Year"/>
    <s v="Activity"/>
    <s v="Actuals"/>
    <n v="44228"/>
    <x v="1"/>
    <x v="15"/>
    <x v="13"/>
    <n v="2021"/>
    <n v="2021"/>
    <n v="2"/>
    <s v="Nice to have. Fill In or Delete"/>
    <s v="EXPENSE"/>
    <x v="1"/>
    <s v="4615 - Service Contract Renewals"/>
    <s v="P&amp;L"/>
    <n v="25627"/>
    <s v="No"/>
    <s v="4615 - Service Contract Renewals"/>
    <s v="Bill"/>
    <n v="18764"/>
    <n v="44228"/>
    <n v="53273908"/>
    <s v="ARROW"/>
    <s v="RUBY INDUSTRIAL TECHNOLOGIES"/>
    <s v="Rick Ripoll RUBY INDUSTRIAL TECHNOLOGIES 11 &amp; 17 Skyline Dr Hawthorne, NY 10532"/>
    <s v="[null]"/>
    <s v="Hardware"/>
    <n v="7511.14"/>
    <m/>
    <n v="132583123.06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7511.14"/>
    <m/>
    <m/>
    <m/>
    <m/>
    <m/>
    <m/>
    <m/>
    <m/>
    <m/>
    <m/>
    <m/>
    <m/>
    <m/>
  </r>
  <r>
    <s v="GL 2021 IISL.xlsx"/>
    <s v="Nice to have. Fill In or Delete"/>
    <s v="Nice to have. Fill In or Delete"/>
    <n v="-2956.33"/>
    <n v="44561"/>
    <n v="2021"/>
    <s v="Q4"/>
    <s v="December"/>
    <n v="52"/>
    <n v="31"/>
    <s v="Year"/>
    <s v="Activity"/>
    <s v="Actuals"/>
    <n v="44228"/>
    <x v="1"/>
    <x v="15"/>
    <x v="13"/>
    <n v="2021"/>
    <n v="2021"/>
    <n v="2"/>
    <s v="Nice to have. Fill In or Delete"/>
    <s v="EXPENSE"/>
    <x v="1"/>
    <s v="4615 - Service Contract Renewals"/>
    <s v="P&amp;L"/>
    <n v="25627"/>
    <s v="No"/>
    <s v="4615 - Service Contract Renewals"/>
    <s v="Journal"/>
    <s v="[null]"/>
    <n v="44228"/>
    <n v="3909"/>
    <s v="[null]"/>
    <s v="W.P. CAREY LLC"/>
    <s v="[null]"/>
    <s v="[null]"/>
    <s v="[null]"/>
    <m/>
    <n v="2956.33"/>
    <n v="132580166.73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-2956.33"/>
    <m/>
    <m/>
    <m/>
    <m/>
    <m/>
    <m/>
    <m/>
    <m/>
    <m/>
    <m/>
    <m/>
    <m/>
    <m/>
  </r>
  <r>
    <s v="GL 2021 IISL.xlsx"/>
    <s v="Nice to have. Fill In or Delete"/>
    <s v="Nice to have. Fill In or Delete"/>
    <n v="1079.25"/>
    <n v="44561"/>
    <n v="2021"/>
    <s v="Q4"/>
    <s v="December"/>
    <n v="52"/>
    <n v="31"/>
    <s v="Year"/>
    <s v="Activity"/>
    <s v="Actuals"/>
    <n v="44228"/>
    <x v="1"/>
    <x v="15"/>
    <x v="13"/>
    <n v="2021"/>
    <n v="2021"/>
    <n v="2"/>
    <s v="Nice to have. Fill In or Delete"/>
    <s v="EXPENSE"/>
    <x v="1"/>
    <s v="4615 - Service Contract Renewals"/>
    <s v="P&amp;L"/>
    <n v="25627"/>
    <s v="No"/>
    <s v="4615 - Service Contract Renewals"/>
    <s v="Bill"/>
    <n v="19306"/>
    <n v="44228"/>
    <n v="53273543"/>
    <s v="ARROW"/>
    <s v="W.P. CAREY LLC"/>
    <s v="Virginia Lentino WP CAREY 401 9th Ave 58th floor New York NY 10001"/>
    <s v="[null]"/>
    <s v="Hardware"/>
    <n v="1079.25"/>
    <m/>
    <n v="132581245.98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1079.25"/>
    <m/>
    <m/>
    <m/>
    <m/>
    <m/>
    <m/>
    <m/>
    <m/>
    <m/>
    <m/>
    <m/>
    <m/>
    <m/>
  </r>
  <r>
    <s v="GL 2021 IISL.xlsx"/>
    <s v="Nice to have. Fill In or Delete"/>
    <s v="Nice to have. Fill In or Delete"/>
    <n v="3459.76"/>
    <n v="44561"/>
    <n v="2021"/>
    <s v="Q4"/>
    <s v="December"/>
    <n v="52"/>
    <n v="31"/>
    <s v="Year"/>
    <s v="Activity"/>
    <s v="Actuals"/>
    <n v="44228"/>
    <x v="1"/>
    <x v="15"/>
    <x v="13"/>
    <n v="2021"/>
    <n v="2021"/>
    <n v="2"/>
    <s v="Nice to have. Fill In or Delete"/>
    <s v="EXPENSE"/>
    <x v="1"/>
    <s v="4615 - Service Contract Renewals"/>
    <s v="P&amp;L"/>
    <n v="25627"/>
    <s v="No"/>
    <s v="4615 - Service Contract Renewals"/>
    <s v="Bill"/>
    <n v="19370"/>
    <n v="44228"/>
    <n v="53273631"/>
    <s v="ARROW"/>
    <s v="US FUND FOR UNICEF"/>
    <s v="Danny Tuen US FUND FOR UNICEF 125 Maiden Lane 10th Floor New York NY 10038"/>
    <s v="[null]"/>
    <s v="Hardware"/>
    <n v="3459.76"/>
    <m/>
    <n v="132584705.74000001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3459.76"/>
    <m/>
    <m/>
    <m/>
    <m/>
    <m/>
    <m/>
    <m/>
    <m/>
    <m/>
    <m/>
    <m/>
    <m/>
    <m/>
  </r>
  <r>
    <s v="GL 2021 IISL.xlsx"/>
    <s v="Nice to have. Fill In or Delete"/>
    <s v="Nice to have. Fill In or Delete"/>
    <n v="-17653.240000000002"/>
    <n v="44561"/>
    <n v="2021"/>
    <s v="Q4"/>
    <s v="December"/>
    <n v="52"/>
    <n v="31"/>
    <s v="Year"/>
    <s v="Activity"/>
    <s v="Actuals"/>
    <n v="44228"/>
    <x v="1"/>
    <x v="15"/>
    <x v="13"/>
    <n v="2021"/>
    <n v="2021"/>
    <n v="2"/>
    <s v="Nice to have. Fill In or Delete"/>
    <s v="EXPENSE"/>
    <x v="1"/>
    <s v="4615 - Service Contract Renewals"/>
    <s v="P&amp;L"/>
    <n v="25627"/>
    <s v="No"/>
    <s v="4615 - Service Contract Renewals"/>
    <s v="Journal"/>
    <s v="[null]"/>
    <n v="44228"/>
    <n v="3923"/>
    <s v="[null]"/>
    <s v="TOPAZ LIGHTING AND ELECTRIC"/>
    <s v="[null]"/>
    <s v="[null]"/>
    <s v="[null]"/>
    <m/>
    <n v="17653.240000000002"/>
    <n v="132567052.50000001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-17653.240000000002"/>
    <m/>
    <m/>
    <m/>
    <m/>
    <m/>
    <m/>
    <m/>
    <m/>
    <m/>
    <m/>
    <m/>
    <m/>
    <m/>
  </r>
  <r>
    <s v="GL 2021 IISL.xlsx"/>
    <s v="Nice to have. Fill In or Delete"/>
    <s v="Nice to have. Fill In or Delete"/>
    <n v="17653.240000000002"/>
    <n v="44561"/>
    <n v="2021"/>
    <s v="Q4"/>
    <s v="December"/>
    <n v="52"/>
    <n v="31"/>
    <s v="Year"/>
    <s v="Activity"/>
    <s v="Actuals"/>
    <n v="44228"/>
    <x v="1"/>
    <x v="15"/>
    <x v="13"/>
    <n v="2021"/>
    <n v="2021"/>
    <n v="2"/>
    <s v="Nice to have. Fill In or Delete"/>
    <s v="EXPENSE"/>
    <x v="1"/>
    <s v="4615 - Service Contract Renewals"/>
    <s v="P&amp;L"/>
    <n v="25627"/>
    <s v="No"/>
    <s v="4615 - Service Contract Renewals"/>
    <s v="Bill"/>
    <n v="19252"/>
    <n v="44228"/>
    <n v="53273540"/>
    <s v="ARROW"/>
    <s v="TOPAZ LIGHTING AND ELECTRIC"/>
    <s v="Doug Bates (631)758-5507 TOPAZ LIGHTING AND ELECTRIC 925 Waverly Avenue Holtsville NY 11742"/>
    <s v="[null]"/>
    <s v="Hardware"/>
    <n v="17653.240000000002"/>
    <m/>
    <n v="132584705.74000001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17653.240000000002"/>
    <m/>
    <m/>
    <m/>
    <m/>
    <m/>
    <m/>
    <m/>
    <m/>
    <m/>
    <m/>
    <m/>
    <m/>
    <m/>
  </r>
  <r>
    <s v="GL 2021 IISL.xlsx"/>
    <s v="Nice to have. Fill In or Delete"/>
    <s v="Nice to have. Fill In or Delete"/>
    <n v="17046.18"/>
    <n v="44561"/>
    <n v="2021"/>
    <s v="Q4"/>
    <s v="December"/>
    <n v="52"/>
    <n v="31"/>
    <s v="Year"/>
    <s v="Activity"/>
    <s v="Actuals"/>
    <n v="44228"/>
    <x v="1"/>
    <x v="15"/>
    <x v="13"/>
    <n v="2021"/>
    <n v="2021"/>
    <n v="2"/>
    <s v="Nice to have. Fill In or Delete"/>
    <s v="EXPENSE"/>
    <x v="1"/>
    <s v="4615 - Service Contract Renewals"/>
    <s v="P&amp;L"/>
    <n v="25627"/>
    <s v="No"/>
    <s v="4615 - Service Contract Renewals"/>
    <s v="Bill"/>
    <n v="19351"/>
    <n v="44228"/>
    <n v="53273909"/>
    <s v="ARROW"/>
    <s v="LIGHTSPEED RESEARCH AKA MILLWARD BROWN DIGITAL"/>
    <s v="KANTAR - Lightspeed Jim Carbone &lt;Jim.Carbone@kantar.com&gt; 333 Ludlow Street Stamford CT 06902"/>
    <s v="[null]"/>
    <s v="Hardware"/>
    <n v="17046.18"/>
    <m/>
    <n v="132601751.92000002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17046.18"/>
    <m/>
    <m/>
    <m/>
    <m/>
    <m/>
    <m/>
    <m/>
    <m/>
    <m/>
    <m/>
    <m/>
    <m/>
    <m/>
  </r>
  <r>
    <s v="GL 2021 IISL.xlsx"/>
    <s v="Nice to have. Fill In or Delete"/>
    <s v="Nice to have. Fill In or Delete"/>
    <n v="1877.08"/>
    <n v="44561"/>
    <n v="2021"/>
    <s v="Q4"/>
    <s v="December"/>
    <n v="52"/>
    <n v="31"/>
    <s v="Year"/>
    <s v="Activity"/>
    <s v="Actuals"/>
    <n v="44229"/>
    <x v="1"/>
    <x v="15"/>
    <x v="13"/>
    <n v="2021"/>
    <n v="2021"/>
    <n v="2"/>
    <s v="Nice to have. Fill In or Delete"/>
    <s v="EXPENSE"/>
    <x v="1"/>
    <s v="4615 - Service Contract Renewals"/>
    <s v="P&amp;L"/>
    <n v="25627"/>
    <s v="No"/>
    <s v="4615 - Service Contract Renewals"/>
    <s v="Bill"/>
    <n v="19306"/>
    <n v="44229"/>
    <n v="53274331"/>
    <s v="ARROW"/>
    <s v="W.P. CAREY LLC"/>
    <s v="Virginia Lentino WP CAREY 401 9th Ave 58th floor New York NY 10001"/>
    <s v="[null]"/>
    <s v="Hardware"/>
    <n v="1877.08"/>
    <m/>
    <n v="132603629.00000001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1877.08"/>
    <m/>
    <m/>
    <m/>
    <m/>
    <m/>
    <m/>
    <m/>
    <m/>
    <m/>
    <m/>
    <m/>
    <m/>
    <m/>
  </r>
  <r>
    <s v="GL 2021 IISL.xlsx"/>
    <s v="Nice to have. Fill In or Delete"/>
    <s v="Nice to have. Fill In or Delete"/>
    <n v="109846.38"/>
    <n v="44561"/>
    <n v="2021"/>
    <s v="Q4"/>
    <s v="December"/>
    <n v="52"/>
    <n v="31"/>
    <s v="Year"/>
    <s v="Activity"/>
    <s v="Actuals"/>
    <n v="44230"/>
    <x v="1"/>
    <x v="15"/>
    <x v="13"/>
    <n v="2021"/>
    <n v="2021"/>
    <n v="2"/>
    <s v="Nice to have. Fill In or Delete"/>
    <s v="EXPENSE"/>
    <x v="1"/>
    <s v="4615 - Service Contract Renewals"/>
    <s v="P&amp;L"/>
    <n v="25627"/>
    <s v="No"/>
    <s v="4615 - Service Contract Renewals"/>
    <s v="Bill"/>
    <n v="19382"/>
    <n v="44230"/>
    <n v="53274919"/>
    <s v="ARROW/THE ESCROW ACCT"/>
    <s v="MOELIS &amp; COMPANY"/>
    <s v="MOELIS &amp; COMPANY John Lamberti 212.883.4593 john.lamberti@moelis.com 399 Park Avenue, 6th Floor New York NY 10022"/>
    <s v="[null]"/>
    <s v="SubLabor NI"/>
    <n v="109846.38"/>
    <m/>
    <n v="132713475.38000001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109846.38"/>
    <m/>
    <m/>
    <m/>
    <m/>
    <m/>
    <m/>
    <m/>
    <m/>
    <m/>
    <m/>
    <m/>
    <m/>
    <m/>
  </r>
  <r>
    <s v="GL 2021 IISL.xlsx"/>
    <s v="Nice to have. Fill In or Delete"/>
    <s v="Nice to have. Fill In or Delete"/>
    <n v="13093.49"/>
    <n v="44561"/>
    <n v="2021"/>
    <s v="Q4"/>
    <s v="December"/>
    <n v="52"/>
    <n v="31"/>
    <s v="Year"/>
    <s v="Activity"/>
    <s v="Actuals"/>
    <n v="44235"/>
    <x v="1"/>
    <x v="15"/>
    <x v="13"/>
    <n v="2021"/>
    <n v="2021"/>
    <n v="2"/>
    <s v="Nice to have. Fill In or Delete"/>
    <s v="EXPENSE"/>
    <x v="1"/>
    <s v="4615 - Service Contract Renewals"/>
    <s v="P&amp;L"/>
    <n v="25627"/>
    <s v="No"/>
    <s v="4615 - Service Contract Renewals"/>
    <s v="Bill"/>
    <n v="19354"/>
    <n v="44235"/>
    <n v="53276858"/>
    <s v="ARROW"/>
    <s v="SEIU 32BJ"/>
    <s v="David Torre / Shirley Zhang SEIU 32BJ 25 West 18th Street New York NY 10011"/>
    <s v="[null]"/>
    <s v="Hardware"/>
    <n v="13093.49"/>
    <m/>
    <n v="132726568.87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13093.49"/>
    <m/>
    <m/>
    <m/>
    <m/>
    <m/>
    <m/>
    <m/>
    <m/>
    <m/>
    <m/>
    <m/>
    <m/>
    <m/>
  </r>
  <r>
    <s v="GL 2021 IISL.xlsx"/>
    <s v="Nice to have. Fill In or Delete"/>
    <s v="Nice to have. Fill In or Delete"/>
    <n v="18527.23"/>
    <n v="44561"/>
    <n v="2021"/>
    <s v="Q4"/>
    <s v="December"/>
    <n v="52"/>
    <n v="31"/>
    <s v="Year"/>
    <s v="Activity"/>
    <s v="Actuals"/>
    <n v="44236"/>
    <x v="1"/>
    <x v="15"/>
    <x v="13"/>
    <n v="2021"/>
    <n v="2021"/>
    <n v="2"/>
    <s v="Nice to have. Fill In or Delete"/>
    <s v="EXPENSE"/>
    <x v="1"/>
    <s v="4615 - Service Contract Renewals"/>
    <s v="P&amp;L"/>
    <n v="25627"/>
    <s v="No"/>
    <s v="4615 - Service Contract Renewals"/>
    <s v="Bill"/>
    <n v="19391"/>
    <n v="44236"/>
    <s v="ECINV140406"/>
    <s v="EC AMERICA INC a subsidiary of ImmixGroup"/>
    <s v="ADELPHI UNIVERSITY"/>
    <s v="Bobby Handa handa@adelphi.edu 516.877.3359 Adelphi University 1 South Avenue Hagedorn Hall (B22) Garden City NY 11530"/>
    <s v="[null]"/>
    <s v="SubLabor NI"/>
    <n v="18527.23"/>
    <m/>
    <n v="132745096.10000001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18527.23"/>
    <m/>
    <m/>
    <m/>
    <m/>
    <m/>
    <m/>
    <m/>
    <m/>
    <m/>
    <m/>
    <m/>
    <m/>
    <m/>
  </r>
  <r>
    <s v="GL 2021 IISL.xlsx"/>
    <s v="Nice to have. Fill In or Delete"/>
    <s v="Nice to have. Fill In or Delete"/>
    <n v="36424.18"/>
    <n v="44561"/>
    <n v="2021"/>
    <s v="Q4"/>
    <s v="December"/>
    <n v="52"/>
    <n v="31"/>
    <s v="Year"/>
    <s v="Activity"/>
    <s v="Actuals"/>
    <n v="44242"/>
    <x v="1"/>
    <x v="15"/>
    <x v="13"/>
    <n v="2021"/>
    <n v="2021"/>
    <n v="2"/>
    <s v="Nice to have. Fill In or Delete"/>
    <s v="EXPENSE"/>
    <x v="1"/>
    <s v="4615 - Service Contract Renewals"/>
    <s v="P&amp;L"/>
    <n v="25627"/>
    <s v="No"/>
    <s v="4615 - Service Contract Renewals"/>
    <s v="Bill"/>
    <n v="19327"/>
    <n v="44242"/>
    <n v="53280901"/>
    <s v="ARROW"/>
    <s v="NYC DOITT"/>
    <s v="Michael Hutchinson mhutchinson@doitt.nyc.gov Tel: 212-504-4461 krista@asinc.us.com PO # 20211411703 NYC DOITT 59 Maiden Lane 1"/>
    <s v="[null]"/>
    <s v="Software"/>
    <n v="36424.18"/>
    <m/>
    <n v="132781520.28000002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36424.18"/>
    <m/>
    <m/>
    <m/>
    <m/>
    <m/>
    <m/>
    <m/>
    <m/>
    <m/>
    <m/>
    <m/>
    <m/>
    <m/>
  </r>
  <r>
    <s v="GL 2021 IISL.xlsx"/>
    <s v="Nice to have. Fill In or Delete"/>
    <s v="Nice to have. Fill In or Delete"/>
    <n v="8327.3700000000008"/>
    <n v="44561"/>
    <n v="2021"/>
    <s v="Q4"/>
    <s v="December"/>
    <n v="52"/>
    <n v="31"/>
    <s v="Year"/>
    <s v="Activity"/>
    <s v="Actuals"/>
    <n v="44243"/>
    <x v="1"/>
    <x v="15"/>
    <x v="13"/>
    <n v="2021"/>
    <n v="2021"/>
    <n v="2"/>
    <s v="Nice to have. Fill In or Delete"/>
    <s v="EXPENSE"/>
    <x v="1"/>
    <s v="4615 - Service Contract Renewals"/>
    <s v="P&amp;L"/>
    <n v="25627"/>
    <s v="No"/>
    <s v="4615 - Service Contract Renewals"/>
    <s v="Bill"/>
    <n v="19385"/>
    <n v="44243"/>
    <n v="119583922"/>
    <s v="TD SYNNEX CORPORATION"/>
    <s v="THE CHILDREN'S PLACE"/>
    <s v="Nishant Jindal njindal@childrensplace.com T: (201) 453-6918 Firoz Manikam fmanikam@childrensplace.com THE CHILDREN'S PLACE 500"/>
    <s v="[null]"/>
    <s v="SubLabor NI"/>
    <n v="8327.3700000000008"/>
    <m/>
    <n v="132789847.65000002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8327.3700000000008"/>
    <m/>
    <m/>
    <m/>
    <m/>
    <m/>
    <m/>
    <m/>
    <m/>
    <m/>
    <m/>
    <m/>
    <m/>
    <m/>
  </r>
  <r>
    <s v="GL 2021 IISL.xlsx"/>
    <s v="Nice to have. Fill In or Delete"/>
    <s v="Nice to have. Fill In or Delete"/>
    <n v="33826.53"/>
    <n v="44561"/>
    <n v="2021"/>
    <s v="Q4"/>
    <s v="December"/>
    <n v="52"/>
    <n v="31"/>
    <s v="Year"/>
    <s v="Activity"/>
    <s v="Actuals"/>
    <n v="44244"/>
    <x v="1"/>
    <x v="15"/>
    <x v="13"/>
    <n v="2021"/>
    <n v="2021"/>
    <n v="2"/>
    <s v="Nice to have. Fill In or Delete"/>
    <s v="EXPENSE"/>
    <x v="1"/>
    <s v="4615 - Service Contract Renewals"/>
    <s v="P&amp;L"/>
    <n v="25627"/>
    <s v="No"/>
    <s v="4615 - Service Contract Renewals"/>
    <s v="Bill"/>
    <n v="19412"/>
    <n v="44244"/>
    <n v="53281923"/>
    <s v="ARROW"/>
    <s v="CRUNCHTIME INFORMATION SYSTEMS INC"/>
    <s v="Gregory LeBel &lt;glebel@crunchtime.com&gt; 617.567.5228 CRUNCHTIME! INFORMATION SYSTEMS, INC. 129 Portland Street Boston MA 02114"/>
    <s v="[null]"/>
    <s v="SubLabor NI"/>
    <n v="33826.53"/>
    <m/>
    <n v="132823674.18000002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33826.53"/>
    <m/>
    <m/>
    <m/>
    <m/>
    <m/>
    <m/>
    <m/>
    <m/>
    <m/>
    <m/>
    <m/>
    <m/>
    <m/>
  </r>
  <r>
    <s v="GL 2021 IISL.xlsx"/>
    <s v="Nice to have. Fill In or Delete"/>
    <s v="Nice to have. Fill In or Delete"/>
    <n v="7418.12"/>
    <n v="44561"/>
    <n v="2021"/>
    <s v="Q4"/>
    <s v="December"/>
    <n v="52"/>
    <n v="31"/>
    <s v="Year"/>
    <s v="Activity"/>
    <s v="Actuals"/>
    <n v="44250"/>
    <x v="1"/>
    <x v="15"/>
    <x v="13"/>
    <n v="2021"/>
    <n v="2021"/>
    <n v="2"/>
    <s v="Nice to have. Fill In or Delete"/>
    <s v="EXPENSE"/>
    <x v="1"/>
    <s v="4615 - Service Contract Renewals"/>
    <s v="P&amp;L"/>
    <n v="25627"/>
    <s v="No"/>
    <s v="4615 - Service Contract Renewals"/>
    <s v="Bill"/>
    <n v="19396"/>
    <n v="44250"/>
    <n v="154668"/>
    <s v="ImmixTechnology Inc"/>
    <s v="QUEENS PUBLIC LIBRARY"/>
    <s v="QUEENS PUBLIC LIBRARY 89-11 Merrick Boulevard Jamaica NY 11432 End User Email: Cbrooks@queenslibrary.org Ph: 718-990-8698"/>
    <s v="[null]"/>
    <s v="Software"/>
    <n v="7418.12"/>
    <m/>
    <n v="132831092.30000003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7418.12"/>
    <m/>
    <m/>
    <m/>
    <m/>
    <m/>
    <m/>
    <m/>
    <m/>
    <m/>
    <m/>
    <m/>
    <m/>
    <m/>
  </r>
  <r>
    <s v="GL 2021 IISL.xlsx"/>
    <s v="Nice to have. Fill In or Delete"/>
    <s v="Nice to have. Fill In or Delete"/>
    <n v="6278.8"/>
    <n v="44561"/>
    <n v="2021"/>
    <s v="Q4"/>
    <s v="December"/>
    <n v="52"/>
    <n v="31"/>
    <s v="Year"/>
    <s v="Activity"/>
    <s v="Actuals"/>
    <n v="44250"/>
    <x v="1"/>
    <x v="15"/>
    <x v="13"/>
    <n v="2021"/>
    <n v="2021"/>
    <n v="2"/>
    <s v="Nice to have. Fill In or Delete"/>
    <s v="EXPENSE"/>
    <x v="1"/>
    <s v="4615 - Service Contract Renewals"/>
    <s v="P&amp;L"/>
    <n v="25627"/>
    <s v="No"/>
    <s v="4615 - Service Contract Renewals"/>
    <s v="Bill"/>
    <n v="19417"/>
    <n v="44250"/>
    <n v="53284443"/>
    <s v="ARROW"/>
    <s v="FERRIC SEMICONDUCTOR, INC"/>
    <s v="David Toledo dtoledo@ferricsemi.com 917.261.4387 FERRIC SEMICONDUCTOR, INC. 350 7th Avenue Suite 900 New York NY 10001"/>
    <s v="[null]"/>
    <s v="SubLabor NI"/>
    <n v="6278.8"/>
    <m/>
    <n v="132837371.10000002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6278.8"/>
    <m/>
    <m/>
    <m/>
    <m/>
    <m/>
    <m/>
    <m/>
    <m/>
    <m/>
    <m/>
    <m/>
    <m/>
    <m/>
  </r>
  <r>
    <s v="GL 2021 IISL.xlsx"/>
    <s v="Nice to have. Fill In or Delete"/>
    <s v="Nice to have. Fill In or Delete"/>
    <n v="303.06"/>
    <n v="44561"/>
    <n v="2021"/>
    <s v="Q4"/>
    <s v="December"/>
    <n v="52"/>
    <n v="31"/>
    <s v="Year"/>
    <s v="Activity"/>
    <s v="Actuals"/>
    <n v="44251"/>
    <x v="1"/>
    <x v="15"/>
    <x v="13"/>
    <n v="2021"/>
    <n v="2021"/>
    <n v="2"/>
    <s v="Nice to have. Fill In or Delete"/>
    <s v="EXPENSE"/>
    <x v="1"/>
    <s v="4615 - Service Contract Renewals"/>
    <s v="P&amp;L"/>
    <n v="25627"/>
    <s v="No"/>
    <s v="4615 - Service Contract Renewals"/>
    <s v="Bill"/>
    <n v="19443"/>
    <n v="44251"/>
    <n v="53285649"/>
    <s v="ARROW"/>
    <s v="HUDSON RIVER TRADING"/>
    <s v="HUDSON RIVER TRADING Matt Shucker purchases@hudson-trading.com 212.293.1444 3 World Trade Center 175 Greenwich Street, FL 75 N"/>
    <s v="[null]"/>
    <s v="SubLabor NI"/>
    <n v="303.06"/>
    <m/>
    <n v="132837674.16000003"/>
    <s v="[null]"/>
    <s v="COGS"/>
    <s v="COGS"/>
    <s v="Service contract"/>
    <s v="Service contract"/>
    <n v="1"/>
    <s v="Bloomberg"/>
    <s v="By_Name"/>
    <s v="Cost of Sales Service Contract Renewals"/>
    <s v="4615 - Service Contract Renewals"/>
    <s v="4615 - Service Contract Renewals"/>
    <s v="[null]"/>
    <n v="121489"/>
    <s v="Actuals"/>
    <n v="121498"/>
    <s v="4615 - Service Contract Renewals"/>
    <x v="4"/>
    <s v="Service contract"/>
    <n v="303.06"/>
    <m/>
    <m/>
    <m/>
    <m/>
    <m/>
    <m/>
    <m/>
    <m/>
    <m/>
    <m/>
    <m/>
    <m/>
    <m/>
  </r>
  <r>
    <s v="GL 2021 IISL.xlsx"/>
    <s v="Nice to have. Fill In or Delete"/>
    <s v="Nice to have. Fill In or Delete"/>
    <n v="7109.36"/>
    <n v="44561"/>
    <n v="2021"/>
    <s v="Q4"/>
    <s v="December"/>
    <n v="52"/>
    <n v="31"/>
    <s v="Year"/>
    <s v="Activity"/>
    <s v="Actuals"/>
    <n v="44231"/>
    <x v="1"/>
    <x v="16"/>
    <x v="14"/>
    <n v="2021"/>
    <n v="2021"/>
    <n v="2"/>
    <s v="Nice to have. Fill In or Delete"/>
    <s v="EXPENSE"/>
    <x v="1"/>
    <s v="4616 - Cost of Goods Sold - Greenlake"/>
    <s v="P&amp;L"/>
    <n v="25627"/>
    <s v="No"/>
    <s v="4616 - Cost of Goods Sold - Greenlake"/>
    <s v="Bill"/>
    <n v="18018"/>
    <n v="44231"/>
    <n v="53275476"/>
    <s v="ARROW"/>
    <s v="THE INTERPUBLIC GROUP OF COMPANIES INC"/>
    <s v="DAVE CHAN FCB NY REGIONAL 100 West 33rd Street New York NY 10001"/>
    <s v="[null]"/>
    <s v="Hardware"/>
    <n v="7109.36"/>
    <m/>
    <n v="123386.33"/>
    <s v="[null]"/>
    <s v="COGS"/>
    <s v="COGS"/>
    <s v="Recurring"/>
    <s v="Recurring"/>
    <n v="1"/>
    <s v="Bloomberg"/>
    <s v="By_Name"/>
    <s v="Cost of Sales - Recurring-Greenlake, Cloud"/>
    <s v="Other recurring cost"/>
    <s v="4616 - Cost of Goods Sold - Greenlake"/>
    <s v="[null]"/>
    <n v="121489"/>
    <s v="Actuals"/>
    <n v="121498"/>
    <s v="4616 - Cost of Goods Sold - Greenlake"/>
    <x v="1"/>
    <s v="Recurring"/>
    <n v="7109.36"/>
    <m/>
    <m/>
    <m/>
    <m/>
    <m/>
    <m/>
    <m/>
    <m/>
    <m/>
    <m/>
    <m/>
    <m/>
    <m/>
  </r>
  <r>
    <s v="GL 2021 IISL.xlsx"/>
    <s v="Nice to have. Fill In or Delete"/>
    <s v="Nice to have. Fill In or Delete"/>
    <n v="7109.36"/>
    <n v="44561"/>
    <n v="2021"/>
    <s v="Q4"/>
    <s v="December"/>
    <n v="52"/>
    <n v="31"/>
    <s v="Year"/>
    <s v="Activity"/>
    <s v="Actuals"/>
    <n v="44236"/>
    <x v="1"/>
    <x v="16"/>
    <x v="14"/>
    <n v="2021"/>
    <n v="2021"/>
    <n v="2"/>
    <s v="Nice to have. Fill In or Delete"/>
    <s v="EXPENSE"/>
    <x v="1"/>
    <s v="4616 - Cost of Goods Sold - Greenlake"/>
    <s v="P&amp;L"/>
    <n v="25627"/>
    <s v="No"/>
    <s v="4616 - Cost of Goods Sold - Greenlake"/>
    <s v="Bill"/>
    <n v="18018"/>
    <n v="44236"/>
    <n v="53277699"/>
    <s v="ARROW"/>
    <s v="THE INTERPUBLIC GROUP OF COMPANIES INC"/>
    <s v="DAVE CHAN FCB NY REGIONAL 100 West 33rd Street New York NY 10001"/>
    <s v="[null]"/>
    <s v="Hardware"/>
    <n v="7109.36"/>
    <m/>
    <n v="130495.69"/>
    <s v="[null]"/>
    <s v="COGS"/>
    <s v="COGS"/>
    <s v="Recurring"/>
    <s v="Recurring"/>
    <n v="1"/>
    <s v="Bloomberg"/>
    <s v="By_Name"/>
    <s v="Cost of Sales - Recurring-Greenlake, Cloud"/>
    <s v="Other recurring cost"/>
    <s v="4616 - Cost of Goods Sold - Greenlake"/>
    <s v="[null]"/>
    <n v="121489"/>
    <s v="Actuals"/>
    <n v="121498"/>
    <s v="4616 - Cost of Goods Sold - Greenlake"/>
    <x v="1"/>
    <s v="Recurring"/>
    <n v="7109.36"/>
    <m/>
    <m/>
    <m/>
    <m/>
    <m/>
    <m/>
    <m/>
    <m/>
    <m/>
    <m/>
    <m/>
    <m/>
    <m/>
  </r>
  <r>
    <s v="GL 2021 IISL.xlsx"/>
    <s v="Nice to have. Fill In or Delete"/>
    <s v="Nice to have. Fill In or Delete"/>
    <n v="-7109.36"/>
    <n v="44561"/>
    <n v="2021"/>
    <s v="Q4"/>
    <s v="December"/>
    <n v="52"/>
    <n v="31"/>
    <s v="Year"/>
    <s v="Activity"/>
    <s v="Actuals"/>
    <n v="44236"/>
    <x v="1"/>
    <x v="16"/>
    <x v="14"/>
    <n v="2021"/>
    <n v="2021"/>
    <n v="2"/>
    <s v="Nice to have. Fill In or Delete"/>
    <s v="EXPENSE"/>
    <x v="1"/>
    <s v="4616 - Cost of Goods Sold - Greenlake"/>
    <s v="P&amp;L"/>
    <n v="25627"/>
    <s v="No"/>
    <s v="4616 - Cost of Goods Sold - Greenlake"/>
    <s v="Journal"/>
    <s v="[null]"/>
    <n v="44236"/>
    <n v="3922"/>
    <s v="[null]"/>
    <s v="THE INTERPUBLIC GROUP OF COMPANIES INC"/>
    <s v="[null]"/>
    <s v="[null]"/>
    <s v="[null]"/>
    <m/>
    <n v="7109.36"/>
    <n v="123386.33"/>
    <s v="[null]"/>
    <s v="COGS"/>
    <s v="COGS"/>
    <s v="Recurring"/>
    <s v="Recurring"/>
    <n v="1"/>
    <s v="Bloomberg"/>
    <s v="By_Name"/>
    <s v="Cost of Sales - Recurring-Greenlake, Cloud"/>
    <s v="Other recurring cost"/>
    <s v="4616 - Cost of Goods Sold - Greenlake"/>
    <s v="[null]"/>
    <n v="121489"/>
    <s v="Actuals"/>
    <n v="121498"/>
    <s v="4616 - Cost of Goods Sold - Greenlake"/>
    <x v="1"/>
    <s v="Recurring"/>
    <n v="-7109.36"/>
    <m/>
    <m/>
    <m/>
    <m/>
    <m/>
    <m/>
    <m/>
    <m/>
    <m/>
    <m/>
    <m/>
    <m/>
    <m/>
  </r>
  <r>
    <s v="GL 2021 IISL.xlsx"/>
    <s v="Nice to have. Fill In or Delete"/>
    <s v="Nice to have. Fill In or Delete"/>
    <n v="6380.72"/>
    <n v="44561"/>
    <n v="2021"/>
    <s v="Q4"/>
    <s v="December"/>
    <n v="52"/>
    <n v="31"/>
    <s v="Year"/>
    <s v="Activity"/>
    <s v="Actuals"/>
    <n v="44228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9127"/>
    <n v="44228"/>
    <n v="33531"/>
    <s v="BLOOMBERG, LP"/>
    <s v="BLOOMBERG, LP"/>
    <s v="[null]"/>
    <s v="[null]"/>
    <s v="SubLabor NI"/>
    <n v="6380.72"/>
    <m/>
    <n v="141707676.30999997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6380.72"/>
    <m/>
    <m/>
    <m/>
    <m/>
    <m/>
    <m/>
    <m/>
    <m/>
    <m/>
    <m/>
    <m/>
    <m/>
    <m/>
  </r>
  <r>
    <s v="GL 2021 IISL.xlsx"/>
    <s v="Nice to have. Fill In or Delete"/>
    <s v="Nice to have. Fill In or Delete"/>
    <n v="-6242.74"/>
    <n v="44561"/>
    <n v="2021"/>
    <s v="Q4"/>
    <s v="December"/>
    <n v="52"/>
    <n v="31"/>
    <s v="Year"/>
    <s v="Activity"/>
    <s v="Actuals"/>
    <n v="44228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Receipt"/>
    <n v="19127"/>
    <n v="44228"/>
    <n v="171555"/>
    <s v="BLOOMBERG, LP"/>
    <s v="BLOOMBERG, LP"/>
    <s v="[null]"/>
    <s v="[null]"/>
    <s v="SubLabor NI"/>
    <m/>
    <n v="6242.74"/>
    <n v="141701433.56999996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-6242.74"/>
    <m/>
    <m/>
    <m/>
    <m/>
    <m/>
    <m/>
    <m/>
    <m/>
    <m/>
    <m/>
    <m/>
    <m/>
    <m/>
  </r>
  <r>
    <s v="GL 2021 IISL.xlsx"/>
    <s v="Nice to have. Fill In or Delete"/>
    <s v="Nice to have. Fill In or Delete"/>
    <n v="4267.9799999999996"/>
    <n v="44561"/>
    <n v="2021"/>
    <s v="Q4"/>
    <s v="December"/>
    <n v="52"/>
    <n v="31"/>
    <s v="Year"/>
    <s v="Activity"/>
    <s v="Actuals"/>
    <n v="44231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Bill"/>
    <n v="19286"/>
    <n v="44231"/>
    <n v="53275683"/>
    <s v="ARROW/THE ESCROW ACCT"/>
    <s v="LINDE"/>
    <s v="PRAXAIR / LINDE INC. 10 Riverview Drive Danbury CT 06810 Mark Steck Mark.Steck@linde.com (203) 837-2000"/>
    <s v="[null]"/>
    <s v="SubLabor NI"/>
    <n v="4267.9799999999996"/>
    <m/>
    <n v="141705701.54999995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4267.9799999999996"/>
    <m/>
    <m/>
    <m/>
    <m/>
    <m/>
    <m/>
    <m/>
    <m/>
    <m/>
    <m/>
    <m/>
    <m/>
    <m/>
  </r>
  <r>
    <s v="GL 2021 IISL.xlsx"/>
    <s v="Nice to have. Fill In or Delete"/>
    <s v="Nice to have. Fill In or Delete"/>
    <n v="6126.4"/>
    <n v="44561"/>
    <n v="2021"/>
    <s v="Q4"/>
    <s v="December"/>
    <n v="52"/>
    <n v="31"/>
    <s v="Year"/>
    <s v="Activity"/>
    <s v="Actuals"/>
    <n v="44231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9203"/>
    <n v="44231"/>
    <n v="33619"/>
    <s v="BLOOMBERG, LP"/>
    <s v="BLOOMBERG, LP"/>
    <s v="[null]"/>
    <s v="[null]"/>
    <s v="SubLabor NI"/>
    <n v="6126.4"/>
    <m/>
    <n v="141711827.94999996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6126.4"/>
    <m/>
    <m/>
    <m/>
    <m/>
    <m/>
    <m/>
    <m/>
    <m/>
    <m/>
    <m/>
    <m/>
    <m/>
    <m/>
  </r>
  <r>
    <s v="GL 2021 IISL.xlsx"/>
    <s v="Nice to have. Fill In or Delete"/>
    <s v="Nice to have. Fill In or Delete"/>
    <n v="1.36"/>
    <n v="44561"/>
    <n v="2021"/>
    <s v="Q4"/>
    <s v="December"/>
    <n v="52"/>
    <n v="31"/>
    <s v="Year"/>
    <s v="Activity"/>
    <s v="Actuals"/>
    <n v="44231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9248"/>
    <n v="44231"/>
    <n v="33618"/>
    <s v="BLOOMBERG, LP"/>
    <s v="BLOOMBERG, LP"/>
    <s v="[null]"/>
    <s v="[null]"/>
    <s v="SubLabor NI"/>
    <n v="1.36"/>
    <m/>
    <n v="141711829.30999997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1.36"/>
    <m/>
    <m/>
    <m/>
    <m/>
    <m/>
    <m/>
    <m/>
    <m/>
    <m/>
    <m/>
    <m/>
    <m/>
    <m/>
  </r>
  <r>
    <s v="GL 2021 IISL.xlsx"/>
    <s v="Nice to have. Fill In or Delete"/>
    <s v="Nice to have. Fill In or Delete"/>
    <n v="8460.5"/>
    <n v="44561"/>
    <n v="2021"/>
    <s v="Q4"/>
    <s v="December"/>
    <n v="52"/>
    <n v="31"/>
    <s v="Year"/>
    <s v="Activity"/>
    <s v="Actuals"/>
    <n v="44231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9203"/>
    <n v="44231"/>
    <n v="33545"/>
    <s v="BLOOMBERG, LP"/>
    <s v="BLOOMBERG, LP"/>
    <s v="[null]"/>
    <s v="[null]"/>
    <s v="SubLabor NI"/>
    <n v="8460.5"/>
    <m/>
    <n v="141720289.80999997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8460.5"/>
    <m/>
    <m/>
    <m/>
    <m/>
    <m/>
    <m/>
    <m/>
    <m/>
    <m/>
    <m/>
    <m/>
    <m/>
    <m/>
  </r>
  <r>
    <s v="GL 2021 IISL.xlsx"/>
    <s v="Nice to have. Fill In or Delete"/>
    <s v="Nice to have. Fill In or Delete"/>
    <n v="4267.9799999999996"/>
    <n v="44561"/>
    <n v="2021"/>
    <s v="Q4"/>
    <s v="December"/>
    <n v="52"/>
    <n v="31"/>
    <s v="Year"/>
    <s v="Activity"/>
    <s v="Actuals"/>
    <n v="44231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Bill"/>
    <n v="19286"/>
    <n v="44231"/>
    <n v="53275682"/>
    <s v="ARROW/THE ESCROW ACCT"/>
    <s v="LINDE"/>
    <s v="PRAXAIR / LINDE INC. 55 Old Ridgebury Road Danbury CT 06810 Mark Steck Mark.Steck@linde.com (203) 837-2000"/>
    <s v="[null]"/>
    <s v="SubLabor NI"/>
    <n v="4267.9799999999996"/>
    <m/>
    <n v="141724557.78999996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4267.9799999999996"/>
    <m/>
    <m/>
    <m/>
    <m/>
    <m/>
    <m/>
    <m/>
    <m/>
    <m/>
    <m/>
    <m/>
    <m/>
    <m/>
  </r>
  <r>
    <s v="GL 2021 IISL.xlsx"/>
    <s v="Nice to have. Fill In or Delete"/>
    <s v="Nice to have. Fill In or Delete"/>
    <n v="1896"/>
    <n v="44561"/>
    <n v="2021"/>
    <s v="Q4"/>
    <s v="December"/>
    <n v="52"/>
    <n v="31"/>
    <s v="Year"/>
    <s v="Activity"/>
    <s v="Actuals"/>
    <n v="44236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9134"/>
    <n v="44236"/>
    <n v="33573"/>
    <s v="BLOOMBERG, LP"/>
    <s v="BLOOMBERG, LP"/>
    <s v="[null]"/>
    <s v="[null]"/>
    <s v="SubLabor NI"/>
    <n v="1896"/>
    <m/>
    <n v="141726453.78999996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1896"/>
    <m/>
    <m/>
    <m/>
    <m/>
    <m/>
    <m/>
    <m/>
    <m/>
    <m/>
    <m/>
    <m/>
    <m/>
    <m/>
  </r>
  <r>
    <s v="GL 2021 IISL.xlsx"/>
    <s v="Nice to have. Fill In or Delete"/>
    <s v="Nice to have. Fill In or Delete"/>
    <n v="28268"/>
    <n v="44561"/>
    <n v="2021"/>
    <s v="Q4"/>
    <s v="December"/>
    <n v="52"/>
    <n v="31"/>
    <s v="Year"/>
    <s v="Activity"/>
    <s v="Actuals"/>
    <n v="44236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9004"/>
    <n v="44236"/>
    <n v="33567"/>
    <s v="BLOOMBERG, LP"/>
    <s v="BLOOMBERG, LP"/>
    <s v="[null]"/>
    <s v="[null]"/>
    <s v="SubLabor NI"/>
    <n v="28268"/>
    <m/>
    <n v="141754721.78999996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28268"/>
    <m/>
    <m/>
    <m/>
    <m/>
    <m/>
    <m/>
    <m/>
    <m/>
    <m/>
    <m/>
    <m/>
    <m/>
    <m/>
  </r>
  <r>
    <s v="GL 2021 IISL.xlsx"/>
    <s v="Nice to have. Fill In or Delete"/>
    <s v="Nice to have. Fill In or Delete"/>
    <n v="3792"/>
    <n v="44561"/>
    <n v="2021"/>
    <s v="Q4"/>
    <s v="December"/>
    <n v="52"/>
    <n v="31"/>
    <s v="Year"/>
    <s v="Activity"/>
    <s v="Actuals"/>
    <n v="44236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9134"/>
    <n v="44236"/>
    <n v="33572"/>
    <s v="BLOOMBERG, LP"/>
    <s v="BLOOMBERG, LP"/>
    <s v="[null]"/>
    <s v="[null]"/>
    <s v="SubLabor NI"/>
    <n v="3792"/>
    <m/>
    <n v="141758513.78999996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3792"/>
    <m/>
    <m/>
    <m/>
    <m/>
    <m/>
    <m/>
    <m/>
    <m/>
    <m/>
    <m/>
    <m/>
    <m/>
    <m/>
  </r>
  <r>
    <s v="GL 2021 IISL.xlsx"/>
    <s v="Nice to have. Fill In or Delete"/>
    <s v="Nice to have. Fill In or Delete"/>
    <n v="28268"/>
    <n v="44561"/>
    <n v="2021"/>
    <s v="Q4"/>
    <s v="December"/>
    <n v="52"/>
    <n v="31"/>
    <s v="Year"/>
    <s v="Activity"/>
    <s v="Actuals"/>
    <n v="44238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9004"/>
    <n v="44238"/>
    <n v="33585"/>
    <s v="BLOOMBERG, LP"/>
    <s v="BLOOMBERG, LP"/>
    <s v="[null]"/>
    <s v="[null]"/>
    <s v="SubLabor NI"/>
    <n v="28268"/>
    <m/>
    <n v="141786781.78999996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28268"/>
    <m/>
    <m/>
    <m/>
    <m/>
    <m/>
    <m/>
    <m/>
    <m/>
    <m/>
    <m/>
    <m/>
    <m/>
    <m/>
  </r>
  <r>
    <s v="GL 2021 IISL.xlsx"/>
    <s v="Nice to have. Fill In or Delete"/>
    <s v="Nice to have. Fill In or Delete"/>
    <n v="3165"/>
    <n v="44561"/>
    <n v="2021"/>
    <s v="Q4"/>
    <s v="December"/>
    <n v="52"/>
    <n v="31"/>
    <s v="Year"/>
    <s v="Activity"/>
    <s v="Actuals"/>
    <n v="44238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9153"/>
    <n v="44238"/>
    <n v="33580"/>
    <s v="BLOOMBERG, LP"/>
    <s v="BLOOMBERG, LP"/>
    <s v="[null]"/>
    <s v="[null]"/>
    <s v="SubLabor NI"/>
    <n v="3165"/>
    <m/>
    <n v="141789946.78999996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3165"/>
    <m/>
    <m/>
    <m/>
    <m/>
    <m/>
    <m/>
    <m/>
    <m/>
    <m/>
    <m/>
    <m/>
    <m/>
    <m/>
  </r>
  <r>
    <s v="GL 2021 IISL.xlsx"/>
    <s v="Nice to have. Fill In or Delete"/>
    <s v="Nice to have. Fill In or Delete"/>
    <n v="3371.94"/>
    <n v="44561"/>
    <n v="2021"/>
    <s v="Q4"/>
    <s v="December"/>
    <n v="52"/>
    <n v="31"/>
    <s v="Year"/>
    <s v="Activity"/>
    <s v="Actuals"/>
    <n v="44239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9285"/>
    <n v="44239"/>
    <n v="33595"/>
    <s v="LINDE"/>
    <s v="LINDE"/>
    <s v="[null]"/>
    <s v="[null]"/>
    <s v="SubLabor NI"/>
    <n v="3371.94"/>
    <m/>
    <n v="141793318.72999996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3371.94"/>
    <m/>
    <m/>
    <m/>
    <m/>
    <m/>
    <m/>
    <m/>
    <m/>
    <m/>
    <m/>
    <m/>
    <m/>
    <m/>
  </r>
  <r>
    <s v="GL 2021 IISL.xlsx"/>
    <s v="Nice to have. Fill In or Delete"/>
    <s v="Nice to have. Fill In or Delete"/>
    <n v="14787.89"/>
    <n v="44561"/>
    <n v="2021"/>
    <s v="Q4"/>
    <s v="December"/>
    <n v="52"/>
    <n v="31"/>
    <s v="Year"/>
    <s v="Activity"/>
    <s v="Actuals"/>
    <n v="44239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9286"/>
    <n v="44239"/>
    <n v="33592"/>
    <s v="LINDE"/>
    <s v="LINDE"/>
    <s v="[null]"/>
    <s v="[null]"/>
    <s v="SubLabor NI"/>
    <n v="14787.89"/>
    <m/>
    <n v="141808106.61999995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14787.89"/>
    <m/>
    <m/>
    <m/>
    <m/>
    <m/>
    <m/>
    <m/>
    <m/>
    <m/>
    <m/>
    <m/>
    <m/>
    <m/>
  </r>
  <r>
    <s v="GL 2021 IISL.xlsx"/>
    <s v="Nice to have. Fill In or Delete"/>
    <s v="Nice to have. Fill In or Delete"/>
    <n v="-0.68"/>
    <n v="44561"/>
    <n v="2021"/>
    <s v="Q4"/>
    <s v="December"/>
    <n v="52"/>
    <n v="31"/>
    <s v="Year"/>
    <s v="Activity"/>
    <s v="Actuals"/>
    <n v="44239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Receipt"/>
    <n v="19248"/>
    <n v="44239"/>
    <n v="171699"/>
    <s v="ARROW"/>
    <s v="[null]"/>
    <s v="[null]"/>
    <s v="[null]"/>
    <s v="SubLabor NI"/>
    <m/>
    <n v="0.68"/>
    <n v="141808105.93999994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-0.68"/>
    <m/>
    <m/>
    <m/>
    <m/>
    <m/>
    <m/>
    <m/>
    <m/>
    <m/>
    <m/>
    <m/>
    <m/>
    <m/>
  </r>
  <r>
    <s v="GL 2021 IISL.xlsx"/>
    <s v="Nice to have. Fill In or Delete"/>
    <s v="Nice to have. Fill In or Delete"/>
    <n v="1558.6"/>
    <n v="44561"/>
    <n v="2021"/>
    <s v="Q4"/>
    <s v="December"/>
    <n v="52"/>
    <n v="31"/>
    <s v="Year"/>
    <s v="Activity"/>
    <s v="Actuals"/>
    <n v="44239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Bill"/>
    <n v="19248"/>
    <n v="44239"/>
    <n v="53280449"/>
    <s v="ARROW"/>
    <s v="BLOOMBERG, LP"/>
    <s v="BLOOMBERG, LP 66-26 Metropolitan Ave Bay 13-16 Middle Village NY 11379 Carlos Arevalo carevalo@bloomberg.net 212-318-2000"/>
    <s v="[null]"/>
    <s v="SubLabor NI"/>
    <n v="1558.6"/>
    <m/>
    <n v="141809664.53999993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1558.6"/>
    <m/>
    <m/>
    <m/>
    <m/>
    <m/>
    <m/>
    <m/>
    <m/>
    <m/>
    <m/>
    <m/>
    <m/>
    <m/>
  </r>
  <r>
    <s v="GL 2021 IISL.xlsx"/>
    <s v="Nice to have. Fill In or Delete"/>
    <s v="Nice to have. Fill In or Delete"/>
    <n v="3160"/>
    <n v="44561"/>
    <n v="2021"/>
    <s v="Q4"/>
    <s v="December"/>
    <n v="52"/>
    <n v="31"/>
    <s v="Year"/>
    <s v="Activity"/>
    <s v="Actuals"/>
    <n v="44239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Bill"/>
    <n v="19248"/>
    <n v="44239"/>
    <n v="53280456"/>
    <s v="ARROW"/>
    <s v="BLOOMBERG, LP"/>
    <s v="BLOOMBERG, LP 66-26 Metropolitan Ave Bay 13-16 Middle Village NY 11379 Carlos Arevalo carevalo@bloomberg.net 212-318-2000"/>
    <s v="[null]"/>
    <s v="SubLabor NI"/>
    <n v="3160"/>
    <m/>
    <n v="141812824.53999993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3160"/>
    <m/>
    <m/>
    <m/>
    <m/>
    <m/>
    <m/>
    <m/>
    <m/>
    <m/>
    <m/>
    <m/>
    <m/>
    <m/>
  </r>
  <r>
    <s v="GL 2021 IISL.xlsx"/>
    <s v="Nice to have. Fill In or Delete"/>
    <s v="Nice to have. Fill In or Delete"/>
    <n v="2247.96"/>
    <n v="44561"/>
    <n v="2021"/>
    <s v="Q4"/>
    <s v="December"/>
    <n v="52"/>
    <n v="31"/>
    <s v="Year"/>
    <s v="Activity"/>
    <s v="Actuals"/>
    <n v="44239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9290"/>
    <n v="44239"/>
    <n v="33593"/>
    <s v="LINDE"/>
    <s v="LINDE"/>
    <s v="[null]"/>
    <s v="[null]"/>
    <s v="SubLabor NI"/>
    <n v="2247.96"/>
    <m/>
    <n v="141815072.49999994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2247.96"/>
    <m/>
    <m/>
    <m/>
    <m/>
    <m/>
    <m/>
    <m/>
    <m/>
    <m/>
    <m/>
    <m/>
    <m/>
    <m/>
  </r>
  <r>
    <s v="GL 2021 IISL.xlsx"/>
    <s v="Nice to have. Fill In or Delete"/>
    <s v="Nice to have. Fill In or Delete"/>
    <n v="14787.89"/>
    <n v="44561"/>
    <n v="2021"/>
    <s v="Q4"/>
    <s v="December"/>
    <n v="52"/>
    <n v="31"/>
    <s v="Year"/>
    <s v="Activity"/>
    <s v="Actuals"/>
    <n v="44239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9286"/>
    <n v="44239"/>
    <n v="33591"/>
    <s v="LINDE"/>
    <s v="LINDE"/>
    <s v="[null]"/>
    <s v="[null]"/>
    <s v="SubLabor NI"/>
    <n v="14787.89"/>
    <m/>
    <n v="141829860.38999993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14787.89"/>
    <m/>
    <m/>
    <m/>
    <m/>
    <m/>
    <m/>
    <m/>
    <m/>
    <m/>
    <m/>
    <m/>
    <m/>
    <m/>
  </r>
  <r>
    <s v="GL 2021 IISL.xlsx"/>
    <s v="Nice to have. Fill In or Delete"/>
    <s v="Nice to have. Fill In or Delete"/>
    <n v="2247.96"/>
    <n v="44561"/>
    <n v="2021"/>
    <s v="Q4"/>
    <s v="December"/>
    <n v="52"/>
    <n v="31"/>
    <s v="Year"/>
    <s v="Activity"/>
    <s v="Actuals"/>
    <n v="44239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9290"/>
    <n v="44239"/>
    <n v="33594"/>
    <s v="LINDE"/>
    <s v="LINDE"/>
    <s v="[null]"/>
    <s v="[null]"/>
    <s v="SubLabor NI"/>
    <n v="2247.96"/>
    <m/>
    <n v="141832108.34999993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2247.96"/>
    <m/>
    <m/>
    <m/>
    <m/>
    <m/>
    <m/>
    <m/>
    <m/>
    <m/>
    <m/>
    <m/>
    <m/>
    <m/>
  </r>
  <r>
    <s v="GL 2021 IISL.xlsx"/>
    <s v="Nice to have. Fill In or Delete"/>
    <s v="Nice to have. Fill In or Delete"/>
    <n v="-0.68"/>
    <n v="44561"/>
    <n v="2021"/>
    <s v="Q4"/>
    <s v="December"/>
    <n v="52"/>
    <n v="31"/>
    <s v="Year"/>
    <s v="Activity"/>
    <s v="Actuals"/>
    <n v="44239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Receipt"/>
    <n v="19248"/>
    <n v="44239"/>
    <n v="171698"/>
    <s v="ARROW"/>
    <s v="[null]"/>
    <s v="[null]"/>
    <s v="[null]"/>
    <s v="SubLabor NI"/>
    <m/>
    <n v="0.68"/>
    <n v="141832107.66999993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-0.68"/>
    <m/>
    <m/>
    <m/>
    <m/>
    <m/>
    <m/>
    <m/>
    <m/>
    <m/>
    <m/>
    <m/>
    <m/>
    <m/>
  </r>
  <r>
    <s v="GL 2021 IISL.xlsx"/>
    <s v="Nice to have. Fill In or Delete"/>
    <s v="Nice to have. Fill In or Delete"/>
    <n v="8984.1"/>
    <n v="44561"/>
    <n v="2021"/>
    <s v="Q4"/>
    <s v="December"/>
    <n v="52"/>
    <n v="31"/>
    <s v="Year"/>
    <s v="Activity"/>
    <s v="Actuals"/>
    <n v="44243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9296"/>
    <n v="44243"/>
    <n v="33603"/>
    <s v="ARROW ELECTRONICS, INC"/>
    <s v="ARROW ELECTRONICS, INC"/>
    <s v="[null]"/>
    <s v="[null]"/>
    <s v="SubLabor NI"/>
    <n v="8984.1"/>
    <m/>
    <n v="141841091.76999992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8984.1"/>
    <m/>
    <m/>
    <m/>
    <m/>
    <m/>
    <m/>
    <m/>
    <m/>
    <m/>
    <m/>
    <m/>
    <m/>
    <m/>
  </r>
  <r>
    <s v="GL 2021 IISL.xlsx"/>
    <s v="Nice to have. Fill In or Delete"/>
    <s v="Nice to have. Fill In or Delete"/>
    <n v="9103.2800000000007"/>
    <n v="44561"/>
    <n v="2021"/>
    <s v="Q4"/>
    <s v="December"/>
    <n v="52"/>
    <n v="31"/>
    <s v="Year"/>
    <s v="Activity"/>
    <s v="Actuals"/>
    <n v="44244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8658"/>
    <n v="44244"/>
    <n v="33622"/>
    <s v="FIRE DEPARTMENT OF NEW YORK"/>
    <s v="FIRE DEPARTMENT OF NEW YORK"/>
    <s v="[null]"/>
    <s v="[null]"/>
    <s v="SubLabor NI"/>
    <n v="9103.2800000000007"/>
    <m/>
    <n v="141850195.04999992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9103.2800000000007"/>
    <m/>
    <m/>
    <m/>
    <m/>
    <m/>
    <m/>
    <m/>
    <m/>
    <m/>
    <m/>
    <m/>
    <m/>
    <m/>
  </r>
  <r>
    <s v="GL 2021 IISL.xlsx"/>
    <s v="Nice to have. Fill In or Delete"/>
    <s v="Nice to have. Fill In or Delete"/>
    <n v="7213.92"/>
    <n v="44561"/>
    <n v="2021"/>
    <s v="Q4"/>
    <s v="December"/>
    <n v="52"/>
    <n v="31"/>
    <s v="Year"/>
    <s v="Activity"/>
    <s v="Actuals"/>
    <n v="44245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8658"/>
    <n v="44245"/>
    <n v="33624"/>
    <s v="FIRE DEPARTMENT OF NEW YORK"/>
    <s v="FIRE DEPARTMENT OF NEW YORK"/>
    <s v="[null]"/>
    <s v="[null]"/>
    <s v="SubLabor NI"/>
    <n v="7213.92"/>
    <m/>
    <n v="141857408.96999991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7213.92"/>
    <m/>
    <m/>
    <m/>
    <m/>
    <m/>
    <m/>
    <m/>
    <m/>
    <m/>
    <m/>
    <m/>
    <m/>
    <m/>
  </r>
  <r>
    <s v="GL 2021 IISL.xlsx"/>
    <s v="Nice to have. Fill In or Delete"/>
    <s v="Nice to have. Fill In or Delete"/>
    <n v="12505.1"/>
    <n v="44561"/>
    <n v="2021"/>
    <s v="Q4"/>
    <s v="December"/>
    <n v="52"/>
    <n v="31"/>
    <s v="Year"/>
    <s v="Activity"/>
    <s v="Actuals"/>
    <n v="44245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9348"/>
    <n v="44245"/>
    <n v="33625"/>
    <s v="TRADEWEB"/>
    <s v="TRADEWEB"/>
    <s v="[null]"/>
    <s v="[null]"/>
    <s v="SubLabor NI"/>
    <n v="12505.1"/>
    <m/>
    <n v="141869914.0699999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12505.1"/>
    <m/>
    <m/>
    <m/>
    <m/>
    <m/>
    <m/>
    <m/>
    <m/>
    <m/>
    <m/>
    <m/>
    <m/>
    <m/>
  </r>
  <r>
    <s v="GL 2021 IISL.xlsx"/>
    <s v="Nice to have. Fill In or Delete"/>
    <s v="Nice to have. Fill In or Delete"/>
    <n v="4637.5200000000004"/>
    <n v="44561"/>
    <n v="2021"/>
    <s v="Q4"/>
    <s v="December"/>
    <n v="52"/>
    <n v="31"/>
    <s v="Year"/>
    <s v="Activity"/>
    <s v="Actuals"/>
    <n v="44245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8658"/>
    <n v="44245"/>
    <n v="33623"/>
    <s v="FIRE DEPARTMENT OF NEW YORK"/>
    <s v="FIRE DEPARTMENT OF NEW YORK"/>
    <s v="[null]"/>
    <s v="[null]"/>
    <s v="SubLabor NI"/>
    <n v="4637.5200000000004"/>
    <m/>
    <n v="141874551.58999991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4637.5200000000004"/>
    <m/>
    <m/>
    <m/>
    <m/>
    <m/>
    <m/>
    <m/>
    <m/>
    <m/>
    <m/>
    <m/>
    <m/>
    <m/>
  </r>
  <r>
    <s v="GL 2021 IISL.xlsx"/>
    <s v="Nice to have. Fill In or Delete"/>
    <s v="Nice to have. Fill In or Delete"/>
    <n v="412647"/>
    <n v="44561"/>
    <n v="2021"/>
    <s v="Q4"/>
    <s v="December"/>
    <n v="52"/>
    <n v="31"/>
    <s v="Year"/>
    <s v="Activity"/>
    <s v="Actuals"/>
    <n v="44248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9368"/>
    <n v="44248"/>
    <n v="34399"/>
    <s v="STONY BROOK UNIVERSITY"/>
    <s v="STONY BROOK UNIVERSITY"/>
    <s v="[null]"/>
    <s v="[null]"/>
    <s v="SubLabor NI"/>
    <n v="412647"/>
    <m/>
    <n v="142287198.58999991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412647"/>
    <m/>
    <m/>
    <m/>
    <m/>
    <m/>
    <m/>
    <m/>
    <m/>
    <m/>
    <m/>
    <m/>
    <m/>
    <m/>
  </r>
  <r>
    <s v="GL 2021 IISL.xlsx"/>
    <s v="Nice to have. Fill In or Delete"/>
    <s v="Nice to have. Fill In or Delete"/>
    <n v="2.1"/>
    <n v="44561"/>
    <n v="2021"/>
    <s v="Q4"/>
    <s v="December"/>
    <n v="52"/>
    <n v="31"/>
    <s v="Year"/>
    <s v="Activity"/>
    <s v="Actuals"/>
    <n v="44249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9362"/>
    <n v="44249"/>
    <n v="33913"/>
    <s v="CERVALIS A CYRUSONE COMPANY"/>
    <s v="CERVALIS A CYRUSONE COMPANY"/>
    <s v="[null]"/>
    <s v="[null]"/>
    <s v="SubLabor NI"/>
    <n v="2.1"/>
    <m/>
    <n v="142287200.68999991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2.1"/>
    <m/>
    <m/>
    <m/>
    <m/>
    <m/>
    <m/>
    <m/>
    <m/>
    <m/>
    <m/>
    <m/>
    <m/>
    <m/>
  </r>
  <r>
    <s v="GL 2021 IISL.xlsx"/>
    <s v="Nice to have. Fill In or Delete"/>
    <s v="Nice to have. Fill In or Delete"/>
    <n v="1.05"/>
    <n v="44561"/>
    <n v="2021"/>
    <s v="Q4"/>
    <s v="December"/>
    <n v="52"/>
    <n v="31"/>
    <s v="Year"/>
    <s v="Activity"/>
    <s v="Actuals"/>
    <n v="44249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9363"/>
    <n v="44249"/>
    <n v="33914"/>
    <s v="CERVALIS A CYRUSONE COMPANY"/>
    <s v="CERVALIS A CYRUSONE COMPANY"/>
    <s v="[null]"/>
    <s v="[null]"/>
    <s v="SubLabor NI"/>
    <n v="1.05"/>
    <m/>
    <n v="142287201.73999992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1.05"/>
    <m/>
    <m/>
    <m/>
    <m/>
    <m/>
    <m/>
    <m/>
    <m/>
    <m/>
    <m/>
    <m/>
    <m/>
    <m/>
  </r>
  <r>
    <s v="GL 2021 IISL.xlsx"/>
    <s v="Nice to have. Fill In or Delete"/>
    <s v="Nice to have. Fill In or Delete"/>
    <n v="3934.56"/>
    <n v="44561"/>
    <n v="2021"/>
    <s v="Q4"/>
    <s v="December"/>
    <n v="52"/>
    <n v="31"/>
    <s v="Year"/>
    <s v="Activity"/>
    <s v="Actuals"/>
    <n v="44250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9335"/>
    <n v="44250"/>
    <n v="33643"/>
    <s v="CERVALIS A CYRUSONE COMPANY"/>
    <s v="CERVALIS A CYRUSONE COMPANY"/>
    <s v="[null]"/>
    <s v="[null]"/>
    <s v="SubLabor NI"/>
    <n v="3934.56"/>
    <m/>
    <n v="142291136.29999992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3934.56"/>
    <m/>
    <m/>
    <m/>
    <m/>
    <m/>
    <m/>
    <m/>
    <m/>
    <m/>
    <m/>
    <m/>
    <m/>
    <m/>
  </r>
  <r>
    <s v="GL 2021 IISL.xlsx"/>
    <s v="Nice to have. Fill In or Delete"/>
    <s v="Nice to have. Fill In or Delete"/>
    <n v="6064.48"/>
    <n v="44561"/>
    <n v="2021"/>
    <s v="Q4"/>
    <s v="December"/>
    <n v="52"/>
    <n v="31"/>
    <s v="Year"/>
    <s v="Activity"/>
    <s v="Actuals"/>
    <n v="44250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9420"/>
    <n v="44250"/>
    <n v="33656"/>
    <s v="KAMAN CORPORATION"/>
    <s v="KAMAN CORPORATION"/>
    <s v="[null]"/>
    <s v="[null]"/>
    <s v="SubLabor NI"/>
    <n v="6064.48"/>
    <m/>
    <n v="142297200.77999991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6064.48"/>
    <m/>
    <m/>
    <m/>
    <m/>
    <m/>
    <m/>
    <m/>
    <m/>
    <m/>
    <m/>
    <m/>
    <m/>
    <m/>
  </r>
  <r>
    <s v="GL 2021 IISL.xlsx"/>
    <s v="Nice to have. Fill In or Delete"/>
    <s v="Nice to have. Fill In or Delete"/>
    <n v="4273.67"/>
    <n v="44561"/>
    <n v="2021"/>
    <s v="Q4"/>
    <s v="December"/>
    <n v="52"/>
    <n v="31"/>
    <s v="Year"/>
    <s v="Activity"/>
    <s v="Actuals"/>
    <n v="44251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9337"/>
    <n v="44251"/>
    <n v="33649"/>
    <s v="CERVALIS A CYRUSONE COMPANY"/>
    <s v="CERVALIS A CYRUSONE COMPANY"/>
    <s v="[null]"/>
    <s v="[null]"/>
    <s v="SubLabor NI"/>
    <n v="4273.67"/>
    <m/>
    <n v="142301474.4499999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4273.67"/>
    <m/>
    <m/>
    <m/>
    <m/>
    <m/>
    <m/>
    <m/>
    <m/>
    <m/>
    <m/>
    <m/>
    <m/>
    <m/>
  </r>
  <r>
    <s v="GL 2021 IISL.xlsx"/>
    <s v="Nice to have. Fill In or Delete"/>
    <s v="Nice to have. Fill In or Delete"/>
    <n v="12500.95"/>
    <n v="44561"/>
    <n v="2021"/>
    <s v="Q4"/>
    <s v="December"/>
    <n v="52"/>
    <n v="31"/>
    <s v="Year"/>
    <s v="Activity"/>
    <s v="Actuals"/>
    <n v="44252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9349"/>
    <n v="44252"/>
    <n v="33652"/>
    <s v="TRADEWEB"/>
    <s v="TRADEWEB"/>
    <s v="[null]"/>
    <s v="[null]"/>
    <s v="SubLabor NI"/>
    <n v="12500.95"/>
    <m/>
    <n v="142313975.39999989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12500.95"/>
    <m/>
    <m/>
    <m/>
    <m/>
    <m/>
    <m/>
    <m/>
    <m/>
    <m/>
    <m/>
    <m/>
    <m/>
    <m/>
  </r>
  <r>
    <s v="GL 2021 IISL.xlsx"/>
    <s v="Nice to have. Fill In or Delete"/>
    <s v="Nice to have. Fill In or Delete"/>
    <n v="12500.95"/>
    <n v="44561"/>
    <n v="2021"/>
    <s v="Q4"/>
    <s v="December"/>
    <n v="52"/>
    <n v="31"/>
    <s v="Year"/>
    <s v="Activity"/>
    <s v="Actuals"/>
    <n v="44252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9388"/>
    <n v="44252"/>
    <n v="33653"/>
    <s v="TRADEWEB"/>
    <s v="TRADEWEB"/>
    <s v="[null]"/>
    <s v="[null]"/>
    <s v="SubLabor NI"/>
    <n v="12500.95"/>
    <m/>
    <n v="142326476.34999987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12500.95"/>
    <m/>
    <m/>
    <m/>
    <m/>
    <m/>
    <m/>
    <m/>
    <m/>
    <m/>
    <m/>
    <m/>
    <m/>
    <m/>
  </r>
  <r>
    <s v="GL 2021 IISL.xlsx"/>
    <s v="Nice to have. Fill In or Delete"/>
    <s v="Nice to have. Fill In or Delete"/>
    <n v="12500.95"/>
    <n v="44561"/>
    <n v="2021"/>
    <s v="Q4"/>
    <s v="December"/>
    <n v="52"/>
    <n v="31"/>
    <s v="Year"/>
    <s v="Activity"/>
    <s v="Actuals"/>
    <n v="44253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9387"/>
    <n v="44253"/>
    <n v="33658"/>
    <s v="TRADEWEB"/>
    <s v="TRADEWEB"/>
    <s v="[null]"/>
    <s v="[null]"/>
    <s v="SubLabor NI"/>
    <n v="12500.95"/>
    <m/>
    <n v="142338977.29999986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12500.95"/>
    <m/>
    <m/>
    <m/>
    <m/>
    <m/>
    <m/>
    <m/>
    <m/>
    <m/>
    <m/>
    <m/>
    <m/>
    <m/>
  </r>
  <r>
    <s v="GL 2021 IISL.xlsx"/>
    <s v="Nice to have. Fill In or Delete"/>
    <s v="Nice to have. Fill In or Delete"/>
    <n v="596.29999999999995"/>
    <n v="44561"/>
    <n v="2021"/>
    <s v="Q4"/>
    <s v="December"/>
    <n v="52"/>
    <n v="31"/>
    <s v="Year"/>
    <s v="Activity"/>
    <s v="Actuals"/>
    <n v="44253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9383"/>
    <n v="44253"/>
    <n v="33655"/>
    <s v="ALKEON CAPITAL MANAGEMENT"/>
    <s v="ALKEON CAPITAL MANAGEMENT"/>
    <s v="[null]"/>
    <s v="[null]"/>
    <s v="SubLabor NI"/>
    <n v="596.29999999999995"/>
    <m/>
    <n v="142339573.59999987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596.29999999999995"/>
    <m/>
    <m/>
    <m/>
    <m/>
    <m/>
    <m/>
    <m/>
    <m/>
    <m/>
    <m/>
    <m/>
    <m/>
    <m/>
  </r>
  <r>
    <s v="GL 2021 IISL.xlsx"/>
    <s v="Nice to have. Fill In or Delete"/>
    <s v="Nice to have. Fill In or Delete"/>
    <n v="117.53"/>
    <n v="44561"/>
    <n v="2021"/>
    <s v="Q4"/>
    <s v="December"/>
    <n v="52"/>
    <n v="31"/>
    <s v="Year"/>
    <s v="Activity"/>
    <s v="Actuals"/>
    <n v="44253"/>
    <x v="1"/>
    <x v="17"/>
    <x v="15"/>
    <n v="2021"/>
    <n v="2021"/>
    <n v="2"/>
    <s v="Nice to have. Fill In or Delete"/>
    <s v="EXPENSE"/>
    <x v="1"/>
    <s v="4620 - 3rd Party Services"/>
    <s v="P&amp;L"/>
    <n v="25627"/>
    <s v="No"/>
    <s v="4620 - 3rd Party Services"/>
    <s v="Item Fulfillment"/>
    <n v="19394"/>
    <n v="44253"/>
    <n v="33650"/>
    <s v="BLOOMBERG, LP"/>
    <s v="BLOOMBERG, LP"/>
    <s v="[null]"/>
    <s v="[null]"/>
    <s v="SubLabor NI"/>
    <n v="117.53"/>
    <m/>
    <n v="142339691.12999988"/>
    <s v="[null]"/>
    <s v="COGS"/>
    <s v="COGS"/>
    <s v="Hardware"/>
    <s v="Hardware"/>
    <n v="1"/>
    <s v="Bloomberg"/>
    <s v="By_Name"/>
    <s v="Cost of Sales - Hardware"/>
    <s v="4600 - Cost of Goods"/>
    <s v="4620 - 3rd Party Services"/>
    <s v="[null]"/>
    <n v="121489"/>
    <s v="Actuals"/>
    <n v="121498"/>
    <s v="4620 - 3rd Party Services"/>
    <x v="0"/>
    <s v="Hardware"/>
    <n v="117.53"/>
    <m/>
    <m/>
    <m/>
    <m/>
    <m/>
    <m/>
    <m/>
    <m/>
    <m/>
    <m/>
    <m/>
    <m/>
    <m/>
  </r>
  <r>
    <s v="GL 2021 IISL.xlsx"/>
    <s v="Nice to have. Fill In or Delete"/>
    <s v="Nice to have. Fill In or Delete"/>
    <n v="3845.32"/>
    <n v="44561"/>
    <n v="2021"/>
    <s v="Q4"/>
    <s v="December"/>
    <n v="52"/>
    <n v="31"/>
    <s v="Year"/>
    <s v="Activity"/>
    <s v="Actuals"/>
    <n v="44228"/>
    <x v="1"/>
    <x v="18"/>
    <x v="16"/>
    <n v="2021"/>
    <n v="2021"/>
    <n v="2"/>
    <s v="Nice to have. Fill In or Delete"/>
    <s v="EXPENSE"/>
    <x v="1"/>
    <s v="4624 - Managed Services -Expense"/>
    <s v="P&amp;L"/>
    <n v="25627"/>
    <s v="No"/>
    <s v="4624 - Managed Services -Expense"/>
    <s v="Journal"/>
    <s v="[null]"/>
    <n v="44228"/>
    <n v="3940"/>
    <s v="[null]"/>
    <s v="[null]"/>
    <s v="[null]"/>
    <s v="[null]"/>
    <s v="[null]"/>
    <n v="3845.32"/>
    <m/>
    <n v="476576.93000000005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24 - Managed Services -Expense"/>
    <s v="[null]"/>
    <n v="121489"/>
    <s v="Actuals"/>
    <n v="121498"/>
    <s v="4624 - Managed Services -Expense"/>
    <x v="2"/>
    <s v="Consulting"/>
    <n v="3845.32"/>
    <m/>
    <m/>
    <m/>
    <m/>
    <m/>
    <m/>
    <m/>
    <m/>
    <m/>
    <m/>
    <m/>
    <m/>
    <m/>
  </r>
  <r>
    <s v="GL 2021 IISL.xlsx"/>
    <s v="Nice to have. Fill In or Delete"/>
    <s v="Nice to have. Fill In or Delete"/>
    <n v="2487.77"/>
    <n v="44561"/>
    <n v="2021"/>
    <s v="Q4"/>
    <s v="December"/>
    <n v="52"/>
    <n v="31"/>
    <s v="Year"/>
    <s v="Activity"/>
    <s v="Actuals"/>
    <n v="44228"/>
    <x v="1"/>
    <x v="18"/>
    <x v="16"/>
    <n v="2021"/>
    <n v="2021"/>
    <n v="2"/>
    <s v="Nice to have. Fill In or Delete"/>
    <s v="EXPENSE"/>
    <x v="1"/>
    <s v="4624 - Managed Services -Expense"/>
    <s v="P&amp;L"/>
    <n v="25627"/>
    <s v="No"/>
    <s v="4624 - Managed Services -Expense"/>
    <s v="Bill"/>
    <n v="17423"/>
    <n v="44228"/>
    <n v="489101"/>
    <s v="OPTI9 TECH FKA WEBAIR INTERNET DEVELOPMENT INC"/>
    <s v="CEREBRAL PALSY ASSOC OF NY"/>
    <s v="CEREBRAL PALSY ASSOC OF NY Data Center 330 West 34Th Street 15th Floor New York NY 10001-2488"/>
    <s v="[null]"/>
    <s v="SubLabor NI"/>
    <n v="2487.77"/>
    <m/>
    <n v="479064.70000000007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24 - Managed Services -Expense"/>
    <s v="[null]"/>
    <n v="121489"/>
    <s v="Actuals"/>
    <n v="121498"/>
    <s v="4624 - Managed Services -Expense"/>
    <x v="2"/>
    <s v="Consulting"/>
    <n v="2487.77"/>
    <m/>
    <m/>
    <m/>
    <m/>
    <m/>
    <m/>
    <m/>
    <m/>
    <m/>
    <m/>
    <m/>
    <m/>
    <m/>
  </r>
  <r>
    <s v="GL 2021 IISL.xlsx"/>
    <s v="Nice to have. Fill In or Delete"/>
    <s v="Nice to have. Fill In or Delete"/>
    <n v="3958.33"/>
    <n v="44561"/>
    <n v="2021"/>
    <s v="Q4"/>
    <s v="December"/>
    <n v="52"/>
    <n v="31"/>
    <s v="Year"/>
    <s v="Activity"/>
    <s v="Actuals"/>
    <n v="44242"/>
    <x v="1"/>
    <x v="18"/>
    <x v="16"/>
    <n v="2021"/>
    <n v="2021"/>
    <n v="2"/>
    <s v="Nice to have. Fill In or Delete"/>
    <s v="EXPENSE"/>
    <x v="1"/>
    <s v="4624 - Managed Services -Expense"/>
    <s v="P&amp;L"/>
    <n v="25627"/>
    <s v="No"/>
    <s v="4624 - Managed Services -Expense"/>
    <s v="Journal"/>
    <s v="[null]"/>
    <n v="44242"/>
    <n v="3935"/>
    <s v="[null]"/>
    <s v="[null]"/>
    <s v="[null]"/>
    <s v="[null]"/>
    <s v="[null]"/>
    <n v="3958.33"/>
    <m/>
    <n v="483023.03000000009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24 - Managed Services -Expense"/>
    <s v="[null]"/>
    <n v="121489"/>
    <s v="Actuals"/>
    <n v="121498"/>
    <s v="4624 - Managed Services -Expense"/>
    <x v="2"/>
    <s v="Consulting"/>
    <n v="3958.33"/>
    <m/>
    <m/>
    <m/>
    <m/>
    <m/>
    <m/>
    <m/>
    <m/>
    <m/>
    <m/>
    <m/>
    <m/>
    <m/>
  </r>
  <r>
    <s v="GL 2021 IISL.xlsx"/>
    <s v="Nice to have. Fill In or Delete"/>
    <s v="Nice to have. Fill In or Delete"/>
    <n v="1138"/>
    <n v="44561"/>
    <n v="2021"/>
    <s v="Q4"/>
    <s v="December"/>
    <n v="52"/>
    <n v="31"/>
    <s v="Year"/>
    <s v="Activity"/>
    <s v="Actuals"/>
    <n v="44255"/>
    <x v="1"/>
    <x v="18"/>
    <x v="16"/>
    <n v="2021"/>
    <n v="2021"/>
    <n v="2"/>
    <s v="Nice to have. Fill In or Delete"/>
    <s v="EXPENSE"/>
    <x v="1"/>
    <s v="4624 - Managed Services -Expense"/>
    <s v="P&amp;L"/>
    <n v="25627"/>
    <s v="No"/>
    <s v="4624 - Managed Services -Expense"/>
    <s v="Journal"/>
    <s v="[null]"/>
    <n v="44255"/>
    <n v="3957"/>
    <s v="[null]"/>
    <s v="TOPAZ LIGHTING AND ELECTRIC"/>
    <s v="[null]"/>
    <s v="[null]"/>
    <s v="[null]"/>
    <n v="1138"/>
    <m/>
    <n v="484161.03000000009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24 - Managed Services -Expense"/>
    <s v="[null]"/>
    <n v="121489"/>
    <s v="Actuals"/>
    <n v="121498"/>
    <s v="4624 - Managed Services -Expense"/>
    <x v="2"/>
    <s v="Consulting"/>
    <n v="1138"/>
    <m/>
    <m/>
    <m/>
    <m/>
    <m/>
    <m/>
    <m/>
    <m/>
    <m/>
    <m/>
    <m/>
    <m/>
    <m/>
  </r>
  <r>
    <s v="GL 2021 IISL.xlsx"/>
    <s v="Nice to have. Fill In or Delete"/>
    <s v="Nice to have. Fill In or Delete"/>
    <n v="300"/>
    <n v="44561"/>
    <n v="2021"/>
    <s v="Q4"/>
    <s v="December"/>
    <n v="52"/>
    <n v="31"/>
    <s v="Year"/>
    <s v="Activity"/>
    <s v="Actuals"/>
    <n v="44255"/>
    <x v="1"/>
    <x v="18"/>
    <x v="16"/>
    <n v="2021"/>
    <n v="2021"/>
    <n v="2"/>
    <s v="Nice to have. Fill In or Delete"/>
    <s v="EXPENSE"/>
    <x v="1"/>
    <s v="4624 - Managed Services -Expense"/>
    <s v="P&amp;L"/>
    <n v="25627"/>
    <s v="No"/>
    <s v="4624 - Managed Services -Expense"/>
    <s v="Bill"/>
    <n v="19381"/>
    <n v="44255"/>
    <s v="INV432828"/>
    <s v="TIERPOINT LLC"/>
    <s v="TOPAZ LIGHTING AND ELECTRIC"/>
    <s v="Doug Bates (631)758-5507 TOPAZ LIGHTING AND ELECTRIC 925 Waverly Avenue Holtsville NY 11742"/>
    <s v="[null]"/>
    <s v="SubLabor NI"/>
    <n v="300"/>
    <m/>
    <n v="484461.03000000009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24 - Managed Services -Expense"/>
    <s v="[null]"/>
    <n v="121489"/>
    <s v="Actuals"/>
    <n v="121498"/>
    <s v="4624 - Managed Services -Expense"/>
    <x v="2"/>
    <s v="Consulting"/>
    <n v="300"/>
    <m/>
    <m/>
    <m/>
    <m/>
    <m/>
    <m/>
    <m/>
    <m/>
    <m/>
    <m/>
    <m/>
    <m/>
    <m/>
  </r>
  <r>
    <s v="GL 2021 IISL.xlsx"/>
    <s v="Nice to have. Fill In or Delete"/>
    <s v="Nice to have. Fill In or Delete"/>
    <n v="1982.4"/>
    <n v="44561"/>
    <n v="2021"/>
    <s v="Q4"/>
    <s v="December"/>
    <n v="52"/>
    <n v="31"/>
    <s v="Year"/>
    <s v="Activity"/>
    <s v="Actuals"/>
    <n v="44255"/>
    <x v="1"/>
    <x v="18"/>
    <x v="16"/>
    <n v="2021"/>
    <n v="2021"/>
    <n v="2"/>
    <s v="Nice to have. Fill In or Delete"/>
    <s v="EXPENSE"/>
    <x v="1"/>
    <s v="4624 - Managed Services -Expense"/>
    <s v="P&amp;L"/>
    <n v="25627"/>
    <s v="No"/>
    <s v="4624 - Managed Services -Expense"/>
    <s v="Bill"/>
    <s v="[null]"/>
    <n v="44255"/>
    <s v="INV00214204"/>
    <s v="LOGICMONITOR INC"/>
    <s v="[null]"/>
    <s v="[null]"/>
    <s v="[null]"/>
    <s v="[null]"/>
    <n v="1982.4"/>
    <m/>
    <n v="486443.43000000011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24 - Managed Services -Expense"/>
    <s v="[null]"/>
    <n v="121489"/>
    <s v="Actuals"/>
    <n v="121498"/>
    <s v="4624 - Managed Services -Expense"/>
    <x v="2"/>
    <s v="Consulting"/>
    <n v="1982.4"/>
    <m/>
    <m/>
    <m/>
    <m/>
    <m/>
    <m/>
    <m/>
    <m/>
    <m/>
    <m/>
    <m/>
    <m/>
    <m/>
  </r>
  <r>
    <s v="GL 2021 IISL.xlsx"/>
    <s v="Nice to have. Fill In or Delete"/>
    <s v="Nice to have. Fill In or Delete"/>
    <n v="3958.33"/>
    <n v="44561"/>
    <n v="2021"/>
    <s v="Q4"/>
    <s v="December"/>
    <n v="52"/>
    <n v="31"/>
    <s v="Year"/>
    <s v="Activity"/>
    <s v="Actuals"/>
    <n v="44255"/>
    <x v="1"/>
    <x v="18"/>
    <x v="16"/>
    <n v="2021"/>
    <n v="2021"/>
    <n v="2"/>
    <s v="Nice to have. Fill In or Delete"/>
    <s v="EXPENSE"/>
    <x v="1"/>
    <s v="4624 - Managed Services -Expense"/>
    <s v="P&amp;L"/>
    <n v="25627"/>
    <s v="No"/>
    <s v="4624 - Managed Services -Expense"/>
    <s v="Journal"/>
    <s v="[null]"/>
    <n v="44255"/>
    <n v="3948"/>
    <s v="[null]"/>
    <s v="[null]"/>
    <s v="[null]"/>
    <s v="[null]"/>
    <s v="[null]"/>
    <n v="3958.33"/>
    <m/>
    <n v="490401.76000000013"/>
    <s v="[null]"/>
    <s v="COGS"/>
    <s v="COGS"/>
    <s v="Consulting"/>
    <s v="Consulting"/>
    <n v="1"/>
    <s v="Bloomberg"/>
    <s v="By_Name"/>
    <s v="Cost of Sales - Consulting, managed services, svc one"/>
    <s v="4610 - Consulting, Manged Svc"/>
    <s v="4624 - Managed Services -Expense"/>
    <s v="[null]"/>
    <n v="121489"/>
    <s v="Actuals"/>
    <n v="121498"/>
    <s v="4624 - Managed Services -Expense"/>
    <x v="2"/>
    <s v="Consulting"/>
    <n v="3958.33"/>
    <m/>
    <m/>
    <m/>
    <m/>
    <m/>
    <m/>
    <m/>
    <m/>
    <m/>
    <m/>
    <m/>
    <m/>
    <m/>
  </r>
  <r>
    <s v="GL 2021 IISL.xlsx"/>
    <s v="Nice to have. Fill In or Delete"/>
    <s v="Nice to have. Fill In or Delete"/>
    <n v="442.4"/>
    <n v="44561"/>
    <n v="2021"/>
    <s v="Q4"/>
    <s v="December"/>
    <n v="52"/>
    <n v="31"/>
    <s v="Year"/>
    <s v="Activity"/>
    <s v="Actuals"/>
    <n v="44228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s v="[null]"/>
    <n v="44228"/>
    <s v="7-261-86964"/>
    <s v="FEDERAL EXPRESS CORP"/>
    <s v="[null]"/>
    <s v="[null]"/>
    <s v="[null]"/>
    <s v="[null]"/>
    <n v="442.4"/>
    <m/>
    <n v="5037186.47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442.4"/>
    <m/>
    <m/>
    <m/>
    <m/>
    <m/>
    <m/>
    <m/>
    <m/>
    <m/>
    <m/>
    <m/>
    <m/>
    <m/>
  </r>
  <r>
    <s v="GL 2021 IISL.xlsx"/>
    <s v="Nice to have. Fill In or Delete"/>
    <s v="Nice to have. Fill In or Delete"/>
    <n v="313.82"/>
    <n v="44561"/>
    <n v="2021"/>
    <s v="Q4"/>
    <s v="December"/>
    <n v="52"/>
    <n v="31"/>
    <s v="Year"/>
    <s v="Activity"/>
    <s v="Actuals"/>
    <n v="44228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s v="[null]"/>
    <n v="44228"/>
    <n v="31608089"/>
    <s v="TFORCE FREIGHT FKA UPS FREIGHT"/>
    <s v="[null]"/>
    <s v="[null]"/>
    <s v="[null]"/>
    <s v="[null]"/>
    <n v="313.82"/>
    <m/>
    <n v="5037500.29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313.82"/>
    <m/>
    <m/>
    <m/>
    <m/>
    <m/>
    <m/>
    <m/>
    <m/>
    <m/>
    <m/>
    <m/>
    <m/>
    <m/>
  </r>
  <r>
    <s v="GL 2021 IISL.xlsx"/>
    <s v="Nice to have. Fill In or Delete"/>
    <s v="Nice to have. Fill In or Delete"/>
    <n v="26000"/>
    <n v="44561"/>
    <n v="2021"/>
    <s v="Q4"/>
    <s v="December"/>
    <n v="52"/>
    <n v="31"/>
    <s v="Year"/>
    <s v="Activity"/>
    <s v="Actuals"/>
    <n v="44229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s v="[null]"/>
    <n v="44229"/>
    <s v="20001-20010"/>
    <s v="SOUTH SHORE DELIVERY"/>
    <s v="[null]"/>
    <s v="[null]"/>
    <s v="[null]"/>
    <s v="[null]"/>
    <n v="26000"/>
    <m/>
    <n v="5063500.29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26000"/>
    <m/>
    <m/>
    <m/>
    <m/>
    <m/>
    <m/>
    <m/>
    <m/>
    <m/>
    <m/>
    <m/>
    <m/>
    <m/>
  </r>
  <r>
    <s v="GL 2021 IISL.xlsx"/>
    <s v="Nice to have. Fill In or Delete"/>
    <s v="Nice to have. Fill In or Delete"/>
    <n v="16.57"/>
    <n v="44561"/>
    <n v="2021"/>
    <s v="Q4"/>
    <s v="December"/>
    <n v="52"/>
    <n v="31"/>
    <s v="Year"/>
    <s v="Activity"/>
    <s v="Actuals"/>
    <n v="44229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330"/>
    <n v="44229"/>
    <s v="60-66356-31"/>
    <s v="INGRAM MICRO"/>
    <s v="[null]"/>
    <s v="Bill Elsholz ENCOMPASS DIGITAL MEDIA 3845 Pleasantdale Road Atlanta GA 30340"/>
    <s v="[null]"/>
    <s v="[null]"/>
    <n v="16.57"/>
    <m/>
    <n v="5063516.8600000003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16.57"/>
    <m/>
    <m/>
    <m/>
    <m/>
    <m/>
    <m/>
    <m/>
    <m/>
    <m/>
    <m/>
    <m/>
    <m/>
    <m/>
  </r>
  <r>
    <s v="GL 2021 IISL.xlsx"/>
    <s v="Nice to have. Fill In or Delete"/>
    <s v="Nice to have. Fill In or Delete"/>
    <n v="14.06"/>
    <n v="44561"/>
    <n v="2021"/>
    <s v="Q4"/>
    <s v="December"/>
    <n v="52"/>
    <n v="31"/>
    <s v="Year"/>
    <s v="Activity"/>
    <s v="Actuals"/>
    <n v="44230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384"/>
    <n v="44230"/>
    <n v="139253"/>
    <s v="SYNERGY ASSOCIATES, LLC"/>
    <s v="[null]"/>
    <s v="John Nelson/845.218-8138 jnelson@cyrusone.com CyrusOne Enhanced Services 10 Riverbend Drive South Stamford CT 06907"/>
    <s v="[null]"/>
    <s v="[null]"/>
    <n v="14.06"/>
    <m/>
    <n v="5063530.92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14.06"/>
    <m/>
    <m/>
    <m/>
    <m/>
    <m/>
    <m/>
    <m/>
    <m/>
    <m/>
    <m/>
    <m/>
    <m/>
    <m/>
  </r>
  <r>
    <s v="GL 2021 IISL.xlsx"/>
    <s v="Nice to have. Fill In or Delete"/>
    <s v="Nice to have. Fill In or Delete"/>
    <n v="269.92"/>
    <n v="44561"/>
    <n v="2021"/>
    <s v="Q4"/>
    <s v="December"/>
    <n v="52"/>
    <n v="31"/>
    <s v="Year"/>
    <s v="Activity"/>
    <s v="Actuals"/>
    <n v="44231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334"/>
    <n v="44231"/>
    <n v="53275489"/>
    <s v="ARROW"/>
    <s v="[null]"/>
    <s v="NBC - KNBC c/o DALET DIGITAL MEDIA 100 Universal City Plaza Building 2120 Broka Floor 1 Room Universal City CA 91608 Rajeev Pr"/>
    <s v="[null]"/>
    <s v="[null]"/>
    <n v="269.92"/>
    <m/>
    <n v="5063800.84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269.92"/>
    <m/>
    <m/>
    <m/>
    <m/>
    <m/>
    <m/>
    <m/>
    <m/>
    <m/>
    <m/>
    <m/>
    <m/>
    <m/>
  </r>
  <r>
    <s v="GL 2021 IISL.xlsx"/>
    <s v="Nice to have. Fill In or Delete"/>
    <s v="Nice to have. Fill In or Delete"/>
    <n v="69.78"/>
    <n v="44561"/>
    <n v="2021"/>
    <s v="Q4"/>
    <s v="December"/>
    <n v="52"/>
    <n v="31"/>
    <s v="Year"/>
    <s v="Activity"/>
    <s v="Actuals"/>
    <n v="44231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383"/>
    <n v="44231"/>
    <s v="0075300-IN"/>
    <s v="CREATIVE BUSINESS SOLUTIONS of NY LLC"/>
    <s v="[null]"/>
    <s v="ALKEON CAPITAL MANAGEMENT 350 Madison Avenue 19th Floor New York NY 10017 Bill Mott / BMott@alkeoncapital.com (212) 716-6576"/>
    <s v="[null]"/>
    <s v="[null]"/>
    <n v="69.78"/>
    <m/>
    <n v="5063870.62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69.78"/>
    <m/>
    <m/>
    <m/>
    <m/>
    <m/>
    <m/>
    <m/>
    <m/>
    <m/>
    <m/>
    <m/>
    <m/>
    <m/>
  </r>
  <r>
    <s v="GL 2021 IISL.xlsx"/>
    <s v="Nice to have. Fill In or Delete"/>
    <s v="Nice to have. Fill In or Delete"/>
    <n v="404.87"/>
    <n v="44561"/>
    <n v="2021"/>
    <s v="Q4"/>
    <s v="December"/>
    <n v="52"/>
    <n v="31"/>
    <s v="Year"/>
    <s v="Activity"/>
    <s v="Actuals"/>
    <n v="44231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333"/>
    <n v="44231"/>
    <n v="53275565"/>
    <s v="ARROW"/>
    <s v="[null]"/>
    <s v="NBC c/o DALET DIGITAL MEDIA 9680 Granite Ridge Drive Building Floor 2 Room San Diego CA 92123 Rajeev Preenja|rpreenja@dalet.co"/>
    <s v="[null]"/>
    <s v="[null]"/>
    <n v="404.87"/>
    <m/>
    <n v="5064275.49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404.87"/>
    <m/>
    <m/>
    <m/>
    <m/>
    <m/>
    <m/>
    <m/>
    <m/>
    <m/>
    <m/>
    <m/>
    <m/>
    <m/>
  </r>
  <r>
    <s v="GL 2021 IISL.xlsx"/>
    <s v="Nice to have. Fill In or Delete"/>
    <s v="Nice to have. Fill In or Delete"/>
    <n v="33.44"/>
    <n v="44561"/>
    <n v="2021"/>
    <s v="Q4"/>
    <s v="December"/>
    <n v="52"/>
    <n v="31"/>
    <s v="Year"/>
    <s v="Activity"/>
    <s v="Actuals"/>
    <n v="44232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s v="[null]"/>
    <n v="44232"/>
    <n v="9319950481"/>
    <s v="GRAYBAR"/>
    <s v="[null]"/>
    <s v="BLOOMBERG LP 731 LEXINGTON AVE NEW YORK, NY 10022"/>
    <s v="[null]"/>
    <s v="[null]"/>
    <n v="33.44"/>
    <m/>
    <n v="5064308.9300000006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33.44"/>
    <m/>
    <m/>
    <m/>
    <m/>
    <m/>
    <m/>
    <m/>
    <m/>
    <m/>
    <m/>
    <m/>
    <m/>
    <m/>
  </r>
  <r>
    <s v="GL 2021 IISL.xlsx"/>
    <s v="Nice to have. Fill In or Delete"/>
    <s v="Nice to have. Fill In or Delete"/>
    <n v="401.47"/>
    <n v="44561"/>
    <n v="2021"/>
    <s v="Q4"/>
    <s v="December"/>
    <n v="52"/>
    <n v="31"/>
    <s v="Year"/>
    <s v="Activity"/>
    <s v="Actuals"/>
    <n v="44232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293"/>
    <n v="44232"/>
    <n v="53276575"/>
    <s v="ARROW/THE ESCROW ACCT"/>
    <s v="[null]"/>
    <s v="RMA Network 140 Allen Road Basking Ridge NJ 07920 Justin Racz jracz@ivirma.com (973) 971-4600"/>
    <s v="[null]"/>
    <s v="[null]"/>
    <n v="401.47"/>
    <m/>
    <n v="5064710.4000000004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401.47"/>
    <m/>
    <m/>
    <m/>
    <m/>
    <m/>
    <m/>
    <m/>
    <m/>
    <m/>
    <m/>
    <m/>
    <m/>
    <m/>
  </r>
  <r>
    <s v="GL 2021 IISL.xlsx"/>
    <s v="Nice to have. Fill In or Delete"/>
    <s v="Nice to have. Fill In or Delete"/>
    <n v="103.02"/>
    <n v="44561"/>
    <n v="2021"/>
    <s v="Q4"/>
    <s v="December"/>
    <n v="52"/>
    <n v="31"/>
    <s v="Year"/>
    <s v="Activity"/>
    <s v="Actuals"/>
    <n v="44235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393"/>
    <n v="44235"/>
    <n v="119352335"/>
    <s v="TD SYNNEX CORPORATION"/>
    <s v="[null]"/>
    <s v="KDG IT Purchasing / PO RIT-SD586091 RUBY INDUSTRIAL TECHNOLOGIES 2120 Lauwiliwili Street Kapolei HI 96707"/>
    <s v="[null]"/>
    <s v="[null]"/>
    <n v="103.02"/>
    <m/>
    <n v="5064813.42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103.02"/>
    <m/>
    <m/>
    <m/>
    <m/>
    <m/>
    <m/>
    <m/>
    <m/>
    <m/>
    <m/>
    <m/>
    <m/>
    <m/>
  </r>
  <r>
    <s v="GL 2021 IISL.xlsx"/>
    <s v="Nice to have. Fill In or Delete"/>
    <s v="Nice to have. Fill In or Delete"/>
    <n v="40.630000000000003"/>
    <n v="44561"/>
    <n v="2021"/>
    <s v="Q4"/>
    <s v="December"/>
    <n v="52"/>
    <n v="31"/>
    <s v="Year"/>
    <s v="Activity"/>
    <s v="Actuals"/>
    <n v="44235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s v="[null]"/>
    <n v="44235"/>
    <n v="9319973044"/>
    <s v="GRAYBAR"/>
    <s v="[null]"/>
    <s v="BLOOMBERG LP 731 LEXINGTON AVE NEW YORK, NY 10022"/>
    <s v="[null]"/>
    <s v="[null]"/>
    <n v="40.630000000000003"/>
    <m/>
    <n v="5064854.05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40.630000000000003"/>
    <m/>
    <m/>
    <m/>
    <m/>
    <m/>
    <m/>
    <m/>
    <m/>
    <m/>
    <m/>
    <m/>
    <m/>
    <m/>
  </r>
  <r>
    <s v="GL 2021 IISL.xlsx"/>
    <s v="Nice to have. Fill In or Delete"/>
    <s v="Nice to have. Fill In or Delete"/>
    <n v="33.44"/>
    <n v="44561"/>
    <n v="2021"/>
    <s v="Q4"/>
    <s v="December"/>
    <n v="52"/>
    <n v="31"/>
    <s v="Year"/>
    <s v="Activity"/>
    <s v="Actuals"/>
    <n v="44237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s v="[null]"/>
    <n v="44237"/>
    <n v="9320015761"/>
    <s v="GRAYBAR"/>
    <s v="[null]"/>
    <s v="BLOOMBERG LP 731 LEXINGTON AVE NEW YORK, NY 10022"/>
    <s v="[null]"/>
    <s v="[null]"/>
    <n v="33.44"/>
    <m/>
    <n v="5064887.49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33.44"/>
    <m/>
    <m/>
    <m/>
    <m/>
    <m/>
    <m/>
    <m/>
    <m/>
    <m/>
    <m/>
    <m/>
    <m/>
    <m/>
  </r>
  <r>
    <s v="GL 2021 IISL.xlsx"/>
    <s v="Nice to have. Fill In or Delete"/>
    <s v="Nice to have. Fill In or Delete"/>
    <n v="43.15"/>
    <n v="44561"/>
    <n v="2021"/>
    <s v="Q4"/>
    <s v="December"/>
    <n v="52"/>
    <n v="31"/>
    <s v="Year"/>
    <s v="Activity"/>
    <s v="Actuals"/>
    <n v="44238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401"/>
    <n v="44238"/>
    <s v="0075393-IN"/>
    <s v="CREATIVE BUSINESS SOLUTIONS of NY LLC"/>
    <s v="[null]"/>
    <s v="Ruby Industrial Technologies LLC Nick Stafford 1 Vision Way Bloomfield CT 06002"/>
    <s v="[null]"/>
    <s v="[null]"/>
    <n v="43.15"/>
    <m/>
    <n v="5064930.6400000006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43.15"/>
    <m/>
    <m/>
    <m/>
    <m/>
    <m/>
    <m/>
    <m/>
    <m/>
    <m/>
    <m/>
    <m/>
    <m/>
    <m/>
  </r>
  <r>
    <s v="GL 2021 IISL.xlsx"/>
    <s v="Nice to have. Fill In or Delete"/>
    <s v="Nice to have. Fill In or Delete"/>
    <n v="65"/>
    <n v="44561"/>
    <n v="2021"/>
    <s v="Q4"/>
    <s v="December"/>
    <n v="52"/>
    <n v="31"/>
    <s v="Year"/>
    <s v="Activity"/>
    <s v="Actuals"/>
    <n v="44238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339"/>
    <n v="44238"/>
    <n v="4024378"/>
    <s v="Phoenics Electronics Corporation"/>
    <s v="[null]"/>
    <s v="BLOOMBERG, LP 155 Corporate Drive Orangeburg NY 10962"/>
    <s v="[null]"/>
    <s v="[null]"/>
    <n v="65"/>
    <m/>
    <n v="5064995.6400000006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65"/>
    <m/>
    <m/>
    <m/>
    <m/>
    <m/>
    <m/>
    <m/>
    <m/>
    <m/>
    <m/>
    <m/>
    <m/>
    <m/>
  </r>
  <r>
    <s v="GL 2021 IISL.xlsx"/>
    <s v="Nice to have. Fill In or Delete"/>
    <s v="Nice to have. Fill In or Delete"/>
    <n v="15"/>
    <n v="44561"/>
    <n v="2021"/>
    <s v="Q4"/>
    <s v="December"/>
    <n v="52"/>
    <n v="31"/>
    <s v="Year"/>
    <s v="Activity"/>
    <s v="Actuals"/>
    <n v="44238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s v="[null]"/>
    <n v="44238"/>
    <n v="9320045589"/>
    <s v="GRAYBAR"/>
    <s v="[null]"/>
    <s v="BLOOMBERG LP 731 LEXINGTON AVE NEW YORK, NY 10022"/>
    <s v="[null]"/>
    <s v="[null]"/>
    <n v="15"/>
    <m/>
    <n v="5065010.6400000006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15"/>
    <m/>
    <m/>
    <m/>
    <m/>
    <m/>
    <m/>
    <m/>
    <m/>
    <m/>
    <m/>
    <m/>
    <m/>
    <m/>
  </r>
  <r>
    <s v="GL 2021 IISL.xlsx"/>
    <s v="Nice to have. Fill In or Delete"/>
    <s v="Nice to have. Fill In or Delete"/>
    <n v="24.23"/>
    <n v="44561"/>
    <n v="2021"/>
    <s v="Q4"/>
    <s v="December"/>
    <n v="52"/>
    <n v="31"/>
    <s v="Year"/>
    <s v="Activity"/>
    <s v="Actuals"/>
    <n v="44238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400"/>
    <n v="44238"/>
    <n v="119453208"/>
    <s v="TD SYNNEX CORPORATION"/>
    <s v="[null]"/>
    <s v="Ruby Industrial Technologies LLC 1 Vision Way Bloomfield CT 06002 Rick Ripoll RickJ.Ripoll@kdgcorp.com 860-687-5097"/>
    <s v="[null]"/>
    <s v="[null]"/>
    <n v="24.23"/>
    <m/>
    <n v="5065034.870000001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24.23"/>
    <m/>
    <m/>
    <m/>
    <m/>
    <m/>
    <m/>
    <m/>
    <m/>
    <m/>
    <m/>
    <m/>
    <m/>
    <m/>
  </r>
  <r>
    <s v="GL 2021 IISL.xlsx"/>
    <s v="Nice to have. Fill In or Delete"/>
    <s v="Nice to have. Fill In or Delete"/>
    <n v="600"/>
    <n v="44561"/>
    <n v="2021"/>
    <s v="Q4"/>
    <s v="December"/>
    <n v="52"/>
    <n v="31"/>
    <s v="Year"/>
    <s v="Activity"/>
    <s v="Actuals"/>
    <n v="44240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368"/>
    <n v="44240"/>
    <n v="53280712"/>
    <s v="ARROW"/>
    <s v="[null]"/>
    <s v="Megan Reder #631-632-4810 Megan.Reder@stonybrook.edu Stony Brook University 100 Nicolls Road Central Services Building Stony B"/>
    <s v="[null]"/>
    <s v="[null]"/>
    <n v="600"/>
    <m/>
    <n v="5065634.870000001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600"/>
    <m/>
    <m/>
    <m/>
    <m/>
    <m/>
    <m/>
    <m/>
    <m/>
    <m/>
    <m/>
    <m/>
    <m/>
    <m/>
  </r>
  <r>
    <s v="GL 2021 IISL.xlsx"/>
    <s v="Nice to have. Fill In or Delete"/>
    <s v="Nice to have. Fill In or Delete"/>
    <n v="730.31"/>
    <n v="44561"/>
    <n v="2021"/>
    <s v="Q4"/>
    <s v="December"/>
    <n v="52"/>
    <n v="31"/>
    <s v="Year"/>
    <s v="Activity"/>
    <s v="Actuals"/>
    <n v="44245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348"/>
    <n v="44245"/>
    <n v="53282840"/>
    <s v="ARROW/THE ESCROW ACCT"/>
    <s v="[null]"/>
    <s v="Rich Muratore #(201) 469-7005 richard.muratore@tradweb.com Tradeweb Markets LLC/ CYXTERA 3 Corporate Place - NJ3 Piscataway, N"/>
    <s v="[null]"/>
    <s v="[null]"/>
    <n v="730.31"/>
    <m/>
    <n v="5066365.1800000006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730.31"/>
    <m/>
    <m/>
    <m/>
    <m/>
    <m/>
    <m/>
    <m/>
    <m/>
    <m/>
    <m/>
    <m/>
    <m/>
    <m/>
  </r>
  <r>
    <s v="GL 2021 IISL.xlsx"/>
    <s v="Nice to have. Fill In or Delete"/>
    <s v="Nice to have. Fill In or Delete"/>
    <n v="10400"/>
    <n v="44561"/>
    <n v="2021"/>
    <s v="Q4"/>
    <s v="December"/>
    <n v="52"/>
    <n v="31"/>
    <s v="Year"/>
    <s v="Activity"/>
    <s v="Actuals"/>
    <n v="44245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s v="[null]"/>
    <n v="44245"/>
    <s v="22001-22007"/>
    <s v="SOUTH SHORE DELIVERY"/>
    <s v="[null]"/>
    <s v="[null]"/>
    <s v="[null]"/>
    <s v="[null]"/>
    <n v="10400"/>
    <m/>
    <n v="5076765.1800000006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10400"/>
    <m/>
    <m/>
    <m/>
    <m/>
    <m/>
    <m/>
    <m/>
    <m/>
    <m/>
    <m/>
    <m/>
    <m/>
    <m/>
  </r>
  <r>
    <s v="GL 2021 IISL.xlsx"/>
    <s v="Nice to have. Fill In or Delete"/>
    <s v="Nice to have. Fill In or Delete"/>
    <n v="100"/>
    <n v="44561"/>
    <n v="2021"/>
    <s v="Q4"/>
    <s v="December"/>
    <n v="52"/>
    <n v="31"/>
    <s v="Year"/>
    <s v="Activity"/>
    <s v="Actuals"/>
    <n v="44246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271"/>
    <n v="44246"/>
    <n v="94896509"/>
    <s v="ORTRONICS INC FKA AFCO SYSTEMS"/>
    <s v="[null]"/>
    <s v="BLOOMBERG, LP 155 Corporate Drive Orangeburg NY 10962"/>
    <s v="[null]"/>
    <s v="[null]"/>
    <n v="100"/>
    <m/>
    <n v="5076865.1800000006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100"/>
    <m/>
    <m/>
    <m/>
    <m/>
    <m/>
    <m/>
    <m/>
    <m/>
    <m/>
    <m/>
    <m/>
    <m/>
    <m/>
  </r>
  <r>
    <s v="GL 2021 IISL.xlsx"/>
    <s v="Nice to have. Fill In or Delete"/>
    <s v="Nice to have. Fill In or Delete"/>
    <n v="100"/>
    <n v="44561"/>
    <n v="2021"/>
    <s v="Q4"/>
    <s v="December"/>
    <n v="52"/>
    <n v="31"/>
    <s v="Year"/>
    <s v="Activity"/>
    <s v="Actuals"/>
    <n v="44246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272"/>
    <n v="44246"/>
    <n v="94896508"/>
    <s v="ORTRONICS INC FKA AFCO SYSTEMS"/>
    <s v="[null]"/>
    <s v="CENTRAL RECEIVING BLOOMBERG, LP 1115 Centennial Avenue Piscataway NJ 08854"/>
    <s v="[null]"/>
    <s v="[null]"/>
    <n v="100"/>
    <m/>
    <n v="5076965.1800000006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100"/>
    <m/>
    <m/>
    <m/>
    <m/>
    <m/>
    <m/>
    <m/>
    <m/>
    <m/>
    <m/>
    <m/>
    <m/>
    <m/>
  </r>
  <r>
    <s v="GL 2021 IISL.xlsx"/>
    <s v="Nice to have. Fill In or Delete"/>
    <s v="Nice to have. Fill In or Delete"/>
    <n v="65"/>
    <n v="44561"/>
    <n v="2021"/>
    <s v="Q4"/>
    <s v="December"/>
    <n v="52"/>
    <n v="31"/>
    <s v="Year"/>
    <s v="Activity"/>
    <s v="Actuals"/>
    <n v="44246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338"/>
    <n v="44246"/>
    <n v="4024475"/>
    <s v="Phoenics Electronics Corporation"/>
    <s v="[null]"/>
    <s v="BLOOMBERG, LP 155 Corporate Drive Orangeburg NY 10962"/>
    <s v="[null]"/>
    <s v="[null]"/>
    <n v="65"/>
    <m/>
    <n v="5077030.1800000006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65"/>
    <m/>
    <m/>
    <m/>
    <m/>
    <m/>
    <m/>
    <m/>
    <m/>
    <m/>
    <m/>
    <m/>
    <m/>
    <m/>
  </r>
  <r>
    <s v="GL 2021 IISL.xlsx"/>
    <s v="Nice to have. Fill In or Delete"/>
    <s v="Nice to have. Fill In or Delete"/>
    <n v="100"/>
    <n v="44561"/>
    <n v="2021"/>
    <s v="Q4"/>
    <s v="December"/>
    <n v="52"/>
    <n v="31"/>
    <s v="Year"/>
    <s v="Activity"/>
    <s v="Actuals"/>
    <n v="44246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265"/>
    <n v="44246"/>
    <n v="94896507"/>
    <s v="ORTRONICS INC FKA AFCO SYSTEMS"/>
    <s v="[null]"/>
    <s v="CENTRAL RECEIVING BLOOMBERG, LP 1115 Centennial Avenue Piscataway NJ 08854"/>
    <s v="[null]"/>
    <s v="[null]"/>
    <n v="100"/>
    <m/>
    <n v="5077130.1800000006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100"/>
    <m/>
    <m/>
    <m/>
    <m/>
    <m/>
    <m/>
    <m/>
    <m/>
    <m/>
    <m/>
    <m/>
    <m/>
    <m/>
  </r>
  <r>
    <s v="GL 2021 IISL.xlsx"/>
    <s v="Nice to have. Fill In or Delete"/>
    <s v="Nice to have. Fill In or Delete"/>
    <n v="395.1"/>
    <n v="44561"/>
    <n v="2021"/>
    <s v="Q4"/>
    <s v="December"/>
    <n v="52"/>
    <n v="31"/>
    <s v="Year"/>
    <s v="Activity"/>
    <s v="Actuals"/>
    <n v="44248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368"/>
    <n v="44248"/>
    <n v="53283450"/>
    <s v="ARROW"/>
    <s v="[null]"/>
    <s v="Megan Reder #631-632-4810 Megan.Reder@stonybrook.edu Stony Brook University 100 Nicolls Road Central Services Building Stony B"/>
    <s v="[null]"/>
    <s v="[null]"/>
    <n v="395.1"/>
    <m/>
    <n v="5077525.28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395.1"/>
    <m/>
    <m/>
    <m/>
    <m/>
    <m/>
    <m/>
    <m/>
    <m/>
    <m/>
    <m/>
    <m/>
    <m/>
    <m/>
  </r>
  <r>
    <s v="GL 2021 IISL.xlsx"/>
    <s v="Nice to have. Fill In or Delete"/>
    <s v="Nice to have. Fill In or Delete"/>
    <n v="100"/>
    <n v="44561"/>
    <n v="2021"/>
    <s v="Q4"/>
    <s v="December"/>
    <n v="52"/>
    <n v="31"/>
    <s v="Year"/>
    <s v="Activity"/>
    <s v="Actuals"/>
    <n v="44250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268"/>
    <n v="44250"/>
    <n v="94897563"/>
    <s v="ORTRONICS INC FKA AFCO SYSTEMS"/>
    <s v="[null]"/>
    <s v="BLOOMBERG, LP 155 Corporate Drive Orangeburg NY 10962"/>
    <s v="[null]"/>
    <s v="[null]"/>
    <n v="100"/>
    <m/>
    <n v="5077625.28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100"/>
    <m/>
    <m/>
    <m/>
    <m/>
    <m/>
    <m/>
    <m/>
    <m/>
    <m/>
    <m/>
    <m/>
    <m/>
    <m/>
  </r>
  <r>
    <s v="GL 2021 IISL.xlsx"/>
    <s v="Nice to have. Fill In or Delete"/>
    <s v="Nice to have. Fill In or Delete"/>
    <n v="100"/>
    <n v="44561"/>
    <n v="2021"/>
    <s v="Q4"/>
    <s v="December"/>
    <n v="52"/>
    <n v="31"/>
    <s v="Year"/>
    <s v="Activity"/>
    <s v="Actuals"/>
    <n v="44250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279"/>
    <n v="44250"/>
    <n v="94897562"/>
    <s v="ORTRONICS INC FKA AFCO SYSTEMS"/>
    <s v="[null]"/>
    <s v="CENTRAL RECEIVING BLOOMBERG, LP 1115 Centennial Avenue Piscataway NJ 08854"/>
    <s v="[null]"/>
    <s v="[null]"/>
    <n v="100"/>
    <m/>
    <n v="5077725.28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100"/>
    <m/>
    <m/>
    <m/>
    <m/>
    <m/>
    <m/>
    <m/>
    <m/>
    <m/>
    <m/>
    <m/>
    <m/>
    <m/>
  </r>
  <r>
    <s v="GL 2021 IISL.xlsx"/>
    <s v="Nice to have. Fill In or Delete"/>
    <s v="Nice to have. Fill In or Delete"/>
    <n v="100"/>
    <n v="44561"/>
    <n v="2021"/>
    <s v="Q4"/>
    <s v="December"/>
    <n v="52"/>
    <n v="31"/>
    <s v="Year"/>
    <s v="Activity"/>
    <s v="Actuals"/>
    <n v="44250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266"/>
    <n v="44250"/>
    <n v="94897564"/>
    <s v="ORTRONICS INC FKA AFCO SYSTEMS"/>
    <s v="[null]"/>
    <s v="BLOOMBERG, LP 155 Corporate Drive Orangeburg NY 10962"/>
    <s v="[null]"/>
    <s v="[null]"/>
    <n v="100"/>
    <m/>
    <n v="5077825.28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100"/>
    <m/>
    <m/>
    <m/>
    <m/>
    <m/>
    <m/>
    <m/>
    <m/>
    <m/>
    <m/>
    <m/>
    <m/>
    <m/>
  </r>
  <r>
    <s v="GL 2021 IISL.xlsx"/>
    <s v="Nice to have. Fill In or Delete"/>
    <s v="Nice to have. Fill In or Delete"/>
    <n v="87.32"/>
    <n v="44561"/>
    <n v="2021"/>
    <s v="Q4"/>
    <s v="December"/>
    <n v="52"/>
    <n v="31"/>
    <s v="Year"/>
    <s v="Activity"/>
    <s v="Actuals"/>
    <n v="44250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335"/>
    <n v="44250"/>
    <n v="53284928"/>
    <s v="ARROW"/>
    <s v="[null]"/>
    <s v="John Nelson #845.218.8138 jnelson@cyrusone.com CERVALIS A CYRUS ONE COMPANY 50 Madison Rd. Totowa NJ 07512"/>
    <s v="[null]"/>
    <s v="[null]"/>
    <n v="87.32"/>
    <m/>
    <n v="5077912.6000000006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87.32"/>
    <m/>
    <m/>
    <m/>
    <m/>
    <m/>
    <m/>
    <m/>
    <m/>
    <m/>
    <m/>
    <m/>
    <m/>
    <m/>
  </r>
  <r>
    <s v="GL 2021 IISL.xlsx"/>
    <s v="Nice to have. Fill In or Delete"/>
    <s v="Nice to have. Fill In or Delete"/>
    <n v="170.09"/>
    <n v="44561"/>
    <n v="2021"/>
    <s v="Q4"/>
    <s v="December"/>
    <n v="52"/>
    <n v="31"/>
    <s v="Year"/>
    <s v="Activity"/>
    <s v="Actuals"/>
    <n v="44251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337"/>
    <n v="44251"/>
    <n v="53285460"/>
    <s v="ARROW"/>
    <s v="[null]"/>
    <s v="Dennis Milholm #845-218-8139 dmilholm@cyrusone.com CyrusOne Enhanced Services 7301 Metropolis Drive Austin TX 78744"/>
    <s v="[null]"/>
    <s v="[null]"/>
    <n v="170.09"/>
    <m/>
    <n v="5078082.6900000004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170.09"/>
    <m/>
    <m/>
    <m/>
    <m/>
    <m/>
    <m/>
    <m/>
    <m/>
    <m/>
    <m/>
    <m/>
    <m/>
    <m/>
  </r>
  <r>
    <s v="GL 2021 IISL.xlsx"/>
    <s v="Nice to have. Fill In or Delete"/>
    <s v="Nice to have. Fill In or Delete"/>
    <n v="41.09"/>
    <n v="44561"/>
    <n v="2021"/>
    <s v="Q4"/>
    <s v="December"/>
    <n v="52"/>
    <n v="31"/>
    <s v="Year"/>
    <s v="Activity"/>
    <s v="Actuals"/>
    <n v="44251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297"/>
    <n v="44251"/>
    <s v="60-60364-11"/>
    <s v="INGRAM MICRO"/>
    <s v="[null]"/>
    <s v="Elena Chernopyatova AIRBRIDGE CARGO, LLC 836 Patton Drive Building E Chicago IL 60666"/>
    <s v="[null]"/>
    <s v="[null]"/>
    <n v="41.09"/>
    <m/>
    <n v="5078123.78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41.09"/>
    <m/>
    <m/>
    <m/>
    <m/>
    <m/>
    <m/>
    <m/>
    <m/>
    <m/>
    <m/>
    <m/>
    <m/>
    <m/>
  </r>
  <r>
    <s v="GL 2021 IISL.xlsx"/>
    <s v="Nice to have. Fill In or Delete"/>
    <s v="Nice to have. Fill In or Delete"/>
    <n v="730.31"/>
    <n v="44561"/>
    <n v="2021"/>
    <s v="Q4"/>
    <s v="December"/>
    <n v="52"/>
    <n v="31"/>
    <s v="Year"/>
    <s v="Activity"/>
    <s v="Actuals"/>
    <n v="44252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349"/>
    <n v="44252"/>
    <n v="53285892"/>
    <s v="ARROW/THE ESCROW ACCT"/>
    <s v="[null]"/>
    <s v="Rich Muratore #(201) 469-7005 richard.muratore@tradeweb.com Tradeweb Markets LLC/ CYXTERA 3 Corporate Place - NJ3 Piscataway, "/>
    <s v="[null]"/>
    <s v="[null]"/>
    <n v="730.31"/>
    <m/>
    <n v="5078854.09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730.31"/>
    <m/>
    <m/>
    <m/>
    <m/>
    <m/>
    <m/>
    <m/>
    <m/>
    <m/>
    <m/>
    <m/>
    <m/>
    <m/>
  </r>
  <r>
    <s v="GL 2021 IISL.xlsx"/>
    <s v="Nice to have. Fill In or Delete"/>
    <s v="Nice to have. Fill In or Delete"/>
    <n v="730.31"/>
    <n v="44561"/>
    <n v="2021"/>
    <s v="Q4"/>
    <s v="December"/>
    <n v="52"/>
    <n v="31"/>
    <s v="Year"/>
    <s v="Activity"/>
    <s v="Actuals"/>
    <n v="44252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388"/>
    <n v="44252"/>
    <n v="53285891"/>
    <s v="ARROW/THE ESCROW ACCT"/>
    <s v="[null]"/>
    <s v="Richard Muratore #(201) 469-7005 Richard.Muratore@Tradeweb.com Cyxtera (c/o Tradeweb) 350 East Cermak - CH4 Chicago IL 60616"/>
    <s v="[null]"/>
    <s v="[null]"/>
    <n v="730.31"/>
    <m/>
    <n v="5079584.3999999994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730.31"/>
    <m/>
    <m/>
    <m/>
    <m/>
    <m/>
    <m/>
    <m/>
    <m/>
    <m/>
    <m/>
    <m/>
    <m/>
    <m/>
  </r>
  <r>
    <s v="GL 2021 IISL.xlsx"/>
    <s v="Nice to have. Fill In or Delete"/>
    <s v="Nice to have. Fill In or Delete"/>
    <n v="100"/>
    <n v="44561"/>
    <n v="2021"/>
    <s v="Q4"/>
    <s v="December"/>
    <n v="52"/>
    <n v="31"/>
    <s v="Year"/>
    <s v="Activity"/>
    <s v="Actuals"/>
    <n v="44252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276"/>
    <n v="44252"/>
    <n v="94898719"/>
    <s v="ORTRONICS INC FKA AFCO SYSTEMS"/>
    <s v="[null]"/>
    <s v="ATTN: CENTRAL RECEIVING BLOOMBERG, LP 431 Ridge Road Dayton NJ 08810"/>
    <s v="[null]"/>
    <s v="[null]"/>
    <n v="100"/>
    <m/>
    <n v="5079684.3999999994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100"/>
    <m/>
    <m/>
    <m/>
    <m/>
    <m/>
    <m/>
    <m/>
    <m/>
    <m/>
    <m/>
    <m/>
    <m/>
    <m/>
  </r>
  <r>
    <s v="GL 2021 IISL.xlsx"/>
    <s v="Nice to have. Fill In or Delete"/>
    <s v="Nice to have. Fill In or Delete"/>
    <n v="100"/>
    <n v="44561"/>
    <n v="2021"/>
    <s v="Q4"/>
    <s v="December"/>
    <n v="52"/>
    <n v="31"/>
    <s v="Year"/>
    <s v="Activity"/>
    <s v="Actuals"/>
    <n v="44252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281"/>
    <n v="44252"/>
    <n v="94898718"/>
    <s v="ORTRONICS INC FKA AFCO SYSTEMS"/>
    <s v="[null]"/>
    <s v="ATTN: CENTRAL RECEIVING BLOOMBERG, LP 431 Ridge Road Dayton NJ 08810"/>
    <s v="[null]"/>
    <s v="[null]"/>
    <n v="100"/>
    <m/>
    <n v="5079784.3999999994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100"/>
    <m/>
    <m/>
    <m/>
    <m/>
    <m/>
    <m/>
    <m/>
    <m/>
    <m/>
    <m/>
    <m/>
    <m/>
    <m/>
  </r>
  <r>
    <s v="GL 2021 IISL.xlsx"/>
    <s v="Nice to have. Fill In or Delete"/>
    <s v="Nice to have. Fill In or Delete"/>
    <n v="100"/>
    <n v="44561"/>
    <n v="2021"/>
    <s v="Q4"/>
    <s v="December"/>
    <n v="52"/>
    <n v="31"/>
    <s v="Year"/>
    <s v="Activity"/>
    <s v="Actuals"/>
    <n v="44252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275"/>
    <n v="44252"/>
    <n v="94898714"/>
    <s v="ORTRONICS INC FKA AFCO SYSTEMS"/>
    <s v="[null]"/>
    <s v="ATTN: CENTRAL RECEIVING BLOOMBERG, LP 431 Ridge Road Dayton NJ 08810"/>
    <s v="[null]"/>
    <s v="[null]"/>
    <n v="100"/>
    <m/>
    <n v="5079884.3999999994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100"/>
    <m/>
    <m/>
    <m/>
    <m/>
    <m/>
    <m/>
    <m/>
    <m/>
    <m/>
    <m/>
    <m/>
    <m/>
    <m/>
  </r>
  <r>
    <s v="GL 2021 IISL.xlsx"/>
    <s v="Nice to have. Fill In or Delete"/>
    <s v="Nice to have. Fill In or Delete"/>
    <n v="730.31"/>
    <n v="44561"/>
    <n v="2021"/>
    <s v="Q4"/>
    <s v="December"/>
    <n v="52"/>
    <n v="31"/>
    <s v="Year"/>
    <s v="Activity"/>
    <s v="Actuals"/>
    <n v="44253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387"/>
    <n v="44253"/>
    <n v="53286710"/>
    <s v="ARROW/THE ESCROW ACCT"/>
    <s v="[null]"/>
    <s v="Richard Muratore #(201) 469-7005 Richard.Muratore@Tradeweb.com Cyxtera (c/o Tradeweb) 350 East Cermak - CH4 Chicago IL 60616"/>
    <s v="[null]"/>
    <s v="[null]"/>
    <n v="730.31"/>
    <m/>
    <n v="5080614.709999999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730.31"/>
    <m/>
    <m/>
    <m/>
    <m/>
    <m/>
    <m/>
    <m/>
    <m/>
    <m/>
    <m/>
    <m/>
    <m/>
    <m/>
  </r>
  <r>
    <s v="GL 2021 IISL.xlsx"/>
    <s v="Nice to have. Fill In or Delete"/>
    <s v="Nice to have. Fill In or Delete"/>
    <n v="100"/>
    <n v="44561"/>
    <n v="2021"/>
    <s v="Q4"/>
    <s v="December"/>
    <n v="52"/>
    <n v="31"/>
    <s v="Year"/>
    <s v="Activity"/>
    <s v="Actuals"/>
    <n v="44253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284"/>
    <n v="44253"/>
    <n v="94899253"/>
    <s v="ORTRONICS INC FKA AFCO SYSTEMS"/>
    <s v="[null]"/>
    <s v="ATTN: CENTRAL RECEIVING BLOOMBERG, LP 431 Ridge Road Dayton NJ 08810"/>
    <s v="[null]"/>
    <s v="[null]"/>
    <n v="100"/>
    <m/>
    <n v="5080714.709999999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100"/>
    <m/>
    <m/>
    <m/>
    <m/>
    <m/>
    <m/>
    <m/>
    <m/>
    <m/>
    <m/>
    <m/>
    <m/>
    <m/>
  </r>
  <r>
    <s v="GL 2021 IISL.xlsx"/>
    <s v="Nice to have. Fill In or Delete"/>
    <s v="Nice to have. Fill In or Delete"/>
    <n v="15.42"/>
    <n v="44561"/>
    <n v="2021"/>
    <s v="Q4"/>
    <s v="December"/>
    <n v="52"/>
    <n v="31"/>
    <s v="Year"/>
    <s v="Activity"/>
    <s v="Actuals"/>
    <n v="44253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s v="[null]"/>
    <n v="44253"/>
    <n v="9320255791"/>
    <s v="GRAYBAR"/>
    <s v="[null]"/>
    <s v="BLOOMBERG LP 731 LEXINGTON AVE NEW YORK, NY 10022"/>
    <s v="[null]"/>
    <s v="[null]"/>
    <n v="15.42"/>
    <m/>
    <n v="5080730.129999999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15.42"/>
    <m/>
    <m/>
    <m/>
    <m/>
    <m/>
    <m/>
    <m/>
    <m/>
    <m/>
    <m/>
    <m/>
    <m/>
    <m/>
  </r>
  <r>
    <s v="GL 2021 IISL.xlsx"/>
    <s v="Nice to have. Fill In or Delete"/>
    <s v="Nice to have. Fill In or Delete"/>
    <n v="100"/>
    <n v="44561"/>
    <n v="2021"/>
    <s v="Q4"/>
    <s v="December"/>
    <n v="52"/>
    <n v="31"/>
    <s v="Year"/>
    <s v="Activity"/>
    <s v="Actuals"/>
    <n v="44253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269"/>
    <n v="44253"/>
    <n v="94899250"/>
    <s v="ORTRONICS INC FKA AFCO SYSTEMS"/>
    <s v="[null]"/>
    <s v="ATTN: CENTRAL RECEIVING BLOOMBERG, LP 431 Ridge Road Dayton NJ 08810"/>
    <s v="[null]"/>
    <s v="[null]"/>
    <n v="100"/>
    <m/>
    <n v="5080830.129999999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100"/>
    <m/>
    <m/>
    <m/>
    <m/>
    <m/>
    <m/>
    <m/>
    <m/>
    <m/>
    <m/>
    <m/>
    <m/>
    <m/>
  </r>
  <r>
    <s v="GL 2021 IISL.xlsx"/>
    <s v="Nice to have. Fill In or Delete"/>
    <s v="Nice to have. Fill In or Delete"/>
    <n v="100"/>
    <n v="44561"/>
    <n v="2021"/>
    <s v="Q4"/>
    <s v="December"/>
    <n v="52"/>
    <n v="31"/>
    <s v="Year"/>
    <s v="Activity"/>
    <s v="Actuals"/>
    <n v="44253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n v="19267"/>
    <n v="44253"/>
    <n v="94899251"/>
    <s v="ORTRONICS INC FKA AFCO SYSTEMS"/>
    <s v="[null]"/>
    <s v="ATTN: CENTRAL RECEIVING BLOOMBERG, LP 431 Ridge Road Dayton NJ 08810"/>
    <s v="[null]"/>
    <s v="[null]"/>
    <n v="100"/>
    <m/>
    <n v="5080930.129999999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100"/>
    <m/>
    <m/>
    <m/>
    <m/>
    <m/>
    <m/>
    <m/>
    <m/>
    <m/>
    <m/>
    <m/>
    <m/>
    <m/>
  </r>
  <r>
    <s v="GL 2021 IISL.xlsx"/>
    <s v="Nice to have. Fill In or Delete"/>
    <s v="Nice to have. Fill In or Delete"/>
    <n v="10.62"/>
    <n v="44561"/>
    <n v="2021"/>
    <s v="Q4"/>
    <s v="December"/>
    <n v="52"/>
    <n v="31"/>
    <s v="Year"/>
    <s v="Activity"/>
    <s v="Actuals"/>
    <n v="44254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Bill"/>
    <s v="[null]"/>
    <n v="44254"/>
    <s v="1563E7091"/>
    <s v="UPS-3E7"/>
    <s v="[null]"/>
    <s v="[null]"/>
    <s v="[null]"/>
    <s v="[null]"/>
    <n v="10.62"/>
    <m/>
    <n v="5080940.7499999991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10.62"/>
    <m/>
    <m/>
    <m/>
    <m/>
    <m/>
    <m/>
    <m/>
    <m/>
    <m/>
    <m/>
    <m/>
    <m/>
    <m/>
  </r>
  <r>
    <s v="GL 2021 IISL.xlsx"/>
    <s v="Nice to have. Fill In or Delete"/>
    <s v="Nice to have. Fill In or Delete"/>
    <n v="28080.080000000002"/>
    <n v="44561"/>
    <n v="2021"/>
    <s v="Q4"/>
    <s v="December"/>
    <n v="52"/>
    <n v="31"/>
    <s v="Year"/>
    <s v="Activity"/>
    <s v="Actuals"/>
    <n v="44255"/>
    <x v="1"/>
    <x v="19"/>
    <x v="17"/>
    <n v="2021"/>
    <n v="2021"/>
    <n v="2"/>
    <s v="Nice to have. Fill In or Delete"/>
    <s v="EXPENSE"/>
    <x v="1"/>
    <s v="4660 - Freight In/Out"/>
    <s v="P&amp;L"/>
    <n v="25627"/>
    <s v="No"/>
    <s v="4660 - Freight In/Out"/>
    <s v="Journal"/>
    <s v="[null]"/>
    <n v="44255"/>
    <n v="3958"/>
    <s v="[null]"/>
    <s v="BLOOMBERG, LP"/>
    <s v="[null]"/>
    <s v="[null]"/>
    <s v="[null]"/>
    <n v="28080.080000000002"/>
    <m/>
    <n v="5109020.8299999991"/>
    <s v="[null]"/>
    <s v="COGS"/>
    <s v="COGS"/>
    <s v="Hardware"/>
    <s v="Hardware"/>
    <n v="1"/>
    <s v="Bloomberg"/>
    <s v="Percentage"/>
    <s v="Cost of Sales - Hardware"/>
    <s v="4600 - Cost of Goods"/>
    <s v="4660 - Freight In/Out"/>
    <s v="[null]"/>
    <n v="121489"/>
    <s v="Actuals"/>
    <n v="121498"/>
    <s v="4660 - Freight In/Out"/>
    <x v="0"/>
    <s v="Hardware"/>
    <n v="28080.080000000002"/>
    <m/>
    <m/>
    <m/>
    <m/>
    <m/>
    <m/>
    <m/>
    <m/>
    <m/>
    <m/>
    <m/>
    <m/>
    <m/>
  </r>
  <r>
    <s v="GL 2021 IISL.xlsx"/>
    <s v="Nice to have. Fill In or Delete"/>
    <s v="Nice to have. Fill In or Delete"/>
    <n v="2000"/>
    <n v="44561"/>
    <n v="2021"/>
    <s v="Q4"/>
    <s v="December"/>
    <n v="52"/>
    <n v="31"/>
    <s v="Year"/>
    <s v="Activity"/>
    <s v="Actuals"/>
    <n v="44255"/>
    <x v="1"/>
    <x v="20"/>
    <x v="18"/>
    <n v="2021"/>
    <n v="2021"/>
    <n v="2"/>
    <s v="Nice to have. Fill In or Delete"/>
    <s v="EXPENSE"/>
    <x v="2"/>
    <s v="6000 - Accounting"/>
    <s v="P&amp;L"/>
    <n v="25627"/>
    <s v="No"/>
    <s v="6000 - Accounting"/>
    <s v="Bill"/>
    <s v="[null]"/>
    <n v="44255"/>
    <n v="44715"/>
    <s v="LIEBMAN GOLDBERG &amp; HYMOWITZ, LLP"/>
    <s v="[null]"/>
    <s v="[null]"/>
    <s v="[null]"/>
    <s v="[null]"/>
    <n v="2000"/>
    <m/>
    <n v="704548.95"/>
    <s v="[null]"/>
    <s v="Expense"/>
    <s v="Operating Expense"/>
    <s v="Finance"/>
    <s v="[null]"/>
    <n v="1"/>
    <s v="Corporate"/>
    <s v="Percentage"/>
    <s v="6000 - Accounting"/>
    <s v="6000 - Accounting"/>
    <s v="Finance"/>
    <s v="[null]"/>
    <n v="121489"/>
    <s v="Actuals"/>
    <n v="121498"/>
    <s v="6000 - Accounting"/>
    <x v="6"/>
    <s v="Finance"/>
    <n v="2000"/>
    <m/>
    <m/>
    <m/>
    <m/>
    <m/>
    <m/>
    <m/>
    <m/>
    <m/>
    <m/>
    <m/>
    <m/>
    <m/>
  </r>
  <r>
    <s v="GL 2021 IISL.xlsx"/>
    <s v="Nice to have. Fill In or Delete"/>
    <s v="Nice to have. Fill In or Delete"/>
    <n v="290.63"/>
    <n v="44561"/>
    <n v="2021"/>
    <s v="Q4"/>
    <s v="December"/>
    <n v="52"/>
    <n v="31"/>
    <s v="Year"/>
    <s v="Activity"/>
    <s v="Actuals"/>
    <n v="44233"/>
    <x v="1"/>
    <x v="21"/>
    <x v="19"/>
    <n v="2021"/>
    <n v="2021"/>
    <n v="2"/>
    <s v="Nice to have. Fill In or Delete"/>
    <s v="EXPENSE"/>
    <x v="2"/>
    <s v="6050 - Auto"/>
    <s v="P&amp;L"/>
    <n v="25627"/>
    <s v="No"/>
    <s v="6050 - Auto"/>
    <s v="Bill"/>
    <s v="[null]"/>
    <n v="44233"/>
    <n v="70128153"/>
    <s v="SHELL"/>
    <s v="[null]"/>
    <s v="[null]"/>
    <s v="[null]"/>
    <s v="[null]"/>
    <n v="290.63"/>
    <m/>
    <n v="1524146.7199999997"/>
    <s v="[null]"/>
    <s v="Expense"/>
    <s v="Operating Expense"/>
    <s v="Employee"/>
    <s v="[null]"/>
    <n v="1"/>
    <s v="Corporate"/>
    <s v="Percentage"/>
    <s v="6050 - Auto"/>
    <s v="6050 - Auto"/>
    <s v="Employee"/>
    <s v="[null]"/>
    <n v="121489"/>
    <s v="Actuals"/>
    <n v="121498"/>
    <s v="6050 - Auto"/>
    <x v="7"/>
    <s v="Employee"/>
    <n v="290.63"/>
    <m/>
    <m/>
    <m/>
    <m/>
    <m/>
    <m/>
    <m/>
    <m/>
    <m/>
    <m/>
    <m/>
    <m/>
    <m/>
  </r>
  <r>
    <s v="GL 2021 IISL.xlsx"/>
    <s v="Nice to have. Fill In or Delete"/>
    <s v="Nice to have. Fill In or Delete"/>
    <n v="1673.89"/>
    <n v="44561"/>
    <n v="2021"/>
    <s v="Q4"/>
    <s v="December"/>
    <n v="52"/>
    <n v="31"/>
    <s v="Year"/>
    <s v="Activity"/>
    <s v="Actuals"/>
    <n v="44236"/>
    <x v="1"/>
    <x v="21"/>
    <x v="19"/>
    <n v="2021"/>
    <n v="2021"/>
    <n v="2"/>
    <s v="Nice to have. Fill In or Delete"/>
    <s v="EXPENSE"/>
    <x v="2"/>
    <s v="6050 - Auto"/>
    <s v="P&amp;L"/>
    <n v="25627"/>
    <s v="No"/>
    <s v="6050 - Auto"/>
    <s v="Bill"/>
    <s v="[null]"/>
    <n v="44236"/>
    <s v="2/9/21 Statement"/>
    <s v="LINCOLN AUTOMOTIVE FINANCIAL SERVICES"/>
    <s v="[null]"/>
    <s v="[null]"/>
    <s v="[null]"/>
    <s v="[null]"/>
    <n v="1673.89"/>
    <m/>
    <n v="1525820.6099999996"/>
    <s v="[null]"/>
    <s v="Expense"/>
    <s v="Operating Expense"/>
    <s v="Employee"/>
    <s v="[null]"/>
    <n v="1"/>
    <s v="Corporate"/>
    <s v="Percentage"/>
    <s v="6050 - Auto"/>
    <s v="6050 - Auto"/>
    <s v="Employee"/>
    <s v="[null]"/>
    <n v="121489"/>
    <s v="Actuals"/>
    <n v="121498"/>
    <s v="6050 - Auto"/>
    <x v="7"/>
    <s v="Employee"/>
    <n v="1673.89"/>
    <m/>
    <m/>
    <m/>
    <m/>
    <m/>
    <m/>
    <m/>
    <m/>
    <m/>
    <m/>
    <m/>
    <m/>
    <m/>
  </r>
  <r>
    <s v="GL 2021 IISL.xlsx"/>
    <s v="Nice to have. Fill In or Delete"/>
    <s v="Nice to have. Fill In or Delete"/>
    <n v="445.75"/>
    <n v="44561"/>
    <n v="2021"/>
    <s v="Q4"/>
    <s v="December"/>
    <n v="52"/>
    <n v="31"/>
    <s v="Year"/>
    <s v="Activity"/>
    <s v="Actuals"/>
    <n v="44239"/>
    <x v="1"/>
    <x v="21"/>
    <x v="19"/>
    <n v="2021"/>
    <n v="2021"/>
    <n v="2"/>
    <s v="Nice to have. Fill In or Delete"/>
    <s v="EXPENSE"/>
    <x v="2"/>
    <s v="6050 - Auto"/>
    <s v="P&amp;L"/>
    <n v="25627"/>
    <s v="No"/>
    <s v="6050 - Auto"/>
    <s v="Bill"/>
    <s v="[null]"/>
    <n v="44239"/>
    <n v="7.1878590882802401E+18"/>
    <s v="EXXON MOBIL"/>
    <s v="[null]"/>
    <s v="[null]"/>
    <s v="[null]"/>
    <s v="[null]"/>
    <n v="445.75"/>
    <m/>
    <n v="1526266.3599999996"/>
    <s v="[null]"/>
    <s v="Expense"/>
    <s v="Operating Expense"/>
    <s v="Employee"/>
    <s v="[null]"/>
    <n v="1"/>
    <s v="Corporate"/>
    <s v="Percentage"/>
    <s v="6050 - Auto"/>
    <s v="6050 - Auto"/>
    <s v="Employee"/>
    <s v="[null]"/>
    <n v="121489"/>
    <s v="Actuals"/>
    <n v="121498"/>
    <s v="6050 - Auto"/>
    <x v="7"/>
    <s v="Employee"/>
    <n v="445.75"/>
    <m/>
    <m/>
    <m/>
    <m/>
    <m/>
    <m/>
    <m/>
    <m/>
    <m/>
    <m/>
    <m/>
    <m/>
    <m/>
  </r>
  <r>
    <s v="GL 2021 IISL.xlsx"/>
    <s v="Nice to have. Fill In or Delete"/>
    <s v="Nice to have. Fill In or Delete"/>
    <n v="2621.21"/>
    <n v="44561"/>
    <n v="2021"/>
    <s v="Q4"/>
    <s v="December"/>
    <n v="52"/>
    <n v="31"/>
    <s v="Year"/>
    <s v="Activity"/>
    <s v="Actuals"/>
    <n v="44243"/>
    <x v="1"/>
    <x v="21"/>
    <x v="19"/>
    <n v="2021"/>
    <n v="2021"/>
    <n v="2"/>
    <s v="Nice to have. Fill In or Delete"/>
    <s v="EXPENSE"/>
    <x v="2"/>
    <s v="6050 - Auto"/>
    <s v="P&amp;L"/>
    <n v="25627"/>
    <s v="No"/>
    <s v="6050 - Auto"/>
    <s v="Bill"/>
    <s v="[null]"/>
    <n v="44243"/>
    <s v="MBFS 2020 Auto-Pay #5"/>
    <s v="MBFS / Daimler"/>
    <s v="[null]"/>
    <s v="[null]"/>
    <s v="[null]"/>
    <s v="[null]"/>
    <n v="2621.21"/>
    <m/>
    <n v="1528887.5699999996"/>
    <s v="[null]"/>
    <s v="Expense"/>
    <s v="Operating Expense"/>
    <s v="Employee"/>
    <s v="[null]"/>
    <n v="1"/>
    <s v="Corporate"/>
    <s v="Percentage"/>
    <s v="6050 - Auto"/>
    <s v="6050 - Auto"/>
    <s v="Employee"/>
    <s v="[null]"/>
    <n v="121489"/>
    <s v="Actuals"/>
    <n v="121498"/>
    <s v="6050 - Auto"/>
    <x v="7"/>
    <s v="Employee"/>
    <n v="2621.21"/>
    <m/>
    <m/>
    <m/>
    <m/>
    <m/>
    <m/>
    <m/>
    <m/>
    <m/>
    <m/>
    <m/>
    <m/>
    <m/>
  </r>
  <r>
    <s v="GL 2021 IISL.xlsx"/>
    <s v="Nice to have. Fill In or Delete"/>
    <s v="Nice to have. Fill In or Delete"/>
    <n v="2800"/>
    <n v="44561"/>
    <n v="2021"/>
    <s v="Q4"/>
    <s v="December"/>
    <n v="52"/>
    <n v="31"/>
    <s v="Year"/>
    <s v="Activity"/>
    <s v="Actuals"/>
    <n v="44252"/>
    <x v="1"/>
    <x v="21"/>
    <x v="19"/>
    <n v="2021"/>
    <n v="2021"/>
    <n v="2"/>
    <s v="Nice to have. Fill In or Delete"/>
    <s v="EXPENSE"/>
    <x v="2"/>
    <s v="6050 - Auto"/>
    <s v="P&amp;L"/>
    <n v="25627"/>
    <s v="No"/>
    <s v="6050 - Auto"/>
    <s v="Bill"/>
    <s v="[null]"/>
    <n v="44252"/>
    <s v="2/25/21 Statement"/>
    <s v="BENTLEY FINANCIAL SERVICES (#1400008523)"/>
    <s v="[null]"/>
    <s v="[null]"/>
    <s v="[null]"/>
    <s v="[null]"/>
    <n v="2800"/>
    <m/>
    <n v="1531687.5699999996"/>
    <s v="[null]"/>
    <s v="Expense"/>
    <s v="Operating Expense"/>
    <s v="Employee"/>
    <s v="[null]"/>
    <n v="1"/>
    <s v="Corporate"/>
    <s v="Percentage"/>
    <s v="6050 - Auto"/>
    <s v="6050 - Auto"/>
    <s v="Employee"/>
    <s v="[null]"/>
    <n v="121489"/>
    <s v="Actuals"/>
    <n v="121498"/>
    <s v="6050 - Auto"/>
    <x v="7"/>
    <s v="Employee"/>
    <n v="2800"/>
    <m/>
    <m/>
    <m/>
    <m/>
    <m/>
    <m/>
    <m/>
    <m/>
    <m/>
    <m/>
    <m/>
    <m/>
    <m/>
  </r>
  <r>
    <s v="GL 2021 IISL.xlsx"/>
    <s v="Nice to have. Fill In or Delete"/>
    <s v="Nice to have. Fill In or Delete"/>
    <n v="246.84"/>
    <n v="44561"/>
    <n v="2021"/>
    <s v="Q4"/>
    <s v="December"/>
    <n v="52"/>
    <n v="31"/>
    <s v="Year"/>
    <s v="Activity"/>
    <s v="Actuals"/>
    <n v="44229"/>
    <x v="1"/>
    <x v="22"/>
    <x v="20"/>
    <n v="2021"/>
    <n v="2021"/>
    <n v="2"/>
    <s v="Nice to have. Fill In or Delete"/>
    <s v="EXPENSE"/>
    <x v="2"/>
    <s v="6100 - Bank Charges"/>
    <s v="P&amp;L"/>
    <n v="25627"/>
    <s v="No"/>
    <s v="6100 - Bank Charges"/>
    <s v="Check"/>
    <s v="[null]"/>
    <n v="44229"/>
    <s v="[null]"/>
    <s v="Bank of America"/>
    <s v="[null]"/>
    <s v="[null]"/>
    <s v="[null]"/>
    <s v="[null]"/>
    <n v="246.84"/>
    <m/>
    <n v="214335.21"/>
    <s v="[null]"/>
    <s v="Expense"/>
    <s v="Operating Expense"/>
    <s v="Finance"/>
    <s v="[null]"/>
    <n v="1"/>
    <s v="Corporate"/>
    <s v="Percentage"/>
    <s v="6100 - Bank Charges"/>
    <s v="6100 - Bank Charges"/>
    <s v="Finance"/>
    <s v="[null]"/>
    <n v="121489"/>
    <s v="Actuals"/>
    <n v="121498"/>
    <s v="6100 - Bank Charges"/>
    <x v="6"/>
    <s v="Finance"/>
    <n v="246.84"/>
    <m/>
    <m/>
    <m/>
    <m/>
    <m/>
    <m/>
    <m/>
    <m/>
    <m/>
    <m/>
    <m/>
    <m/>
    <m/>
  </r>
  <r>
    <s v="GL 2021 IISL.xlsx"/>
    <s v="Nice to have. Fill In or Delete"/>
    <s v="Nice to have. Fill In or Delete"/>
    <n v="1083.4100000000001"/>
    <n v="44561"/>
    <n v="2021"/>
    <s v="Q4"/>
    <s v="December"/>
    <n v="52"/>
    <n v="31"/>
    <s v="Year"/>
    <s v="Activity"/>
    <s v="Actuals"/>
    <n v="44243"/>
    <x v="1"/>
    <x v="22"/>
    <x v="20"/>
    <n v="2021"/>
    <n v="2021"/>
    <n v="2"/>
    <s v="Nice to have. Fill In or Delete"/>
    <s v="EXPENSE"/>
    <x v="2"/>
    <s v="6100 - Bank Charges"/>
    <s v="P&amp;L"/>
    <n v="25627"/>
    <s v="No"/>
    <s v="6100 - Bank Charges"/>
    <s v="Check"/>
    <s v="[null]"/>
    <n v="44243"/>
    <s v="[null]"/>
    <s v="Bank of America"/>
    <s v="[null]"/>
    <s v="[null]"/>
    <s v="[null]"/>
    <s v="[null]"/>
    <n v="1083.4100000000001"/>
    <m/>
    <n v="215418.62"/>
    <s v="[null]"/>
    <s v="Expense"/>
    <s v="Operating Expense"/>
    <s v="Finance"/>
    <s v="[null]"/>
    <n v="1"/>
    <s v="Corporate"/>
    <s v="Percentage"/>
    <s v="6100 - Bank Charges"/>
    <s v="6100 - Bank Charges"/>
    <s v="Finance"/>
    <s v="[null]"/>
    <n v="121489"/>
    <s v="Actuals"/>
    <n v="121498"/>
    <s v="6100 - Bank Charges"/>
    <x v="6"/>
    <s v="Finance"/>
    <n v="1083.4100000000001"/>
    <m/>
    <m/>
    <m/>
    <m/>
    <m/>
    <m/>
    <m/>
    <m/>
    <m/>
    <m/>
    <m/>
    <m/>
    <m/>
  </r>
  <r>
    <s v="GL 2021 IISL.xlsx"/>
    <s v="Nice to have. Fill In or Delete"/>
    <s v="Nice to have. Fill In or Delete"/>
    <n v="738.65"/>
    <n v="44561"/>
    <n v="2021"/>
    <s v="Q4"/>
    <s v="December"/>
    <n v="52"/>
    <n v="31"/>
    <s v="Year"/>
    <s v="Activity"/>
    <s v="Actuals"/>
    <n v="44233"/>
    <x v="1"/>
    <x v="23"/>
    <x v="21"/>
    <n v="2021"/>
    <n v="2021"/>
    <n v="2"/>
    <s v="Nice to have. Fill In or Delete"/>
    <s v="EXPENSE"/>
    <x v="2"/>
    <s v="6120 - Carting"/>
    <s v="P&amp;L"/>
    <n v="25627"/>
    <s v="No"/>
    <s v="6120 - Carting"/>
    <s v="Bill"/>
    <s v="[null]"/>
    <n v="44233"/>
    <n v="1920289"/>
    <s v="WINTERS BROS."/>
    <s v="[null]"/>
    <s v="[null]"/>
    <s v="[null]"/>
    <s v="[null]"/>
    <n v="738.65"/>
    <m/>
    <n v="247257.53999999998"/>
    <s v="[null]"/>
    <s v="Expense"/>
    <s v="Operating Expense"/>
    <s v="Other Expenses"/>
    <s v="[null]"/>
    <n v="1"/>
    <s v="Corporate"/>
    <s v="Percentage"/>
    <s v="6120 - Carting"/>
    <s v="6120 - Carting"/>
    <s v="Other Expenses"/>
    <s v="[null]"/>
    <n v="121489"/>
    <s v="Actuals"/>
    <n v="121498"/>
    <s v="6120 - Carting"/>
    <x v="8"/>
    <s v="Other Expenses"/>
    <n v="738.65"/>
    <m/>
    <m/>
    <m/>
    <m/>
    <m/>
    <m/>
    <m/>
    <m/>
    <m/>
    <m/>
    <m/>
    <m/>
    <m/>
  </r>
  <r>
    <s v="GL 2021 IISL.xlsx"/>
    <s v="Nice to have. Fill In or Delete"/>
    <s v="Nice to have. Fill In or Delete"/>
    <n v="2215.9499999999998"/>
    <n v="44561"/>
    <n v="2021"/>
    <s v="Q4"/>
    <s v="December"/>
    <n v="52"/>
    <n v="31"/>
    <s v="Year"/>
    <s v="Activity"/>
    <s v="Actuals"/>
    <n v="44255"/>
    <x v="1"/>
    <x v="23"/>
    <x v="21"/>
    <n v="2021"/>
    <n v="2021"/>
    <n v="2"/>
    <s v="Nice to have. Fill In or Delete"/>
    <s v="EXPENSE"/>
    <x v="2"/>
    <s v="6120 - Carting"/>
    <s v="P&amp;L"/>
    <n v="25627"/>
    <s v="No"/>
    <s v="6120 - Carting"/>
    <s v="Bill"/>
    <s v="[null]"/>
    <n v="44255"/>
    <n v="1940957"/>
    <s v="WINTERS BROS."/>
    <s v="[null]"/>
    <s v="[null]"/>
    <s v="[null]"/>
    <s v="[null]"/>
    <n v="2215.9499999999998"/>
    <m/>
    <n v="249473.49"/>
    <s v="[null]"/>
    <s v="Expense"/>
    <s v="Operating Expense"/>
    <s v="Other Expenses"/>
    <s v="[null]"/>
    <n v="1"/>
    <s v="Corporate"/>
    <s v="Percentage"/>
    <s v="6120 - Carting"/>
    <s v="6120 - Carting"/>
    <s v="Other Expenses"/>
    <s v="[null]"/>
    <n v="121489"/>
    <s v="Actuals"/>
    <n v="121498"/>
    <s v="6120 - Carting"/>
    <x v="8"/>
    <s v="Other Expenses"/>
    <n v="2215.9499999999998"/>
    <m/>
    <m/>
    <m/>
    <m/>
    <m/>
    <m/>
    <m/>
    <m/>
    <m/>
    <m/>
    <m/>
    <m/>
    <m/>
  </r>
  <r>
    <s v="GL 2021 IISL.xlsx"/>
    <s v="Nice to have. Fill In or Delete"/>
    <s v="Nice to have. Fill In or Delete"/>
    <n v="1939.11"/>
    <n v="44561"/>
    <n v="2021"/>
    <s v="Q4"/>
    <s v="December"/>
    <n v="52"/>
    <n v="31"/>
    <s v="Year"/>
    <s v="Activity"/>
    <s v="Actuals"/>
    <n v="44255"/>
    <x v="1"/>
    <x v="23"/>
    <x v="21"/>
    <n v="2021"/>
    <n v="2021"/>
    <n v="2"/>
    <s v="Nice to have. Fill In or Delete"/>
    <s v="EXPENSE"/>
    <x v="2"/>
    <s v="6120 - Carting"/>
    <s v="P&amp;L"/>
    <n v="25627"/>
    <s v="No"/>
    <s v="6120 - Carting"/>
    <s v="Bill"/>
    <s v="[null]"/>
    <n v="44255"/>
    <n v="1937963"/>
    <s v="WINTERS BROS."/>
    <s v="[null]"/>
    <s v="[null]"/>
    <s v="[null]"/>
    <s v="[null]"/>
    <n v="1939.11"/>
    <m/>
    <n v="251412.59999999998"/>
    <s v="[null]"/>
    <s v="Expense"/>
    <s v="Operating Expense"/>
    <s v="Other Expenses"/>
    <s v="[null]"/>
    <n v="1"/>
    <s v="Corporate"/>
    <s v="Percentage"/>
    <s v="6120 - Carting"/>
    <s v="6120 - Carting"/>
    <s v="Other Expenses"/>
    <s v="[null]"/>
    <n v="121489"/>
    <s v="Actuals"/>
    <n v="121498"/>
    <s v="6120 - Carting"/>
    <x v="8"/>
    <s v="Other Expenses"/>
    <n v="1939.11"/>
    <m/>
    <m/>
    <m/>
    <m/>
    <m/>
    <m/>
    <m/>
    <m/>
    <m/>
    <m/>
    <m/>
    <m/>
    <m/>
  </r>
  <r>
    <s v="GL 2021 IISL.xlsx"/>
    <s v="Nice to have. Fill In or Delete"/>
    <s v="Nice to have. Fill In or Delete"/>
    <n v="111651.97"/>
    <n v="44561"/>
    <n v="2021"/>
    <s v="Q4"/>
    <s v="December"/>
    <n v="52"/>
    <n v="31"/>
    <s v="Year"/>
    <s v="Activity"/>
    <s v="Actuals"/>
    <n v="44255"/>
    <x v="1"/>
    <x v="24"/>
    <x v="22"/>
    <n v="2021"/>
    <n v="2021"/>
    <n v="2"/>
    <s v="Nice to have. Fill In or Delete"/>
    <s v="EXPENSE"/>
    <x v="2"/>
    <s v="6127 - Commissions"/>
    <s v="P&amp;L"/>
    <n v="25627"/>
    <s v="No"/>
    <s v="6127 - Commissions"/>
    <s v="Journal"/>
    <s v="[null]"/>
    <n v="44255"/>
    <n v="3848"/>
    <s v="[null]"/>
    <s v="[null]"/>
    <s v="[null]"/>
    <s v="[null]"/>
    <s v="[null]"/>
    <n v="111651.97"/>
    <m/>
    <n v="15856975.380000001"/>
    <s v="[null]"/>
    <s v="Expense"/>
    <s v="Operating Expense"/>
    <s v="Commissions"/>
    <s v="[null]"/>
    <n v="1"/>
    <s v="Corporate"/>
    <s v="Percentage"/>
    <s v="6127 - Commissions"/>
    <s v="6127 - Commissions"/>
    <s v="Commissions"/>
    <s v="[null]"/>
    <n v="121489"/>
    <s v="Actuals"/>
    <n v="121498"/>
    <s v="6127 - Commissions"/>
    <x v="9"/>
    <s v="Commissions"/>
    <n v="111651.97"/>
    <m/>
    <m/>
    <m/>
    <m/>
    <m/>
    <m/>
    <m/>
    <m/>
    <m/>
    <m/>
    <m/>
    <m/>
    <m/>
  </r>
  <r>
    <s v="GL 2021 IISL.xlsx"/>
    <s v="Nice to have. Fill In or Delete"/>
    <s v="Nice to have. Fill In or Delete"/>
    <n v="6350"/>
    <n v="44561"/>
    <n v="2021"/>
    <s v="Q4"/>
    <s v="December"/>
    <n v="52"/>
    <n v="31"/>
    <s v="Year"/>
    <s v="Activity"/>
    <s v="Actuals"/>
    <n v="44235"/>
    <x v="1"/>
    <x v="25"/>
    <x v="23"/>
    <n v="2021"/>
    <n v="2021"/>
    <n v="2"/>
    <s v="Nice to have. Fill In or Delete"/>
    <s v="EXPENSE"/>
    <x v="2"/>
    <s v="6140 - Consulting Expense"/>
    <s v="P&amp;L"/>
    <n v="25627"/>
    <s v="No"/>
    <s v="6140 - Consulting Expense"/>
    <s v="Bill"/>
    <s v="[null]"/>
    <n v="44235"/>
    <s v="CW-34185"/>
    <s v="OVERVIEW TECHNOLOGY SOLUTIONS"/>
    <s v="[null]"/>
    <s v="IIS"/>
    <s v="[null]"/>
    <s v="SubLabor NI"/>
    <n v="6350"/>
    <m/>
    <n v="1507955.6"/>
    <s v="[null]"/>
    <s v="Expense"/>
    <s v="Operating Expense"/>
    <s v="Outside Services"/>
    <s v="[null]"/>
    <n v="1"/>
    <s v="Corporate"/>
    <s v="Percentage"/>
    <s v="6140 - Consulting Expense"/>
    <s v="6140 - Consulting Expense"/>
    <s v="Outside Services"/>
    <s v="[null]"/>
    <n v="121489"/>
    <s v="Actuals"/>
    <n v="121498"/>
    <s v="6140 - Consulting Expense"/>
    <x v="10"/>
    <s v="Outside Services"/>
    <n v="6350"/>
    <m/>
    <m/>
    <m/>
    <m/>
    <m/>
    <m/>
    <m/>
    <m/>
    <m/>
    <m/>
    <m/>
    <m/>
    <m/>
  </r>
  <r>
    <s v="GL 2021 IISL.xlsx"/>
    <s v="Nice to have. Fill In or Delete"/>
    <s v="Nice to have. Fill In or Delete"/>
    <n v="1937.5"/>
    <n v="44561"/>
    <n v="2021"/>
    <s v="Q4"/>
    <s v="December"/>
    <n v="52"/>
    <n v="31"/>
    <s v="Year"/>
    <s v="Activity"/>
    <s v="Actuals"/>
    <n v="44242"/>
    <x v="1"/>
    <x v="25"/>
    <x v="23"/>
    <n v="2021"/>
    <n v="2021"/>
    <n v="2"/>
    <s v="Nice to have. Fill In or Delete"/>
    <s v="EXPENSE"/>
    <x v="2"/>
    <s v="6140 - Consulting Expense"/>
    <s v="P&amp;L"/>
    <n v="25627"/>
    <s v="No"/>
    <s v="6140 - Consulting Expense"/>
    <s v="Bill"/>
    <s v="[null]"/>
    <n v="44242"/>
    <s v="CW-31493"/>
    <s v="OVERVIEW TECHNOLOGY SOLUTIONS"/>
    <s v="[null]"/>
    <s v="IIS"/>
    <s v="[null]"/>
    <s v="SubLabor NI"/>
    <n v="1937.5"/>
    <m/>
    <n v="1509893.1"/>
    <s v="[null]"/>
    <s v="Expense"/>
    <s v="Operating Expense"/>
    <s v="Outside Services"/>
    <s v="[null]"/>
    <n v="1"/>
    <s v="Corporate"/>
    <s v="Percentage"/>
    <s v="6140 - Consulting Expense"/>
    <s v="6140 - Consulting Expense"/>
    <s v="Outside Services"/>
    <s v="[null]"/>
    <n v="121489"/>
    <s v="Actuals"/>
    <n v="121498"/>
    <s v="6140 - Consulting Expense"/>
    <x v="10"/>
    <s v="Outside Services"/>
    <n v="1937.5"/>
    <m/>
    <m/>
    <m/>
    <m/>
    <m/>
    <m/>
    <m/>
    <m/>
    <m/>
    <m/>
    <m/>
    <m/>
    <m/>
  </r>
  <r>
    <s v="GL 2021 IISL.xlsx"/>
    <s v="Nice to have. Fill In or Delete"/>
    <s v="Nice to have. Fill In or Delete"/>
    <n v="1737.5"/>
    <n v="44561"/>
    <n v="2021"/>
    <s v="Q4"/>
    <s v="December"/>
    <n v="52"/>
    <n v="31"/>
    <s v="Year"/>
    <s v="Activity"/>
    <s v="Actuals"/>
    <n v="44242"/>
    <x v="1"/>
    <x v="25"/>
    <x v="23"/>
    <n v="2021"/>
    <n v="2021"/>
    <n v="2"/>
    <s v="Nice to have. Fill In or Delete"/>
    <s v="EXPENSE"/>
    <x v="2"/>
    <s v="6140 - Consulting Expense"/>
    <s v="P&amp;L"/>
    <n v="25627"/>
    <s v="No"/>
    <s v="6140 - Consulting Expense"/>
    <s v="Bill"/>
    <s v="[null]"/>
    <n v="44242"/>
    <s v="CW-31492"/>
    <s v="OVERVIEW TECHNOLOGY SOLUTIONS"/>
    <s v="[null]"/>
    <s v="IIS"/>
    <s v="[null]"/>
    <s v="SubLabor NI"/>
    <n v="1737.5"/>
    <m/>
    <n v="1511630.6"/>
    <s v="[null]"/>
    <s v="Expense"/>
    <s v="Operating Expense"/>
    <s v="Outside Services"/>
    <s v="[null]"/>
    <n v="1"/>
    <s v="Corporate"/>
    <s v="Percentage"/>
    <s v="6140 - Consulting Expense"/>
    <s v="6140 - Consulting Expense"/>
    <s v="Outside Services"/>
    <s v="[null]"/>
    <n v="121489"/>
    <s v="Actuals"/>
    <n v="121498"/>
    <s v="6140 - Consulting Expense"/>
    <x v="10"/>
    <s v="Outside Services"/>
    <n v="1737.5"/>
    <m/>
    <m/>
    <m/>
    <m/>
    <m/>
    <m/>
    <m/>
    <m/>
    <m/>
    <m/>
    <m/>
    <m/>
    <m/>
  </r>
  <r>
    <s v="GL 2021 IISL.xlsx"/>
    <s v="Nice to have. Fill In or Delete"/>
    <s v="Nice to have. Fill In or Delete"/>
    <n v="1637.5"/>
    <n v="44561"/>
    <n v="2021"/>
    <s v="Q4"/>
    <s v="December"/>
    <n v="52"/>
    <n v="31"/>
    <s v="Year"/>
    <s v="Activity"/>
    <s v="Actuals"/>
    <n v="44242"/>
    <x v="1"/>
    <x v="25"/>
    <x v="23"/>
    <n v="2021"/>
    <n v="2021"/>
    <n v="2"/>
    <s v="Nice to have. Fill In or Delete"/>
    <s v="EXPENSE"/>
    <x v="2"/>
    <s v="6140 - Consulting Expense"/>
    <s v="P&amp;L"/>
    <n v="25627"/>
    <s v="No"/>
    <s v="6140 - Consulting Expense"/>
    <s v="Bill"/>
    <s v="[null]"/>
    <n v="44242"/>
    <s v="CW-31495"/>
    <s v="OVERVIEW TECHNOLOGY SOLUTIONS"/>
    <s v="[null]"/>
    <s v="IIS"/>
    <s v="[null]"/>
    <s v="SubLabor NI"/>
    <n v="1637.5"/>
    <m/>
    <n v="1513268.1"/>
    <s v="[null]"/>
    <s v="Expense"/>
    <s v="Operating Expense"/>
    <s v="Outside Services"/>
    <s v="[null]"/>
    <n v="1"/>
    <s v="Corporate"/>
    <s v="Percentage"/>
    <s v="6140 - Consulting Expense"/>
    <s v="6140 - Consulting Expense"/>
    <s v="Outside Services"/>
    <s v="[null]"/>
    <n v="121489"/>
    <s v="Actuals"/>
    <n v="121498"/>
    <s v="6140 - Consulting Expense"/>
    <x v="10"/>
    <s v="Outside Services"/>
    <n v="1637.5"/>
    <m/>
    <m/>
    <m/>
    <m/>
    <m/>
    <m/>
    <m/>
    <m/>
    <m/>
    <m/>
    <m/>
    <m/>
    <m/>
  </r>
  <r>
    <s v="GL 2021 IISL.xlsx"/>
    <s v="Nice to have. Fill In or Delete"/>
    <s v="Nice to have. Fill In or Delete"/>
    <n v="2085"/>
    <n v="44561"/>
    <n v="2021"/>
    <s v="Q4"/>
    <s v="December"/>
    <n v="52"/>
    <n v="31"/>
    <s v="Year"/>
    <s v="Activity"/>
    <s v="Actuals"/>
    <n v="44242"/>
    <x v="1"/>
    <x v="25"/>
    <x v="23"/>
    <n v="2021"/>
    <n v="2021"/>
    <n v="2"/>
    <s v="Nice to have. Fill In or Delete"/>
    <s v="EXPENSE"/>
    <x v="2"/>
    <s v="6140 - Consulting Expense"/>
    <s v="P&amp;L"/>
    <n v="25627"/>
    <s v="No"/>
    <s v="6140 - Consulting Expense"/>
    <s v="Bill"/>
    <s v="[null]"/>
    <n v="44242"/>
    <s v="CW-31494"/>
    <s v="OVERVIEW TECHNOLOGY SOLUTIONS"/>
    <s v="[null]"/>
    <s v="IIS"/>
    <s v="[null]"/>
    <s v="SubLabor NI"/>
    <n v="2085"/>
    <m/>
    <n v="1515353.1"/>
    <s v="[null]"/>
    <s v="Expense"/>
    <s v="Operating Expense"/>
    <s v="Outside Services"/>
    <s v="[null]"/>
    <n v="1"/>
    <s v="Corporate"/>
    <s v="Percentage"/>
    <s v="6140 - Consulting Expense"/>
    <s v="6140 - Consulting Expense"/>
    <s v="Outside Services"/>
    <s v="[null]"/>
    <n v="121489"/>
    <s v="Actuals"/>
    <n v="121498"/>
    <s v="6140 - Consulting Expense"/>
    <x v="10"/>
    <s v="Outside Services"/>
    <n v="2085"/>
    <m/>
    <m/>
    <m/>
    <m/>
    <m/>
    <m/>
    <m/>
    <m/>
    <m/>
    <m/>
    <m/>
    <m/>
    <m/>
  </r>
  <r>
    <s v="GL 2021 IISL.xlsx"/>
    <s v="Nice to have. Fill In or Delete"/>
    <s v="Nice to have. Fill In or Delete"/>
    <n v="225"/>
    <n v="44561"/>
    <n v="2021"/>
    <s v="Q4"/>
    <s v="December"/>
    <n v="52"/>
    <n v="31"/>
    <s v="Year"/>
    <s v="Activity"/>
    <s v="Actuals"/>
    <n v="44248"/>
    <x v="1"/>
    <x v="25"/>
    <x v="23"/>
    <n v="2021"/>
    <n v="2021"/>
    <n v="2"/>
    <s v="Nice to have. Fill In or Delete"/>
    <s v="EXPENSE"/>
    <x v="2"/>
    <s v="6140 - Consulting Expense"/>
    <s v="P&amp;L"/>
    <n v="25627"/>
    <s v="No"/>
    <s v="6140 - Consulting Expense"/>
    <s v="Bill"/>
    <s v="[null]"/>
    <n v="44248"/>
    <n v="6323"/>
    <s v="iTECHNOLOGIES INC"/>
    <s v="[null]"/>
    <s v="[null]"/>
    <s v="[null]"/>
    <s v="[null]"/>
    <n v="225"/>
    <m/>
    <n v="1515578.1"/>
    <s v="[null]"/>
    <s v="Expense"/>
    <s v="Operating Expense"/>
    <s v="Outside Services"/>
    <s v="[null]"/>
    <n v="1"/>
    <s v="Corporate"/>
    <s v="Percentage"/>
    <s v="6140 - Consulting Expense"/>
    <s v="6140 - Consulting Expense"/>
    <s v="Outside Services"/>
    <s v="[null]"/>
    <n v="121489"/>
    <s v="Actuals"/>
    <n v="121498"/>
    <s v="6140 - Consulting Expense"/>
    <x v="10"/>
    <s v="Outside Services"/>
    <n v="225"/>
    <m/>
    <m/>
    <m/>
    <m/>
    <m/>
    <m/>
    <m/>
    <m/>
    <m/>
    <m/>
    <m/>
    <m/>
    <m/>
  </r>
  <r>
    <s v="GL 2021 IISL.xlsx"/>
    <s v="Nice to have. Fill In or Delete"/>
    <s v="Nice to have. Fill In or Delete"/>
    <n v="441.26"/>
    <n v="44561"/>
    <n v="2021"/>
    <s v="Q4"/>
    <s v="December"/>
    <n v="52"/>
    <n v="31"/>
    <s v="Year"/>
    <s v="Activity"/>
    <s v="Actuals"/>
    <n v="44228"/>
    <x v="1"/>
    <x v="26"/>
    <x v="24"/>
    <n v="2021"/>
    <n v="2021"/>
    <n v="2"/>
    <s v="Nice to have. Fill In or Delete"/>
    <s v="EXPENSE"/>
    <x v="2"/>
    <s v="6200 - Delivery Charges"/>
    <s v="P&amp;L"/>
    <n v="25627"/>
    <s v="No"/>
    <s v="6200 - Delivery Charges"/>
    <s v="Bill"/>
    <s v="[null]"/>
    <n v="44228"/>
    <s v="7-261-86964"/>
    <s v="FEDERAL EXPRESS CORP"/>
    <s v="[null]"/>
    <s v="[null]"/>
    <s v="[null]"/>
    <s v="[null]"/>
    <n v="441.26"/>
    <m/>
    <n v="421148.25000000006"/>
    <s v="[null]"/>
    <s v="Expense"/>
    <s v="Operating Expense"/>
    <s v="Other Operating Expenses"/>
    <s v="[null]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11"/>
    <s v="Other Operating Expenses"/>
    <n v="441.26"/>
    <m/>
    <m/>
    <m/>
    <m/>
    <m/>
    <m/>
    <m/>
    <m/>
    <m/>
    <m/>
    <m/>
    <m/>
    <m/>
  </r>
  <r>
    <s v="GL 2021 IISL.xlsx"/>
    <s v="Nice to have. Fill In or Delete"/>
    <s v="Nice to have. Fill In or Delete"/>
    <n v="324.31"/>
    <n v="44561"/>
    <n v="2021"/>
    <s v="Q4"/>
    <s v="December"/>
    <n v="52"/>
    <n v="31"/>
    <s v="Year"/>
    <s v="Activity"/>
    <s v="Actuals"/>
    <n v="44229"/>
    <x v="1"/>
    <x v="26"/>
    <x v="24"/>
    <n v="2021"/>
    <n v="2021"/>
    <n v="2"/>
    <s v="Nice to have. Fill In or Delete"/>
    <s v="EXPENSE"/>
    <x v="2"/>
    <s v="6200 - Delivery Charges"/>
    <s v="P&amp;L"/>
    <n v="25627"/>
    <s v="No"/>
    <s v="6200 - Delivery Charges"/>
    <s v="Bill"/>
    <s v="[null]"/>
    <n v="44229"/>
    <n v="1452034717"/>
    <s v="UPS-3E7"/>
    <s v="[null]"/>
    <s v="[null]"/>
    <s v="[null]"/>
    <s v="[null]"/>
    <n v="324.31"/>
    <m/>
    <n v="421472.56000000006"/>
    <s v="[null]"/>
    <s v="Expense"/>
    <s v="Operating Expense"/>
    <s v="Other Operating Expenses"/>
    <s v="[null]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11"/>
    <s v="Other Operating Expenses"/>
    <n v="324.31"/>
    <m/>
    <m/>
    <m/>
    <m/>
    <m/>
    <m/>
    <m/>
    <m/>
    <m/>
    <m/>
    <m/>
    <m/>
    <m/>
  </r>
  <r>
    <s v="GL 2021 IISL.xlsx"/>
    <s v="Nice to have. Fill In or Delete"/>
    <s v="Nice to have. Fill In or Delete"/>
    <n v="1800"/>
    <n v="44561"/>
    <n v="2021"/>
    <s v="Q4"/>
    <s v="December"/>
    <n v="52"/>
    <n v="31"/>
    <s v="Year"/>
    <s v="Activity"/>
    <s v="Actuals"/>
    <n v="44229"/>
    <x v="1"/>
    <x v="26"/>
    <x v="24"/>
    <n v="2021"/>
    <n v="2021"/>
    <n v="2"/>
    <s v="Nice to have. Fill In or Delete"/>
    <s v="EXPENSE"/>
    <x v="2"/>
    <s v="6200 - Delivery Charges"/>
    <s v="P&amp;L"/>
    <n v="25627"/>
    <s v="No"/>
    <s v="6200 - Delivery Charges"/>
    <s v="Bill"/>
    <s v="[null]"/>
    <n v="44229"/>
    <s v="20011-20013"/>
    <s v="SOUTH SHORE DELIVERY"/>
    <s v="[null]"/>
    <s v="[null]"/>
    <s v="[null]"/>
    <s v="[null]"/>
    <n v="1800"/>
    <m/>
    <n v="423272.56000000006"/>
    <s v="[null]"/>
    <s v="Expense"/>
    <s v="Operating Expense"/>
    <s v="Other Operating Expenses"/>
    <s v="[null]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11"/>
    <s v="Other Operating Expenses"/>
    <n v="1800"/>
    <m/>
    <m/>
    <m/>
    <m/>
    <m/>
    <m/>
    <m/>
    <m/>
    <m/>
    <m/>
    <m/>
    <m/>
    <m/>
  </r>
  <r>
    <s v="GL 2021 IISL.xlsx"/>
    <s v="Nice to have. Fill In or Delete"/>
    <s v="Nice to have. Fill In or Delete"/>
    <n v="1350"/>
    <n v="44561"/>
    <n v="2021"/>
    <s v="Q4"/>
    <s v="December"/>
    <n v="52"/>
    <n v="31"/>
    <s v="Year"/>
    <s v="Activity"/>
    <s v="Actuals"/>
    <n v="44229"/>
    <x v="1"/>
    <x v="26"/>
    <x v="24"/>
    <n v="2021"/>
    <n v="2021"/>
    <n v="2"/>
    <s v="Nice to have. Fill In or Delete"/>
    <s v="EXPENSE"/>
    <x v="2"/>
    <s v="6200 - Delivery Charges"/>
    <s v="P&amp;L"/>
    <n v="25627"/>
    <s v="No"/>
    <s v="6200 - Delivery Charges"/>
    <s v="Bill"/>
    <s v="[null]"/>
    <n v="44229"/>
    <s v="20001-20010"/>
    <s v="SOUTH SHORE DELIVERY"/>
    <s v="[null]"/>
    <s v="[null]"/>
    <s v="[null]"/>
    <s v="[null]"/>
    <n v="1350"/>
    <m/>
    <n v="424622.56000000006"/>
    <s v="[null]"/>
    <s v="Expense"/>
    <s v="Operating Expense"/>
    <s v="Other Operating Expenses"/>
    <s v="[null]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11"/>
    <s v="Other Operating Expenses"/>
    <n v="1350"/>
    <m/>
    <m/>
    <m/>
    <m/>
    <m/>
    <m/>
    <m/>
    <m/>
    <m/>
    <m/>
    <m/>
    <m/>
    <m/>
  </r>
  <r>
    <s v="GL 2021 IISL.xlsx"/>
    <s v="Nice to have. Fill In or Delete"/>
    <s v="Nice to have. Fill In or Delete"/>
    <n v="61.86"/>
    <n v="44561"/>
    <n v="2021"/>
    <s v="Q4"/>
    <s v="December"/>
    <n v="52"/>
    <n v="31"/>
    <s v="Year"/>
    <s v="Activity"/>
    <s v="Actuals"/>
    <n v="44233"/>
    <x v="1"/>
    <x v="26"/>
    <x v="24"/>
    <n v="2021"/>
    <n v="2021"/>
    <n v="2"/>
    <s v="Nice to have. Fill In or Delete"/>
    <s v="EXPENSE"/>
    <x v="2"/>
    <s v="6200 - Delivery Charges"/>
    <s v="P&amp;L"/>
    <n v="25627"/>
    <s v="No"/>
    <s v="6200 - Delivery Charges"/>
    <s v="Bill"/>
    <s v="[null]"/>
    <n v="44233"/>
    <s v="1563E7061"/>
    <s v="UPS-3E7"/>
    <s v="[null]"/>
    <s v="[null]"/>
    <s v="[null]"/>
    <s v="[null]"/>
    <n v="61.86"/>
    <m/>
    <n v="424684.42000000004"/>
    <s v="[null]"/>
    <s v="Expense"/>
    <s v="Operating Expense"/>
    <s v="Other Operating Expenses"/>
    <s v="[null]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11"/>
    <s v="Other Operating Expenses"/>
    <n v="61.86"/>
    <m/>
    <m/>
    <m/>
    <m/>
    <m/>
    <m/>
    <m/>
    <m/>
    <m/>
    <m/>
    <m/>
    <m/>
    <m/>
  </r>
  <r>
    <s v="GL 2021 IISL.xlsx"/>
    <s v="Nice to have. Fill In or Delete"/>
    <s v="Nice to have. Fill In or Delete"/>
    <n v="95.16"/>
    <n v="44561"/>
    <n v="2021"/>
    <s v="Q4"/>
    <s v="December"/>
    <n v="52"/>
    <n v="31"/>
    <s v="Year"/>
    <s v="Activity"/>
    <s v="Actuals"/>
    <n v="44240"/>
    <x v="1"/>
    <x v="26"/>
    <x v="24"/>
    <n v="2021"/>
    <n v="2021"/>
    <n v="2"/>
    <s v="Nice to have. Fill In or Delete"/>
    <s v="EXPENSE"/>
    <x v="2"/>
    <s v="6200 - Delivery Charges"/>
    <s v="P&amp;L"/>
    <n v="25627"/>
    <s v="No"/>
    <s v="6200 - Delivery Charges"/>
    <s v="Bill"/>
    <s v="[null]"/>
    <n v="44240"/>
    <s v="1563E7071"/>
    <s v="UPS-3E7"/>
    <s v="[null]"/>
    <s v="[null]"/>
    <s v="[null]"/>
    <s v="[null]"/>
    <n v="95.16"/>
    <m/>
    <n v="424779.58"/>
    <s v="[null]"/>
    <s v="Expense"/>
    <s v="Operating Expense"/>
    <s v="Other Operating Expenses"/>
    <s v="[null]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11"/>
    <s v="Other Operating Expenses"/>
    <n v="95.16"/>
    <m/>
    <m/>
    <m/>
    <m/>
    <m/>
    <m/>
    <m/>
    <m/>
    <m/>
    <m/>
    <m/>
    <m/>
    <m/>
  </r>
  <r>
    <s v="GL 2021 IISL.xlsx"/>
    <s v="Nice to have. Fill In or Delete"/>
    <s v="Nice to have. Fill In or Delete"/>
    <n v="921.55"/>
    <n v="44561"/>
    <n v="2021"/>
    <s v="Q4"/>
    <s v="December"/>
    <n v="52"/>
    <n v="31"/>
    <s v="Year"/>
    <s v="Activity"/>
    <s v="Actuals"/>
    <n v="44242"/>
    <x v="1"/>
    <x v="26"/>
    <x v="24"/>
    <n v="2021"/>
    <n v="2021"/>
    <n v="2"/>
    <s v="Nice to have. Fill In or Delete"/>
    <s v="EXPENSE"/>
    <x v="2"/>
    <s v="6200 - Delivery Charges"/>
    <s v="P&amp;L"/>
    <n v="25627"/>
    <s v="No"/>
    <s v="6200 - Delivery Charges"/>
    <s v="Bill"/>
    <s v="[null]"/>
    <n v="44242"/>
    <s v="7-276-56884"/>
    <s v="FEDERAL EXPRESS CORP"/>
    <s v="[null]"/>
    <s v="[null]"/>
    <s v="[null]"/>
    <s v="[null]"/>
    <n v="921.55"/>
    <m/>
    <n v="425701.13"/>
    <s v="[null]"/>
    <s v="Expense"/>
    <s v="Operating Expense"/>
    <s v="Other Operating Expenses"/>
    <s v="[null]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11"/>
    <s v="Other Operating Expenses"/>
    <n v="921.55"/>
    <m/>
    <m/>
    <m/>
    <m/>
    <m/>
    <m/>
    <m/>
    <m/>
    <m/>
    <m/>
    <m/>
    <m/>
    <m/>
  </r>
  <r>
    <s v="GL 2021 IISL.xlsx"/>
    <s v="Nice to have. Fill In or Delete"/>
    <s v="Nice to have. Fill In or Delete"/>
    <n v="1025"/>
    <n v="44561"/>
    <n v="2021"/>
    <s v="Q4"/>
    <s v="December"/>
    <n v="52"/>
    <n v="31"/>
    <s v="Year"/>
    <s v="Activity"/>
    <s v="Actuals"/>
    <n v="44245"/>
    <x v="1"/>
    <x v="26"/>
    <x v="24"/>
    <n v="2021"/>
    <n v="2021"/>
    <n v="2"/>
    <s v="Nice to have. Fill In or Delete"/>
    <s v="EXPENSE"/>
    <x v="2"/>
    <s v="6200 - Delivery Charges"/>
    <s v="P&amp;L"/>
    <n v="25627"/>
    <s v="No"/>
    <s v="6200 - Delivery Charges"/>
    <s v="Bill"/>
    <s v="[null]"/>
    <n v="44245"/>
    <s v="22001-22007"/>
    <s v="SOUTH SHORE DELIVERY"/>
    <s v="[null]"/>
    <s v="[null]"/>
    <s v="[null]"/>
    <s v="[null]"/>
    <n v="1025"/>
    <m/>
    <n v="426726.13"/>
    <s v="[null]"/>
    <s v="Expense"/>
    <s v="Operating Expense"/>
    <s v="Other Operating Expenses"/>
    <s v="[null]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11"/>
    <s v="Other Operating Expenses"/>
    <n v="1025"/>
    <m/>
    <m/>
    <m/>
    <m/>
    <m/>
    <m/>
    <m/>
    <m/>
    <m/>
    <m/>
    <m/>
    <m/>
    <m/>
  </r>
  <r>
    <s v="GL 2021 IISL.xlsx"/>
    <s v="Nice to have. Fill In or Delete"/>
    <s v="Nice to have. Fill In or Delete"/>
    <n v="66.95"/>
    <n v="44561"/>
    <n v="2021"/>
    <s v="Q4"/>
    <s v="December"/>
    <n v="52"/>
    <n v="31"/>
    <s v="Year"/>
    <s v="Activity"/>
    <s v="Actuals"/>
    <n v="44247"/>
    <x v="1"/>
    <x v="26"/>
    <x v="24"/>
    <n v="2021"/>
    <n v="2021"/>
    <n v="2"/>
    <s v="Nice to have. Fill In or Delete"/>
    <s v="EXPENSE"/>
    <x v="2"/>
    <s v="6200 - Delivery Charges"/>
    <s v="P&amp;L"/>
    <n v="25627"/>
    <s v="No"/>
    <s v="6200 - Delivery Charges"/>
    <s v="Bill"/>
    <s v="[null]"/>
    <n v="44247"/>
    <s v="1563E7081"/>
    <s v="UPS-3E7"/>
    <s v="[null]"/>
    <s v="[null]"/>
    <s v="[null]"/>
    <s v="[null]"/>
    <n v="66.95"/>
    <m/>
    <n v="426793.08"/>
    <s v="[null]"/>
    <s v="Expense"/>
    <s v="Operating Expense"/>
    <s v="Other Operating Expenses"/>
    <s v="[null]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11"/>
    <s v="Other Operating Expenses"/>
    <n v="66.95"/>
    <m/>
    <m/>
    <m/>
    <m/>
    <m/>
    <m/>
    <m/>
    <m/>
    <m/>
    <m/>
    <m/>
    <m/>
    <m/>
  </r>
  <r>
    <s v="GL 2021 IISL.xlsx"/>
    <s v="Nice to have. Fill In or Delete"/>
    <s v="Nice to have. Fill In or Delete"/>
    <n v="22.64"/>
    <n v="44561"/>
    <n v="2021"/>
    <s v="Q4"/>
    <s v="December"/>
    <n v="52"/>
    <n v="31"/>
    <s v="Year"/>
    <s v="Activity"/>
    <s v="Actuals"/>
    <n v="44249"/>
    <x v="1"/>
    <x v="26"/>
    <x v="24"/>
    <n v="2021"/>
    <n v="2021"/>
    <n v="2"/>
    <s v="Nice to have. Fill In or Delete"/>
    <s v="EXPENSE"/>
    <x v="2"/>
    <s v="6200 - Delivery Charges"/>
    <s v="P&amp;L"/>
    <n v="25627"/>
    <s v="No"/>
    <s v="6200 - Delivery Charges"/>
    <s v="Bill"/>
    <s v="[null]"/>
    <n v="44249"/>
    <s v="7-283-74740"/>
    <s v="FEDERAL EXPRESS CORP"/>
    <s v="[null]"/>
    <s v="[null]"/>
    <s v="[null]"/>
    <s v="[null]"/>
    <n v="22.64"/>
    <m/>
    <n v="426815.72000000003"/>
    <s v="[null]"/>
    <s v="Expense"/>
    <s v="Operating Expense"/>
    <s v="Other Operating Expenses"/>
    <s v="[null]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11"/>
    <s v="Other Operating Expenses"/>
    <n v="22.64"/>
    <m/>
    <m/>
    <m/>
    <m/>
    <m/>
    <m/>
    <m/>
    <m/>
    <m/>
    <m/>
    <m/>
    <m/>
    <m/>
  </r>
  <r>
    <s v="GL 2021 IISL.xlsx"/>
    <s v="Nice to have. Fill In or Delete"/>
    <s v="Nice to have. Fill In or Delete"/>
    <n v="79.02"/>
    <n v="44561"/>
    <n v="2021"/>
    <s v="Q4"/>
    <s v="December"/>
    <n v="52"/>
    <n v="31"/>
    <s v="Year"/>
    <s v="Activity"/>
    <s v="Actuals"/>
    <n v="44254"/>
    <x v="1"/>
    <x v="26"/>
    <x v="24"/>
    <n v="2021"/>
    <n v="2021"/>
    <n v="2"/>
    <s v="Nice to have. Fill In or Delete"/>
    <s v="EXPENSE"/>
    <x v="2"/>
    <s v="6200 - Delivery Charges"/>
    <s v="P&amp;L"/>
    <n v="25627"/>
    <s v="No"/>
    <s v="6200 - Delivery Charges"/>
    <s v="Bill"/>
    <s v="[null]"/>
    <n v="44254"/>
    <s v="1563E7091"/>
    <s v="UPS-3E7"/>
    <s v="[null]"/>
    <s v="[null]"/>
    <s v="[null]"/>
    <s v="[null]"/>
    <n v="79.02"/>
    <m/>
    <n v="426894.74000000005"/>
    <s v="[null]"/>
    <s v="Expense"/>
    <s v="Operating Expense"/>
    <s v="Other Operating Expenses"/>
    <s v="[null]"/>
    <n v="1"/>
    <s v="Corporate"/>
    <s v="Percentage"/>
    <s v="6200 - Delivery Charges"/>
    <s v="6200 - Delivery Charges"/>
    <s v="Other Operating Expenses"/>
    <s v="[null]"/>
    <n v="121489"/>
    <s v="Actuals"/>
    <n v="121498"/>
    <s v="6200 - Delivery Charges"/>
    <x v="11"/>
    <s v="Other Operating Expenses"/>
    <n v="79.02"/>
    <m/>
    <m/>
    <m/>
    <m/>
    <m/>
    <m/>
    <m/>
    <m/>
    <m/>
    <m/>
    <m/>
    <m/>
    <m/>
  </r>
  <r>
    <s v="GL 2021 IISL.xlsx"/>
    <s v="Nice to have. Fill In or Delete"/>
    <s v="Nice to have. Fill In or Delete"/>
    <n v="13061.92"/>
    <n v="44561"/>
    <n v="2021"/>
    <s v="Q4"/>
    <s v="December"/>
    <n v="52"/>
    <n v="31"/>
    <s v="Year"/>
    <s v="Activity"/>
    <s v="Actuals"/>
    <n v="44255"/>
    <x v="1"/>
    <x v="27"/>
    <x v="25"/>
    <n v="2021"/>
    <n v="2021"/>
    <n v="2"/>
    <s v="Nice to have. Fill In or Delete"/>
    <s v="EXPENSE"/>
    <x v="2"/>
    <s v="6220 - Depreciation"/>
    <s v="P&amp;L"/>
    <n v="25627"/>
    <s v="No"/>
    <s v="6220 - Depreciation"/>
    <s v="Journal"/>
    <s v="[null]"/>
    <n v="44255"/>
    <n v="3945"/>
    <s v="[null]"/>
    <s v="[null]"/>
    <s v="[null]"/>
    <s v="[null]"/>
    <s v="[null]"/>
    <n v="13061.92"/>
    <m/>
    <n v="2368413.23"/>
    <s v="[null]"/>
    <s v="Expense"/>
    <s v="Operating Expense"/>
    <s v="Amortization &amp; Depreciation"/>
    <s v="[null]"/>
    <n v="1"/>
    <s v="Corporate"/>
    <s v="Percentage"/>
    <s v="6220 - Depreciation"/>
    <s v="6220 - Depreciation"/>
    <s v="Amortization &amp; Depreciation"/>
    <s v="Depreciation &amp; Amortization"/>
    <n v="121489"/>
    <s v="Actuals"/>
    <n v="121498"/>
    <s v="6220 - Depreciation"/>
    <x v="12"/>
    <s v="Amortization &amp; Depreciation"/>
    <n v="13061.92"/>
    <m/>
    <m/>
    <m/>
    <m/>
    <m/>
    <m/>
    <m/>
    <m/>
    <m/>
    <m/>
    <m/>
    <m/>
    <m/>
  </r>
  <r>
    <s v="GL 2021 IISL.xlsx"/>
    <s v="Nice to have. Fill In or Delete"/>
    <s v="Nice to have. Fill In or Delete"/>
    <n v="738"/>
    <n v="44561"/>
    <n v="2021"/>
    <s v="Q4"/>
    <s v="December"/>
    <n v="52"/>
    <n v="31"/>
    <s v="Year"/>
    <s v="Activity"/>
    <s v="Actuals"/>
    <n v="44229"/>
    <x v="1"/>
    <x v="28"/>
    <x v="26"/>
    <n v="2021"/>
    <n v="2021"/>
    <n v="2"/>
    <s v="Nice to have. Fill In or Delete"/>
    <s v="EXPENSE"/>
    <x v="2"/>
    <s v="6310 - Employee Benefits"/>
    <s v="P&amp;L"/>
    <n v="25627"/>
    <s v="No"/>
    <s v="6310 - Employee Benefits"/>
    <s v="Expense Report"/>
    <s v="[null]"/>
    <n v="44229"/>
    <s v="EXP6107"/>
    <s v="Michael Collins"/>
    <s v="[null]"/>
    <s v="[null]"/>
    <s v="[null]"/>
    <s v="[null]"/>
    <n v="738"/>
    <m/>
    <n v="10113620.379999999"/>
    <s v="Michael Collins"/>
    <s v="Expense"/>
    <s v="Operating Expense"/>
    <s v="Benefits"/>
    <s v="[null]"/>
    <n v="1"/>
    <s v="Corporate"/>
    <s v="Percentage"/>
    <s v="6310 - Employee Benefits"/>
    <s v="6310 - Employee Benefits"/>
    <s v="Benefits"/>
    <s v="Compensation"/>
    <n v="121489"/>
    <s v="Actuals"/>
    <n v="121498"/>
    <s v="6310 - Employee Benefits"/>
    <x v="13"/>
    <s v="Benefits"/>
    <n v="738"/>
    <m/>
    <m/>
    <m/>
    <m/>
    <m/>
    <m/>
    <m/>
    <m/>
    <m/>
    <m/>
    <m/>
    <m/>
    <m/>
  </r>
  <r>
    <s v="GL 2021 IISL.xlsx"/>
    <s v="Nice to have. Fill In or Delete"/>
    <s v="Nice to have. Fill In or Delete"/>
    <n v="4253.84"/>
    <n v="44561"/>
    <n v="2021"/>
    <s v="Q4"/>
    <s v="December"/>
    <n v="52"/>
    <n v="31"/>
    <s v="Year"/>
    <s v="Activity"/>
    <s v="Actuals"/>
    <n v="44238"/>
    <x v="1"/>
    <x v="28"/>
    <x v="26"/>
    <n v="2021"/>
    <n v="2021"/>
    <n v="2"/>
    <s v="Nice to have. Fill In or Delete"/>
    <s v="EXPENSE"/>
    <x v="2"/>
    <s v="6310 - Employee Benefits"/>
    <s v="P&amp;L"/>
    <n v="25627"/>
    <s v="No"/>
    <s v="6310 - Employee Benefits"/>
    <s v="Bill"/>
    <s v="[null]"/>
    <n v="44238"/>
    <n v="1175153018"/>
    <s v="MUTUAL OF OMAHA"/>
    <s v="[null]"/>
    <s v="[null]"/>
    <s v="[null]"/>
    <s v="[null]"/>
    <n v="4253.84"/>
    <m/>
    <n v="10117874.219999999"/>
    <s v="[null]"/>
    <s v="Expense"/>
    <s v="Operating Expense"/>
    <s v="Benefits"/>
    <s v="[null]"/>
    <n v="1"/>
    <s v="Corporate"/>
    <s v="Percentage"/>
    <s v="6310 - Employee Benefits"/>
    <s v="6310 - Employee Benefits"/>
    <s v="Benefits"/>
    <s v="Compensation"/>
    <n v="121489"/>
    <s v="Actuals"/>
    <n v="121498"/>
    <s v="6310 - Employee Benefits"/>
    <x v="13"/>
    <s v="Benefits"/>
    <n v="4253.84"/>
    <m/>
    <m/>
    <m/>
    <m/>
    <m/>
    <m/>
    <m/>
    <m/>
    <m/>
    <m/>
    <m/>
    <m/>
    <m/>
  </r>
  <r>
    <s v="GL 2021 IISL.xlsx"/>
    <s v="Nice to have. Fill In or Delete"/>
    <s v="Nice to have. Fill In or Delete"/>
    <n v="66343.37"/>
    <n v="44561"/>
    <n v="2021"/>
    <s v="Q4"/>
    <s v="December"/>
    <n v="52"/>
    <n v="31"/>
    <s v="Year"/>
    <s v="Activity"/>
    <s v="Actuals"/>
    <n v="44242"/>
    <x v="1"/>
    <x v="28"/>
    <x v="26"/>
    <n v="2021"/>
    <n v="2021"/>
    <n v="2"/>
    <s v="Nice to have. Fill In or Delete"/>
    <s v="EXPENSE"/>
    <x v="2"/>
    <s v="6310 - Employee Benefits"/>
    <s v="P&amp;L"/>
    <n v="25627"/>
    <s v="No"/>
    <s v="6310 - Employee Benefits"/>
    <s v="Journal"/>
    <s v="[null]"/>
    <n v="44242"/>
    <n v="3935"/>
    <s v="[null]"/>
    <s v="[null]"/>
    <s v="[null]"/>
    <s v="[null]"/>
    <s v="[null]"/>
    <n v="66343.37"/>
    <m/>
    <n v="10184217.589999998"/>
    <s v="[null]"/>
    <s v="Expense"/>
    <s v="Operating Expense"/>
    <s v="Benefits"/>
    <s v="[null]"/>
    <n v="1"/>
    <s v="Corporate"/>
    <s v="Percentage"/>
    <s v="6310 - Employee Benefits"/>
    <s v="6310 - Employee Benefits"/>
    <s v="Benefits"/>
    <s v="Compensation"/>
    <n v="121489"/>
    <s v="Actuals"/>
    <n v="121498"/>
    <s v="6310 - Employee Benefits"/>
    <x v="13"/>
    <s v="Benefits"/>
    <n v="66343.37"/>
    <m/>
    <m/>
    <m/>
    <m/>
    <m/>
    <m/>
    <m/>
    <m/>
    <m/>
    <m/>
    <m/>
    <m/>
    <m/>
  </r>
  <r>
    <s v="GL 2021 IISL.xlsx"/>
    <s v="Nice to have. Fill In or Delete"/>
    <s v="Nice to have. Fill In or Delete"/>
    <n v="738"/>
    <n v="44561"/>
    <n v="2021"/>
    <s v="Q4"/>
    <s v="December"/>
    <n v="52"/>
    <n v="31"/>
    <s v="Year"/>
    <s v="Activity"/>
    <s v="Actuals"/>
    <n v="44255"/>
    <x v="1"/>
    <x v="28"/>
    <x v="26"/>
    <n v="2021"/>
    <n v="2021"/>
    <n v="2"/>
    <s v="Nice to have. Fill In or Delete"/>
    <s v="EXPENSE"/>
    <x v="2"/>
    <s v="6310 - Employee Benefits"/>
    <s v="P&amp;L"/>
    <n v="25627"/>
    <s v="No"/>
    <s v="6310 - Employee Benefits"/>
    <s v="Expense Report"/>
    <s v="[null]"/>
    <n v="44255"/>
    <s v="EXP6114"/>
    <s v="Jeffrey Smith"/>
    <s v="[null]"/>
    <s v="[null]"/>
    <s v="[null]"/>
    <s v="[null]"/>
    <n v="738"/>
    <m/>
    <n v="10184955.589999998"/>
    <s v="Jeffrey Smith"/>
    <s v="Expense"/>
    <s v="Operating Expense"/>
    <s v="Benefits"/>
    <s v="[null]"/>
    <n v="1"/>
    <s v="Corporate"/>
    <s v="Percentage"/>
    <s v="6310 - Employee Benefits"/>
    <s v="6310 - Employee Benefits"/>
    <s v="Benefits"/>
    <s v="Compensation"/>
    <n v="121489"/>
    <s v="Actuals"/>
    <n v="121498"/>
    <s v="6310 - Employee Benefits"/>
    <x v="13"/>
    <s v="Benefits"/>
    <n v="738"/>
    <m/>
    <m/>
    <m/>
    <m/>
    <m/>
    <m/>
    <m/>
    <m/>
    <m/>
    <m/>
    <m/>
    <m/>
    <m/>
  </r>
  <r>
    <s v="GL 2021 IISL.xlsx"/>
    <s v="Nice to have. Fill In or Delete"/>
    <s v="Nice to have. Fill In or Delete"/>
    <n v="-6252.28"/>
    <n v="44561"/>
    <n v="2021"/>
    <s v="Q4"/>
    <s v="December"/>
    <n v="52"/>
    <n v="31"/>
    <s v="Year"/>
    <s v="Activity"/>
    <s v="Actuals"/>
    <n v="44255"/>
    <x v="1"/>
    <x v="28"/>
    <x v="26"/>
    <n v="2021"/>
    <n v="2021"/>
    <n v="2"/>
    <s v="Nice to have. Fill In or Delete"/>
    <s v="EXPENSE"/>
    <x v="2"/>
    <s v="6310 - Employee Benefits"/>
    <s v="P&amp;L"/>
    <n v="25627"/>
    <s v="No"/>
    <s v="6310 - Employee Benefits"/>
    <s v="Journal"/>
    <s v="[null]"/>
    <n v="44255"/>
    <n v="3948"/>
    <s v="[null]"/>
    <s v="[null]"/>
    <s v="[null]"/>
    <s v="[null]"/>
    <s v="[null]"/>
    <m/>
    <n v="6252.28"/>
    <n v="10178703.309999999"/>
    <s v="[null]"/>
    <s v="Expense"/>
    <s v="Operating Expense"/>
    <s v="Benefits"/>
    <s v="[null]"/>
    <n v="1"/>
    <s v="Corporate"/>
    <s v="Percentage"/>
    <s v="6310 - Employee Benefits"/>
    <s v="6310 - Employee Benefits"/>
    <s v="Benefits"/>
    <s v="Compensation"/>
    <n v="121489"/>
    <s v="Actuals"/>
    <n v="121498"/>
    <s v="6310 - Employee Benefits"/>
    <x v="13"/>
    <s v="Benefits"/>
    <n v="-6252.28"/>
    <m/>
    <m/>
    <m/>
    <m/>
    <m/>
    <m/>
    <m/>
    <m/>
    <m/>
    <m/>
    <m/>
    <m/>
    <m/>
  </r>
  <r>
    <s v="GL 2021 IISL.xlsx"/>
    <s v="Nice to have. Fill In or Delete"/>
    <s v="Nice to have. Fill In or Delete"/>
    <n v="6751.48"/>
    <n v="44561"/>
    <n v="2021"/>
    <s v="Q4"/>
    <s v="December"/>
    <n v="52"/>
    <n v="31"/>
    <s v="Year"/>
    <s v="Activity"/>
    <s v="Actuals"/>
    <n v="44234"/>
    <x v="1"/>
    <x v="29"/>
    <x v="27"/>
    <n v="2021"/>
    <n v="2021"/>
    <n v="2"/>
    <s v="Nice to have. Fill In or Delete"/>
    <s v="EXPENSE"/>
    <x v="2"/>
    <s v="6330 - Entertainment"/>
    <s v="P&amp;L"/>
    <n v="25627"/>
    <s v="No"/>
    <s v="6330 - Entertainment"/>
    <s v="Credit Card"/>
    <s v="[null]"/>
    <n v="44234"/>
    <s v="[null]"/>
    <s v="[null]"/>
    <s v="[null]"/>
    <s v="[null]"/>
    <s v="[null]"/>
    <s v="[null]"/>
    <n v="6751.48"/>
    <m/>
    <n v="4744056.0199999996"/>
    <s v="[null]"/>
    <s v="Expense"/>
    <s v="Operating Expense"/>
    <s v="T&amp;E"/>
    <s v="[null]"/>
    <n v="1"/>
    <s v="Corporate"/>
    <s v="Percentage"/>
    <s v="6330 - Entertainment"/>
    <s v="6330 - Entertainment"/>
    <s v="T&amp;E"/>
    <s v="[null]"/>
    <n v="121489"/>
    <s v="Actuals"/>
    <n v="121498"/>
    <s v="6330 - Entertainment"/>
    <x v="14"/>
    <s v="T&amp;E"/>
    <n v="6751.48"/>
    <m/>
    <m/>
    <m/>
    <m/>
    <m/>
    <m/>
    <m/>
    <m/>
    <m/>
    <m/>
    <m/>
    <m/>
    <m/>
  </r>
  <r>
    <s v="GL 2021 IISL.xlsx"/>
    <s v="Nice to have. Fill In or Delete"/>
    <s v="Nice to have. Fill In or Delete"/>
    <n v="6564.57"/>
    <n v="44561"/>
    <n v="2021"/>
    <s v="Q4"/>
    <s v="December"/>
    <n v="52"/>
    <n v="31"/>
    <s v="Year"/>
    <s v="Activity"/>
    <s v="Actuals"/>
    <n v="44236"/>
    <x v="1"/>
    <x v="29"/>
    <x v="27"/>
    <n v="2021"/>
    <n v="2021"/>
    <n v="2"/>
    <s v="Nice to have. Fill In or Delete"/>
    <s v="EXPENSE"/>
    <x v="2"/>
    <s v="6330 - Entertainment"/>
    <s v="P&amp;L"/>
    <n v="25627"/>
    <s v="No"/>
    <s v="6330 - Entertainment"/>
    <s v="Credit Card"/>
    <s v="[null]"/>
    <n v="44236"/>
    <s v="[null]"/>
    <s v="[null]"/>
    <s v="[null]"/>
    <s v="[null]"/>
    <s v="[null]"/>
    <s v="[null]"/>
    <n v="6564.57"/>
    <m/>
    <n v="4750620.59"/>
    <s v="[null]"/>
    <s v="Expense"/>
    <s v="Operating Expense"/>
    <s v="T&amp;E"/>
    <s v="[null]"/>
    <n v="1"/>
    <s v="Corporate"/>
    <s v="Percentage"/>
    <s v="6330 - Entertainment"/>
    <s v="6330 - Entertainment"/>
    <s v="T&amp;E"/>
    <s v="[null]"/>
    <n v="121489"/>
    <s v="Actuals"/>
    <n v="121498"/>
    <s v="6330 - Entertainment"/>
    <x v="14"/>
    <s v="T&amp;E"/>
    <n v="6564.57"/>
    <m/>
    <m/>
    <m/>
    <m/>
    <m/>
    <m/>
    <m/>
    <m/>
    <m/>
    <m/>
    <m/>
    <m/>
    <m/>
  </r>
  <r>
    <s v="GL 2021 IISL.xlsx"/>
    <s v="Nice to have. Fill In or Delete"/>
    <s v="Nice to have. Fill In or Delete"/>
    <n v="98.91"/>
    <n v="44561"/>
    <n v="2021"/>
    <s v="Q4"/>
    <s v="December"/>
    <n v="52"/>
    <n v="31"/>
    <s v="Year"/>
    <s v="Activity"/>
    <s v="Actuals"/>
    <n v="44252"/>
    <x v="1"/>
    <x v="30"/>
    <x v="28"/>
    <n v="2021"/>
    <n v="2021"/>
    <n v="2"/>
    <s v="Nice to have. Fill In or Delete"/>
    <s v="EXPENSE"/>
    <x v="2"/>
    <s v="6335 - Equipment Rental"/>
    <s v="P&amp;L"/>
    <n v="25627"/>
    <s v="No"/>
    <s v="6335 - Equipment Rental"/>
    <s v="Bill"/>
    <s v="[null]"/>
    <n v="44252"/>
    <n v="3313077710"/>
    <s v="PITNEY BOWES (0016034906-Danbury)"/>
    <s v="[null]"/>
    <s v="[null]"/>
    <s v="[null]"/>
    <s v="[null]"/>
    <n v="98.91"/>
    <m/>
    <n v="14695.06"/>
    <s v="[null]"/>
    <s v="Expense"/>
    <s v="Operating Expense"/>
    <s v="Other Operating Expenses"/>
    <s v="[null]"/>
    <n v="1"/>
    <s v="Corporate"/>
    <s v="Percentage"/>
    <s v="6335 - Equipment Rental"/>
    <s v="6335 - Equipment Rental"/>
    <s v="Other Operating Expenses"/>
    <s v="[null]"/>
    <n v="121489"/>
    <s v="Actuals"/>
    <n v="121498"/>
    <s v="6335 - Equipment Rental"/>
    <x v="11"/>
    <s v="Other Operating Expenses"/>
    <n v="98.91"/>
    <m/>
    <m/>
    <m/>
    <m/>
    <m/>
    <m/>
    <m/>
    <m/>
    <m/>
    <m/>
    <m/>
    <m/>
    <m/>
  </r>
  <r>
    <s v="GL 2021 IISL.xlsx"/>
    <s v="Nice to have. Fill In or Delete"/>
    <s v="Nice to have. Fill In or Delete"/>
    <n v="13168.13"/>
    <n v="44561"/>
    <n v="2021"/>
    <s v="Q4"/>
    <s v="December"/>
    <n v="52"/>
    <n v="31"/>
    <s v="Year"/>
    <s v="Activity"/>
    <s v="Actuals"/>
    <n v="44228"/>
    <x v="1"/>
    <x v="31"/>
    <x v="29"/>
    <n v="2021"/>
    <n v="2021"/>
    <n v="2"/>
    <s v="Nice to have. Fill In or Delete"/>
    <s v="EXPENSE"/>
    <x v="2"/>
    <s v="6355 - Insurance"/>
    <s v="P&amp;L"/>
    <n v="25627"/>
    <s v="No"/>
    <s v="6355 - Insurance"/>
    <s v="Journal"/>
    <s v="[null]"/>
    <n v="44228"/>
    <n v="3938"/>
    <s v="[null]"/>
    <s v="[null]"/>
    <s v="[null]"/>
    <s v="[null]"/>
    <s v="[null]"/>
    <n v="13168.13"/>
    <m/>
    <n v="2131930.92"/>
    <s v="[null]"/>
    <s v="Expense"/>
    <s v="Operating Expense"/>
    <s v="Office Expenses"/>
    <s v="[null]"/>
    <n v="1"/>
    <s v="Corporate"/>
    <s v="Percentage"/>
    <s v="6355 - Insurance"/>
    <s v="6355 - Insurance"/>
    <s v="Office Expenses"/>
    <s v="[null]"/>
    <n v="121489"/>
    <s v="Actuals"/>
    <n v="121498"/>
    <s v="6355 - Insurance"/>
    <x v="15"/>
    <s v="Office Expenses"/>
    <n v="13168.13"/>
    <m/>
    <m/>
    <m/>
    <m/>
    <m/>
    <m/>
    <m/>
    <m/>
    <m/>
    <m/>
    <m/>
    <m/>
    <m/>
  </r>
  <r>
    <s v="GL 2021 IISL.xlsx"/>
    <s v="Nice to have. Fill In or Delete"/>
    <s v="Nice to have. Fill In or Delete"/>
    <n v="4690"/>
    <n v="44561"/>
    <n v="2021"/>
    <s v="Q4"/>
    <s v="December"/>
    <n v="52"/>
    <n v="31"/>
    <s v="Year"/>
    <s v="Activity"/>
    <s v="Actuals"/>
    <n v="44228"/>
    <x v="1"/>
    <x v="32"/>
    <x v="30"/>
    <n v="2021"/>
    <n v="2021"/>
    <n v="2"/>
    <s v="Nice to have. Fill In or Delete"/>
    <s v="EXPENSE"/>
    <x v="2"/>
    <s v="6356 - Life Insurance"/>
    <s v="P&amp;L"/>
    <n v="25627"/>
    <s v="No"/>
    <s v="6356 - Life Insurance"/>
    <s v="Journal"/>
    <s v="[null]"/>
    <n v="44228"/>
    <n v="3938"/>
    <s v="[null]"/>
    <s v="[null]"/>
    <s v="[null]"/>
    <s v="[null]"/>
    <s v="[null]"/>
    <n v="4690"/>
    <m/>
    <n v="976533.43"/>
    <s v="[null]"/>
    <s v="Expense"/>
    <s v="Operating Expense"/>
    <s v="Benefits"/>
    <s v="[null]"/>
    <n v="1"/>
    <s v="Corporate"/>
    <s v="Percentage"/>
    <s v="6356 - Life Insurance"/>
    <s v="6356 - Life Insurance"/>
    <s v="Benefits"/>
    <s v="Compensation"/>
    <n v="121489"/>
    <s v="Actuals"/>
    <n v="121498"/>
    <s v="6356 - Life Insurance"/>
    <x v="13"/>
    <s v="Benefits"/>
    <n v="4690"/>
    <m/>
    <m/>
    <m/>
    <m/>
    <m/>
    <m/>
    <m/>
    <m/>
    <m/>
    <m/>
    <m/>
    <m/>
    <m/>
  </r>
  <r>
    <s v="GL 2021 IISL.xlsx"/>
    <s v="Nice to have. Fill In or Delete"/>
    <s v="Nice to have. Fill In or Delete"/>
    <n v="8539.65"/>
    <n v="44561"/>
    <n v="2021"/>
    <s v="Q4"/>
    <s v="December"/>
    <n v="52"/>
    <n v="31"/>
    <s v="Year"/>
    <s v="Activity"/>
    <s v="Actuals"/>
    <n v="44231"/>
    <x v="1"/>
    <x v="32"/>
    <x v="30"/>
    <n v="2021"/>
    <n v="2021"/>
    <n v="2"/>
    <s v="Nice to have. Fill In or Delete"/>
    <s v="EXPENSE"/>
    <x v="2"/>
    <s v="6356 - Life Insurance"/>
    <s v="P&amp;L"/>
    <n v="25627"/>
    <s v="No"/>
    <s v="6356 - Life Insurance"/>
    <s v="Check"/>
    <s v="[null]"/>
    <n v="44231"/>
    <n v="70842"/>
    <s v="A &amp; M CORP"/>
    <s v="[null]"/>
    <s v="[null]"/>
    <s v="[null]"/>
    <s v="[null]"/>
    <n v="8539.65"/>
    <m/>
    <n v="985073.08000000007"/>
    <s v="[null]"/>
    <s v="Expense"/>
    <s v="Operating Expense"/>
    <s v="Benefits"/>
    <s v="[null]"/>
    <n v="1"/>
    <s v="Corporate"/>
    <s v="Percentage"/>
    <s v="6356 - Life Insurance"/>
    <s v="6356 - Life Insurance"/>
    <s v="Benefits"/>
    <s v="Compensation"/>
    <n v="121489"/>
    <s v="Actuals"/>
    <n v="121498"/>
    <s v="6356 - Life Insurance"/>
    <x v="13"/>
    <s v="Benefits"/>
    <n v="8539.65"/>
    <m/>
    <m/>
    <m/>
    <m/>
    <m/>
    <m/>
    <m/>
    <m/>
    <m/>
    <m/>
    <m/>
    <m/>
    <m/>
  </r>
  <r>
    <s v="GL 2021 IISL.xlsx"/>
    <s v="Nice to have. Fill In or Delete"/>
    <s v="Nice to have. Fill In or Delete"/>
    <n v="3614.45"/>
    <n v="44561"/>
    <n v="2021"/>
    <s v="Q4"/>
    <s v="December"/>
    <n v="52"/>
    <n v="31"/>
    <s v="Year"/>
    <s v="Activity"/>
    <s v="Actuals"/>
    <n v="44242"/>
    <x v="1"/>
    <x v="33"/>
    <x v="31"/>
    <n v="2021"/>
    <n v="2021"/>
    <n v="2"/>
    <s v="Nice to have. Fill In or Delete"/>
    <s v="EXPENSE"/>
    <x v="2"/>
    <s v="6357 - Workers Comp"/>
    <s v="P&amp;L"/>
    <n v="25627"/>
    <s v="No"/>
    <s v="6357 - Workers Comp"/>
    <s v="Journal"/>
    <s v="[null]"/>
    <n v="44242"/>
    <n v="3935"/>
    <s v="[null]"/>
    <s v="[null]"/>
    <s v="[null]"/>
    <s v="[null]"/>
    <s v="[null]"/>
    <n v="3614.45"/>
    <m/>
    <n v="115523.02"/>
    <s v="[null]"/>
    <s v="Expense"/>
    <s v="Operating Expense"/>
    <s v="Benefits"/>
    <s v="[null]"/>
    <n v="1"/>
    <s v="Corporate"/>
    <s v="Percentage"/>
    <s v="6357 - Workers Comp"/>
    <s v="6357 - Workers Comp"/>
    <s v="Benefits"/>
    <s v="Compensation"/>
    <n v="121489"/>
    <s v="Actuals"/>
    <n v="121498"/>
    <s v="6357 - Workers Comp"/>
    <x v="13"/>
    <s v="Benefits"/>
    <n v="3614.45"/>
    <m/>
    <m/>
    <m/>
    <m/>
    <m/>
    <m/>
    <m/>
    <m/>
    <m/>
    <m/>
    <m/>
    <m/>
    <m/>
  </r>
  <r>
    <s v="GL 2021 IISL.xlsx"/>
    <s v="Nice to have. Fill In or Delete"/>
    <s v="Nice to have. Fill In or Delete"/>
    <n v="3812.88"/>
    <n v="44561"/>
    <n v="2021"/>
    <s v="Q4"/>
    <s v="December"/>
    <n v="52"/>
    <n v="31"/>
    <s v="Year"/>
    <s v="Activity"/>
    <s v="Actuals"/>
    <n v="44255"/>
    <x v="1"/>
    <x v="33"/>
    <x v="31"/>
    <n v="2021"/>
    <n v="2021"/>
    <n v="2"/>
    <s v="Nice to have. Fill In or Delete"/>
    <s v="EXPENSE"/>
    <x v="2"/>
    <s v="6357 - Workers Comp"/>
    <s v="P&amp;L"/>
    <n v="25627"/>
    <s v="No"/>
    <s v="6357 - Workers Comp"/>
    <s v="Journal"/>
    <s v="[null]"/>
    <n v="44255"/>
    <n v="3948"/>
    <s v="[null]"/>
    <s v="[null]"/>
    <s v="[null]"/>
    <s v="[null]"/>
    <s v="[null]"/>
    <n v="3812.88"/>
    <m/>
    <n v="119335.90000000001"/>
    <s v="[null]"/>
    <s v="Expense"/>
    <s v="Operating Expense"/>
    <s v="Benefits"/>
    <s v="[null]"/>
    <n v="1"/>
    <s v="Corporate"/>
    <s v="Percentage"/>
    <s v="6357 - Workers Comp"/>
    <s v="6357 - Workers Comp"/>
    <s v="Benefits"/>
    <s v="Compensation"/>
    <n v="121489"/>
    <s v="Actuals"/>
    <n v="121498"/>
    <s v="6357 - Workers Comp"/>
    <x v="13"/>
    <s v="Benefits"/>
    <n v="3812.88"/>
    <m/>
    <m/>
    <m/>
    <m/>
    <m/>
    <m/>
    <m/>
    <m/>
    <m/>
    <m/>
    <m/>
    <m/>
    <m/>
  </r>
  <r>
    <s v="GL 2021 IISL.xlsx"/>
    <s v="Nice to have. Fill In or Delete"/>
    <s v="Nice to have. Fill In or Delete"/>
    <n v="1413"/>
    <n v="44561"/>
    <n v="2021"/>
    <s v="Q4"/>
    <s v="December"/>
    <n v="52"/>
    <n v="31"/>
    <s v="Year"/>
    <s v="Activity"/>
    <s v="Actuals"/>
    <n v="44228"/>
    <x v="1"/>
    <x v="34"/>
    <x v="32"/>
    <n v="2021"/>
    <n v="2021"/>
    <n v="2"/>
    <s v="Nice to have. Fill In or Delete"/>
    <s v="EXPENSE"/>
    <x v="2"/>
    <s v="6435 - Internet"/>
    <s v="P&amp;L"/>
    <n v="25627"/>
    <s v="No"/>
    <s v="6435 - Internet"/>
    <s v="Bill"/>
    <s v="[null]"/>
    <n v="44228"/>
    <s v="2/1/21 Statement"/>
    <s v="COGENT COMMUNICATIONS INC"/>
    <s v="[null]"/>
    <s v="[null]"/>
    <s v="[null]"/>
    <s v="[null]"/>
    <n v="1413"/>
    <m/>
    <n v="247723.88"/>
    <s v="[null]"/>
    <s v="Expense"/>
    <s v="Operating Expense"/>
    <s v="Office Expenses"/>
    <s v="[null]"/>
    <n v="1"/>
    <s v="Corporate"/>
    <s v="Percentage"/>
    <s v="6435 - Internet"/>
    <s v="6435 - Internet"/>
    <s v="Office Expenses"/>
    <s v="[null]"/>
    <n v="121489"/>
    <s v="Actuals"/>
    <n v="121498"/>
    <s v="6435 - Internet"/>
    <x v="15"/>
    <s v="Office Expenses"/>
    <n v="1413"/>
    <m/>
    <m/>
    <m/>
    <m/>
    <m/>
    <m/>
    <m/>
    <m/>
    <m/>
    <m/>
    <m/>
    <m/>
    <m/>
  </r>
  <r>
    <s v="GL 2021 IISL.xlsx"/>
    <s v="Nice to have. Fill In or Delete"/>
    <s v="Nice to have. Fill In or Delete"/>
    <n v="75"/>
    <n v="44561"/>
    <n v="2021"/>
    <s v="Q4"/>
    <s v="December"/>
    <n v="52"/>
    <n v="31"/>
    <s v="Year"/>
    <s v="Activity"/>
    <s v="Actuals"/>
    <n v="44232"/>
    <x v="1"/>
    <x v="34"/>
    <x v="32"/>
    <n v="2021"/>
    <n v="2021"/>
    <n v="2"/>
    <s v="Nice to have. Fill In or Delete"/>
    <s v="EXPENSE"/>
    <x v="2"/>
    <s v="6435 - Internet"/>
    <s v="P&amp;L"/>
    <n v="25627"/>
    <s v="No"/>
    <s v="6435 - Internet"/>
    <s v="Expense Report"/>
    <s v="[null]"/>
    <n v="44232"/>
    <s v="EXP6108"/>
    <s v="Joanne Caggiano"/>
    <s v="[null]"/>
    <s v="[null]"/>
    <s v="[null]"/>
    <s v="[null]"/>
    <n v="75"/>
    <m/>
    <n v="247798.88"/>
    <s v="Joanne Caggiano"/>
    <s v="Expense"/>
    <s v="Operating Expense"/>
    <s v="Office Expenses"/>
    <s v="[null]"/>
    <n v="1"/>
    <s v="Corporate"/>
    <s v="Percentage"/>
    <s v="6435 - Internet"/>
    <s v="6435 - Internet"/>
    <s v="Office Expenses"/>
    <s v="[null]"/>
    <n v="121489"/>
    <s v="Actuals"/>
    <n v="121498"/>
    <s v="6435 - Internet"/>
    <x v="15"/>
    <s v="Office Expenses"/>
    <n v="75"/>
    <m/>
    <m/>
    <m/>
    <m/>
    <m/>
    <m/>
    <m/>
    <m/>
    <m/>
    <m/>
    <m/>
    <m/>
    <m/>
  </r>
  <r>
    <s v="GL 2021 IISL.xlsx"/>
    <s v="Nice to have. Fill In or Delete"/>
    <s v="Nice to have. Fill In or Delete"/>
    <n v="1399.33"/>
    <n v="44561"/>
    <n v="2021"/>
    <s v="Q4"/>
    <s v="December"/>
    <n v="52"/>
    <n v="31"/>
    <s v="Year"/>
    <s v="Activity"/>
    <s v="Actuals"/>
    <n v="44235"/>
    <x v="1"/>
    <x v="34"/>
    <x v="32"/>
    <n v="2021"/>
    <n v="2021"/>
    <n v="2"/>
    <s v="Nice to have. Fill In or Delete"/>
    <s v="EXPENSE"/>
    <x v="2"/>
    <s v="6435 - Internet"/>
    <s v="P&amp;L"/>
    <n v="25627"/>
    <s v="No"/>
    <s v="6435 - Internet"/>
    <s v="Bill"/>
    <s v="[null]"/>
    <n v="44235"/>
    <s v="Z7352810"/>
    <s v="VERIZON - U0253042"/>
    <s v="[null]"/>
    <s v="[null]"/>
    <s v="[null]"/>
    <s v="[null]"/>
    <n v="1399.33"/>
    <m/>
    <n v="249198.21"/>
    <s v="[null]"/>
    <s v="Expense"/>
    <s v="Operating Expense"/>
    <s v="Office Expenses"/>
    <s v="[null]"/>
    <n v="1"/>
    <s v="Corporate"/>
    <s v="Percentage"/>
    <s v="6435 - Internet"/>
    <s v="6435 - Internet"/>
    <s v="Office Expenses"/>
    <s v="[null]"/>
    <n v="121489"/>
    <s v="Actuals"/>
    <n v="121498"/>
    <s v="6435 - Internet"/>
    <x v="15"/>
    <s v="Office Expenses"/>
    <n v="1399.33"/>
    <m/>
    <m/>
    <m/>
    <m/>
    <m/>
    <m/>
    <m/>
    <m/>
    <m/>
    <m/>
    <m/>
    <m/>
    <m/>
  </r>
  <r>
    <s v="GL 2021 IISL.xlsx"/>
    <s v="Nice to have. Fill In or Delete"/>
    <s v="Nice to have. Fill In or Delete"/>
    <n v="427.69"/>
    <n v="44561"/>
    <n v="2021"/>
    <s v="Q4"/>
    <s v="December"/>
    <n v="52"/>
    <n v="31"/>
    <s v="Year"/>
    <s v="Activity"/>
    <s v="Actuals"/>
    <n v="44235"/>
    <x v="1"/>
    <x v="34"/>
    <x v="32"/>
    <n v="2021"/>
    <n v="2021"/>
    <n v="2"/>
    <s v="Nice to have. Fill In or Delete"/>
    <s v="EXPENSE"/>
    <x v="2"/>
    <s v="6435 - Internet"/>
    <s v="P&amp;L"/>
    <n v="25627"/>
    <s v="No"/>
    <s v="6435 - Internet"/>
    <s v="Bill"/>
    <s v="[null]"/>
    <n v="44235"/>
    <s v="2/8/21 Statement"/>
    <s v="OPTIMUM 02-8"/>
    <s v="[null]"/>
    <s v="[null]"/>
    <s v="[null]"/>
    <s v="[null]"/>
    <n v="427.69"/>
    <m/>
    <n v="249625.9"/>
    <s v="[null]"/>
    <s v="Expense"/>
    <s v="Operating Expense"/>
    <s v="Office Expenses"/>
    <s v="[null]"/>
    <n v="1"/>
    <s v="Corporate"/>
    <s v="Percentage"/>
    <s v="6435 - Internet"/>
    <s v="6435 - Internet"/>
    <s v="Office Expenses"/>
    <s v="[null]"/>
    <n v="121489"/>
    <s v="Actuals"/>
    <n v="121498"/>
    <s v="6435 - Internet"/>
    <x v="15"/>
    <s v="Office Expenses"/>
    <n v="427.69"/>
    <m/>
    <m/>
    <m/>
    <m/>
    <m/>
    <m/>
    <m/>
    <m/>
    <m/>
    <m/>
    <m/>
    <m/>
    <m/>
  </r>
  <r>
    <s v="GL 2021 IISL.xlsx"/>
    <s v="Nice to have. Fill In or Delete"/>
    <s v="Nice to have. Fill In or Delete"/>
    <n v="433.77"/>
    <n v="44561"/>
    <n v="2021"/>
    <s v="Q4"/>
    <s v="December"/>
    <n v="52"/>
    <n v="31"/>
    <s v="Year"/>
    <s v="Activity"/>
    <s v="Actuals"/>
    <n v="44241"/>
    <x v="1"/>
    <x v="34"/>
    <x v="32"/>
    <n v="2021"/>
    <n v="2021"/>
    <n v="2"/>
    <s v="Nice to have. Fill In or Delete"/>
    <s v="EXPENSE"/>
    <x v="2"/>
    <s v="6435 - Internet"/>
    <s v="P&amp;L"/>
    <n v="25627"/>
    <s v="No"/>
    <s v="6435 - Internet"/>
    <s v="Bill"/>
    <s v="[null]"/>
    <n v="44241"/>
    <s v="2/14/21 Statement"/>
    <s v="COMCAST"/>
    <s v="[null]"/>
    <s v="[null]"/>
    <s v="[null]"/>
    <s v="[null]"/>
    <n v="433.77"/>
    <m/>
    <n v="250059.66999999998"/>
    <s v="[null]"/>
    <s v="Expense"/>
    <s v="Operating Expense"/>
    <s v="Office Expenses"/>
    <s v="[null]"/>
    <n v="1"/>
    <s v="Corporate"/>
    <s v="Percentage"/>
    <s v="6435 - Internet"/>
    <s v="6435 - Internet"/>
    <s v="Office Expenses"/>
    <s v="[null]"/>
    <n v="121489"/>
    <s v="Actuals"/>
    <n v="121498"/>
    <s v="6435 - Internet"/>
    <x v="15"/>
    <s v="Office Expenses"/>
    <n v="433.77"/>
    <m/>
    <m/>
    <m/>
    <m/>
    <m/>
    <m/>
    <m/>
    <m/>
    <m/>
    <m/>
    <m/>
    <m/>
    <m/>
  </r>
  <r>
    <s v="GL 2021 IISL.xlsx"/>
    <s v="Nice to have. Fill In or Delete"/>
    <s v="Nice to have. Fill In or Delete"/>
    <n v="391.98"/>
    <n v="44561"/>
    <n v="2021"/>
    <s v="Q4"/>
    <s v="December"/>
    <n v="52"/>
    <n v="31"/>
    <s v="Year"/>
    <s v="Activity"/>
    <s v="Actuals"/>
    <n v="44242"/>
    <x v="1"/>
    <x v="34"/>
    <x v="32"/>
    <n v="2021"/>
    <n v="2021"/>
    <n v="2"/>
    <s v="Nice to have. Fill In or Delete"/>
    <s v="EXPENSE"/>
    <x v="2"/>
    <s v="6435 - Internet"/>
    <s v="P&amp;L"/>
    <n v="25627"/>
    <s v="No"/>
    <s v="6435 - Internet"/>
    <s v="Bill"/>
    <s v="[null]"/>
    <n v="44242"/>
    <s v="2/15/21 Statement"/>
    <s v="VERIZON - Internet"/>
    <s v="[null]"/>
    <s v="[null]"/>
    <s v="[null]"/>
    <s v="[null]"/>
    <n v="391.98"/>
    <m/>
    <n v="250451.65"/>
    <s v="[null]"/>
    <s v="Expense"/>
    <s v="Operating Expense"/>
    <s v="Office Expenses"/>
    <s v="[null]"/>
    <n v="1"/>
    <s v="Corporate"/>
    <s v="Percentage"/>
    <s v="6435 - Internet"/>
    <s v="6435 - Internet"/>
    <s v="Office Expenses"/>
    <s v="[null]"/>
    <n v="121489"/>
    <s v="Actuals"/>
    <n v="121498"/>
    <s v="6435 - Internet"/>
    <x v="15"/>
    <s v="Office Expenses"/>
    <n v="391.98"/>
    <m/>
    <m/>
    <m/>
    <m/>
    <m/>
    <m/>
    <m/>
    <m/>
    <m/>
    <m/>
    <m/>
    <m/>
    <m/>
  </r>
  <r>
    <s v="GL 2021 IISL.xlsx"/>
    <s v="Nice to have. Fill In or Delete"/>
    <s v="Nice to have. Fill In or Delete"/>
    <n v="5375"/>
    <n v="44561"/>
    <n v="2021"/>
    <s v="Q4"/>
    <s v="December"/>
    <n v="52"/>
    <n v="31"/>
    <s v="Year"/>
    <s v="Activity"/>
    <s v="Actuals"/>
    <n v="44228"/>
    <x v="1"/>
    <x v="35"/>
    <x v="33"/>
    <n v="2021"/>
    <n v="2021"/>
    <n v="2"/>
    <s v="Nice to have. Fill In or Delete"/>
    <s v="EXPENSE"/>
    <x v="2"/>
    <s v="6480 - Professional Fees - Legal"/>
    <s v="P&amp;L"/>
    <n v="25627"/>
    <s v="No"/>
    <s v="6480 - Professional Fees - Legal"/>
    <s v="Journal"/>
    <s v="[null]"/>
    <n v="44228"/>
    <n v="3939"/>
    <s v="[null]"/>
    <s v="[null]"/>
    <s v="[null]"/>
    <s v="[null]"/>
    <s v="[null]"/>
    <n v="5375"/>
    <m/>
    <n v="965335.4800000001"/>
    <s v="[null]"/>
    <s v="Expense"/>
    <s v="Operating Expense"/>
    <s v="Outside Services"/>
    <s v="[null]"/>
    <n v="1"/>
    <s v="Corporate"/>
    <s v="Percentage"/>
    <s v="6480 - Professional Fees - Legal"/>
    <s v="6480 - Professional Fees - Legal"/>
    <s v="Outside Services"/>
    <s v="[null]"/>
    <n v="121489"/>
    <s v="Actuals"/>
    <n v="121498"/>
    <s v="6480 - Professional Fees - Legal"/>
    <x v="10"/>
    <s v="Outside Services"/>
    <n v="5375"/>
    <m/>
    <m/>
    <m/>
    <m/>
    <m/>
    <m/>
    <m/>
    <m/>
    <m/>
    <m/>
    <m/>
    <m/>
    <m/>
  </r>
  <r>
    <s v="GL 2021 IISL.xlsx"/>
    <s v="Nice to have. Fill In or Delete"/>
    <s v="Nice to have. Fill In or Delete"/>
    <n v="1299.5"/>
    <n v="44561"/>
    <n v="2021"/>
    <s v="Q4"/>
    <s v="December"/>
    <n v="52"/>
    <n v="31"/>
    <s v="Year"/>
    <s v="Activity"/>
    <s v="Actuals"/>
    <n v="44237"/>
    <x v="1"/>
    <x v="35"/>
    <x v="33"/>
    <n v="2021"/>
    <n v="2021"/>
    <n v="2"/>
    <s v="Nice to have. Fill In or Delete"/>
    <s v="EXPENSE"/>
    <x v="2"/>
    <s v="6480 - Professional Fees - Legal"/>
    <s v="P&amp;L"/>
    <n v="25627"/>
    <s v="No"/>
    <s v="6480 - Professional Fees - Legal"/>
    <s v="Bill"/>
    <s v="[null]"/>
    <n v="44237"/>
    <n v="152133"/>
    <s v="WESTERMAN BALL EDERER MILLER &amp; SHARFSTEIN LLP"/>
    <s v="[null]"/>
    <s v="[null]"/>
    <s v="[null]"/>
    <s v="[null]"/>
    <n v="1299.5"/>
    <m/>
    <n v="966634.9800000001"/>
    <s v="[null]"/>
    <s v="Expense"/>
    <s v="Operating Expense"/>
    <s v="Outside Services"/>
    <s v="[null]"/>
    <n v="1"/>
    <s v="Corporate"/>
    <s v="Percentage"/>
    <s v="6480 - Professional Fees - Legal"/>
    <s v="6480 - Professional Fees - Legal"/>
    <s v="Outside Services"/>
    <s v="[null]"/>
    <n v="121489"/>
    <s v="Actuals"/>
    <n v="121498"/>
    <s v="6480 - Professional Fees - Legal"/>
    <x v="10"/>
    <s v="Outside Services"/>
    <n v="1299.5"/>
    <m/>
    <m/>
    <m/>
    <m/>
    <m/>
    <m/>
    <m/>
    <m/>
    <m/>
    <m/>
    <m/>
    <m/>
    <m/>
  </r>
  <r>
    <s v="GL 2021 IISL.xlsx"/>
    <s v="Nice to have. Fill In or Delete"/>
    <s v="Nice to have. Fill In or Delete"/>
    <n v="7428.5"/>
    <n v="44561"/>
    <n v="2021"/>
    <s v="Q4"/>
    <s v="December"/>
    <n v="52"/>
    <n v="31"/>
    <s v="Year"/>
    <s v="Activity"/>
    <s v="Actuals"/>
    <n v="44235"/>
    <x v="1"/>
    <x v="62"/>
    <x v="33"/>
    <n v="2021"/>
    <n v="2021"/>
    <n v="2"/>
    <s v="Nice to have. Fill In or Delete"/>
    <s v="EXPENSE"/>
    <x v="2"/>
    <s v="6490 - Professional Fees - Other"/>
    <s v="P&amp;L"/>
    <n v="25627"/>
    <s v="No"/>
    <s v="6490 - Professional Fees - Other"/>
    <s v="Bill"/>
    <s v="[null]"/>
    <n v="44235"/>
    <s v="INV213247"/>
    <s v="ANCHIN BLOCK &amp; ANCHIN LLP"/>
    <s v="[null]"/>
    <s v="[null]"/>
    <s v="[null]"/>
    <s v="[null]"/>
    <n v="7428.5"/>
    <m/>
    <n v="323702.87"/>
    <s v="[null]"/>
    <s v="Expense"/>
    <s v="Operating Expense"/>
    <s v="Outside Services"/>
    <s v="[null]"/>
    <n v="1"/>
    <s v="Corporate"/>
    <s v="Percentage"/>
    <s v="6490 - Professional Fees - Other"/>
    <s v="6490 - Professional Fees - Other"/>
    <s v="Outside Services"/>
    <s v="[null]"/>
    <n v="121489"/>
    <s v="Actuals"/>
    <n v="121498"/>
    <s v="6490 - Professional Fees - Other"/>
    <x v="10"/>
    <s v="Outside Services"/>
    <n v="7428.5"/>
    <m/>
    <m/>
    <m/>
    <m/>
    <m/>
    <m/>
    <m/>
    <m/>
    <m/>
    <m/>
    <m/>
    <m/>
    <m/>
  </r>
  <r>
    <s v="GL 2021 IISL.xlsx"/>
    <s v="Nice to have. Fill In or Delete"/>
    <s v="Nice to have. Fill In or Delete"/>
    <n v="1777.5"/>
    <n v="44561"/>
    <n v="2021"/>
    <s v="Q4"/>
    <s v="December"/>
    <n v="52"/>
    <n v="31"/>
    <s v="Year"/>
    <s v="Activity"/>
    <s v="Actuals"/>
    <n v="44237"/>
    <x v="1"/>
    <x v="62"/>
    <x v="33"/>
    <n v="2021"/>
    <n v="2021"/>
    <n v="2"/>
    <s v="Nice to have. Fill In or Delete"/>
    <s v="EXPENSE"/>
    <x v="2"/>
    <s v="6490 - Professional Fees - Other"/>
    <s v="P&amp;L"/>
    <n v="25627"/>
    <s v="No"/>
    <s v="6490 - Professional Fees - Other"/>
    <s v="Bill"/>
    <s v="[null]"/>
    <n v="44237"/>
    <n v="9130459"/>
    <s v="MINTZ LEVIN COHN FERRIS GLOVSKY &amp; POPEO PC"/>
    <s v="[null]"/>
    <s v="[null]"/>
    <s v="[null]"/>
    <s v="[null]"/>
    <n v="1777.5"/>
    <m/>
    <n v="325480.37"/>
    <s v="[null]"/>
    <s v="Expense"/>
    <s v="Operating Expense"/>
    <s v="Outside Services"/>
    <s v="[null]"/>
    <n v="1"/>
    <s v="Corporate"/>
    <s v="Percentage"/>
    <s v="6490 - Professional Fees - Other"/>
    <s v="6490 - Professional Fees - Other"/>
    <s v="Outside Services"/>
    <s v="[null]"/>
    <n v="121489"/>
    <s v="Actuals"/>
    <n v="121498"/>
    <s v="6490 - Professional Fees - Other"/>
    <x v="10"/>
    <s v="Outside Services"/>
    <n v="1777.5"/>
    <m/>
    <m/>
    <m/>
    <m/>
    <m/>
    <m/>
    <m/>
    <m/>
    <m/>
    <m/>
    <m/>
    <m/>
    <m/>
  </r>
  <r>
    <s v="GL 2021 IISL.xlsx"/>
    <s v="Nice to have. Fill In or Delete"/>
    <s v="Nice to have. Fill In or Delete"/>
    <n v="399.58"/>
    <n v="44561"/>
    <n v="2021"/>
    <s v="Q4"/>
    <s v="December"/>
    <n v="52"/>
    <n v="31"/>
    <s v="Year"/>
    <s v="Activity"/>
    <s v="Actuals"/>
    <n v="44228"/>
    <x v="1"/>
    <x v="36"/>
    <x v="34"/>
    <n v="2021"/>
    <n v="2021"/>
    <n v="2"/>
    <s v="Nice to have. Fill In or Delete"/>
    <s v="EXPENSE"/>
    <x v="2"/>
    <s v="6520 - Repairs and maintenance"/>
    <s v="P&amp;L"/>
    <n v="25627"/>
    <s v="No"/>
    <s v="6520 - Repairs and maintenance"/>
    <s v="Journal"/>
    <s v="[null]"/>
    <n v="44228"/>
    <n v="3944"/>
    <s v="[null]"/>
    <s v="[null]"/>
    <s v="[null]"/>
    <s v="[null]"/>
    <s v="[null]"/>
    <n v="399.58"/>
    <m/>
    <n v="421786.49"/>
    <s v="[null]"/>
    <s v="Expense"/>
    <s v="Operating Expense"/>
    <s v="Maintenance"/>
    <s v="[null]"/>
    <n v="1"/>
    <s v="Corporate"/>
    <s v="Percentage"/>
    <s v="6520 - Repairs and maintenance"/>
    <s v="6520 - Repairs and maintenance"/>
    <s v="Maintenance"/>
    <s v="[null]"/>
    <n v="121489"/>
    <s v="Actuals"/>
    <n v="121498"/>
    <s v="6520 - Repairs and maintenance"/>
    <x v="16"/>
    <s v="Maintenance"/>
    <n v="399.58"/>
    <m/>
    <m/>
    <m/>
    <m/>
    <m/>
    <m/>
    <m/>
    <m/>
    <m/>
    <m/>
    <m/>
    <m/>
    <m/>
  </r>
  <r>
    <s v="GL 2021 IISL.xlsx"/>
    <s v="Nice to have. Fill In or Delete"/>
    <s v="Nice to have. Fill In or Delete"/>
    <n v="678.91"/>
    <n v="44561"/>
    <n v="2021"/>
    <s v="Q4"/>
    <s v="December"/>
    <n v="52"/>
    <n v="31"/>
    <s v="Year"/>
    <s v="Activity"/>
    <s v="Actuals"/>
    <n v="44232"/>
    <x v="1"/>
    <x v="36"/>
    <x v="34"/>
    <n v="2021"/>
    <n v="2021"/>
    <n v="2"/>
    <s v="Nice to have. Fill In or Delete"/>
    <s v="EXPENSE"/>
    <x v="2"/>
    <s v="6520 - Repairs and maintenance"/>
    <s v="P&amp;L"/>
    <n v="25627"/>
    <s v="No"/>
    <s v="6520 - Repairs and maintenance"/>
    <s v="Bill"/>
    <s v="[null]"/>
    <n v="44232"/>
    <n v="2066"/>
    <s v="1 800 WATER DAMAGE OF NASSAU COUNTY"/>
    <s v="[null]"/>
    <s v="[null]"/>
    <s v="[null]"/>
    <s v="[null]"/>
    <n v="678.91"/>
    <m/>
    <n v="422465.39999999997"/>
    <s v="[null]"/>
    <s v="Expense"/>
    <s v="Operating Expense"/>
    <s v="Maintenance"/>
    <s v="[null]"/>
    <n v="1"/>
    <s v="Corporate"/>
    <s v="Percentage"/>
    <s v="6520 - Repairs and maintenance"/>
    <s v="6520 - Repairs and maintenance"/>
    <s v="Maintenance"/>
    <s v="[null]"/>
    <n v="121489"/>
    <s v="Actuals"/>
    <n v="121498"/>
    <s v="6520 - Repairs and maintenance"/>
    <x v="16"/>
    <s v="Maintenance"/>
    <n v="678.91"/>
    <m/>
    <m/>
    <m/>
    <m/>
    <m/>
    <m/>
    <m/>
    <m/>
    <m/>
    <m/>
    <m/>
    <m/>
    <m/>
  </r>
  <r>
    <s v="GL 2021 IISL.xlsx"/>
    <s v="Nice to have. Fill In or Delete"/>
    <s v="Nice to have. Fill In or Delete"/>
    <n v="678.91"/>
    <n v="44561"/>
    <n v="2021"/>
    <s v="Q4"/>
    <s v="December"/>
    <n v="52"/>
    <n v="31"/>
    <s v="Year"/>
    <s v="Activity"/>
    <s v="Actuals"/>
    <n v="44240"/>
    <x v="1"/>
    <x v="36"/>
    <x v="34"/>
    <n v="2021"/>
    <n v="2021"/>
    <n v="2"/>
    <s v="Nice to have. Fill In or Delete"/>
    <s v="EXPENSE"/>
    <x v="2"/>
    <s v="6520 - Repairs and maintenance"/>
    <s v="P&amp;L"/>
    <n v="25627"/>
    <s v="No"/>
    <s v="6520 - Repairs and maintenance"/>
    <s v="Bill"/>
    <s v="[null]"/>
    <n v="44240"/>
    <n v="2069"/>
    <s v="1 800 WATER DAMAGE OF NASSAU COUNTY"/>
    <s v="[null]"/>
    <s v="[null]"/>
    <s v="[null]"/>
    <s v="[null]"/>
    <n v="678.91"/>
    <m/>
    <n v="423144.30999999994"/>
    <s v="[null]"/>
    <s v="Expense"/>
    <s v="Operating Expense"/>
    <s v="Maintenance"/>
    <s v="[null]"/>
    <n v="1"/>
    <s v="Corporate"/>
    <s v="Percentage"/>
    <s v="6520 - Repairs and maintenance"/>
    <s v="6520 - Repairs and maintenance"/>
    <s v="Maintenance"/>
    <s v="[null]"/>
    <n v="121489"/>
    <s v="Actuals"/>
    <n v="121498"/>
    <s v="6520 - Repairs and maintenance"/>
    <x v="16"/>
    <s v="Maintenance"/>
    <n v="678.91"/>
    <m/>
    <m/>
    <m/>
    <m/>
    <m/>
    <m/>
    <m/>
    <m/>
    <m/>
    <m/>
    <m/>
    <m/>
    <m/>
  </r>
  <r>
    <s v="GL 2021 IISL.xlsx"/>
    <s v="Nice to have. Fill In or Delete"/>
    <s v="Nice to have. Fill In or Delete"/>
    <n v="678.91"/>
    <n v="44561"/>
    <n v="2021"/>
    <s v="Q4"/>
    <s v="December"/>
    <n v="52"/>
    <n v="31"/>
    <s v="Year"/>
    <s v="Activity"/>
    <s v="Actuals"/>
    <n v="44247"/>
    <x v="1"/>
    <x v="36"/>
    <x v="34"/>
    <n v="2021"/>
    <n v="2021"/>
    <n v="2"/>
    <s v="Nice to have. Fill In or Delete"/>
    <s v="EXPENSE"/>
    <x v="2"/>
    <s v="6520 - Repairs and maintenance"/>
    <s v="P&amp;L"/>
    <n v="25627"/>
    <s v="No"/>
    <s v="6520 - Repairs and maintenance"/>
    <s v="Bill"/>
    <s v="[null]"/>
    <n v="44247"/>
    <n v="2071"/>
    <s v="1 800 WATER DAMAGE OF NASSAU COUNTY"/>
    <s v="[null]"/>
    <s v="[null]"/>
    <s v="[null]"/>
    <s v="[null]"/>
    <n v="678.91"/>
    <m/>
    <n v="423823.21999999991"/>
    <s v="[null]"/>
    <s v="Expense"/>
    <s v="Operating Expense"/>
    <s v="Maintenance"/>
    <s v="[null]"/>
    <n v="1"/>
    <s v="Corporate"/>
    <s v="Percentage"/>
    <s v="6520 - Repairs and maintenance"/>
    <s v="6520 - Repairs and maintenance"/>
    <s v="Maintenance"/>
    <s v="[null]"/>
    <n v="121489"/>
    <s v="Actuals"/>
    <n v="121498"/>
    <s v="6520 - Repairs and maintenance"/>
    <x v="16"/>
    <s v="Maintenance"/>
    <n v="678.91"/>
    <m/>
    <m/>
    <m/>
    <m/>
    <m/>
    <m/>
    <m/>
    <m/>
    <m/>
    <m/>
    <m/>
    <m/>
    <m/>
  </r>
  <r>
    <s v="GL 2021 IISL.xlsx"/>
    <s v="Nice to have. Fill In or Delete"/>
    <s v="Nice to have. Fill In or Delete"/>
    <n v="678.91"/>
    <n v="44561"/>
    <n v="2021"/>
    <s v="Q4"/>
    <s v="December"/>
    <n v="52"/>
    <n v="31"/>
    <s v="Year"/>
    <s v="Activity"/>
    <s v="Actuals"/>
    <n v="44249"/>
    <x v="1"/>
    <x v="36"/>
    <x v="34"/>
    <n v="2021"/>
    <n v="2021"/>
    <n v="2"/>
    <s v="Nice to have. Fill In or Delete"/>
    <s v="EXPENSE"/>
    <x v="2"/>
    <s v="6520 - Repairs and maintenance"/>
    <s v="P&amp;L"/>
    <n v="25627"/>
    <s v="No"/>
    <s v="6520 - Repairs and maintenance"/>
    <s v="Bill"/>
    <s v="[null]"/>
    <n v="44249"/>
    <n v="2074"/>
    <s v="1 800 WATER DAMAGE OF NASSAU COUNTY"/>
    <s v="[null]"/>
    <s v="[null]"/>
    <s v="[null]"/>
    <s v="[null]"/>
    <n v="678.91"/>
    <m/>
    <n v="424502.12999999989"/>
    <s v="[null]"/>
    <s v="Expense"/>
    <s v="Operating Expense"/>
    <s v="Maintenance"/>
    <s v="[null]"/>
    <n v="1"/>
    <s v="Corporate"/>
    <s v="Percentage"/>
    <s v="6520 - Repairs and maintenance"/>
    <s v="6520 - Repairs and maintenance"/>
    <s v="Maintenance"/>
    <s v="[null]"/>
    <n v="121489"/>
    <s v="Actuals"/>
    <n v="121498"/>
    <s v="6520 - Repairs and maintenance"/>
    <x v="16"/>
    <s v="Maintenance"/>
    <n v="678.91"/>
    <m/>
    <m/>
    <m/>
    <m/>
    <m/>
    <m/>
    <m/>
    <m/>
    <m/>
    <m/>
    <m/>
    <m/>
    <m/>
  </r>
  <r>
    <s v="GL 2021 IISL.xlsx"/>
    <s v="Nice to have. Fill In or Delete"/>
    <s v="Nice to have. Fill In or Delete"/>
    <n v="136.15"/>
    <n v="44561"/>
    <n v="2021"/>
    <s v="Q4"/>
    <s v="December"/>
    <n v="52"/>
    <n v="31"/>
    <s v="Year"/>
    <s v="Activity"/>
    <s v="Actuals"/>
    <n v="44250"/>
    <x v="1"/>
    <x v="36"/>
    <x v="34"/>
    <n v="2021"/>
    <n v="2021"/>
    <n v="2"/>
    <s v="Nice to have. Fill In or Delete"/>
    <s v="EXPENSE"/>
    <x v="2"/>
    <s v="6520 - Repairs and maintenance"/>
    <s v="P&amp;L"/>
    <n v="25627"/>
    <s v="No"/>
    <s v="6520 - Repairs and maintenance"/>
    <s v="Bill"/>
    <s v="[null]"/>
    <n v="44250"/>
    <s v="IN1510049"/>
    <s v="CARR BUSINESS SYSTEMS"/>
    <s v="[null]"/>
    <s v="[null]"/>
    <s v="[null]"/>
    <s v="[null]"/>
    <n v="136.15"/>
    <m/>
    <n v="424638.27999999991"/>
    <s v="[null]"/>
    <s v="Expense"/>
    <s v="Operating Expense"/>
    <s v="Maintenance"/>
    <s v="[null]"/>
    <n v="1"/>
    <s v="Corporate"/>
    <s v="Percentage"/>
    <s v="6520 - Repairs and maintenance"/>
    <s v="6520 - Repairs and maintenance"/>
    <s v="Maintenance"/>
    <s v="[null]"/>
    <n v="121489"/>
    <s v="Actuals"/>
    <n v="121498"/>
    <s v="6520 - Repairs and maintenance"/>
    <x v="16"/>
    <s v="Maintenance"/>
    <n v="136.15"/>
    <m/>
    <m/>
    <m/>
    <m/>
    <m/>
    <m/>
    <m/>
    <m/>
    <m/>
    <m/>
    <m/>
    <m/>
    <m/>
  </r>
  <r>
    <s v="GL 2021 IISL.xlsx"/>
    <s v="Nice to have. Fill In or Delete"/>
    <s v="Nice to have. Fill In or Delete"/>
    <n v="338.9"/>
    <n v="44561"/>
    <n v="2021"/>
    <s v="Q4"/>
    <s v="December"/>
    <n v="52"/>
    <n v="31"/>
    <s v="Year"/>
    <s v="Activity"/>
    <s v="Actuals"/>
    <n v="44252"/>
    <x v="1"/>
    <x v="36"/>
    <x v="34"/>
    <n v="2021"/>
    <n v="2021"/>
    <n v="2"/>
    <s v="Nice to have. Fill In or Delete"/>
    <s v="EXPENSE"/>
    <x v="2"/>
    <s v="6520 - Repairs and maintenance"/>
    <s v="P&amp;L"/>
    <n v="25627"/>
    <s v="No"/>
    <s v="6520 - Repairs and maintenance"/>
    <s v="Bill"/>
    <s v="[null]"/>
    <n v="44252"/>
    <s v="IF10040107"/>
    <s v="Alta Industrial Equipment New York LLC D/B/A Hilo Equipment &amp; Services LLC"/>
    <s v="[null]"/>
    <s v="[null]"/>
    <s v="[null]"/>
    <s v="[null]"/>
    <n v="338.9"/>
    <m/>
    <n v="424977.17999999993"/>
    <s v="[null]"/>
    <s v="Expense"/>
    <s v="Operating Expense"/>
    <s v="Maintenance"/>
    <s v="[null]"/>
    <n v="1"/>
    <s v="Corporate"/>
    <s v="Percentage"/>
    <s v="6520 - Repairs and maintenance"/>
    <s v="6520 - Repairs and maintenance"/>
    <s v="Maintenance"/>
    <s v="[null]"/>
    <n v="121489"/>
    <s v="Actuals"/>
    <n v="121498"/>
    <s v="6520 - Repairs and maintenance"/>
    <x v="16"/>
    <s v="Maintenance"/>
    <n v="338.9"/>
    <m/>
    <m/>
    <m/>
    <m/>
    <m/>
    <m/>
    <m/>
    <m/>
    <m/>
    <m/>
    <m/>
    <m/>
    <m/>
  </r>
  <r>
    <s v="GL 2021 IISL.xlsx"/>
    <s v="Nice to have. Fill In or Delete"/>
    <s v="Nice to have. Fill In or Delete"/>
    <n v="233.72"/>
    <n v="44561"/>
    <n v="2021"/>
    <s v="Q4"/>
    <s v="December"/>
    <n v="52"/>
    <n v="31"/>
    <s v="Year"/>
    <s v="Activity"/>
    <s v="Actuals"/>
    <n v="44229"/>
    <x v="1"/>
    <x v="37"/>
    <x v="35"/>
    <n v="2021"/>
    <n v="2021"/>
    <n v="2"/>
    <s v="Nice to have. Fill In or Delete"/>
    <s v="EXPENSE"/>
    <x v="2"/>
    <s v="6535 - Office supplies"/>
    <s v="P&amp;L"/>
    <n v="25627"/>
    <s v="No"/>
    <s v="6535 - Office supplies"/>
    <s v="Expense Report"/>
    <s v="[null]"/>
    <n v="44229"/>
    <s v="EXP6107"/>
    <s v="Michael Collins"/>
    <s v="[null]"/>
    <s v="[null]"/>
    <s v="[null]"/>
    <s v="[null]"/>
    <n v="233.72"/>
    <m/>
    <n v="442332.42"/>
    <s v="Michael Collins"/>
    <s v="Expense"/>
    <s v="Operating Expense"/>
    <s v="Office Expenses"/>
    <s v="[null]"/>
    <n v="1"/>
    <s v="Corporate"/>
    <s v="Percentage"/>
    <s v="6535 - Office supplies"/>
    <s v="6535 - Office supplies"/>
    <s v="Office Expenses"/>
    <s v="[null]"/>
    <n v="121489"/>
    <s v="Actuals"/>
    <n v="121498"/>
    <s v="6535 - Office supplies"/>
    <x v="15"/>
    <s v="Office Expenses"/>
    <n v="233.72"/>
    <m/>
    <m/>
    <m/>
    <m/>
    <m/>
    <m/>
    <m/>
    <m/>
    <m/>
    <m/>
    <m/>
    <m/>
    <m/>
  </r>
  <r>
    <s v="GL 2021 IISL.xlsx"/>
    <s v="Nice to have. Fill In or Delete"/>
    <s v="Nice to have. Fill In or Delete"/>
    <n v="241.38"/>
    <n v="44561"/>
    <n v="2021"/>
    <s v="Q4"/>
    <s v="December"/>
    <n v="52"/>
    <n v="31"/>
    <s v="Year"/>
    <s v="Activity"/>
    <s v="Actuals"/>
    <n v="44233"/>
    <x v="1"/>
    <x v="37"/>
    <x v="35"/>
    <n v="2021"/>
    <n v="2021"/>
    <n v="2"/>
    <s v="Nice to have. Fill In or Delete"/>
    <s v="EXPENSE"/>
    <x v="2"/>
    <s v="6535 - Office supplies"/>
    <s v="P&amp;L"/>
    <n v="25627"/>
    <s v="No"/>
    <s v="6535 - Office supplies"/>
    <s v="Bill"/>
    <s v="[null]"/>
    <n v="44233"/>
    <n v="8061222682"/>
    <s v="STAPLES BUSINESS ADVANTAGE"/>
    <s v="[null]"/>
    <s v="[null]"/>
    <s v="[null]"/>
    <s v="[null]"/>
    <n v="241.38"/>
    <m/>
    <n v="442573.8"/>
    <s v="[null]"/>
    <s v="Expense"/>
    <s v="Operating Expense"/>
    <s v="Office Expenses"/>
    <s v="[null]"/>
    <n v="1"/>
    <s v="Corporate"/>
    <s v="Percentage"/>
    <s v="6535 - Office supplies"/>
    <s v="6535 - Office supplies"/>
    <s v="Office Expenses"/>
    <s v="[null]"/>
    <n v="121489"/>
    <s v="Actuals"/>
    <n v="121498"/>
    <s v="6535 - Office supplies"/>
    <x v="15"/>
    <s v="Office Expenses"/>
    <n v="241.38"/>
    <m/>
    <m/>
    <m/>
    <m/>
    <m/>
    <m/>
    <m/>
    <m/>
    <m/>
    <m/>
    <m/>
    <m/>
    <m/>
  </r>
  <r>
    <s v="GL 2021 IISL.xlsx"/>
    <s v="Nice to have. Fill In or Delete"/>
    <s v="Nice to have. Fill In or Delete"/>
    <n v="60.6"/>
    <n v="44561"/>
    <n v="2021"/>
    <s v="Q4"/>
    <s v="December"/>
    <n v="52"/>
    <n v="31"/>
    <s v="Year"/>
    <s v="Activity"/>
    <s v="Actuals"/>
    <n v="44240"/>
    <x v="1"/>
    <x v="37"/>
    <x v="35"/>
    <n v="2021"/>
    <n v="2021"/>
    <n v="2"/>
    <s v="Nice to have. Fill In or Delete"/>
    <s v="EXPENSE"/>
    <x v="2"/>
    <s v="6535 - Office supplies"/>
    <s v="P&amp;L"/>
    <n v="25627"/>
    <s v="No"/>
    <s v="6535 - Office supplies"/>
    <s v="Bill"/>
    <s v="[null]"/>
    <n v="44240"/>
    <n v="8061295831"/>
    <s v="STAPLES BUSINESS ADVANTAGE"/>
    <s v="[null]"/>
    <s v="[null]"/>
    <s v="[null]"/>
    <s v="[null]"/>
    <n v="60.6"/>
    <m/>
    <n v="442634.39999999997"/>
    <s v="[null]"/>
    <s v="Expense"/>
    <s v="Operating Expense"/>
    <s v="Office Expenses"/>
    <s v="[null]"/>
    <n v="1"/>
    <s v="Corporate"/>
    <s v="Percentage"/>
    <s v="6535 - Office supplies"/>
    <s v="6535 - Office supplies"/>
    <s v="Office Expenses"/>
    <s v="[null]"/>
    <n v="121489"/>
    <s v="Actuals"/>
    <n v="121498"/>
    <s v="6535 - Office supplies"/>
    <x v="15"/>
    <s v="Office Expenses"/>
    <n v="60.6"/>
    <m/>
    <m/>
    <m/>
    <m/>
    <m/>
    <m/>
    <m/>
    <m/>
    <m/>
    <m/>
    <m/>
    <m/>
    <m/>
  </r>
  <r>
    <s v="GL 2021 IISL.xlsx"/>
    <s v="Nice to have. Fill In or Delete"/>
    <s v="Nice to have. Fill In or Delete"/>
    <n v="474.95"/>
    <n v="44561"/>
    <n v="2021"/>
    <s v="Q4"/>
    <s v="December"/>
    <n v="52"/>
    <n v="31"/>
    <s v="Year"/>
    <s v="Activity"/>
    <s v="Actuals"/>
    <n v="44254"/>
    <x v="1"/>
    <x v="37"/>
    <x v="35"/>
    <n v="2021"/>
    <n v="2021"/>
    <n v="2"/>
    <s v="Nice to have. Fill In or Delete"/>
    <s v="EXPENSE"/>
    <x v="2"/>
    <s v="6535 - Office supplies"/>
    <s v="P&amp;L"/>
    <n v="25627"/>
    <s v="No"/>
    <s v="6535 - Office supplies"/>
    <s v="Bill"/>
    <s v="[null]"/>
    <n v="44254"/>
    <n v="8061435638"/>
    <s v="STAPLES BUSINESS ADVANTAGE"/>
    <s v="[null]"/>
    <s v="[null]"/>
    <s v="[null]"/>
    <s v="[null]"/>
    <n v="474.95"/>
    <m/>
    <n v="443109.35"/>
    <s v="[null]"/>
    <s v="Expense"/>
    <s v="Operating Expense"/>
    <s v="Office Expenses"/>
    <s v="[null]"/>
    <n v="1"/>
    <s v="Corporate"/>
    <s v="Percentage"/>
    <s v="6535 - Office supplies"/>
    <s v="6535 - Office supplies"/>
    <s v="Office Expenses"/>
    <s v="[null]"/>
    <n v="121489"/>
    <s v="Actuals"/>
    <n v="121498"/>
    <s v="6535 - Office supplies"/>
    <x v="15"/>
    <s v="Office Expenses"/>
    <n v="474.95"/>
    <m/>
    <m/>
    <m/>
    <m/>
    <m/>
    <m/>
    <m/>
    <m/>
    <m/>
    <m/>
    <m/>
    <m/>
    <m/>
  </r>
  <r>
    <s v="GL 2021 IISL.xlsx"/>
    <s v="Nice to have. Fill In or Delete"/>
    <s v="Nice to have. Fill In or Delete"/>
    <n v="99"/>
    <n v="44561"/>
    <n v="2021"/>
    <s v="Q4"/>
    <s v="December"/>
    <n v="52"/>
    <n v="31"/>
    <s v="Year"/>
    <s v="Activity"/>
    <s v="Actuals"/>
    <n v="44228"/>
    <x v="1"/>
    <x v="38"/>
    <x v="36"/>
    <n v="2021"/>
    <n v="2021"/>
    <n v="2"/>
    <s v="Nice to have. Fill In or Delete"/>
    <s v="EXPENSE"/>
    <x v="2"/>
    <s v="6540 - Office expense"/>
    <s v="P&amp;L"/>
    <n v="25627"/>
    <s v="No"/>
    <s v="6540 - Office expense"/>
    <s v="Bill"/>
    <s v="[null]"/>
    <n v="44228"/>
    <n v="9119034476"/>
    <s v="CINTAS CORP"/>
    <s v="[null]"/>
    <s v="[null]"/>
    <s v="[null]"/>
    <s v="[null]"/>
    <n v="99"/>
    <m/>
    <n v="9415858.6599999964"/>
    <s v="[null]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99"/>
    <m/>
    <m/>
    <m/>
    <m/>
    <m/>
    <m/>
    <m/>
    <m/>
    <m/>
    <m/>
    <m/>
    <m/>
    <m/>
  </r>
  <r>
    <s v="GL 2021 IISL.xlsx"/>
    <s v="Nice to have. Fill In or Delete"/>
    <s v="Nice to have. Fill In or Delete"/>
    <n v="105.29"/>
    <n v="44561"/>
    <n v="2021"/>
    <s v="Q4"/>
    <s v="December"/>
    <n v="52"/>
    <n v="31"/>
    <s v="Year"/>
    <s v="Activity"/>
    <s v="Actuals"/>
    <n v="44228"/>
    <x v="1"/>
    <x v="38"/>
    <x v="36"/>
    <n v="2021"/>
    <n v="2021"/>
    <n v="2"/>
    <s v="Nice to have. Fill In or Delete"/>
    <s v="EXPENSE"/>
    <x v="2"/>
    <s v="6540 - Office expense"/>
    <s v="P&amp;L"/>
    <n v="25627"/>
    <s v="No"/>
    <s v="6540 - Office expense"/>
    <s v="Bill"/>
    <s v="[null]"/>
    <n v="44228"/>
    <n v="9119038001"/>
    <s v="CINTAS CORP"/>
    <s v="[null]"/>
    <s v="[null]"/>
    <s v="[null]"/>
    <s v="[null]"/>
    <n v="105.29"/>
    <m/>
    <n v="9415963.9499999955"/>
    <s v="[null]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105.29"/>
    <m/>
    <m/>
    <m/>
    <m/>
    <m/>
    <m/>
    <m/>
    <m/>
    <m/>
    <m/>
    <m/>
    <m/>
    <m/>
  </r>
  <r>
    <s v="GL 2021 IISL.xlsx"/>
    <s v="Nice to have. Fill In or Delete"/>
    <s v="Nice to have. Fill In or Delete"/>
    <n v="80.790000000000006"/>
    <n v="44561"/>
    <n v="2021"/>
    <s v="Q4"/>
    <s v="December"/>
    <n v="52"/>
    <n v="31"/>
    <s v="Year"/>
    <s v="Activity"/>
    <s v="Actuals"/>
    <n v="44229"/>
    <x v="1"/>
    <x v="38"/>
    <x v="36"/>
    <n v="2021"/>
    <n v="2021"/>
    <n v="2"/>
    <s v="Nice to have. Fill In or Delete"/>
    <s v="EXPENSE"/>
    <x v="2"/>
    <s v="6540 - Office expense"/>
    <s v="P&amp;L"/>
    <n v="25627"/>
    <s v="No"/>
    <s v="6540 - Office expense"/>
    <s v="Expense Report"/>
    <s v="[null]"/>
    <n v="44229"/>
    <s v="EXP6107"/>
    <s v="Michael Collins"/>
    <s v="[null]"/>
    <s v="[null]"/>
    <s v="[null]"/>
    <s v="[null]"/>
    <n v="80.790000000000006"/>
    <m/>
    <n v="9416044.7399999946"/>
    <s v="Michael Collins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80.790000000000006"/>
    <m/>
    <m/>
    <m/>
    <m/>
    <m/>
    <m/>
    <m/>
    <m/>
    <m/>
    <m/>
    <m/>
    <m/>
    <m/>
  </r>
  <r>
    <s v="GL 2021 IISL.xlsx"/>
    <s v="Nice to have. Fill In or Delete"/>
    <s v="Nice to have. Fill In or Delete"/>
    <n v="207.57"/>
    <n v="44561"/>
    <n v="2021"/>
    <s v="Q4"/>
    <s v="December"/>
    <n v="52"/>
    <n v="31"/>
    <s v="Year"/>
    <s v="Activity"/>
    <s v="Actuals"/>
    <n v="44230"/>
    <x v="1"/>
    <x v="38"/>
    <x v="36"/>
    <n v="2021"/>
    <n v="2021"/>
    <n v="2"/>
    <s v="Nice to have. Fill In or Delete"/>
    <s v="EXPENSE"/>
    <x v="2"/>
    <s v="6540 - Office expense"/>
    <s v="P&amp;L"/>
    <n v="25627"/>
    <s v="No"/>
    <s v="6540 - Office expense"/>
    <s v="Bill"/>
    <s v="[null]"/>
    <n v="44230"/>
    <n v="129727755"/>
    <s v="ULINE"/>
    <s v="[null]"/>
    <s v="[null]"/>
    <s v="[null]"/>
    <s v="[null]"/>
    <n v="207.57"/>
    <m/>
    <n v="9416252.3099999949"/>
    <s v="[null]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207.57"/>
    <m/>
    <m/>
    <m/>
    <m/>
    <m/>
    <m/>
    <m/>
    <m/>
    <m/>
    <m/>
    <m/>
    <m/>
    <m/>
  </r>
  <r>
    <s v="GL 2021 IISL.xlsx"/>
    <s v="Nice to have. Fill In or Delete"/>
    <s v="Nice to have. Fill In or Delete"/>
    <n v="22231.360000000001"/>
    <n v="44561"/>
    <n v="2021"/>
    <s v="Q4"/>
    <s v="December"/>
    <n v="52"/>
    <n v="31"/>
    <s v="Year"/>
    <s v="Activity"/>
    <s v="Actuals"/>
    <n v="44234"/>
    <x v="1"/>
    <x v="38"/>
    <x v="36"/>
    <n v="2021"/>
    <n v="2021"/>
    <n v="2"/>
    <s v="Nice to have. Fill In or Delete"/>
    <s v="EXPENSE"/>
    <x v="2"/>
    <s v="6540 - Office expense"/>
    <s v="P&amp;L"/>
    <n v="25627"/>
    <s v="No"/>
    <s v="6540 - Office expense"/>
    <s v="Credit Card"/>
    <s v="[null]"/>
    <n v="44234"/>
    <s v="[null]"/>
    <s v="[null]"/>
    <s v="[null]"/>
    <s v="[null]"/>
    <s v="[null]"/>
    <s v="[null]"/>
    <n v="22231.360000000001"/>
    <m/>
    <n v="9438483.6699999943"/>
    <s v="[null]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22231.360000000001"/>
    <m/>
    <m/>
    <m/>
    <m/>
    <m/>
    <m/>
    <m/>
    <m/>
    <m/>
    <m/>
    <m/>
    <m/>
    <m/>
  </r>
  <r>
    <s v="GL 2021 IISL.xlsx"/>
    <s v="Nice to have. Fill In or Delete"/>
    <s v="Nice to have. Fill In or Delete"/>
    <n v="19524.189999999999"/>
    <n v="44561"/>
    <n v="2021"/>
    <s v="Q4"/>
    <s v="December"/>
    <n v="52"/>
    <n v="31"/>
    <s v="Year"/>
    <s v="Activity"/>
    <s v="Actuals"/>
    <n v="44236"/>
    <x v="1"/>
    <x v="38"/>
    <x v="36"/>
    <n v="2021"/>
    <n v="2021"/>
    <n v="2"/>
    <s v="Nice to have. Fill In or Delete"/>
    <s v="EXPENSE"/>
    <x v="2"/>
    <s v="6540 - Office expense"/>
    <s v="P&amp;L"/>
    <n v="25627"/>
    <s v="No"/>
    <s v="6540 - Office expense"/>
    <s v="Credit Card"/>
    <s v="[null]"/>
    <n v="44236"/>
    <s v="[null]"/>
    <s v="[null]"/>
    <s v="[null]"/>
    <s v="[null]"/>
    <s v="[null]"/>
    <s v="[null]"/>
    <n v="19524.189999999999"/>
    <m/>
    <n v="9458007.8599999938"/>
    <s v="[null]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19524.189999999999"/>
    <m/>
    <m/>
    <m/>
    <m/>
    <m/>
    <m/>
    <m/>
    <m/>
    <m/>
    <m/>
    <m/>
    <m/>
    <m/>
  </r>
  <r>
    <s v="GL 2021 IISL.xlsx"/>
    <s v="Nice to have. Fill In or Delete"/>
    <s v="Nice to have. Fill In or Delete"/>
    <n v="445.21"/>
    <n v="44561"/>
    <n v="2021"/>
    <s v="Q4"/>
    <s v="December"/>
    <n v="52"/>
    <n v="31"/>
    <s v="Year"/>
    <s v="Activity"/>
    <s v="Actuals"/>
    <n v="44238"/>
    <x v="1"/>
    <x v="38"/>
    <x v="36"/>
    <n v="2021"/>
    <n v="2021"/>
    <n v="2"/>
    <s v="Nice to have. Fill In or Delete"/>
    <s v="EXPENSE"/>
    <x v="2"/>
    <s v="6540 - Office expense"/>
    <s v="P&amp;L"/>
    <n v="25627"/>
    <s v="No"/>
    <s v="6540 - Office expense"/>
    <s v="Bill"/>
    <s v="[null]"/>
    <n v="44238"/>
    <n v="130067222"/>
    <s v="ULINE"/>
    <s v="[null]"/>
    <s v="[null]"/>
    <s v="[null]"/>
    <s v="[null]"/>
    <n v="445.21"/>
    <m/>
    <n v="9458453.0699999947"/>
    <s v="[null]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445.21"/>
    <m/>
    <m/>
    <m/>
    <m/>
    <m/>
    <m/>
    <m/>
    <m/>
    <m/>
    <m/>
    <m/>
    <m/>
    <m/>
  </r>
  <r>
    <s v="GL 2021 IISL.xlsx"/>
    <s v="Nice to have. Fill In or Delete"/>
    <s v="Nice to have. Fill In or Delete"/>
    <n v="5535.62"/>
    <n v="44561"/>
    <n v="2021"/>
    <s v="Q4"/>
    <s v="December"/>
    <n v="52"/>
    <n v="31"/>
    <s v="Year"/>
    <s v="Activity"/>
    <s v="Actuals"/>
    <n v="44238"/>
    <x v="1"/>
    <x v="38"/>
    <x v="36"/>
    <n v="2021"/>
    <n v="2021"/>
    <n v="2"/>
    <s v="Nice to have. Fill In or Delete"/>
    <s v="EXPENSE"/>
    <x v="2"/>
    <s v="6540 - Office expense"/>
    <s v="P&amp;L"/>
    <n v="25627"/>
    <s v="No"/>
    <s v="6540 - Office expense"/>
    <s v="Check"/>
    <s v="[null]"/>
    <n v="44238"/>
    <n v="70851"/>
    <s v="Jean Linder"/>
    <s v="[null]"/>
    <s v="[null]"/>
    <s v="[null]"/>
    <s v="[null]"/>
    <n v="5535.62"/>
    <m/>
    <n v="9463988.6899999939"/>
    <s v="[null]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5535.62"/>
    <m/>
    <m/>
    <m/>
    <m/>
    <m/>
    <m/>
    <m/>
    <m/>
    <m/>
    <m/>
    <m/>
    <m/>
    <m/>
  </r>
  <r>
    <s v="GL 2021 IISL.xlsx"/>
    <s v="Nice to have. Fill In or Delete"/>
    <s v="Nice to have. Fill In or Delete"/>
    <n v="3886.51"/>
    <n v="44561"/>
    <n v="2021"/>
    <s v="Q4"/>
    <s v="December"/>
    <n v="52"/>
    <n v="31"/>
    <s v="Year"/>
    <s v="Activity"/>
    <s v="Actuals"/>
    <n v="44240"/>
    <x v="1"/>
    <x v="38"/>
    <x v="36"/>
    <n v="2021"/>
    <n v="2021"/>
    <n v="2"/>
    <s v="Nice to have. Fill In or Delete"/>
    <s v="EXPENSE"/>
    <x v="2"/>
    <s v="6540 - Office expense"/>
    <s v="P&amp;L"/>
    <n v="25627"/>
    <s v="No"/>
    <s v="6540 - Office expense"/>
    <s v="Credit Card"/>
    <s v="[null]"/>
    <n v="44240"/>
    <s v="[null]"/>
    <s v="[null]"/>
    <s v="[null]"/>
    <s v="[null]"/>
    <s v="[null]"/>
    <s v="[null]"/>
    <n v="3886.51"/>
    <m/>
    <n v="9467875.1999999937"/>
    <s v="[null]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3886.51"/>
    <m/>
    <m/>
    <m/>
    <m/>
    <m/>
    <m/>
    <m/>
    <m/>
    <m/>
    <m/>
    <m/>
    <m/>
    <m/>
  </r>
  <r>
    <s v="GL 2021 IISL.xlsx"/>
    <s v="Nice to have. Fill In or Delete"/>
    <s v="Nice to have. Fill In or Delete"/>
    <n v="81"/>
    <n v="44561"/>
    <n v="2021"/>
    <s v="Q4"/>
    <s v="December"/>
    <n v="52"/>
    <n v="31"/>
    <s v="Year"/>
    <s v="Activity"/>
    <s v="Actuals"/>
    <n v="44249"/>
    <x v="1"/>
    <x v="38"/>
    <x v="36"/>
    <n v="2021"/>
    <n v="2021"/>
    <n v="2"/>
    <s v="Nice to have. Fill In or Delete"/>
    <s v="EXPENSE"/>
    <x v="2"/>
    <s v="6540 - Office expense"/>
    <s v="P&amp;L"/>
    <n v="25627"/>
    <s v="No"/>
    <s v="6540 - Office expense"/>
    <s v="Expense Report"/>
    <s v="[null]"/>
    <n v="44249"/>
    <s v="EXP6111"/>
    <s v="Bryan Powers"/>
    <s v="[null]"/>
    <s v="[null]"/>
    <s v="[null]"/>
    <s v="[null]"/>
    <n v="81"/>
    <m/>
    <n v="9467956.1999999937"/>
    <s v="Bryan Powers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81"/>
    <m/>
    <m/>
    <m/>
    <m/>
    <m/>
    <m/>
    <m/>
    <m/>
    <m/>
    <m/>
    <m/>
    <m/>
    <m/>
  </r>
  <r>
    <s v="GL 2021 IISL.xlsx"/>
    <s v="Nice to have. Fill In or Delete"/>
    <s v="Nice to have. Fill In or Delete"/>
    <n v="8.69"/>
    <n v="44561"/>
    <n v="2021"/>
    <s v="Q4"/>
    <s v="December"/>
    <n v="52"/>
    <n v="31"/>
    <s v="Year"/>
    <s v="Activity"/>
    <s v="Actuals"/>
    <n v="44255"/>
    <x v="1"/>
    <x v="38"/>
    <x v="36"/>
    <n v="2021"/>
    <n v="2021"/>
    <n v="2"/>
    <s v="Nice to have. Fill In or Delete"/>
    <s v="EXPENSE"/>
    <x v="2"/>
    <s v="6540 - Office expense"/>
    <s v="P&amp;L"/>
    <n v="25627"/>
    <s v="No"/>
    <s v="6540 - Office expense"/>
    <s v="Expense Report"/>
    <s v="[null]"/>
    <n v="44255"/>
    <s v="EXP6114"/>
    <s v="Jeffrey Smith"/>
    <s v="[null]"/>
    <s v="[null]"/>
    <s v="[null]"/>
    <s v="[null]"/>
    <n v="8.69"/>
    <m/>
    <n v="9467964.8899999931"/>
    <s v="Jeffrey Smith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8.69"/>
    <m/>
    <m/>
    <m/>
    <m/>
    <m/>
    <m/>
    <m/>
    <m/>
    <m/>
    <m/>
    <m/>
    <m/>
    <m/>
  </r>
  <r>
    <s v="GL 2021 IISL.xlsx"/>
    <s v="Nice to have. Fill In or Delete"/>
    <s v="Nice to have. Fill In or Delete"/>
    <n v="3805.75"/>
    <n v="44561"/>
    <n v="2021"/>
    <s v="Q4"/>
    <s v="December"/>
    <n v="52"/>
    <n v="31"/>
    <s v="Year"/>
    <s v="Activity"/>
    <s v="Actuals"/>
    <n v="44255"/>
    <x v="1"/>
    <x v="38"/>
    <x v="36"/>
    <n v="2021"/>
    <n v="2021"/>
    <n v="2"/>
    <s v="Nice to have. Fill In or Delete"/>
    <s v="EXPENSE"/>
    <x v="2"/>
    <s v="6540 - Office expense"/>
    <s v="P&amp;L"/>
    <n v="25627"/>
    <s v="No"/>
    <s v="6540 - Office expense"/>
    <s v="Bill"/>
    <s v="[null]"/>
    <n v="44255"/>
    <n v="61617"/>
    <s v="MANHATTAN AQUARIUMS INC"/>
    <s v="[null]"/>
    <s v="[null]"/>
    <s v="[null]"/>
    <s v="[null]"/>
    <n v="3805.75"/>
    <m/>
    <n v="9471770.6399999931"/>
    <s v="[null]"/>
    <s v="Expense"/>
    <s v="Operating Expense"/>
    <s v="Office Expenses"/>
    <s v="[null]"/>
    <n v="1"/>
    <s v="Corporate"/>
    <s v="Percentage"/>
    <s v="6540 - Office expense"/>
    <s v="6540 - Office expense"/>
    <s v="Office Expenses"/>
    <s v="[null]"/>
    <n v="121489"/>
    <s v="Actuals"/>
    <n v="121498"/>
    <s v="6540 - Office expense"/>
    <x v="15"/>
    <s v="Office Expenses"/>
    <n v="3805.75"/>
    <m/>
    <m/>
    <m/>
    <m/>
    <m/>
    <m/>
    <m/>
    <m/>
    <m/>
    <m/>
    <m/>
    <m/>
    <m/>
  </r>
  <r>
    <s v="GL 2021 IISL.xlsx"/>
    <s v="Nice to have. Fill In or Delete"/>
    <s v="Nice to have. Fill In or Delete"/>
    <n v="-20000"/>
    <n v="44561"/>
    <n v="2021"/>
    <s v="Q4"/>
    <s v="December"/>
    <n v="52"/>
    <n v="31"/>
    <s v="Year"/>
    <s v="Activity"/>
    <s v="Actuals"/>
    <n v="44228"/>
    <x v="1"/>
    <x v="39"/>
    <x v="37"/>
    <n v="2021"/>
    <n v="2021"/>
    <n v="2"/>
    <s v="Nice to have. Fill In or Delete"/>
    <s v="EXPENSE"/>
    <x v="2"/>
    <s v="6595 - Promotion"/>
    <s v="P&amp;L"/>
    <n v="25627"/>
    <s v="No"/>
    <s v="6595 - Promotion"/>
    <s v="Journal"/>
    <s v="[null]"/>
    <n v="44228"/>
    <n v="3788"/>
    <s v="[null]"/>
    <s v="[null]"/>
    <s v="[null]"/>
    <s v="[null]"/>
    <s v="[null]"/>
    <m/>
    <n v="20000"/>
    <n v="-6641967.2800000003"/>
    <s v="[null]"/>
    <s v="Expense"/>
    <s v="Operating Expense"/>
    <s v="Marketing"/>
    <s v="[null]"/>
    <n v="1"/>
    <s v="Corporate"/>
    <s v="Percentage"/>
    <s v="6595 - Promotion"/>
    <s v="6595 - Promotion"/>
    <s v="Marketing"/>
    <s v="[null]"/>
    <n v="121489"/>
    <s v="Actuals"/>
    <n v="121498"/>
    <s v="6595 - Promotion"/>
    <x v="17"/>
    <s v="Marketing"/>
    <n v="-20000"/>
    <m/>
    <m/>
    <m/>
    <m/>
    <m/>
    <m/>
    <m/>
    <m/>
    <m/>
    <m/>
    <m/>
    <m/>
    <m/>
  </r>
  <r>
    <s v="GL 2021 IISL.xlsx"/>
    <s v="Nice to have. Fill In or Delete"/>
    <s v="Nice to have. Fill In or Delete"/>
    <n v="35000"/>
    <n v="44561"/>
    <n v="2021"/>
    <s v="Q4"/>
    <s v="December"/>
    <n v="52"/>
    <n v="31"/>
    <s v="Year"/>
    <s v="Activity"/>
    <s v="Actuals"/>
    <n v="44228"/>
    <x v="1"/>
    <x v="39"/>
    <x v="37"/>
    <n v="2021"/>
    <n v="2021"/>
    <n v="2"/>
    <s v="Nice to have. Fill In or Delete"/>
    <s v="EXPENSE"/>
    <x v="2"/>
    <s v="6595 - Promotion"/>
    <s v="P&amp;L"/>
    <n v="25627"/>
    <s v="No"/>
    <s v="6595 - Promotion"/>
    <s v="Journal"/>
    <s v="[null]"/>
    <n v="44228"/>
    <n v="3637"/>
    <s v="[null]"/>
    <s v="[null]"/>
    <s v="[null]"/>
    <s v="[null]"/>
    <s v="[null]"/>
    <n v="35000"/>
    <m/>
    <n v="-6606967.2800000003"/>
    <s v="[null]"/>
    <s v="Expense"/>
    <s v="Operating Expense"/>
    <s v="Marketing"/>
    <s v="[null]"/>
    <n v="1"/>
    <s v="Corporate"/>
    <s v="Percentage"/>
    <s v="6595 - Promotion"/>
    <s v="6595 - Promotion"/>
    <s v="Marketing"/>
    <s v="[null]"/>
    <n v="121489"/>
    <s v="Actuals"/>
    <n v="121498"/>
    <s v="6595 - Promotion"/>
    <x v="17"/>
    <s v="Marketing"/>
    <n v="35000"/>
    <m/>
    <m/>
    <m/>
    <m/>
    <m/>
    <m/>
    <m/>
    <m/>
    <m/>
    <m/>
    <m/>
    <m/>
    <m/>
  </r>
  <r>
    <s v="GL 2021 IISL.xlsx"/>
    <s v="Nice to have. Fill In or Delete"/>
    <s v="Nice to have. Fill In or Delete"/>
    <n v="2987.19"/>
    <n v="44561"/>
    <n v="2021"/>
    <s v="Q4"/>
    <s v="December"/>
    <n v="52"/>
    <n v="31"/>
    <s v="Year"/>
    <s v="Activity"/>
    <s v="Actuals"/>
    <n v="44228"/>
    <x v="1"/>
    <x v="39"/>
    <x v="37"/>
    <n v="2021"/>
    <n v="2021"/>
    <n v="2"/>
    <s v="Nice to have. Fill In or Delete"/>
    <s v="EXPENSE"/>
    <x v="2"/>
    <s v="6595 - Promotion"/>
    <s v="P&amp;L"/>
    <n v="25627"/>
    <s v="No"/>
    <s v="6595 - Promotion"/>
    <s v="Bill"/>
    <s v="[null]"/>
    <n v="44228"/>
    <s v="1/31/21 Statement"/>
    <s v="PINE HOLLOW COUNTRY CLUB"/>
    <s v="[null]"/>
    <s v="[null]"/>
    <s v="[null]"/>
    <s v="[null]"/>
    <n v="2987.19"/>
    <m/>
    <n v="-6603980.0899999999"/>
    <s v="[null]"/>
    <s v="Expense"/>
    <s v="Operating Expense"/>
    <s v="Marketing"/>
    <s v="[null]"/>
    <n v="1"/>
    <s v="Corporate"/>
    <s v="Percentage"/>
    <s v="6595 - Promotion"/>
    <s v="6595 - Promotion"/>
    <s v="Marketing"/>
    <s v="[null]"/>
    <n v="121489"/>
    <s v="Actuals"/>
    <n v="121498"/>
    <s v="6595 - Promotion"/>
    <x v="17"/>
    <s v="Marketing"/>
    <n v="2987.19"/>
    <m/>
    <m/>
    <m/>
    <m/>
    <m/>
    <m/>
    <m/>
    <m/>
    <m/>
    <m/>
    <m/>
    <m/>
    <m/>
  </r>
  <r>
    <s v="GL 2021 IISL.xlsx"/>
    <s v="Nice to have. Fill In or Delete"/>
    <s v="Nice to have. Fill In or Delete"/>
    <n v="7500"/>
    <n v="44561"/>
    <n v="2021"/>
    <s v="Q4"/>
    <s v="December"/>
    <n v="52"/>
    <n v="31"/>
    <s v="Year"/>
    <s v="Activity"/>
    <s v="Actuals"/>
    <n v="44232"/>
    <x v="1"/>
    <x v="39"/>
    <x v="37"/>
    <n v="2021"/>
    <n v="2021"/>
    <n v="2"/>
    <s v="Nice to have. Fill In or Delete"/>
    <s v="EXPENSE"/>
    <x v="2"/>
    <s v="6595 - Promotion"/>
    <s v="P&amp;L"/>
    <n v="25627"/>
    <s v="No"/>
    <s v="6595 - Promotion"/>
    <s v="Bill"/>
    <s v="[null]"/>
    <n v="44232"/>
    <n v="7623"/>
    <s v="Brainstorm Studio Inc"/>
    <s v="[null]"/>
    <s v="[null]"/>
    <s v="[null]"/>
    <s v="[null]"/>
    <n v="7500"/>
    <m/>
    <n v="-6596480.0899999999"/>
    <s v="[null]"/>
    <s v="Expense"/>
    <s v="Operating Expense"/>
    <s v="Marketing"/>
    <s v="[null]"/>
    <n v="1"/>
    <s v="Corporate"/>
    <s v="Percentage"/>
    <s v="6595 - Promotion"/>
    <s v="6595 - Promotion"/>
    <s v="Marketing"/>
    <s v="[null]"/>
    <n v="121489"/>
    <s v="Actuals"/>
    <n v="121498"/>
    <s v="6595 - Promotion"/>
    <x v="17"/>
    <s v="Marketing"/>
    <n v="7500"/>
    <m/>
    <m/>
    <m/>
    <m/>
    <m/>
    <m/>
    <m/>
    <m/>
    <m/>
    <m/>
    <m/>
    <m/>
    <m/>
  </r>
  <r>
    <s v="GL 2021 IISL.xlsx"/>
    <s v="Nice to have. Fill In or Delete"/>
    <s v="Nice to have. Fill In or Delete"/>
    <n v="-64832.44"/>
    <n v="44561"/>
    <n v="2021"/>
    <s v="Q4"/>
    <s v="December"/>
    <n v="52"/>
    <n v="31"/>
    <s v="Year"/>
    <s v="Activity"/>
    <s v="Actuals"/>
    <n v="44235"/>
    <x v="1"/>
    <x v="39"/>
    <x v="37"/>
    <n v="2021"/>
    <n v="2021"/>
    <n v="2"/>
    <s v="Nice to have. Fill In or Delete"/>
    <s v="EXPENSE"/>
    <x v="2"/>
    <s v="6595 - Promotion"/>
    <s v="P&amp;L"/>
    <n v="25627"/>
    <s v="No"/>
    <s v="6595 - Promotion"/>
    <s v="Deposit"/>
    <s v="[null]"/>
    <n v="44235"/>
    <n v="1906"/>
    <s v="[null]"/>
    <s v="[null]"/>
    <s v="[null]"/>
    <s v="[null]"/>
    <s v="[null]"/>
    <m/>
    <n v="64832.44"/>
    <n v="-6661312.5300000003"/>
    <s v="[null]"/>
    <s v="Expense"/>
    <s v="Operating Expense"/>
    <s v="Marketing"/>
    <s v="[null]"/>
    <n v="1"/>
    <s v="Corporate"/>
    <s v="Percentage"/>
    <s v="6595 - Promotion"/>
    <s v="6595 - Promotion"/>
    <s v="Marketing"/>
    <s v="[null]"/>
    <n v="121489"/>
    <s v="Actuals"/>
    <n v="121498"/>
    <s v="6595 - Promotion"/>
    <x v="17"/>
    <s v="Marketing"/>
    <n v="-64832.44"/>
    <m/>
    <m/>
    <m/>
    <m/>
    <m/>
    <m/>
    <m/>
    <m/>
    <m/>
    <m/>
    <m/>
    <m/>
    <m/>
  </r>
  <r>
    <s v="GL 2021 IISL.xlsx"/>
    <s v="Nice to have. Fill In or Delete"/>
    <s v="Nice to have. Fill In or Delete"/>
    <n v="244.4"/>
    <n v="44561"/>
    <n v="2021"/>
    <s v="Q4"/>
    <s v="December"/>
    <n v="52"/>
    <n v="31"/>
    <s v="Year"/>
    <s v="Activity"/>
    <s v="Actuals"/>
    <n v="44238"/>
    <x v="1"/>
    <x v="39"/>
    <x v="37"/>
    <n v="2021"/>
    <n v="2021"/>
    <n v="2"/>
    <s v="Nice to have. Fill In or Delete"/>
    <s v="EXPENSE"/>
    <x v="2"/>
    <s v="6595 - Promotion"/>
    <s v="P&amp;L"/>
    <n v="25627"/>
    <s v="No"/>
    <s v="6595 - Promotion"/>
    <s v="Bill"/>
    <s v="[null]"/>
    <n v="44238"/>
    <n v="181218"/>
    <s v="ZoomInfo Technologies FKA DiscoverOrg, LLC"/>
    <s v="[null]"/>
    <s v="[null]"/>
    <s v="[null]"/>
    <s v="[null]"/>
    <n v="244.4"/>
    <m/>
    <n v="-6661068.1299999999"/>
    <s v="[null]"/>
    <s v="Expense"/>
    <s v="Operating Expense"/>
    <s v="Marketing"/>
    <s v="[null]"/>
    <n v="1"/>
    <s v="Corporate"/>
    <s v="Percentage"/>
    <s v="6595 - Promotion"/>
    <s v="6595 - Promotion"/>
    <s v="Marketing"/>
    <s v="[null]"/>
    <n v="121489"/>
    <s v="Actuals"/>
    <n v="121498"/>
    <s v="6595 - Promotion"/>
    <x v="17"/>
    <s v="Marketing"/>
    <n v="244.4"/>
    <m/>
    <m/>
    <m/>
    <m/>
    <m/>
    <m/>
    <m/>
    <m/>
    <m/>
    <m/>
    <m/>
    <m/>
    <m/>
  </r>
  <r>
    <s v="GL 2021 IISL.xlsx"/>
    <s v="Nice to have. Fill In or Delete"/>
    <s v="Nice to have. Fill In or Delete"/>
    <n v="26.93"/>
    <n v="44561"/>
    <n v="2021"/>
    <s v="Q4"/>
    <s v="December"/>
    <n v="52"/>
    <n v="31"/>
    <s v="Year"/>
    <s v="Activity"/>
    <s v="Actuals"/>
    <n v="44240"/>
    <x v="1"/>
    <x v="39"/>
    <x v="37"/>
    <n v="2021"/>
    <n v="2021"/>
    <n v="2"/>
    <s v="Nice to have. Fill In or Delete"/>
    <s v="EXPENSE"/>
    <x v="2"/>
    <s v="6595 - Promotion"/>
    <s v="P&amp;L"/>
    <n v="25627"/>
    <s v="No"/>
    <s v="6595 - Promotion"/>
    <s v="Credit Card"/>
    <s v="[null]"/>
    <n v="44240"/>
    <s v="[null]"/>
    <s v="[null]"/>
    <s v="[null]"/>
    <s v="[null]"/>
    <s v="[null]"/>
    <s v="[null]"/>
    <n v="26.93"/>
    <m/>
    <n v="-6661041.2000000002"/>
    <s v="[null]"/>
    <s v="Expense"/>
    <s v="Operating Expense"/>
    <s v="Marketing"/>
    <s v="[null]"/>
    <n v="1"/>
    <s v="Corporate"/>
    <s v="Percentage"/>
    <s v="6595 - Promotion"/>
    <s v="6595 - Promotion"/>
    <s v="Marketing"/>
    <s v="[null]"/>
    <n v="121489"/>
    <s v="Actuals"/>
    <n v="121498"/>
    <s v="6595 - Promotion"/>
    <x v="17"/>
    <s v="Marketing"/>
    <n v="26.93"/>
    <m/>
    <m/>
    <m/>
    <m/>
    <m/>
    <m/>
    <m/>
    <m/>
    <m/>
    <m/>
    <m/>
    <m/>
    <m/>
  </r>
  <r>
    <s v="GL 2021 IISL.xlsx"/>
    <s v="Nice to have. Fill In or Delete"/>
    <s v="Nice to have. Fill In or Delete"/>
    <n v="15000"/>
    <n v="44561"/>
    <n v="2021"/>
    <s v="Q4"/>
    <s v="December"/>
    <n v="52"/>
    <n v="31"/>
    <s v="Year"/>
    <s v="Activity"/>
    <s v="Actuals"/>
    <n v="44249"/>
    <x v="1"/>
    <x v="39"/>
    <x v="37"/>
    <n v="2021"/>
    <n v="2021"/>
    <n v="2"/>
    <s v="Nice to have. Fill In or Delete"/>
    <s v="EXPENSE"/>
    <x v="2"/>
    <s v="6595 - Promotion"/>
    <s v="P&amp;L"/>
    <n v="25627"/>
    <s v="No"/>
    <s v="6595 - Promotion"/>
    <s v="Bill"/>
    <s v="[null]"/>
    <n v="44249"/>
    <n v="3622"/>
    <s v="KAZZCADE FKA LEADS ON DEMAND, INC."/>
    <s v="[null]"/>
    <s v="[null]"/>
    <s v="[null]"/>
    <s v="[null]"/>
    <n v="15000"/>
    <m/>
    <n v="-6646041.2000000002"/>
    <s v="[null]"/>
    <s v="Expense"/>
    <s v="Operating Expense"/>
    <s v="Marketing"/>
    <s v="[null]"/>
    <n v="1"/>
    <s v="Corporate"/>
    <s v="Percentage"/>
    <s v="6595 - Promotion"/>
    <s v="6595 - Promotion"/>
    <s v="Marketing"/>
    <s v="[null]"/>
    <n v="121489"/>
    <s v="Actuals"/>
    <n v="121498"/>
    <s v="6595 - Promotion"/>
    <x v="17"/>
    <s v="Marketing"/>
    <n v="15000"/>
    <m/>
    <m/>
    <m/>
    <m/>
    <m/>
    <m/>
    <m/>
    <m/>
    <m/>
    <m/>
    <m/>
    <m/>
    <m/>
  </r>
  <r>
    <s v="GL 2021 IISL.xlsx"/>
    <s v="Nice to have. Fill In or Delete"/>
    <s v="Nice to have. Fill In or Delete"/>
    <n v="-15000"/>
    <n v="44561"/>
    <n v="2021"/>
    <s v="Q4"/>
    <s v="December"/>
    <n v="52"/>
    <n v="31"/>
    <s v="Year"/>
    <s v="Activity"/>
    <s v="Actuals"/>
    <n v="44250"/>
    <x v="1"/>
    <x v="39"/>
    <x v="37"/>
    <n v="2021"/>
    <n v="2021"/>
    <n v="2"/>
    <s v="Nice to have. Fill In or Delete"/>
    <s v="EXPENSE"/>
    <x v="2"/>
    <s v="6595 - Promotion"/>
    <s v="P&amp;L"/>
    <n v="25627"/>
    <s v="No"/>
    <s v="6595 - Promotion"/>
    <s v="Deposit"/>
    <s v="[null]"/>
    <n v="44250"/>
    <n v="1911"/>
    <s v="[null]"/>
    <s v="[null]"/>
    <s v="[null]"/>
    <s v="[null]"/>
    <s v="[null]"/>
    <m/>
    <n v="15000"/>
    <n v="-6661041.2000000002"/>
    <s v="[null]"/>
    <s v="Expense"/>
    <s v="Operating Expense"/>
    <s v="Marketing"/>
    <s v="[null]"/>
    <n v="1"/>
    <s v="Corporate"/>
    <s v="Percentage"/>
    <s v="6595 - Promotion"/>
    <s v="6595 - Promotion"/>
    <s v="Marketing"/>
    <s v="[null]"/>
    <n v="121489"/>
    <s v="Actuals"/>
    <n v="121498"/>
    <s v="6595 - Promotion"/>
    <x v="17"/>
    <s v="Marketing"/>
    <n v="-15000"/>
    <m/>
    <m/>
    <m/>
    <m/>
    <m/>
    <m/>
    <m/>
    <m/>
    <m/>
    <m/>
    <m/>
    <m/>
    <m/>
  </r>
  <r>
    <s v="GL 2021 IISL.xlsx"/>
    <s v="Nice to have. Fill In or Delete"/>
    <s v="Nice to have. Fill In or Delete"/>
    <n v="5431.25"/>
    <n v="44561"/>
    <n v="2021"/>
    <s v="Q4"/>
    <s v="December"/>
    <n v="52"/>
    <n v="31"/>
    <s v="Year"/>
    <s v="Activity"/>
    <s v="Actuals"/>
    <n v="44255"/>
    <x v="1"/>
    <x v="39"/>
    <x v="37"/>
    <n v="2021"/>
    <n v="2021"/>
    <n v="2"/>
    <s v="Nice to have. Fill In or Delete"/>
    <s v="EXPENSE"/>
    <x v="2"/>
    <s v="6595 - Promotion"/>
    <s v="P&amp;L"/>
    <n v="25627"/>
    <s v="No"/>
    <s v="6595 - Promotion"/>
    <s v="Bill"/>
    <s v="[null]"/>
    <n v="44255"/>
    <n v="183194"/>
    <s v="ZoomInfo Technologies FKA DiscoverOrg, LLC"/>
    <s v="[null]"/>
    <s v="[null]"/>
    <s v="[null]"/>
    <s v="[null]"/>
    <n v="5431.25"/>
    <m/>
    <n v="-6655609.9500000002"/>
    <s v="[null]"/>
    <s v="Expense"/>
    <s v="Operating Expense"/>
    <s v="Marketing"/>
    <s v="[null]"/>
    <n v="1"/>
    <s v="Corporate"/>
    <s v="Percentage"/>
    <s v="6595 - Promotion"/>
    <s v="6595 - Promotion"/>
    <s v="Marketing"/>
    <s v="[null]"/>
    <n v="121489"/>
    <s v="Actuals"/>
    <n v="121498"/>
    <s v="6595 - Promotion"/>
    <x v="17"/>
    <s v="Marketing"/>
    <n v="5431.25"/>
    <m/>
    <m/>
    <m/>
    <m/>
    <m/>
    <m/>
    <m/>
    <m/>
    <m/>
    <m/>
    <m/>
    <m/>
    <m/>
  </r>
  <r>
    <s v="GL 2021 IISL.xlsx"/>
    <s v="Nice to have. Fill In or Delete"/>
    <s v="Nice to have. Fill In or Delete"/>
    <n v="-30000"/>
    <n v="44561"/>
    <n v="2021"/>
    <s v="Q4"/>
    <s v="December"/>
    <n v="52"/>
    <n v="31"/>
    <s v="Year"/>
    <s v="Activity"/>
    <s v="Actuals"/>
    <n v="44255"/>
    <x v="1"/>
    <x v="39"/>
    <x v="37"/>
    <n v="2021"/>
    <n v="2021"/>
    <n v="2"/>
    <s v="Nice to have. Fill In or Delete"/>
    <s v="EXPENSE"/>
    <x v="2"/>
    <s v="6595 - Promotion"/>
    <s v="P&amp;L"/>
    <n v="25627"/>
    <s v="No"/>
    <s v="6595 - Promotion"/>
    <s v="Journal"/>
    <s v="[null]"/>
    <n v="44255"/>
    <n v="3971"/>
    <s v="[null]"/>
    <s v="[null]"/>
    <s v="[null]"/>
    <s v="[null]"/>
    <s v="[null]"/>
    <m/>
    <n v="30000"/>
    <n v="-6685609.9500000002"/>
    <s v="[null]"/>
    <s v="Expense"/>
    <s v="Operating Expense"/>
    <s v="Marketing"/>
    <s v="[null]"/>
    <n v="1"/>
    <s v="Corporate"/>
    <s v="Percentage"/>
    <s v="6595 - Promotion"/>
    <s v="6595 - Promotion"/>
    <s v="Marketing"/>
    <s v="[null]"/>
    <n v="121489"/>
    <s v="Actuals"/>
    <n v="121498"/>
    <s v="6595 - Promotion"/>
    <x v="17"/>
    <s v="Marketing"/>
    <n v="-30000"/>
    <m/>
    <m/>
    <m/>
    <m/>
    <m/>
    <m/>
    <m/>
    <m/>
    <m/>
    <m/>
    <m/>
    <m/>
    <m/>
  </r>
  <r>
    <s v="GL 2021 IISL.xlsx"/>
    <s v="Nice to have. Fill In or Delete"/>
    <s v="Nice to have. Fill In or Delete"/>
    <n v="2221.86"/>
    <n v="44561"/>
    <n v="2021"/>
    <s v="Q4"/>
    <s v="December"/>
    <n v="52"/>
    <n v="31"/>
    <s v="Year"/>
    <s v="Activity"/>
    <s v="Actuals"/>
    <n v="44242"/>
    <x v="1"/>
    <x v="40"/>
    <x v="38"/>
    <n v="2021"/>
    <n v="2021"/>
    <n v="2"/>
    <s v="Nice to have. Fill In or Delete"/>
    <s v="EXPENSE"/>
    <x v="2"/>
    <s v="6600 - Payroll services"/>
    <s v="P&amp;L"/>
    <n v="25627"/>
    <s v="No"/>
    <s v="6600 - Payroll services"/>
    <s v="Journal"/>
    <s v="[null]"/>
    <n v="44242"/>
    <n v="3935"/>
    <s v="[null]"/>
    <s v="[null]"/>
    <s v="[null]"/>
    <s v="[null]"/>
    <s v="[null]"/>
    <n v="2221.86"/>
    <m/>
    <n v="458734"/>
    <s v="[null]"/>
    <s v="Expense"/>
    <s v="Operating Expense"/>
    <s v="Outside Services"/>
    <s v="[null]"/>
    <n v="1"/>
    <s v="Corporate"/>
    <s v="Percentage"/>
    <s v="6600 - Payroll services"/>
    <s v="6600 - Payroll services"/>
    <s v="Outside Services"/>
    <s v="[null]"/>
    <n v="121489"/>
    <s v="Actuals"/>
    <n v="121498"/>
    <s v="6600 - Payroll services"/>
    <x v="10"/>
    <s v="Outside Services"/>
    <n v="2221.86"/>
    <m/>
    <m/>
    <m/>
    <m/>
    <m/>
    <m/>
    <m/>
    <m/>
    <m/>
    <m/>
    <m/>
    <m/>
    <m/>
  </r>
  <r>
    <s v="GL 2021 IISL.xlsx"/>
    <s v="Nice to have. Fill In or Delete"/>
    <s v="Nice to have. Fill In or Delete"/>
    <n v="2933.84"/>
    <n v="44561"/>
    <n v="2021"/>
    <s v="Q4"/>
    <s v="December"/>
    <n v="52"/>
    <n v="31"/>
    <s v="Year"/>
    <s v="Activity"/>
    <s v="Actuals"/>
    <n v="44255"/>
    <x v="1"/>
    <x v="40"/>
    <x v="38"/>
    <n v="2021"/>
    <n v="2021"/>
    <n v="2"/>
    <s v="Nice to have. Fill In or Delete"/>
    <s v="EXPENSE"/>
    <x v="2"/>
    <s v="6600 - Payroll services"/>
    <s v="P&amp;L"/>
    <n v="25627"/>
    <s v="No"/>
    <s v="6600 - Payroll services"/>
    <s v="Journal"/>
    <s v="[null]"/>
    <n v="44255"/>
    <n v="3948"/>
    <s v="[null]"/>
    <s v="[null]"/>
    <s v="[null]"/>
    <s v="[null]"/>
    <s v="[null]"/>
    <n v="2933.84"/>
    <m/>
    <n v="461667.84000000003"/>
    <s v="[null]"/>
    <s v="Expense"/>
    <s v="Operating Expense"/>
    <s v="Outside Services"/>
    <s v="[null]"/>
    <n v="1"/>
    <s v="Corporate"/>
    <s v="Percentage"/>
    <s v="6600 - Payroll services"/>
    <s v="6600 - Payroll services"/>
    <s v="Outside Services"/>
    <s v="[null]"/>
    <n v="121489"/>
    <s v="Actuals"/>
    <n v="121498"/>
    <s v="6600 - Payroll services"/>
    <x v="10"/>
    <s v="Outside Services"/>
    <n v="2933.84"/>
    <m/>
    <m/>
    <m/>
    <m/>
    <m/>
    <m/>
    <m/>
    <m/>
    <m/>
    <m/>
    <m/>
    <m/>
    <m/>
  </r>
  <r>
    <s v="GL 2021 IISL.xlsx"/>
    <s v="Nice to have. Fill In or Delete"/>
    <s v="Nice to have. Fill In or Delete"/>
    <n v="30478.59"/>
    <n v="44561"/>
    <n v="2021"/>
    <s v="Q4"/>
    <s v="December"/>
    <n v="52"/>
    <n v="31"/>
    <s v="Year"/>
    <s v="Activity"/>
    <s v="Actuals"/>
    <n v="44242"/>
    <x v="1"/>
    <x v="41"/>
    <x v="39"/>
    <n v="2021"/>
    <n v="2021"/>
    <n v="2"/>
    <s v="Nice to have. Fill In or Delete"/>
    <s v="EXPENSE"/>
    <x v="2"/>
    <s v="6620 - Payroll taxes - FICA"/>
    <s v="P&amp;L"/>
    <n v="25627"/>
    <s v="No"/>
    <s v="6620 - Payroll taxes - FICA"/>
    <s v="Journal"/>
    <s v="[null]"/>
    <n v="44242"/>
    <n v="3935"/>
    <s v="[null]"/>
    <s v="[null]"/>
    <s v="[null]"/>
    <s v="[null]"/>
    <s v="[null]"/>
    <n v="30478.59"/>
    <m/>
    <n v="6916369.709999999"/>
    <s v="[null]"/>
    <s v="Expense"/>
    <s v="Operating Expense"/>
    <s v="Payroll Taxes"/>
    <s v="[null]"/>
    <n v="1"/>
    <s v="Corporate"/>
    <s v="Percentage"/>
    <s v="6620 - Payroll taxes - FICA"/>
    <s v="6620 - Payroll taxes - FICA"/>
    <s v="Payroll Taxes"/>
    <s v="Compensation"/>
    <n v="121489"/>
    <s v="Actuals"/>
    <n v="121498"/>
    <s v="6620 - Payroll taxes - FICA"/>
    <x v="18"/>
    <s v="Payroll Taxes"/>
    <n v="30478.59"/>
    <m/>
    <m/>
    <m/>
    <m/>
    <m/>
    <m/>
    <m/>
    <m/>
    <m/>
    <m/>
    <m/>
    <m/>
    <m/>
  </r>
  <r>
    <s v="GL 2021 IISL.xlsx"/>
    <s v="Nice to have. Fill In or Delete"/>
    <s v="Nice to have. Fill In or Delete"/>
    <n v="28027.54"/>
    <n v="44561"/>
    <n v="2021"/>
    <s v="Q4"/>
    <s v="December"/>
    <n v="52"/>
    <n v="31"/>
    <s v="Year"/>
    <s v="Activity"/>
    <s v="Actuals"/>
    <n v="44255"/>
    <x v="1"/>
    <x v="41"/>
    <x v="39"/>
    <n v="2021"/>
    <n v="2021"/>
    <n v="2"/>
    <s v="Nice to have. Fill In or Delete"/>
    <s v="EXPENSE"/>
    <x v="2"/>
    <s v="6620 - Payroll taxes - FICA"/>
    <s v="P&amp;L"/>
    <n v="25627"/>
    <s v="No"/>
    <s v="6620 - Payroll taxes - FICA"/>
    <s v="Journal"/>
    <s v="[null]"/>
    <n v="44255"/>
    <n v="3948"/>
    <s v="[null]"/>
    <s v="[null]"/>
    <s v="[null]"/>
    <s v="[null]"/>
    <s v="[null]"/>
    <n v="28027.54"/>
    <m/>
    <n v="6944397.2499999991"/>
    <s v="[null]"/>
    <s v="Expense"/>
    <s v="Operating Expense"/>
    <s v="Payroll Taxes"/>
    <s v="[null]"/>
    <n v="1"/>
    <s v="Corporate"/>
    <s v="Percentage"/>
    <s v="6620 - Payroll taxes - FICA"/>
    <s v="6620 - Payroll taxes - FICA"/>
    <s v="Payroll Taxes"/>
    <s v="Compensation"/>
    <n v="121489"/>
    <s v="Actuals"/>
    <n v="121498"/>
    <s v="6620 - Payroll taxes - FICA"/>
    <x v="18"/>
    <s v="Payroll Taxes"/>
    <n v="28027.54"/>
    <m/>
    <m/>
    <m/>
    <m/>
    <m/>
    <m/>
    <m/>
    <m/>
    <m/>
    <m/>
    <m/>
    <m/>
    <m/>
  </r>
  <r>
    <s v="GL 2021 IISL.xlsx"/>
    <s v="Nice to have. Fill In or Delete"/>
    <s v="Nice to have. Fill In or Delete"/>
    <n v="231.64"/>
    <n v="44561"/>
    <n v="2021"/>
    <s v="Q4"/>
    <s v="December"/>
    <n v="52"/>
    <n v="31"/>
    <s v="Year"/>
    <s v="Activity"/>
    <s v="Actuals"/>
    <n v="44242"/>
    <x v="1"/>
    <x v="42"/>
    <x v="39"/>
    <n v="2021"/>
    <n v="2021"/>
    <n v="2"/>
    <s v="Nice to have. Fill In or Delete"/>
    <s v="EXPENSE"/>
    <x v="2"/>
    <s v="6660 - Payroll taxes - FUI"/>
    <s v="P&amp;L"/>
    <n v="25627"/>
    <s v="No"/>
    <s v="6660 - Payroll taxes - FUI"/>
    <s v="Journal"/>
    <s v="[null]"/>
    <n v="44242"/>
    <n v="3935"/>
    <s v="[null]"/>
    <s v="[null]"/>
    <s v="[null]"/>
    <s v="[null]"/>
    <s v="[null]"/>
    <n v="231.64"/>
    <m/>
    <n v="49178.689999999995"/>
    <s v="[null]"/>
    <s v="Expense"/>
    <s v="Operating Expense"/>
    <s v="Payroll Taxes"/>
    <s v="[null]"/>
    <n v="1"/>
    <s v="Corporate"/>
    <s v="Percentage"/>
    <s v="6660 - Payroll taxes - FUI"/>
    <s v="6660 - Payroll taxes - FUI"/>
    <s v="Payroll Taxes"/>
    <s v="Compensation"/>
    <n v="121489"/>
    <s v="Actuals"/>
    <n v="121498"/>
    <s v="6660 - Payroll taxes - FUI"/>
    <x v="18"/>
    <s v="Payroll Taxes"/>
    <n v="231.64"/>
    <m/>
    <m/>
    <m/>
    <m/>
    <m/>
    <m/>
    <m/>
    <m/>
    <m/>
    <m/>
    <m/>
    <m/>
    <m/>
  </r>
  <r>
    <s v="GL 2021 IISL.xlsx"/>
    <s v="Nice to have. Fill In or Delete"/>
    <s v="Nice to have. Fill In or Delete"/>
    <n v="66"/>
    <n v="44561"/>
    <n v="2021"/>
    <s v="Q4"/>
    <s v="December"/>
    <n v="52"/>
    <n v="31"/>
    <s v="Year"/>
    <s v="Activity"/>
    <s v="Actuals"/>
    <n v="44255"/>
    <x v="1"/>
    <x v="42"/>
    <x v="39"/>
    <n v="2021"/>
    <n v="2021"/>
    <n v="2"/>
    <s v="Nice to have. Fill In or Delete"/>
    <s v="EXPENSE"/>
    <x v="2"/>
    <s v="6660 - Payroll taxes - FUI"/>
    <s v="P&amp;L"/>
    <n v="25627"/>
    <s v="No"/>
    <s v="6660 - Payroll taxes - FUI"/>
    <s v="Journal"/>
    <s v="[null]"/>
    <n v="44255"/>
    <n v="3948"/>
    <s v="[null]"/>
    <s v="[null]"/>
    <s v="[null]"/>
    <s v="[null]"/>
    <s v="[null]"/>
    <n v="66"/>
    <m/>
    <n v="49244.689999999995"/>
    <s v="[null]"/>
    <s v="Expense"/>
    <s v="Operating Expense"/>
    <s v="Payroll Taxes"/>
    <s v="[null]"/>
    <n v="1"/>
    <s v="Corporate"/>
    <s v="Percentage"/>
    <s v="6660 - Payroll taxes - FUI"/>
    <s v="6660 - Payroll taxes - FUI"/>
    <s v="Payroll Taxes"/>
    <s v="Compensation"/>
    <n v="121489"/>
    <s v="Actuals"/>
    <n v="121498"/>
    <s v="6660 - Payroll taxes - FUI"/>
    <x v="18"/>
    <s v="Payroll Taxes"/>
    <n v="66"/>
    <m/>
    <m/>
    <m/>
    <m/>
    <m/>
    <m/>
    <m/>
    <m/>
    <m/>
    <m/>
    <m/>
    <m/>
    <m/>
  </r>
  <r>
    <s v="GL 2021 IISL.xlsx"/>
    <s v="Nice to have. Fill In or Delete"/>
    <s v="Nice to have. Fill In or Delete"/>
    <n v="4919.8"/>
    <n v="44561"/>
    <n v="2021"/>
    <s v="Q4"/>
    <s v="December"/>
    <n v="52"/>
    <n v="31"/>
    <s v="Year"/>
    <s v="Activity"/>
    <s v="Actuals"/>
    <n v="44242"/>
    <x v="1"/>
    <x v="43"/>
    <x v="39"/>
    <n v="2021"/>
    <n v="2021"/>
    <n v="2"/>
    <s v="Nice to have. Fill In or Delete"/>
    <s v="EXPENSE"/>
    <x v="2"/>
    <s v="6680 - Payroll taxes - SUI"/>
    <s v="P&amp;L"/>
    <n v="25627"/>
    <s v="No"/>
    <s v="6680 - Payroll taxes - SUI"/>
    <s v="Journal"/>
    <s v="[null]"/>
    <n v="44242"/>
    <n v="3935"/>
    <s v="[null]"/>
    <s v="[null]"/>
    <s v="[null]"/>
    <s v="[null]"/>
    <s v="[null]"/>
    <n v="4919.8"/>
    <m/>
    <n v="371461.52999999997"/>
    <s v="[null]"/>
    <s v="Expense"/>
    <s v="Operating Expense"/>
    <s v="Payroll Taxes"/>
    <s v="[null]"/>
    <n v="1"/>
    <s v="Corporate"/>
    <s v="Percentage"/>
    <s v="6680 - Payroll taxes - SUI"/>
    <s v="6680 - Payroll taxes - SUI"/>
    <s v="Payroll Taxes"/>
    <s v="Compensation"/>
    <n v="121489"/>
    <s v="Actuals"/>
    <n v="121498"/>
    <s v="6680 - Payroll taxes - SUI"/>
    <x v="18"/>
    <s v="Payroll Taxes"/>
    <n v="4919.8"/>
    <m/>
    <m/>
    <m/>
    <m/>
    <m/>
    <m/>
    <m/>
    <m/>
    <m/>
    <m/>
    <m/>
    <m/>
    <m/>
  </r>
  <r>
    <s v="GL 2021 IISL.xlsx"/>
    <s v="Nice to have. Fill In or Delete"/>
    <s v="Nice to have. Fill In or Delete"/>
    <n v="3482.48"/>
    <n v="44561"/>
    <n v="2021"/>
    <s v="Q4"/>
    <s v="December"/>
    <n v="52"/>
    <n v="31"/>
    <s v="Year"/>
    <s v="Activity"/>
    <s v="Actuals"/>
    <n v="44255"/>
    <x v="1"/>
    <x v="43"/>
    <x v="39"/>
    <n v="2021"/>
    <n v="2021"/>
    <n v="2"/>
    <s v="Nice to have. Fill In or Delete"/>
    <s v="EXPENSE"/>
    <x v="2"/>
    <s v="6680 - Payroll taxes - SUI"/>
    <s v="P&amp;L"/>
    <n v="25627"/>
    <s v="No"/>
    <s v="6680 - Payroll taxes - SUI"/>
    <s v="Journal"/>
    <s v="[null]"/>
    <n v="44255"/>
    <n v="3948"/>
    <s v="[null]"/>
    <s v="[null]"/>
    <s v="[null]"/>
    <s v="[null]"/>
    <s v="[null]"/>
    <n v="3482.48"/>
    <m/>
    <n v="374944.00999999995"/>
    <s v="[null]"/>
    <s v="Expense"/>
    <s v="Operating Expense"/>
    <s v="Payroll Taxes"/>
    <s v="[null]"/>
    <n v="1"/>
    <s v="Corporate"/>
    <s v="Percentage"/>
    <s v="6680 - Payroll taxes - SUI"/>
    <s v="6680 - Payroll taxes - SUI"/>
    <s v="Payroll Taxes"/>
    <s v="Compensation"/>
    <n v="121489"/>
    <s v="Actuals"/>
    <n v="121498"/>
    <s v="6680 - Payroll taxes - SUI"/>
    <x v="18"/>
    <s v="Payroll Taxes"/>
    <n v="3482.48"/>
    <m/>
    <m/>
    <m/>
    <m/>
    <m/>
    <m/>
    <m/>
    <m/>
    <m/>
    <m/>
    <m/>
    <m/>
    <m/>
  </r>
  <r>
    <s v="GL 2021 IISL.xlsx"/>
    <s v="Nice to have. Fill In or Delete"/>
    <s v="Nice to have. Fill In or Delete"/>
    <n v="813.9"/>
    <n v="44561"/>
    <n v="2021"/>
    <s v="Q4"/>
    <s v="December"/>
    <n v="52"/>
    <n v="31"/>
    <s v="Year"/>
    <s v="Activity"/>
    <s v="Actuals"/>
    <n v="44239"/>
    <x v="1"/>
    <x v="44"/>
    <x v="33"/>
    <n v="2021"/>
    <n v="2021"/>
    <n v="2"/>
    <s v="Nice to have. Fill In or Delete"/>
    <s v="EXPENSE"/>
    <x v="2"/>
    <s v="6705 - Professional Fees - Pension Services"/>
    <s v="P&amp;L"/>
    <n v="25627"/>
    <s v="No"/>
    <s v="6705 - Professional Fees - Pension Services"/>
    <s v="Bill"/>
    <s v="[null]"/>
    <n v="44239"/>
    <n v="39234"/>
    <s v="THE WOLF PENSION GROUP, LLC"/>
    <s v="[null]"/>
    <s v="[null]"/>
    <s v="[null]"/>
    <s v="[null]"/>
    <n v="813.9"/>
    <m/>
    <n v="1351958.22"/>
    <s v="[null]"/>
    <s v="Expense"/>
    <s v="Operating Expense"/>
    <s v="Outside Services"/>
    <s v="[null]"/>
    <n v="1"/>
    <s v="Corporate"/>
    <s v="Percentage"/>
    <s v="6705 - Professional Fees - Pension Services"/>
    <s v="6705 - Professional Fees - Pension Services"/>
    <s v="Outside Services"/>
    <s v="[null]"/>
    <n v="121489"/>
    <s v="Actuals"/>
    <n v="121498"/>
    <s v="6705 - Professional Fees - Pension Services"/>
    <x v="10"/>
    <s v="Outside Services"/>
    <n v="813.9"/>
    <m/>
    <m/>
    <m/>
    <m/>
    <m/>
    <m/>
    <m/>
    <m/>
    <m/>
    <m/>
    <m/>
    <m/>
    <m/>
  </r>
  <r>
    <s v="GL 2021 IISL.xlsx"/>
    <s v="Nice to have. Fill In or Delete"/>
    <s v="Nice to have. Fill In or Delete"/>
    <n v="200"/>
    <n v="44561"/>
    <n v="2021"/>
    <s v="Q4"/>
    <s v="December"/>
    <n v="52"/>
    <n v="31"/>
    <s v="Year"/>
    <s v="Activity"/>
    <s v="Actuals"/>
    <n v="44241"/>
    <x v="1"/>
    <x v="45"/>
    <x v="40"/>
    <n v="2021"/>
    <n v="2021"/>
    <n v="2"/>
    <s v="Nice to have. Fill In or Delete"/>
    <s v="EXPENSE"/>
    <x v="2"/>
    <s v="6710 - Postage"/>
    <s v="P&amp;L"/>
    <n v="25627"/>
    <s v="No"/>
    <s v="6710 - Postage"/>
    <s v="Bill"/>
    <s v="[null]"/>
    <n v="44241"/>
    <s v="2/14/21 Statement"/>
    <s v="PURCHASE POWER (8000-9000-0159-1092 = NY)"/>
    <s v="[null]"/>
    <s v="[null]"/>
    <s v="[null]"/>
    <s v="[null]"/>
    <n v="200"/>
    <m/>
    <n v="28818.31"/>
    <s v="[null]"/>
    <s v="Expense"/>
    <s v="Operating Expense"/>
    <s v="Other Operating Expenses"/>
    <s v="[null]"/>
    <n v="1"/>
    <s v="Corporate"/>
    <s v="Percentage"/>
    <s v="6710 - Postage"/>
    <s v="6710 - Postage"/>
    <s v="Other Operating Expenses"/>
    <s v="[null]"/>
    <n v="121489"/>
    <s v="Actuals"/>
    <n v="121498"/>
    <s v="6710 - Postage"/>
    <x v="11"/>
    <s v="Other Operating Expenses"/>
    <n v="200"/>
    <m/>
    <m/>
    <m/>
    <m/>
    <m/>
    <m/>
    <m/>
    <m/>
    <m/>
    <m/>
    <m/>
    <m/>
    <m/>
  </r>
  <r>
    <s v="GL 2021 IISL.xlsx"/>
    <s v="Nice to have. Fill In or Delete"/>
    <s v="Nice to have. Fill In or Delete"/>
    <n v="2631.66"/>
    <n v="44561"/>
    <n v="2021"/>
    <s v="Q4"/>
    <s v="December"/>
    <n v="52"/>
    <n v="31"/>
    <s v="Year"/>
    <s v="Activity"/>
    <s v="Actuals"/>
    <n v="44229"/>
    <x v="1"/>
    <x v="46"/>
    <x v="41"/>
    <n v="2021"/>
    <n v="2021"/>
    <n v="2"/>
    <s v="Nice to have. Fill In or Delete"/>
    <s v="EXPENSE"/>
    <x v="2"/>
    <s v="6740 - Rent"/>
    <s v="P&amp;L"/>
    <n v="25627"/>
    <s v="No"/>
    <s v="6740 - Rent"/>
    <s v="Bill"/>
    <s v="[null]"/>
    <n v="44229"/>
    <d v="2022-03-21T00:00:00"/>
    <s v="ZIRKLE PROPERTY HOLDINGS LLC"/>
    <s v="[null]"/>
    <s v="[null]"/>
    <s v="[null]"/>
    <s v="[null]"/>
    <n v="2631.66"/>
    <m/>
    <n v="4152737.9900000007"/>
    <s v="[null]"/>
    <s v="Expense"/>
    <s v="Operating Expense"/>
    <s v="Office Expenses"/>
    <s v="[null]"/>
    <n v="1"/>
    <s v="Corporate"/>
    <s v="Percentage"/>
    <s v="6740 - Rent"/>
    <s v="6740 - Rent"/>
    <s v="Office Expenses"/>
    <s v="[null]"/>
    <n v="121489"/>
    <s v="Actuals"/>
    <n v="121498"/>
    <s v="6740 - Rent"/>
    <x v="15"/>
    <s v="Office Expenses"/>
    <n v="2631.66"/>
    <m/>
    <m/>
    <m/>
    <m/>
    <m/>
    <m/>
    <m/>
    <m/>
    <m/>
    <m/>
    <m/>
    <m/>
    <m/>
  </r>
  <r>
    <s v="GL 2021 IISL.xlsx"/>
    <s v="Nice to have. Fill In or Delete"/>
    <s v="Nice to have. Fill In or Delete"/>
    <n v="34566.86"/>
    <n v="44561"/>
    <n v="2021"/>
    <s v="Q4"/>
    <s v="December"/>
    <n v="52"/>
    <n v="31"/>
    <s v="Year"/>
    <s v="Activity"/>
    <s v="Actuals"/>
    <n v="44250"/>
    <x v="1"/>
    <x v="46"/>
    <x v="41"/>
    <n v="2021"/>
    <n v="2021"/>
    <n v="2"/>
    <s v="Nice to have. Fill In or Delete"/>
    <s v="EXPENSE"/>
    <x v="2"/>
    <s v="6740 - Rent"/>
    <s v="P&amp;L"/>
    <n v="25627"/>
    <s v="No"/>
    <s v="6740 - Rent"/>
    <s v="Bill"/>
    <s v="[null]"/>
    <n v="44250"/>
    <s v="2/23/21 Statement"/>
    <s v="ROLLING HILLS ENTERPRISES LLC"/>
    <s v="[null]"/>
    <s v="[null]"/>
    <s v="[null]"/>
    <s v="[null]"/>
    <n v="34566.86"/>
    <m/>
    <n v="4187304.8500000006"/>
    <s v="[null]"/>
    <s v="Expense"/>
    <s v="Operating Expense"/>
    <s v="Office Expenses"/>
    <s v="[null]"/>
    <n v="1"/>
    <s v="Corporate"/>
    <s v="Percentage"/>
    <s v="6740 - Rent"/>
    <s v="6740 - Rent"/>
    <s v="Office Expenses"/>
    <s v="[null]"/>
    <n v="121489"/>
    <s v="Actuals"/>
    <n v="121498"/>
    <s v="6740 - Rent"/>
    <x v="15"/>
    <s v="Office Expenses"/>
    <n v="34566.86"/>
    <m/>
    <m/>
    <m/>
    <m/>
    <m/>
    <m/>
    <m/>
    <m/>
    <m/>
    <m/>
    <m/>
    <m/>
    <m/>
  </r>
  <r>
    <s v="GL 2021 IISL.xlsx"/>
    <s v="Nice to have. Fill In or Delete"/>
    <s v="Nice to have. Fill In or Delete"/>
    <n v="100000"/>
    <n v="44561"/>
    <n v="2021"/>
    <s v="Q4"/>
    <s v="December"/>
    <n v="52"/>
    <n v="31"/>
    <s v="Year"/>
    <s v="Activity"/>
    <s v="Actuals"/>
    <n v="44242"/>
    <x v="1"/>
    <x v="47"/>
    <x v="42"/>
    <n v="2021"/>
    <n v="2021"/>
    <n v="2"/>
    <s v="Nice to have. Fill In or Delete"/>
    <s v="EXPENSE"/>
    <x v="2"/>
    <s v="6780 - Salaries - Officer"/>
    <s v="P&amp;L"/>
    <n v="25627"/>
    <s v="No"/>
    <s v="6780 - Salaries - Officer"/>
    <s v="Journal"/>
    <s v="[null]"/>
    <n v="44242"/>
    <n v="3935"/>
    <s v="[null]"/>
    <s v="[null]"/>
    <s v="[null]"/>
    <s v="[null]"/>
    <s v="[null]"/>
    <n v="100000"/>
    <m/>
    <n v="26940000"/>
    <s v="[null]"/>
    <s v="Expense"/>
    <s v="Operating Expense"/>
    <s v="Salaries"/>
    <s v="[null]"/>
    <n v="1"/>
    <s v="Corporate"/>
    <s v="Percentage"/>
    <s v="6780 - Salaries - Officer"/>
    <s v="6780 - Salaries - Officer"/>
    <s v="Salaries"/>
    <s v="Compensation"/>
    <n v="121489"/>
    <s v="Actuals"/>
    <n v="121498"/>
    <s v="6780 - Salaries - Officer"/>
    <x v="19"/>
    <s v="Salaries"/>
    <n v="100000"/>
    <m/>
    <m/>
    <m/>
    <m/>
    <m/>
    <m/>
    <m/>
    <m/>
    <m/>
    <m/>
    <m/>
    <m/>
    <m/>
  </r>
  <r>
    <s v="GL 2021 IISL.xlsx"/>
    <s v="Nice to have. Fill In or Delete"/>
    <s v="Nice to have. Fill In or Delete"/>
    <n v="100000"/>
    <n v="44561"/>
    <n v="2021"/>
    <s v="Q4"/>
    <s v="December"/>
    <n v="52"/>
    <n v="31"/>
    <s v="Year"/>
    <s v="Activity"/>
    <s v="Actuals"/>
    <n v="44255"/>
    <x v="1"/>
    <x v="47"/>
    <x v="42"/>
    <n v="2021"/>
    <n v="2021"/>
    <n v="2"/>
    <s v="Nice to have. Fill In or Delete"/>
    <s v="EXPENSE"/>
    <x v="2"/>
    <s v="6780 - Salaries - Officer"/>
    <s v="P&amp;L"/>
    <n v="25627"/>
    <s v="No"/>
    <s v="6780 - Salaries - Officer"/>
    <s v="Journal"/>
    <s v="[null]"/>
    <n v="44255"/>
    <n v="3948"/>
    <s v="[null]"/>
    <s v="[null]"/>
    <s v="[null]"/>
    <s v="[null]"/>
    <s v="[null]"/>
    <n v="100000"/>
    <m/>
    <n v="27040000"/>
    <s v="[null]"/>
    <s v="Expense"/>
    <s v="Operating Expense"/>
    <s v="Salaries"/>
    <s v="[null]"/>
    <n v="1"/>
    <s v="Corporate"/>
    <s v="Percentage"/>
    <s v="6780 - Salaries - Officer"/>
    <s v="6780 - Salaries - Officer"/>
    <s v="Salaries"/>
    <s v="Compensation"/>
    <n v="121489"/>
    <s v="Actuals"/>
    <n v="121498"/>
    <s v="6780 - Salaries - Officer"/>
    <x v="19"/>
    <s v="Salaries"/>
    <n v="100000"/>
    <m/>
    <m/>
    <m/>
    <m/>
    <m/>
    <m/>
    <m/>
    <m/>
    <m/>
    <m/>
    <m/>
    <m/>
    <m/>
  </r>
  <r>
    <s v="GL 2021 IISL.xlsx"/>
    <s v="Nice to have. Fill In or Delete"/>
    <s v="Nice to have. Fill In or Delete"/>
    <n v="29583.34"/>
    <n v="44561"/>
    <n v="2021"/>
    <s v="Q4"/>
    <s v="December"/>
    <n v="52"/>
    <n v="31"/>
    <s v="Year"/>
    <s v="Activity"/>
    <s v="Actuals"/>
    <n v="44242"/>
    <x v="1"/>
    <x v="48"/>
    <x v="42"/>
    <n v="2021"/>
    <n v="2021"/>
    <n v="2"/>
    <s v="Nice to have. Fill In or Delete"/>
    <s v="EXPENSE"/>
    <x v="2"/>
    <s v="6782 - Salaries - Management"/>
    <s v="P&amp;L"/>
    <n v="25627"/>
    <s v="No"/>
    <s v="6782 - Salaries - Management"/>
    <s v="Journal"/>
    <s v="[null]"/>
    <n v="44242"/>
    <n v="3935"/>
    <s v="[null]"/>
    <s v="[null]"/>
    <s v="[null]"/>
    <s v="[null]"/>
    <s v="[null]"/>
    <n v="29583.34"/>
    <m/>
    <n v="8030402.4699999997"/>
    <s v="[null]"/>
    <s v="Expense"/>
    <s v="Operating Expense"/>
    <s v="Salaries"/>
    <s v="[null]"/>
    <n v="1"/>
    <s v="Corporate"/>
    <s v="Percentage"/>
    <s v="6782 - Salaries - Management"/>
    <s v="6782 - Salaries - Management"/>
    <s v="Salaries"/>
    <s v="Compensation"/>
    <n v="121489"/>
    <s v="Actuals"/>
    <n v="121498"/>
    <s v="6782 - Salaries - Management"/>
    <x v="19"/>
    <s v="Salaries"/>
    <n v="29583.34"/>
    <m/>
    <m/>
    <m/>
    <m/>
    <m/>
    <m/>
    <m/>
    <m/>
    <m/>
    <m/>
    <m/>
    <m/>
    <m/>
  </r>
  <r>
    <s v="GL 2021 IISL.xlsx"/>
    <s v="Nice to have. Fill In or Delete"/>
    <s v="Nice to have. Fill In or Delete"/>
    <n v="31666.68"/>
    <n v="44561"/>
    <n v="2021"/>
    <s v="Q4"/>
    <s v="December"/>
    <n v="52"/>
    <n v="31"/>
    <s v="Year"/>
    <s v="Activity"/>
    <s v="Actuals"/>
    <n v="44255"/>
    <x v="1"/>
    <x v="48"/>
    <x v="42"/>
    <n v="2021"/>
    <n v="2021"/>
    <n v="2"/>
    <s v="Nice to have. Fill In or Delete"/>
    <s v="EXPENSE"/>
    <x v="2"/>
    <s v="6782 - Salaries - Management"/>
    <s v="P&amp;L"/>
    <n v="25627"/>
    <s v="No"/>
    <s v="6782 - Salaries - Management"/>
    <s v="Journal"/>
    <s v="[null]"/>
    <n v="44255"/>
    <n v="3948"/>
    <s v="[null]"/>
    <s v="[null]"/>
    <s v="[null]"/>
    <s v="[null]"/>
    <s v="[null]"/>
    <n v="31666.68"/>
    <m/>
    <n v="8062069.1499999994"/>
    <s v="[null]"/>
    <s v="Expense"/>
    <s v="Operating Expense"/>
    <s v="Salaries"/>
    <s v="[null]"/>
    <n v="1"/>
    <s v="Corporate"/>
    <s v="Percentage"/>
    <s v="6782 - Salaries - Management"/>
    <s v="6782 - Salaries - Management"/>
    <s v="Salaries"/>
    <s v="Compensation"/>
    <n v="121489"/>
    <s v="Actuals"/>
    <n v="121498"/>
    <s v="6782 - Salaries - Management"/>
    <x v="19"/>
    <s v="Salaries"/>
    <n v="31666.68"/>
    <m/>
    <m/>
    <m/>
    <m/>
    <m/>
    <m/>
    <m/>
    <m/>
    <m/>
    <m/>
    <m/>
    <m/>
    <m/>
  </r>
  <r>
    <s v="GL 2021 IISL.xlsx"/>
    <s v="Nice to have. Fill In or Delete"/>
    <s v="Nice to have. Fill In or Delete"/>
    <n v="15531.8"/>
    <n v="44561"/>
    <n v="2021"/>
    <s v="Q4"/>
    <s v="December"/>
    <n v="52"/>
    <n v="31"/>
    <s v="Year"/>
    <s v="Activity"/>
    <s v="Actuals"/>
    <n v="44242"/>
    <x v="1"/>
    <x v="49"/>
    <x v="42"/>
    <n v="2021"/>
    <n v="2021"/>
    <n v="2"/>
    <s v="Nice to have. Fill In or Delete"/>
    <s v="EXPENSE"/>
    <x v="2"/>
    <s v="6785 - Salaries - Operations"/>
    <s v="P&amp;L"/>
    <n v="25627"/>
    <s v="No"/>
    <s v="6785 - Salaries - Operations"/>
    <s v="Journal"/>
    <s v="[null]"/>
    <n v="44242"/>
    <n v="3935"/>
    <s v="[null]"/>
    <s v="[null]"/>
    <s v="[null]"/>
    <s v="[null]"/>
    <s v="[null]"/>
    <n v="15531.8"/>
    <m/>
    <n v="7455504.4199999999"/>
    <s v="[null]"/>
    <s v="Expense"/>
    <s v="Operating Expense"/>
    <s v="Salaries"/>
    <s v="[null]"/>
    <n v="1"/>
    <s v="Corporate"/>
    <s v="Percentage"/>
    <s v="6785 - Salaries - Operations"/>
    <s v="6785 - Salaries - Operations"/>
    <s v="Salaries"/>
    <s v="Compensation"/>
    <n v="121489"/>
    <s v="Actuals"/>
    <n v="121498"/>
    <s v="6785 - Salaries - Operations"/>
    <x v="19"/>
    <s v="Salaries"/>
    <n v="15531.8"/>
    <m/>
    <m/>
    <m/>
    <m/>
    <m/>
    <m/>
    <m/>
    <m/>
    <m/>
    <m/>
    <m/>
    <m/>
    <m/>
  </r>
  <r>
    <s v="GL 2021 IISL.xlsx"/>
    <s v="Nice to have. Fill In or Delete"/>
    <s v="Nice to have. Fill In or Delete"/>
    <n v="16035.54"/>
    <n v="44561"/>
    <n v="2021"/>
    <s v="Q4"/>
    <s v="December"/>
    <n v="52"/>
    <n v="31"/>
    <s v="Year"/>
    <s v="Activity"/>
    <s v="Actuals"/>
    <n v="44255"/>
    <x v="1"/>
    <x v="49"/>
    <x v="42"/>
    <n v="2021"/>
    <n v="2021"/>
    <n v="2"/>
    <s v="Nice to have. Fill In or Delete"/>
    <s v="EXPENSE"/>
    <x v="2"/>
    <s v="6785 - Salaries - Operations"/>
    <s v="P&amp;L"/>
    <n v="25627"/>
    <s v="No"/>
    <s v="6785 - Salaries - Operations"/>
    <s v="Journal"/>
    <s v="[null]"/>
    <n v="44255"/>
    <n v="3948"/>
    <s v="[null]"/>
    <s v="[null]"/>
    <s v="[null]"/>
    <s v="[null]"/>
    <s v="[null]"/>
    <n v="16035.54"/>
    <m/>
    <n v="7471539.96"/>
    <s v="[null]"/>
    <s v="Expense"/>
    <s v="Operating Expense"/>
    <s v="Salaries"/>
    <s v="[null]"/>
    <n v="1"/>
    <s v="Corporate"/>
    <s v="Percentage"/>
    <s v="6785 - Salaries - Operations"/>
    <s v="6785 - Salaries - Operations"/>
    <s v="Salaries"/>
    <s v="Compensation"/>
    <n v="121489"/>
    <s v="Actuals"/>
    <n v="121498"/>
    <s v="6785 - Salaries - Operations"/>
    <x v="19"/>
    <s v="Salaries"/>
    <n v="16035.54"/>
    <m/>
    <m/>
    <m/>
    <m/>
    <m/>
    <m/>
    <m/>
    <m/>
    <m/>
    <m/>
    <m/>
    <m/>
    <m/>
  </r>
  <r>
    <s v="GL 2021 IISL.xlsx"/>
    <s v="Nice to have. Fill In or Delete"/>
    <s v="Nice to have. Fill In or Delete"/>
    <n v="41874.99"/>
    <n v="44561"/>
    <n v="2021"/>
    <s v="Q4"/>
    <s v="December"/>
    <n v="52"/>
    <n v="31"/>
    <s v="Year"/>
    <s v="Activity"/>
    <s v="Actuals"/>
    <n v="44242"/>
    <x v="1"/>
    <x v="50"/>
    <x v="42"/>
    <n v="2021"/>
    <n v="2021"/>
    <n v="2"/>
    <s v="Nice to have. Fill In or Delete"/>
    <s v="EXPENSE"/>
    <x v="2"/>
    <s v="6786 - Salaries - Sales"/>
    <s v="P&amp;L"/>
    <n v="25627"/>
    <s v="No"/>
    <s v="6786 - Salaries - Sales"/>
    <s v="Journal"/>
    <s v="[null]"/>
    <n v="44242"/>
    <n v="3935"/>
    <s v="[null]"/>
    <s v="[null]"/>
    <s v="[null]"/>
    <s v="[null]"/>
    <s v="[null]"/>
    <n v="41874.99"/>
    <m/>
    <n v="13682505.319999998"/>
    <s v="[null]"/>
    <s v="Expense"/>
    <s v="Operating Expense"/>
    <s v="Salaries"/>
    <s v="[null]"/>
    <n v="1"/>
    <s v="Corporate"/>
    <s v="Percentage"/>
    <s v="6786 - Salaries - Sales"/>
    <s v="6786 - Salaries - Sales"/>
    <s v="Salaries"/>
    <s v="Compensation"/>
    <n v="121489"/>
    <s v="Actuals"/>
    <n v="121498"/>
    <s v="6786 - Salaries - Sales"/>
    <x v="19"/>
    <s v="Salaries"/>
    <n v="41874.99"/>
    <m/>
    <m/>
    <m/>
    <m/>
    <m/>
    <m/>
    <m/>
    <m/>
    <m/>
    <m/>
    <m/>
    <m/>
    <m/>
  </r>
  <r>
    <s v="GL 2021 IISL.xlsx"/>
    <s v="Nice to have. Fill In or Delete"/>
    <s v="Nice to have. Fill In or Delete"/>
    <n v="41875"/>
    <n v="44561"/>
    <n v="2021"/>
    <s v="Q4"/>
    <s v="December"/>
    <n v="52"/>
    <n v="31"/>
    <s v="Year"/>
    <s v="Activity"/>
    <s v="Actuals"/>
    <n v="44255"/>
    <x v="1"/>
    <x v="50"/>
    <x v="42"/>
    <n v="2021"/>
    <n v="2021"/>
    <n v="2"/>
    <s v="Nice to have. Fill In or Delete"/>
    <s v="EXPENSE"/>
    <x v="2"/>
    <s v="6786 - Salaries - Sales"/>
    <s v="P&amp;L"/>
    <n v="25627"/>
    <s v="No"/>
    <s v="6786 - Salaries - Sales"/>
    <s v="Journal"/>
    <s v="[null]"/>
    <n v="44255"/>
    <n v="3948"/>
    <s v="[null]"/>
    <s v="[null]"/>
    <s v="[null]"/>
    <s v="[null]"/>
    <s v="[null]"/>
    <n v="41875"/>
    <m/>
    <n v="13724380.319999998"/>
    <s v="[null]"/>
    <s v="Expense"/>
    <s v="Operating Expense"/>
    <s v="Salaries"/>
    <s v="[null]"/>
    <n v="1"/>
    <s v="Corporate"/>
    <s v="Percentage"/>
    <s v="6786 - Salaries - Sales"/>
    <s v="6786 - Salaries - Sales"/>
    <s v="Salaries"/>
    <s v="Compensation"/>
    <n v="121489"/>
    <s v="Actuals"/>
    <n v="121498"/>
    <s v="6786 - Salaries - Sales"/>
    <x v="19"/>
    <s v="Salaries"/>
    <n v="41875"/>
    <m/>
    <m/>
    <m/>
    <m/>
    <m/>
    <m/>
    <m/>
    <m/>
    <m/>
    <m/>
    <m/>
    <m/>
    <m/>
  </r>
  <r>
    <s v="GL 2021 IISL.xlsx"/>
    <s v="Nice to have. Fill In or Delete"/>
    <s v="Nice to have. Fill In or Delete"/>
    <n v="22767.1"/>
    <n v="44561"/>
    <n v="2021"/>
    <s v="Q4"/>
    <s v="December"/>
    <n v="52"/>
    <n v="31"/>
    <s v="Year"/>
    <s v="Activity"/>
    <s v="Actuals"/>
    <n v="44242"/>
    <x v="1"/>
    <x v="51"/>
    <x v="42"/>
    <n v="2021"/>
    <n v="2021"/>
    <n v="2"/>
    <s v="Nice to have. Fill In or Delete"/>
    <s v="EXPENSE"/>
    <x v="2"/>
    <s v="6787 - Salaries - Sales Assts."/>
    <s v="P&amp;L"/>
    <n v="25627"/>
    <s v="No"/>
    <s v="6787 - Salaries - Sales Assts."/>
    <s v="Journal"/>
    <s v="[null]"/>
    <n v="44242"/>
    <n v="3935"/>
    <s v="[null]"/>
    <s v="[null]"/>
    <s v="[null]"/>
    <s v="[null]"/>
    <s v="[null]"/>
    <n v="22767.1"/>
    <m/>
    <n v="8230996.2799999993"/>
    <s v="[null]"/>
    <s v="Expense"/>
    <s v="Operating Expense"/>
    <s v="Salaries"/>
    <s v="[null]"/>
    <n v="1"/>
    <s v="Corporate"/>
    <s v="Percentage"/>
    <s v="6787 - Salaries - Sales Assts."/>
    <s v="6787 - Salaries - Sales Assts."/>
    <s v="Salaries"/>
    <s v="Compensation"/>
    <n v="121489"/>
    <s v="Actuals"/>
    <n v="121498"/>
    <s v="6787 - Salaries - Sales Assts."/>
    <x v="19"/>
    <s v="Salaries"/>
    <n v="22767.1"/>
    <m/>
    <m/>
    <m/>
    <m/>
    <m/>
    <m/>
    <m/>
    <m/>
    <m/>
    <m/>
    <m/>
    <m/>
    <m/>
  </r>
  <r>
    <s v="GL 2021 IISL.xlsx"/>
    <s v="Nice to have. Fill In or Delete"/>
    <s v="Nice to have. Fill In or Delete"/>
    <n v="22767.1"/>
    <n v="44561"/>
    <n v="2021"/>
    <s v="Q4"/>
    <s v="December"/>
    <n v="52"/>
    <n v="31"/>
    <s v="Year"/>
    <s v="Activity"/>
    <s v="Actuals"/>
    <n v="44255"/>
    <x v="1"/>
    <x v="51"/>
    <x v="42"/>
    <n v="2021"/>
    <n v="2021"/>
    <n v="2"/>
    <s v="Nice to have. Fill In or Delete"/>
    <s v="EXPENSE"/>
    <x v="2"/>
    <s v="6787 - Salaries - Sales Assts."/>
    <s v="P&amp;L"/>
    <n v="25627"/>
    <s v="No"/>
    <s v="6787 - Salaries - Sales Assts."/>
    <s v="Journal"/>
    <s v="[null]"/>
    <n v="44255"/>
    <n v="3948"/>
    <s v="[null]"/>
    <s v="[null]"/>
    <s v="[null]"/>
    <s v="[null]"/>
    <s v="[null]"/>
    <n v="22767.1"/>
    <m/>
    <n v="8253763.379999999"/>
    <s v="[null]"/>
    <s v="Expense"/>
    <s v="Operating Expense"/>
    <s v="Salaries"/>
    <s v="[null]"/>
    <n v="1"/>
    <s v="Corporate"/>
    <s v="Percentage"/>
    <s v="6787 - Salaries - Sales Assts."/>
    <s v="6787 - Salaries - Sales Assts."/>
    <s v="Salaries"/>
    <s v="Compensation"/>
    <n v="121489"/>
    <s v="Actuals"/>
    <n v="121498"/>
    <s v="6787 - Salaries - Sales Assts."/>
    <x v="19"/>
    <s v="Salaries"/>
    <n v="22767.1"/>
    <m/>
    <m/>
    <m/>
    <m/>
    <m/>
    <m/>
    <m/>
    <m/>
    <m/>
    <m/>
    <m/>
    <m/>
    <m/>
  </r>
  <r>
    <s v="GL 2021 IISL.xlsx"/>
    <s v="Nice to have. Fill In or Delete"/>
    <s v="Nice to have. Fill In or Delete"/>
    <n v="3750"/>
    <n v="44561"/>
    <n v="2021"/>
    <s v="Q4"/>
    <s v="December"/>
    <n v="52"/>
    <n v="31"/>
    <s v="Year"/>
    <s v="Activity"/>
    <s v="Actuals"/>
    <n v="44242"/>
    <x v="1"/>
    <x v="52"/>
    <x v="42"/>
    <n v="2021"/>
    <n v="2021"/>
    <n v="2"/>
    <s v="Nice to have. Fill In or Delete"/>
    <s v="EXPENSE"/>
    <x v="2"/>
    <s v="6789 - Salaries - Marketing"/>
    <s v="P&amp;L"/>
    <n v="25627"/>
    <s v="No"/>
    <s v="6789 - Salaries - Marketing"/>
    <s v="Journal"/>
    <s v="[null]"/>
    <n v="44242"/>
    <n v="3935"/>
    <s v="[null]"/>
    <s v="[null]"/>
    <s v="[null]"/>
    <s v="[null]"/>
    <s v="[null]"/>
    <n v="3750"/>
    <m/>
    <n v="1069607.6499999999"/>
    <s v="[null]"/>
    <s v="Expense"/>
    <s v="Operating Expense"/>
    <s v="Salaries"/>
    <s v="[null]"/>
    <n v="1"/>
    <s v="Corporate"/>
    <s v="Percentage"/>
    <s v="6789 - Salaries - Marketing"/>
    <s v="6789 - Salaries - Marketing"/>
    <s v="Salaries"/>
    <s v="Compensation"/>
    <n v="121489"/>
    <s v="Actuals"/>
    <n v="121498"/>
    <s v="6789 - Salaries - Marketing"/>
    <x v="19"/>
    <s v="Salaries"/>
    <n v="3750"/>
    <m/>
    <m/>
    <m/>
    <m/>
    <m/>
    <m/>
    <m/>
    <m/>
    <m/>
    <m/>
    <m/>
    <m/>
    <m/>
  </r>
  <r>
    <s v="GL 2021 IISL.xlsx"/>
    <s v="Nice to have. Fill In or Delete"/>
    <s v="Nice to have. Fill In or Delete"/>
    <n v="3750"/>
    <n v="44561"/>
    <n v="2021"/>
    <s v="Q4"/>
    <s v="December"/>
    <n v="52"/>
    <n v="31"/>
    <s v="Year"/>
    <s v="Activity"/>
    <s v="Actuals"/>
    <n v="44255"/>
    <x v="1"/>
    <x v="52"/>
    <x v="42"/>
    <n v="2021"/>
    <n v="2021"/>
    <n v="2"/>
    <s v="Nice to have. Fill In or Delete"/>
    <s v="EXPENSE"/>
    <x v="2"/>
    <s v="6789 - Salaries - Marketing"/>
    <s v="P&amp;L"/>
    <n v="25627"/>
    <s v="No"/>
    <s v="6789 - Salaries - Marketing"/>
    <s v="Journal"/>
    <s v="[null]"/>
    <n v="44255"/>
    <n v="3948"/>
    <s v="[null]"/>
    <s v="[null]"/>
    <s v="[null]"/>
    <s v="[null]"/>
    <s v="[null]"/>
    <n v="3750"/>
    <m/>
    <n v="1073357.6499999999"/>
    <s v="[null]"/>
    <s v="Expense"/>
    <s v="Operating Expense"/>
    <s v="Salaries"/>
    <s v="[null]"/>
    <n v="1"/>
    <s v="Corporate"/>
    <s v="Percentage"/>
    <s v="6789 - Salaries - Marketing"/>
    <s v="6789 - Salaries - Marketing"/>
    <s v="Salaries"/>
    <s v="Compensation"/>
    <n v="121489"/>
    <s v="Actuals"/>
    <n v="121498"/>
    <s v="6789 - Salaries - Marketing"/>
    <x v="19"/>
    <s v="Salaries"/>
    <n v="3750"/>
    <m/>
    <m/>
    <m/>
    <m/>
    <m/>
    <m/>
    <m/>
    <m/>
    <m/>
    <m/>
    <m/>
    <m/>
    <m/>
  </r>
  <r>
    <s v="GL 2021 IISL.xlsx"/>
    <s v="Nice to have. Fill In or Delete"/>
    <s v="Nice to have. Fill In or Delete"/>
    <n v="316.89999999999998"/>
    <n v="44561"/>
    <n v="2021"/>
    <s v="Q4"/>
    <s v="December"/>
    <n v="52"/>
    <n v="31"/>
    <s v="Year"/>
    <s v="Activity"/>
    <s v="Actuals"/>
    <n v="44236"/>
    <x v="1"/>
    <x v="53"/>
    <x v="43"/>
    <n v="2021"/>
    <n v="2021"/>
    <n v="2"/>
    <s v="Nice to have. Fill In or Delete"/>
    <s v="EXPENSE"/>
    <x v="2"/>
    <s v="6800 - Security"/>
    <s v="P&amp;L"/>
    <n v="25627"/>
    <s v="No"/>
    <s v="6800 - Security"/>
    <s v="Bill"/>
    <s v="[null]"/>
    <n v="44236"/>
    <n v="6000884334"/>
    <s v="STANLEY SECURITY SOLUTIONS"/>
    <s v="[null]"/>
    <s v="[null]"/>
    <s v="[null]"/>
    <s v="[null]"/>
    <n v="316.89999999999998"/>
    <m/>
    <n v="220122.47"/>
    <s v="[null]"/>
    <s v="Expense"/>
    <s v="Operating Expense"/>
    <s v="Outside Services"/>
    <s v="[null]"/>
    <n v="1"/>
    <s v="Corporate"/>
    <s v="Percentage"/>
    <s v="6800 - Security"/>
    <s v="6800 - Security"/>
    <s v="Outside Services"/>
    <s v="[null]"/>
    <n v="121489"/>
    <s v="Actuals"/>
    <n v="121498"/>
    <s v="6800 - Security"/>
    <x v="10"/>
    <s v="Outside Services"/>
    <n v="316.89999999999998"/>
    <m/>
    <m/>
    <m/>
    <m/>
    <m/>
    <m/>
    <m/>
    <m/>
    <m/>
    <m/>
    <m/>
    <m/>
    <m/>
  </r>
  <r>
    <s v="GL 2021 IISL.xlsx"/>
    <s v="Nice to have. Fill In or Delete"/>
    <s v="Nice to have. Fill In or Delete"/>
    <n v="948.66"/>
    <n v="44561"/>
    <n v="2021"/>
    <s v="Q4"/>
    <s v="December"/>
    <n v="52"/>
    <n v="31"/>
    <s v="Year"/>
    <s v="Activity"/>
    <s v="Actuals"/>
    <n v="44228"/>
    <x v="1"/>
    <x v="54"/>
    <x v="44"/>
    <n v="2021"/>
    <n v="2021"/>
    <n v="2"/>
    <s v="Nice to have. Fill In or Delete"/>
    <s v="EXPENSE"/>
    <x v="2"/>
    <s v="6820 - Software"/>
    <s v="P&amp;L"/>
    <n v="25627"/>
    <s v="No"/>
    <s v="6820 - Software"/>
    <s v="Journal"/>
    <s v="[null]"/>
    <n v="44228"/>
    <n v="3943"/>
    <s v="[null]"/>
    <s v="[null]"/>
    <s v="[null]"/>
    <s v="[null]"/>
    <s v="[null]"/>
    <n v="948.66"/>
    <m/>
    <n v="2489668.0699999998"/>
    <s v="[null]"/>
    <s v="Expense"/>
    <s v="Operating Expense"/>
    <s v="IT"/>
    <s v="[null]"/>
    <n v="1"/>
    <s v="Corporate"/>
    <s v="Percentage"/>
    <s v="6820 - Software"/>
    <s v="6820 - Software"/>
    <s v="IT"/>
    <s v="[null]"/>
    <n v="121489"/>
    <s v="Actuals"/>
    <n v="121498"/>
    <s v="6820 - Software"/>
    <x v="20"/>
    <s v="IT"/>
    <n v="948.66"/>
    <m/>
    <m/>
    <m/>
    <m/>
    <m/>
    <m/>
    <m/>
    <m/>
    <m/>
    <m/>
    <m/>
    <m/>
    <m/>
  </r>
  <r>
    <s v="GL 2021 IISL.xlsx"/>
    <s v="Nice to have. Fill In or Delete"/>
    <s v="Nice to have. Fill In or Delete"/>
    <n v="9831.56"/>
    <n v="44561"/>
    <n v="2021"/>
    <s v="Q4"/>
    <s v="December"/>
    <n v="52"/>
    <n v="31"/>
    <s v="Year"/>
    <s v="Activity"/>
    <s v="Actuals"/>
    <n v="44228"/>
    <x v="1"/>
    <x v="54"/>
    <x v="44"/>
    <n v="2021"/>
    <n v="2021"/>
    <n v="2"/>
    <s v="Nice to have. Fill In or Delete"/>
    <s v="EXPENSE"/>
    <x v="2"/>
    <s v="6820 - Software"/>
    <s v="P&amp;L"/>
    <n v="25627"/>
    <s v="No"/>
    <s v="6820 - Software"/>
    <s v="Journal"/>
    <s v="[null]"/>
    <n v="44228"/>
    <n v="3941"/>
    <s v="[null]"/>
    <s v="[null]"/>
    <s v="[null]"/>
    <s v="[null]"/>
    <s v="[null]"/>
    <n v="9831.56"/>
    <m/>
    <n v="2499499.63"/>
    <s v="[null]"/>
    <s v="Expense"/>
    <s v="Operating Expense"/>
    <s v="IT"/>
    <s v="[null]"/>
    <n v="1"/>
    <s v="Corporate"/>
    <s v="Percentage"/>
    <s v="6820 - Software"/>
    <s v="6820 - Software"/>
    <s v="IT"/>
    <s v="[null]"/>
    <n v="121489"/>
    <s v="Actuals"/>
    <n v="121498"/>
    <s v="6820 - Software"/>
    <x v="20"/>
    <s v="IT"/>
    <n v="9831.56"/>
    <m/>
    <m/>
    <m/>
    <m/>
    <m/>
    <m/>
    <m/>
    <m/>
    <m/>
    <m/>
    <m/>
    <m/>
    <m/>
  </r>
  <r>
    <s v="GL 2021 IISL.xlsx"/>
    <s v="Nice to have. Fill In or Delete"/>
    <s v="Nice to have. Fill In or Delete"/>
    <n v="968"/>
    <n v="44561"/>
    <n v="2021"/>
    <s v="Q4"/>
    <s v="December"/>
    <n v="52"/>
    <n v="31"/>
    <s v="Year"/>
    <s v="Activity"/>
    <s v="Actuals"/>
    <n v="44228"/>
    <x v="1"/>
    <x v="54"/>
    <x v="44"/>
    <n v="2021"/>
    <n v="2021"/>
    <n v="2"/>
    <s v="Nice to have. Fill In or Delete"/>
    <s v="EXPENSE"/>
    <x v="2"/>
    <s v="6820 - Software"/>
    <s v="P&amp;L"/>
    <n v="25627"/>
    <s v="No"/>
    <s v="6820 - Software"/>
    <s v="Journal"/>
    <s v="[null]"/>
    <n v="44228"/>
    <n v="3942"/>
    <s v="[null]"/>
    <s v="[null]"/>
    <s v="[null]"/>
    <s v="[null]"/>
    <s v="[null]"/>
    <n v="968"/>
    <m/>
    <n v="2500467.63"/>
    <s v="[null]"/>
    <s v="Expense"/>
    <s v="Operating Expense"/>
    <s v="IT"/>
    <s v="[null]"/>
    <n v="1"/>
    <s v="Corporate"/>
    <s v="Percentage"/>
    <s v="6820 - Software"/>
    <s v="6820 - Software"/>
    <s v="IT"/>
    <s v="[null]"/>
    <n v="121489"/>
    <s v="Actuals"/>
    <n v="121498"/>
    <s v="6820 - Software"/>
    <x v="20"/>
    <s v="IT"/>
    <n v="968"/>
    <m/>
    <m/>
    <m/>
    <m/>
    <m/>
    <m/>
    <m/>
    <m/>
    <m/>
    <m/>
    <m/>
    <m/>
    <m/>
  </r>
  <r>
    <s v="GL 2021 IISL.xlsx"/>
    <s v="Nice to have. Fill In or Delete"/>
    <s v="Nice to have. Fill In or Delete"/>
    <n v="1750"/>
    <n v="44561"/>
    <n v="2021"/>
    <s v="Q4"/>
    <s v="December"/>
    <n v="52"/>
    <n v="31"/>
    <s v="Year"/>
    <s v="Activity"/>
    <s v="Actuals"/>
    <n v="44229"/>
    <x v="1"/>
    <x v="54"/>
    <x v="44"/>
    <n v="2021"/>
    <n v="2021"/>
    <n v="2"/>
    <s v="Nice to have. Fill In or Delete"/>
    <s v="EXPENSE"/>
    <x v="2"/>
    <s v="6820 - Software"/>
    <s v="P&amp;L"/>
    <n v="25627"/>
    <s v="No"/>
    <s v="6820 - Software"/>
    <s v="Bill"/>
    <s v="[null]"/>
    <n v="44229"/>
    <n v="4271"/>
    <s v="ServTrax Inc."/>
    <s v="[null]"/>
    <s v="[null]"/>
    <s v="[null]"/>
    <s v="[null]"/>
    <n v="1750"/>
    <m/>
    <n v="2502217.63"/>
    <s v="[null]"/>
    <s v="Expense"/>
    <s v="Operating Expense"/>
    <s v="IT"/>
    <s v="[null]"/>
    <n v="1"/>
    <s v="Corporate"/>
    <s v="Percentage"/>
    <s v="6820 - Software"/>
    <s v="6820 - Software"/>
    <s v="IT"/>
    <s v="[null]"/>
    <n v="121489"/>
    <s v="Actuals"/>
    <n v="121498"/>
    <s v="6820 - Software"/>
    <x v="20"/>
    <s v="IT"/>
    <n v="1750"/>
    <m/>
    <m/>
    <m/>
    <m/>
    <m/>
    <m/>
    <m/>
    <m/>
    <m/>
    <m/>
    <m/>
    <m/>
    <m/>
  </r>
  <r>
    <s v="GL 2021 IISL.xlsx"/>
    <s v="Nice to have. Fill In or Delete"/>
    <s v="Nice to have. Fill In or Delete"/>
    <n v="4443.88"/>
    <n v="44561"/>
    <n v="2021"/>
    <s v="Q4"/>
    <s v="December"/>
    <n v="52"/>
    <n v="31"/>
    <s v="Year"/>
    <s v="Activity"/>
    <s v="Actuals"/>
    <n v="44237"/>
    <x v="1"/>
    <x v="54"/>
    <x v="44"/>
    <n v="2021"/>
    <n v="2021"/>
    <n v="2"/>
    <s v="Nice to have. Fill In or Delete"/>
    <s v="EXPENSE"/>
    <x v="2"/>
    <s v="6820 - Software"/>
    <s v="P&amp;L"/>
    <n v="25627"/>
    <s v="No"/>
    <s v="6820 - Software"/>
    <s v="Bill"/>
    <s v="[null]"/>
    <n v="44237"/>
    <n v="53279855"/>
    <s v="ARROW"/>
    <s v="[null]"/>
    <s v="Octavio Diaz"/>
    <s v="[null]"/>
    <s v="Software"/>
    <n v="4443.88"/>
    <m/>
    <n v="2506661.5099999998"/>
    <s v="[null]"/>
    <s v="Expense"/>
    <s v="Operating Expense"/>
    <s v="IT"/>
    <s v="[null]"/>
    <n v="1"/>
    <s v="Corporate"/>
    <s v="Percentage"/>
    <s v="6820 - Software"/>
    <s v="6820 - Software"/>
    <s v="IT"/>
    <s v="[null]"/>
    <n v="121489"/>
    <s v="Actuals"/>
    <n v="121498"/>
    <s v="6820 - Software"/>
    <x v="20"/>
    <s v="IT"/>
    <n v="4443.88"/>
    <m/>
    <m/>
    <m/>
    <m/>
    <m/>
    <m/>
    <m/>
    <m/>
    <m/>
    <m/>
    <m/>
    <m/>
    <m/>
  </r>
  <r>
    <s v="GL 2021 IISL.xlsx"/>
    <s v="Nice to have. Fill In or Delete"/>
    <s v="Nice to have. Fill In or Delete"/>
    <n v="1174.8599999999999"/>
    <n v="44561"/>
    <n v="2021"/>
    <s v="Q4"/>
    <s v="December"/>
    <n v="52"/>
    <n v="31"/>
    <s v="Year"/>
    <s v="Activity"/>
    <s v="Actuals"/>
    <n v="44239"/>
    <x v="1"/>
    <x v="54"/>
    <x v="44"/>
    <n v="2021"/>
    <n v="2021"/>
    <n v="2"/>
    <s v="Nice to have. Fill In or Delete"/>
    <s v="EXPENSE"/>
    <x v="2"/>
    <s v="6820 - Software"/>
    <s v="P&amp;L"/>
    <n v="25627"/>
    <s v="No"/>
    <s v="6820 - Software"/>
    <s v="Bill"/>
    <s v="[null]"/>
    <n v="44239"/>
    <n v="53280642"/>
    <s v="ARROW"/>
    <s v="[null]"/>
    <s v="Octavio Diaz"/>
    <s v="[null]"/>
    <s v="Software"/>
    <n v="1174.8599999999999"/>
    <m/>
    <n v="2507836.3699999996"/>
    <s v="[null]"/>
    <s v="Expense"/>
    <s v="Operating Expense"/>
    <s v="IT"/>
    <s v="[null]"/>
    <n v="1"/>
    <s v="Corporate"/>
    <s v="Percentage"/>
    <s v="6820 - Software"/>
    <s v="6820 - Software"/>
    <s v="IT"/>
    <s v="[null]"/>
    <n v="121489"/>
    <s v="Actuals"/>
    <n v="121498"/>
    <s v="6820 - Software"/>
    <x v="20"/>
    <s v="IT"/>
    <n v="1174.8599999999999"/>
    <m/>
    <m/>
    <m/>
    <m/>
    <m/>
    <m/>
    <m/>
    <m/>
    <m/>
    <m/>
    <m/>
    <m/>
    <m/>
  </r>
  <r>
    <s v="GL 2021 IISL.xlsx"/>
    <s v="Nice to have. Fill In or Delete"/>
    <s v="Nice to have. Fill In or Delete"/>
    <n v="11985.27"/>
    <n v="44561"/>
    <n v="2021"/>
    <s v="Q4"/>
    <s v="December"/>
    <n v="52"/>
    <n v="31"/>
    <s v="Year"/>
    <s v="Activity"/>
    <s v="Actuals"/>
    <n v="44240"/>
    <x v="1"/>
    <x v="54"/>
    <x v="44"/>
    <n v="2021"/>
    <n v="2021"/>
    <n v="2"/>
    <s v="Nice to have. Fill In or Delete"/>
    <s v="EXPENSE"/>
    <x v="2"/>
    <s v="6820 - Software"/>
    <s v="P&amp;L"/>
    <n v="25627"/>
    <s v="No"/>
    <s v="6820 - Software"/>
    <s v="Credit Card"/>
    <s v="[null]"/>
    <n v="44240"/>
    <s v="[null]"/>
    <s v="[null]"/>
    <s v="[null]"/>
    <s v="[null]"/>
    <s v="[null]"/>
    <s v="[null]"/>
    <n v="11985.27"/>
    <m/>
    <n v="2519821.6399999997"/>
    <s v="[null]"/>
    <s v="Expense"/>
    <s v="Operating Expense"/>
    <s v="IT"/>
    <s v="[null]"/>
    <n v="1"/>
    <s v="Corporate"/>
    <s v="Percentage"/>
    <s v="6820 - Software"/>
    <s v="6820 - Software"/>
    <s v="IT"/>
    <s v="[null]"/>
    <n v="121489"/>
    <s v="Actuals"/>
    <n v="121498"/>
    <s v="6820 - Software"/>
    <x v="20"/>
    <s v="IT"/>
    <n v="11985.27"/>
    <m/>
    <m/>
    <m/>
    <m/>
    <m/>
    <m/>
    <m/>
    <m/>
    <m/>
    <m/>
    <m/>
    <m/>
    <m/>
  </r>
  <r>
    <s v="GL 2021 IISL.xlsx"/>
    <s v="Nice to have. Fill In or Delete"/>
    <s v="Nice to have. Fill In or Delete"/>
    <n v="523"/>
    <n v="44561"/>
    <n v="2021"/>
    <s v="Q4"/>
    <s v="December"/>
    <n v="52"/>
    <n v="31"/>
    <s v="Year"/>
    <s v="Activity"/>
    <s v="Actuals"/>
    <n v="44238"/>
    <x v="1"/>
    <x v="55"/>
    <x v="45"/>
    <n v="2021"/>
    <n v="2021"/>
    <n v="2"/>
    <s v="Nice to have. Fill In or Delete"/>
    <s v="EXPENSE"/>
    <x v="2"/>
    <s v="6830 - Storage"/>
    <s v="P&amp;L"/>
    <n v="25627"/>
    <s v="No"/>
    <s v="6830 - Storage"/>
    <s v="Bill"/>
    <s v="[null]"/>
    <n v="44238"/>
    <s v="2/11/21 Statement"/>
    <s v="PUBLIC STORAGE"/>
    <s v="[null]"/>
    <s v="[null]"/>
    <s v="[null]"/>
    <s v="[null]"/>
    <n v="523"/>
    <m/>
    <n v="665038.27999999991"/>
    <s v="[null]"/>
    <s v="Expense"/>
    <s v="Operating Expense"/>
    <s v="Other Operating Expenses"/>
    <s v="[null]"/>
    <n v="1"/>
    <s v="Corporate"/>
    <s v="Percentage"/>
    <s v="6830 - Storage"/>
    <s v="6830 - Storage"/>
    <s v="Other Operating Expenses"/>
    <s v="[null]"/>
    <n v="121489"/>
    <s v="Actuals"/>
    <n v="121498"/>
    <s v="6830 - Storage"/>
    <x v="11"/>
    <s v="Other Operating Expenses"/>
    <n v="523"/>
    <m/>
    <m/>
    <m/>
    <m/>
    <m/>
    <m/>
    <m/>
    <m/>
    <m/>
    <m/>
    <m/>
    <m/>
    <m/>
  </r>
  <r>
    <s v="GL 2021 IISL.xlsx"/>
    <s v="Nice to have. Fill In or Delete"/>
    <s v="Nice to have. Fill In or Delete"/>
    <n v="654"/>
    <n v="44561"/>
    <n v="2021"/>
    <s v="Q4"/>
    <s v="December"/>
    <n v="52"/>
    <n v="31"/>
    <s v="Year"/>
    <s v="Activity"/>
    <s v="Actuals"/>
    <n v="44240"/>
    <x v="1"/>
    <x v="55"/>
    <x v="45"/>
    <n v="2021"/>
    <n v="2021"/>
    <n v="2"/>
    <s v="Nice to have. Fill In or Delete"/>
    <s v="EXPENSE"/>
    <x v="2"/>
    <s v="6830 - Storage"/>
    <s v="P&amp;L"/>
    <n v="25627"/>
    <s v="No"/>
    <s v="6830 - Storage"/>
    <s v="Credit Card"/>
    <s v="[null]"/>
    <n v="44240"/>
    <s v="[null]"/>
    <s v="[null]"/>
    <s v="[null]"/>
    <s v="[null]"/>
    <s v="[null]"/>
    <s v="[null]"/>
    <n v="654"/>
    <m/>
    <n v="665692.27999999991"/>
    <s v="[null]"/>
    <s v="Expense"/>
    <s v="Operating Expense"/>
    <s v="Other Operating Expenses"/>
    <s v="[null]"/>
    <n v="1"/>
    <s v="Corporate"/>
    <s v="Percentage"/>
    <s v="6830 - Storage"/>
    <s v="6830 - Storage"/>
    <s v="Other Operating Expenses"/>
    <s v="[null]"/>
    <n v="121489"/>
    <s v="Actuals"/>
    <n v="121498"/>
    <s v="6830 - Storage"/>
    <x v="11"/>
    <s v="Other Operating Expenses"/>
    <n v="654"/>
    <m/>
    <m/>
    <m/>
    <m/>
    <m/>
    <m/>
    <m/>
    <m/>
    <m/>
    <m/>
    <m/>
    <m/>
    <m/>
  </r>
  <r>
    <s v="GL 2021 IISL.xlsx"/>
    <s v="Nice to have. Fill In or Delete"/>
    <s v="Nice to have. Fill In or Delete"/>
    <n v="4400"/>
    <n v="44561"/>
    <n v="2021"/>
    <s v="Q4"/>
    <s v="December"/>
    <n v="52"/>
    <n v="31"/>
    <s v="Year"/>
    <s v="Activity"/>
    <s v="Actuals"/>
    <n v="44244"/>
    <x v="1"/>
    <x v="55"/>
    <x v="45"/>
    <n v="2021"/>
    <n v="2021"/>
    <n v="2"/>
    <s v="Nice to have. Fill In or Delete"/>
    <s v="EXPENSE"/>
    <x v="2"/>
    <s v="6830 - Storage"/>
    <s v="P&amp;L"/>
    <n v="25627"/>
    <s v="No"/>
    <s v="6830 - Storage"/>
    <s v="Bill"/>
    <s v="[null]"/>
    <n v="44244"/>
    <s v="March 2021 Rent (#238, 240)"/>
    <s v="WESTCHESTER INDUSTRIAL COMPLEX, LLC"/>
    <s v="[null]"/>
    <s v="[null]"/>
    <s v="[null]"/>
    <s v="[null]"/>
    <n v="4400"/>
    <m/>
    <n v="670092.27999999991"/>
    <s v="[null]"/>
    <s v="Expense"/>
    <s v="Operating Expense"/>
    <s v="Other Operating Expenses"/>
    <s v="[null]"/>
    <n v="1"/>
    <s v="Corporate"/>
    <s v="Percentage"/>
    <s v="6830 - Storage"/>
    <s v="6830 - Storage"/>
    <s v="Other Operating Expenses"/>
    <s v="[null]"/>
    <n v="121489"/>
    <s v="Actuals"/>
    <n v="121498"/>
    <s v="6830 - Storage"/>
    <x v="11"/>
    <s v="Other Operating Expenses"/>
    <n v="4400"/>
    <m/>
    <m/>
    <m/>
    <m/>
    <m/>
    <m/>
    <m/>
    <m/>
    <m/>
    <m/>
    <m/>
    <m/>
    <m/>
  </r>
  <r>
    <s v="GL 2021 IISL.xlsx"/>
    <s v="Nice to have. Fill In or Delete"/>
    <s v="Nice to have. Fill In or Delete"/>
    <n v="58.99"/>
    <n v="44561"/>
    <n v="2021"/>
    <s v="Q4"/>
    <s v="December"/>
    <n v="52"/>
    <n v="31"/>
    <s v="Year"/>
    <s v="Activity"/>
    <s v="Actuals"/>
    <n v="44244"/>
    <x v="1"/>
    <x v="55"/>
    <x v="45"/>
    <n v="2021"/>
    <n v="2021"/>
    <n v="2"/>
    <s v="Nice to have. Fill In or Delete"/>
    <s v="EXPENSE"/>
    <x v="2"/>
    <s v="6830 - Storage"/>
    <s v="P&amp;L"/>
    <n v="25627"/>
    <s v="No"/>
    <s v="6830 - Storage"/>
    <s v="Bill"/>
    <s v="[null]"/>
    <n v="44244"/>
    <s v="Suite 240 Dec 3 to Dec 31, 2020"/>
    <s v="WESTCHESTER INDUSTRIAL COMPLEX, LLC"/>
    <s v="[null]"/>
    <s v="[null]"/>
    <s v="[null]"/>
    <s v="[null]"/>
    <n v="58.99"/>
    <m/>
    <n v="670151.2699999999"/>
    <s v="[null]"/>
    <s v="Expense"/>
    <s v="Operating Expense"/>
    <s v="Other Operating Expenses"/>
    <s v="[null]"/>
    <n v="1"/>
    <s v="Corporate"/>
    <s v="Percentage"/>
    <s v="6830 - Storage"/>
    <s v="6830 - Storage"/>
    <s v="Other Operating Expenses"/>
    <s v="[null]"/>
    <n v="121489"/>
    <s v="Actuals"/>
    <n v="121498"/>
    <s v="6830 - Storage"/>
    <x v="11"/>
    <s v="Other Operating Expenses"/>
    <n v="58.99"/>
    <m/>
    <m/>
    <m/>
    <m/>
    <m/>
    <m/>
    <m/>
    <m/>
    <m/>
    <m/>
    <m/>
    <m/>
    <m/>
  </r>
  <r>
    <s v="GL 2021 IISL.xlsx"/>
    <s v="Nice to have. Fill In or Delete"/>
    <s v="Nice to have. Fill In or Delete"/>
    <n v="260.17"/>
    <n v="44561"/>
    <n v="2021"/>
    <s v="Q4"/>
    <s v="December"/>
    <n v="52"/>
    <n v="31"/>
    <s v="Year"/>
    <s v="Activity"/>
    <s v="Actuals"/>
    <n v="44244"/>
    <x v="1"/>
    <x v="55"/>
    <x v="45"/>
    <n v="2021"/>
    <n v="2021"/>
    <n v="2"/>
    <s v="Nice to have. Fill In or Delete"/>
    <s v="EXPENSE"/>
    <x v="2"/>
    <s v="6830 - Storage"/>
    <s v="P&amp;L"/>
    <n v="25627"/>
    <s v="No"/>
    <s v="6830 - Storage"/>
    <s v="Bill"/>
    <s v="[null]"/>
    <n v="44244"/>
    <s v="Suite 238 Dec 3 to Dec 31, 2020"/>
    <s v="WESTCHESTER INDUSTRIAL COMPLEX, LLC"/>
    <s v="[null]"/>
    <s v="[null]"/>
    <s v="[null]"/>
    <s v="[null]"/>
    <n v="260.17"/>
    <m/>
    <n v="670411.43999999994"/>
    <s v="[null]"/>
    <s v="Expense"/>
    <s v="Operating Expense"/>
    <s v="Other Operating Expenses"/>
    <s v="[null]"/>
    <n v="1"/>
    <s v="Corporate"/>
    <s v="Percentage"/>
    <s v="6830 - Storage"/>
    <s v="6830 - Storage"/>
    <s v="Other Operating Expenses"/>
    <s v="[null]"/>
    <n v="121489"/>
    <s v="Actuals"/>
    <n v="121498"/>
    <s v="6830 - Storage"/>
    <x v="11"/>
    <s v="Other Operating Expenses"/>
    <n v="260.17"/>
    <m/>
    <m/>
    <m/>
    <m/>
    <m/>
    <m/>
    <m/>
    <m/>
    <m/>
    <m/>
    <m/>
    <m/>
    <m/>
  </r>
  <r>
    <s v="GL 2021 IISL.xlsx"/>
    <s v="Nice to have. Fill In or Delete"/>
    <s v="Nice to have. Fill In or Delete"/>
    <n v="253.84"/>
    <n v="44561"/>
    <n v="2021"/>
    <s v="Q4"/>
    <s v="December"/>
    <n v="52"/>
    <n v="31"/>
    <s v="Year"/>
    <s v="Activity"/>
    <s v="Actuals"/>
    <n v="44228"/>
    <x v="1"/>
    <x v="56"/>
    <x v="46"/>
    <n v="2021"/>
    <n v="2021"/>
    <n v="2"/>
    <s v="Nice to have. Fill In or Delete"/>
    <s v="EXPENSE"/>
    <x v="2"/>
    <s v="6875 - Telephone"/>
    <s v="P&amp;L"/>
    <n v="25627"/>
    <s v="No"/>
    <s v="6875 - Telephone"/>
    <s v="Bill"/>
    <s v="[null]"/>
    <n v="44228"/>
    <s v="2/1/21 Statement"/>
    <s v="FRONTIER COMMUNICATIONS"/>
    <s v="[null]"/>
    <s v="[null]"/>
    <s v="[null]"/>
    <s v="[null]"/>
    <n v="253.84"/>
    <m/>
    <n v="1618616.2799999998"/>
    <s v="[null]"/>
    <s v="Expense"/>
    <s v="Operating Expense"/>
    <s v="Office Expenses"/>
    <s v="[null]"/>
    <n v="1"/>
    <s v="Corporate"/>
    <s v="Percentage"/>
    <s v="6875 - Telephone"/>
    <s v="6875 - Telephone"/>
    <s v="Office Expenses"/>
    <s v="[null]"/>
    <n v="121489"/>
    <s v="Actuals"/>
    <n v="121498"/>
    <s v="6875 - Telephone"/>
    <x v="15"/>
    <s v="Office Expenses"/>
    <n v="253.84"/>
    <m/>
    <m/>
    <m/>
    <m/>
    <m/>
    <m/>
    <m/>
    <m/>
    <m/>
    <m/>
    <m/>
    <m/>
    <m/>
  </r>
  <r>
    <s v="GL 2021 IISL.xlsx"/>
    <s v="Nice to have. Fill In or Delete"/>
    <s v="Nice to have. Fill In or Delete"/>
    <n v="1766.56"/>
    <n v="44561"/>
    <n v="2021"/>
    <s v="Q4"/>
    <s v="December"/>
    <n v="52"/>
    <n v="31"/>
    <s v="Year"/>
    <s v="Activity"/>
    <s v="Actuals"/>
    <n v="44228"/>
    <x v="1"/>
    <x v="56"/>
    <x v="46"/>
    <n v="2021"/>
    <n v="2021"/>
    <n v="2"/>
    <s v="Nice to have. Fill In or Delete"/>
    <s v="EXPENSE"/>
    <x v="2"/>
    <s v="6875 - Telephone"/>
    <s v="P&amp;L"/>
    <n v="25627"/>
    <s v="No"/>
    <s v="6875 - Telephone"/>
    <s v="Bill"/>
    <s v="[null]"/>
    <n v="44228"/>
    <n v="100464622"/>
    <s v="LIGHTPATH FKA ALTICE BUSINESS"/>
    <s v="[null]"/>
    <s v="[null]"/>
    <s v="[null]"/>
    <s v="[null]"/>
    <n v="1766.56"/>
    <m/>
    <n v="1620382.8399999999"/>
    <s v="[null]"/>
    <s v="Expense"/>
    <s v="Operating Expense"/>
    <s v="Office Expenses"/>
    <s v="[null]"/>
    <n v="1"/>
    <s v="Corporate"/>
    <s v="Percentage"/>
    <s v="6875 - Telephone"/>
    <s v="6875 - Telephone"/>
    <s v="Office Expenses"/>
    <s v="[null]"/>
    <n v="121489"/>
    <s v="Actuals"/>
    <n v="121498"/>
    <s v="6875 - Telephone"/>
    <x v="15"/>
    <s v="Office Expenses"/>
    <n v="1766.56"/>
    <m/>
    <m/>
    <m/>
    <m/>
    <m/>
    <m/>
    <m/>
    <m/>
    <m/>
    <m/>
    <m/>
    <m/>
    <m/>
  </r>
  <r>
    <s v="GL 2021 IISL.xlsx"/>
    <s v="Nice to have. Fill In or Delete"/>
    <s v="Nice to have. Fill In or Delete"/>
    <n v="-30"/>
    <n v="44561"/>
    <n v="2021"/>
    <s v="Q4"/>
    <s v="December"/>
    <n v="52"/>
    <n v="31"/>
    <s v="Year"/>
    <s v="Activity"/>
    <s v="Actuals"/>
    <n v="44232"/>
    <x v="1"/>
    <x v="56"/>
    <x v="46"/>
    <n v="2021"/>
    <n v="2021"/>
    <n v="2"/>
    <s v="Nice to have. Fill In or Delete"/>
    <s v="EXPENSE"/>
    <x v="2"/>
    <s v="6875 - Telephone"/>
    <s v="P&amp;L"/>
    <n v="25627"/>
    <s v="No"/>
    <s v="6875 - Telephone"/>
    <s v="Expense Report"/>
    <s v="[null]"/>
    <n v="44232"/>
    <s v="EXP6108"/>
    <s v="Joanne Caggiano"/>
    <s v="[null]"/>
    <s v="[null]"/>
    <s v="[null]"/>
    <s v="[null]"/>
    <m/>
    <n v="30"/>
    <n v="1620352.8399999999"/>
    <s v="Joanne Caggiano"/>
    <s v="Expense"/>
    <s v="Operating Expense"/>
    <s v="Office Expenses"/>
    <s v="[null]"/>
    <n v="1"/>
    <s v="Corporate"/>
    <s v="Percentage"/>
    <s v="6875 - Telephone"/>
    <s v="6875 - Telephone"/>
    <s v="Office Expenses"/>
    <s v="[null]"/>
    <n v="121489"/>
    <s v="Actuals"/>
    <n v="121498"/>
    <s v="6875 - Telephone"/>
    <x v="15"/>
    <s v="Office Expenses"/>
    <n v="-30"/>
    <m/>
    <m/>
    <m/>
    <m/>
    <m/>
    <m/>
    <m/>
    <m/>
    <m/>
    <m/>
    <m/>
    <m/>
    <m/>
  </r>
  <r>
    <s v="GL 2021 IISL.xlsx"/>
    <s v="Nice to have. Fill In or Delete"/>
    <s v="Nice to have. Fill In or Delete"/>
    <n v="94.88"/>
    <n v="44561"/>
    <n v="2021"/>
    <s v="Q4"/>
    <s v="December"/>
    <n v="52"/>
    <n v="31"/>
    <s v="Year"/>
    <s v="Activity"/>
    <s v="Actuals"/>
    <n v="44236"/>
    <x v="1"/>
    <x v="56"/>
    <x v="46"/>
    <n v="2021"/>
    <n v="2021"/>
    <n v="2"/>
    <s v="Nice to have. Fill In or Delete"/>
    <s v="EXPENSE"/>
    <x v="2"/>
    <s v="6875 - Telephone"/>
    <s v="P&amp;L"/>
    <n v="25627"/>
    <s v="No"/>
    <s v="6875 - Telephone"/>
    <s v="Bill"/>
    <s v="[null]"/>
    <n v="44236"/>
    <s v="2/9/21 Statement"/>
    <s v="VERIZON 914-737-6314"/>
    <s v="[null]"/>
    <s v="[null]"/>
    <s v="[null]"/>
    <s v="[null]"/>
    <n v="94.88"/>
    <m/>
    <n v="1620447.7199999997"/>
    <s v="[null]"/>
    <s v="Expense"/>
    <s v="Operating Expense"/>
    <s v="Office Expenses"/>
    <s v="[null]"/>
    <n v="1"/>
    <s v="Corporate"/>
    <s v="Percentage"/>
    <s v="6875 - Telephone"/>
    <s v="6875 - Telephone"/>
    <s v="Office Expenses"/>
    <s v="[null]"/>
    <n v="121489"/>
    <s v="Actuals"/>
    <n v="121498"/>
    <s v="6875 - Telephone"/>
    <x v="15"/>
    <s v="Office Expenses"/>
    <n v="94.88"/>
    <m/>
    <m/>
    <m/>
    <m/>
    <m/>
    <m/>
    <m/>
    <m/>
    <m/>
    <m/>
    <m/>
    <m/>
    <m/>
  </r>
  <r>
    <s v="GL 2021 IISL.xlsx"/>
    <s v="Nice to have. Fill In or Delete"/>
    <s v="Nice to have. Fill In or Delete"/>
    <n v="95.08"/>
    <n v="44561"/>
    <n v="2021"/>
    <s v="Q4"/>
    <s v="December"/>
    <n v="52"/>
    <n v="31"/>
    <s v="Year"/>
    <s v="Activity"/>
    <s v="Actuals"/>
    <n v="44239"/>
    <x v="1"/>
    <x v="56"/>
    <x v="46"/>
    <n v="2021"/>
    <n v="2021"/>
    <n v="2"/>
    <s v="Nice to have. Fill In or Delete"/>
    <s v="EXPENSE"/>
    <x v="2"/>
    <s v="6875 - Telephone"/>
    <s v="P&amp;L"/>
    <n v="25627"/>
    <s v="No"/>
    <s v="6875 - Telephone"/>
    <s v="Expense Report"/>
    <s v="[null]"/>
    <n v="44239"/>
    <s v="EXP6110"/>
    <s v="Miklos David"/>
    <s v="[null]"/>
    <s v="[null]"/>
    <s v="[null]"/>
    <s v="[null]"/>
    <n v="95.08"/>
    <m/>
    <n v="1620542.7999999998"/>
    <s v="Miklos David"/>
    <s v="Expense"/>
    <s v="Operating Expense"/>
    <s v="Office Expenses"/>
    <s v="[null]"/>
    <n v="1"/>
    <s v="Corporate"/>
    <s v="Percentage"/>
    <s v="6875 - Telephone"/>
    <s v="6875 - Telephone"/>
    <s v="Office Expenses"/>
    <s v="[null]"/>
    <n v="121489"/>
    <s v="Actuals"/>
    <n v="121498"/>
    <s v="6875 - Telephone"/>
    <x v="15"/>
    <s v="Office Expenses"/>
    <n v="95.08"/>
    <m/>
    <m/>
    <m/>
    <m/>
    <m/>
    <m/>
    <m/>
    <m/>
    <m/>
    <m/>
    <m/>
    <m/>
    <m/>
  </r>
  <r>
    <s v="GL 2021 IISL.xlsx"/>
    <s v="Nice to have. Fill In or Delete"/>
    <s v="Nice to have. Fill In or Delete"/>
    <n v="416.49"/>
    <n v="44561"/>
    <n v="2021"/>
    <s v="Q4"/>
    <s v="December"/>
    <n v="52"/>
    <n v="31"/>
    <s v="Year"/>
    <s v="Activity"/>
    <s v="Actuals"/>
    <n v="44242"/>
    <x v="1"/>
    <x v="56"/>
    <x v="46"/>
    <n v="2021"/>
    <n v="2021"/>
    <n v="2"/>
    <s v="Nice to have. Fill In or Delete"/>
    <s v="EXPENSE"/>
    <x v="2"/>
    <s v="6875 - Telephone"/>
    <s v="P&amp;L"/>
    <n v="25627"/>
    <s v="No"/>
    <s v="6875 - Telephone"/>
    <s v="Bill"/>
    <s v="[null]"/>
    <n v="44242"/>
    <n v="9873415095"/>
    <s v="VERIZON WIRELESS - IIS - 05"/>
    <s v="[null]"/>
    <s v="[null]"/>
    <s v="[null]"/>
    <s v="[null]"/>
    <n v="416.49"/>
    <m/>
    <n v="1620959.2899999998"/>
    <s v="[null]"/>
    <s v="Expense"/>
    <s v="Operating Expense"/>
    <s v="Office Expenses"/>
    <s v="[null]"/>
    <n v="1"/>
    <s v="Corporate"/>
    <s v="Percentage"/>
    <s v="6875 - Telephone"/>
    <s v="6875 - Telephone"/>
    <s v="Office Expenses"/>
    <s v="[null]"/>
    <n v="121489"/>
    <s v="Actuals"/>
    <n v="121498"/>
    <s v="6875 - Telephone"/>
    <x v="15"/>
    <s v="Office Expenses"/>
    <n v="416.49"/>
    <m/>
    <m/>
    <m/>
    <m/>
    <m/>
    <m/>
    <m/>
    <m/>
    <m/>
    <m/>
    <m/>
    <m/>
    <m/>
  </r>
  <r>
    <s v="GL 2021 IISL.xlsx"/>
    <s v="Nice to have. Fill In or Delete"/>
    <s v="Nice to have. Fill In or Delete"/>
    <n v="628.42999999999995"/>
    <n v="44561"/>
    <n v="2021"/>
    <s v="Q4"/>
    <s v="December"/>
    <n v="52"/>
    <n v="31"/>
    <s v="Year"/>
    <s v="Activity"/>
    <s v="Actuals"/>
    <n v="44254"/>
    <x v="1"/>
    <x v="56"/>
    <x v="46"/>
    <n v="2021"/>
    <n v="2021"/>
    <n v="2"/>
    <s v="Nice to have. Fill In or Delete"/>
    <s v="EXPENSE"/>
    <x v="2"/>
    <s v="6875 - Telephone"/>
    <s v="P&amp;L"/>
    <n v="25627"/>
    <s v="No"/>
    <s v="6875 - Telephone"/>
    <s v="Bill"/>
    <s v="[null]"/>
    <n v="44254"/>
    <s v="822757211X03052021"/>
    <s v="AT&amp;T MOBILITY-211"/>
    <s v="[null]"/>
    <s v="[null]"/>
    <s v="[null]"/>
    <s v="[null]"/>
    <n v="628.42999999999995"/>
    <m/>
    <n v="1621587.7199999997"/>
    <s v="[null]"/>
    <s v="Expense"/>
    <s v="Operating Expense"/>
    <s v="Office Expenses"/>
    <s v="[null]"/>
    <n v="1"/>
    <s v="Corporate"/>
    <s v="Percentage"/>
    <s v="6875 - Telephone"/>
    <s v="6875 - Telephone"/>
    <s v="Office Expenses"/>
    <s v="[null]"/>
    <n v="121489"/>
    <s v="Actuals"/>
    <n v="121498"/>
    <s v="6875 - Telephone"/>
    <x v="15"/>
    <s v="Office Expenses"/>
    <n v="628.42999999999995"/>
    <m/>
    <m/>
    <m/>
    <m/>
    <m/>
    <m/>
    <m/>
    <m/>
    <m/>
    <m/>
    <m/>
    <m/>
    <m/>
  </r>
  <r>
    <s v="GL 2021 IISL.xlsx"/>
    <s v="Nice to have. Fill In or Delete"/>
    <s v="Nice to have. Fill In or Delete"/>
    <n v="140"/>
    <n v="44561"/>
    <n v="2021"/>
    <s v="Q4"/>
    <s v="December"/>
    <n v="52"/>
    <n v="31"/>
    <s v="Year"/>
    <s v="Activity"/>
    <s v="Actuals"/>
    <n v="44255"/>
    <x v="1"/>
    <x v="56"/>
    <x v="46"/>
    <n v="2021"/>
    <n v="2021"/>
    <n v="2"/>
    <s v="Nice to have. Fill In or Delete"/>
    <s v="EXPENSE"/>
    <x v="2"/>
    <s v="6875 - Telephone"/>
    <s v="P&amp;L"/>
    <n v="25627"/>
    <s v="No"/>
    <s v="6875 - Telephone"/>
    <s v="Expense Report"/>
    <s v="[null]"/>
    <n v="44255"/>
    <s v="EXP6114"/>
    <s v="Jeffrey Smith"/>
    <s v="[null]"/>
    <s v="[null]"/>
    <s v="[null]"/>
    <s v="[null]"/>
    <n v="140"/>
    <m/>
    <n v="1621727.7199999997"/>
    <s v="Jeffrey Smith"/>
    <s v="Expense"/>
    <s v="Operating Expense"/>
    <s v="Office Expenses"/>
    <s v="[null]"/>
    <n v="1"/>
    <s v="Corporate"/>
    <s v="Percentage"/>
    <s v="6875 - Telephone"/>
    <s v="6875 - Telephone"/>
    <s v="Office Expenses"/>
    <s v="[null]"/>
    <n v="121489"/>
    <s v="Actuals"/>
    <n v="121498"/>
    <s v="6875 - Telephone"/>
    <x v="15"/>
    <s v="Office Expenses"/>
    <n v="140"/>
    <m/>
    <m/>
    <m/>
    <m/>
    <m/>
    <m/>
    <m/>
    <m/>
    <m/>
    <m/>
    <m/>
    <m/>
    <m/>
  </r>
  <r>
    <s v="GL 2021 IISL.xlsx"/>
    <s v="Nice to have. Fill In or Delete"/>
    <s v="Nice to have. Fill In or Delete"/>
    <n v="2500"/>
    <n v="44561"/>
    <n v="2021"/>
    <s v="Q4"/>
    <s v="December"/>
    <n v="52"/>
    <n v="31"/>
    <s v="Year"/>
    <s v="Activity"/>
    <s v="Actuals"/>
    <n v="44237"/>
    <x v="1"/>
    <x v="57"/>
    <x v="47"/>
    <n v="2021"/>
    <n v="2021"/>
    <n v="2"/>
    <s v="Nice to have. Fill In or Delete"/>
    <s v="EXPENSE"/>
    <x v="2"/>
    <s v="6890 - Training"/>
    <s v="P&amp;L"/>
    <n v="25627"/>
    <s v="No"/>
    <s v="6890 - Training"/>
    <s v="Bill"/>
    <s v="[null]"/>
    <n v="44237"/>
    <s v="21-011"/>
    <s v="REPUTATION MANAGEMENT LLC"/>
    <s v="[null]"/>
    <s v="[null]"/>
    <s v="[null]"/>
    <s v="[null]"/>
    <n v="2500"/>
    <m/>
    <n v="673929.97"/>
    <s v="[null]"/>
    <s v="Expense"/>
    <s v="Operating Expense"/>
    <s v="Employee"/>
    <s v="[null]"/>
    <n v="1"/>
    <s v="Corporate"/>
    <s v="Percentage"/>
    <s v="6890 - Training"/>
    <s v="6890 - Training"/>
    <s v="Employee"/>
    <s v="[null]"/>
    <n v="121489"/>
    <s v="Actuals"/>
    <n v="121498"/>
    <s v="6890 - Training"/>
    <x v="7"/>
    <s v="Employee"/>
    <n v="2500"/>
    <m/>
    <m/>
    <m/>
    <m/>
    <m/>
    <m/>
    <m/>
    <m/>
    <m/>
    <m/>
    <m/>
    <m/>
    <m/>
  </r>
  <r>
    <s v="GL 2021 IISL.xlsx"/>
    <s v="Nice to have. Fill In or Delete"/>
    <s v="Nice to have. Fill In or Delete"/>
    <n v="2550"/>
    <n v="44561"/>
    <n v="2021"/>
    <s v="Q4"/>
    <s v="December"/>
    <n v="52"/>
    <n v="31"/>
    <s v="Year"/>
    <s v="Activity"/>
    <s v="Actuals"/>
    <n v="44239"/>
    <x v="1"/>
    <x v="57"/>
    <x v="47"/>
    <n v="2021"/>
    <n v="2021"/>
    <n v="2"/>
    <s v="Nice to have. Fill In or Delete"/>
    <s v="EXPENSE"/>
    <x v="2"/>
    <s v="6890 - Training"/>
    <s v="P&amp;L"/>
    <n v="25627"/>
    <s v="No"/>
    <s v="6890 - Training"/>
    <s v="Expense Report"/>
    <s v="[null]"/>
    <n v="44239"/>
    <s v="EXP6109"/>
    <s v="Sanjeev Kumar"/>
    <s v="[null]"/>
    <s v="[null]"/>
    <s v="[null]"/>
    <s v="[null]"/>
    <n v="2550"/>
    <m/>
    <n v="676479.97"/>
    <s v="Sanjeev Kumar"/>
    <s v="Expense"/>
    <s v="Operating Expense"/>
    <s v="Employee"/>
    <s v="[null]"/>
    <n v="1"/>
    <s v="Corporate"/>
    <s v="Percentage"/>
    <s v="6890 - Training"/>
    <s v="6890 - Training"/>
    <s v="Employee"/>
    <s v="[null]"/>
    <n v="121489"/>
    <s v="Actuals"/>
    <n v="121498"/>
    <s v="6890 - Training"/>
    <x v="7"/>
    <s v="Employee"/>
    <n v="2550"/>
    <m/>
    <m/>
    <m/>
    <m/>
    <m/>
    <m/>
    <m/>
    <m/>
    <m/>
    <m/>
    <m/>
    <m/>
    <m/>
  </r>
  <r>
    <s v="GL 2021 IISL.xlsx"/>
    <s v="Nice to have. Fill In or Delete"/>
    <s v="Nice to have. Fill In or Delete"/>
    <n v="264.36"/>
    <n v="44561"/>
    <n v="2021"/>
    <s v="Q4"/>
    <s v="December"/>
    <n v="52"/>
    <n v="31"/>
    <s v="Year"/>
    <s v="Activity"/>
    <s v="Actuals"/>
    <n v="44232"/>
    <x v="1"/>
    <x v="58"/>
    <x v="48"/>
    <n v="2021"/>
    <n v="2021"/>
    <n v="2"/>
    <s v="Nice to have. Fill In or Delete"/>
    <s v="EXPENSE"/>
    <x v="2"/>
    <s v="6895 - Travel"/>
    <s v="P&amp;L"/>
    <n v="25627"/>
    <s v="No"/>
    <s v="6895 - Travel"/>
    <s v="Bill"/>
    <s v="[null]"/>
    <n v="44232"/>
    <n v="12870"/>
    <s v="ALL STAR LIMOUSINE"/>
    <s v="[null]"/>
    <s v="[null]"/>
    <s v="[null]"/>
    <s v="[null]"/>
    <n v="264.36"/>
    <m/>
    <n v="13205971.24"/>
    <s v="[null]"/>
    <s v="Expense"/>
    <s v="Operating Expense"/>
    <s v="T&amp;E"/>
    <s v="[null]"/>
    <n v="1"/>
    <s v="Corporate"/>
    <s v="Percentage"/>
    <s v="6895 - Travel"/>
    <s v="6895 - Travel"/>
    <s v="T&amp;E"/>
    <s v="[null]"/>
    <n v="121489"/>
    <s v="Actuals"/>
    <n v="121498"/>
    <s v="6895 - Travel"/>
    <x v="14"/>
    <s v="T&amp;E"/>
    <n v="264.36"/>
    <m/>
    <m/>
    <m/>
    <m/>
    <m/>
    <m/>
    <m/>
    <m/>
    <m/>
    <m/>
    <m/>
    <m/>
    <m/>
  </r>
  <r>
    <s v="GL 2021 IISL.xlsx"/>
    <s v="Nice to have. Fill In or Delete"/>
    <s v="Nice to have. Fill In or Delete"/>
    <n v="-7211.49"/>
    <n v="44561"/>
    <n v="2021"/>
    <s v="Q4"/>
    <s v="December"/>
    <n v="52"/>
    <n v="31"/>
    <s v="Year"/>
    <s v="Activity"/>
    <s v="Actuals"/>
    <n v="44234"/>
    <x v="1"/>
    <x v="58"/>
    <x v="48"/>
    <n v="2021"/>
    <n v="2021"/>
    <n v="2"/>
    <s v="Nice to have. Fill In or Delete"/>
    <s v="EXPENSE"/>
    <x v="2"/>
    <s v="6895 - Travel"/>
    <s v="P&amp;L"/>
    <n v="25627"/>
    <s v="No"/>
    <s v="6895 - Travel"/>
    <s v="Credit Card"/>
    <s v="[null]"/>
    <n v="44234"/>
    <s v="[null]"/>
    <s v="[null]"/>
    <s v="[null]"/>
    <s v="[null]"/>
    <s v="[null]"/>
    <s v="[null]"/>
    <m/>
    <n v="7211.49"/>
    <n v="13198759.75"/>
    <s v="[null]"/>
    <s v="Expense"/>
    <s v="Operating Expense"/>
    <s v="T&amp;E"/>
    <s v="[null]"/>
    <n v="1"/>
    <s v="Corporate"/>
    <s v="Percentage"/>
    <s v="6895 - Travel"/>
    <s v="6895 - Travel"/>
    <s v="T&amp;E"/>
    <s v="[null]"/>
    <n v="121489"/>
    <s v="Actuals"/>
    <n v="121498"/>
    <s v="6895 - Travel"/>
    <x v="14"/>
    <s v="T&amp;E"/>
    <n v="-7211.49"/>
    <m/>
    <m/>
    <m/>
    <m/>
    <m/>
    <m/>
    <m/>
    <m/>
    <m/>
    <m/>
    <m/>
    <m/>
    <m/>
  </r>
  <r>
    <s v="GL 2021 IISL.xlsx"/>
    <s v="Nice to have. Fill In or Delete"/>
    <s v="Nice to have. Fill In or Delete"/>
    <n v="263.14"/>
    <n v="44561"/>
    <n v="2021"/>
    <s v="Q4"/>
    <s v="December"/>
    <n v="52"/>
    <n v="31"/>
    <s v="Year"/>
    <s v="Activity"/>
    <s v="Actuals"/>
    <n v="44236"/>
    <x v="1"/>
    <x v="58"/>
    <x v="48"/>
    <n v="2021"/>
    <n v="2021"/>
    <n v="2"/>
    <s v="Nice to have. Fill In or Delete"/>
    <s v="EXPENSE"/>
    <x v="2"/>
    <s v="6895 - Travel"/>
    <s v="P&amp;L"/>
    <n v="25627"/>
    <s v="No"/>
    <s v="6895 - Travel"/>
    <s v="Credit Card"/>
    <s v="[null]"/>
    <n v="44236"/>
    <s v="[null]"/>
    <s v="[null]"/>
    <s v="[null]"/>
    <s v="[null]"/>
    <s v="[null]"/>
    <s v="[null]"/>
    <n v="263.14"/>
    <m/>
    <n v="13199022.890000001"/>
    <s v="[null]"/>
    <s v="Expense"/>
    <s v="Operating Expense"/>
    <s v="T&amp;E"/>
    <s v="[null]"/>
    <n v="1"/>
    <s v="Corporate"/>
    <s v="Percentage"/>
    <s v="6895 - Travel"/>
    <s v="6895 - Travel"/>
    <s v="T&amp;E"/>
    <s v="[null]"/>
    <n v="121489"/>
    <s v="Actuals"/>
    <n v="121498"/>
    <s v="6895 - Travel"/>
    <x v="14"/>
    <s v="T&amp;E"/>
    <n v="263.14"/>
    <m/>
    <m/>
    <m/>
    <m/>
    <m/>
    <m/>
    <m/>
    <m/>
    <m/>
    <m/>
    <m/>
    <m/>
    <m/>
  </r>
  <r>
    <s v="GL 2021 IISL.xlsx"/>
    <s v="Nice to have. Fill In or Delete"/>
    <s v="Nice to have. Fill In or Delete"/>
    <n v="861.35"/>
    <n v="44561"/>
    <n v="2021"/>
    <s v="Q4"/>
    <s v="December"/>
    <n v="52"/>
    <n v="31"/>
    <s v="Year"/>
    <s v="Activity"/>
    <s v="Actuals"/>
    <n v="44239"/>
    <x v="1"/>
    <x v="58"/>
    <x v="48"/>
    <n v="2021"/>
    <n v="2021"/>
    <n v="2"/>
    <s v="Nice to have. Fill In or Delete"/>
    <s v="EXPENSE"/>
    <x v="2"/>
    <s v="6895 - Travel"/>
    <s v="P&amp;L"/>
    <n v="25627"/>
    <s v="No"/>
    <s v="6895 - Travel"/>
    <s v="Bill"/>
    <s v="[null]"/>
    <n v="44239"/>
    <n v="12879"/>
    <s v="ALL STAR LIMOUSINE"/>
    <s v="[null]"/>
    <s v="[null]"/>
    <s v="[null]"/>
    <s v="[null]"/>
    <n v="861.35"/>
    <m/>
    <n v="13199884.24"/>
    <s v="[null]"/>
    <s v="Expense"/>
    <s v="Operating Expense"/>
    <s v="T&amp;E"/>
    <s v="[null]"/>
    <n v="1"/>
    <s v="Corporate"/>
    <s v="Percentage"/>
    <s v="6895 - Travel"/>
    <s v="6895 - Travel"/>
    <s v="T&amp;E"/>
    <s v="[null]"/>
    <n v="121489"/>
    <s v="Actuals"/>
    <n v="121498"/>
    <s v="6895 - Travel"/>
    <x v="14"/>
    <s v="T&amp;E"/>
    <n v="861.35"/>
    <m/>
    <m/>
    <m/>
    <m/>
    <m/>
    <m/>
    <m/>
    <m/>
    <m/>
    <m/>
    <m/>
    <m/>
    <m/>
  </r>
  <r>
    <s v="GL 2021 IISL.xlsx"/>
    <s v="Nice to have. Fill In or Delete"/>
    <s v="Nice to have. Fill In or Delete"/>
    <n v="1555.04"/>
    <n v="44561"/>
    <n v="2021"/>
    <s v="Q4"/>
    <s v="December"/>
    <n v="52"/>
    <n v="31"/>
    <s v="Year"/>
    <s v="Activity"/>
    <s v="Actuals"/>
    <n v="44240"/>
    <x v="1"/>
    <x v="58"/>
    <x v="48"/>
    <n v="2021"/>
    <n v="2021"/>
    <n v="2"/>
    <s v="Nice to have. Fill In or Delete"/>
    <s v="EXPENSE"/>
    <x v="2"/>
    <s v="6895 - Travel"/>
    <s v="P&amp;L"/>
    <n v="25627"/>
    <s v="No"/>
    <s v="6895 - Travel"/>
    <s v="Credit Card"/>
    <s v="[null]"/>
    <n v="44240"/>
    <s v="[null]"/>
    <s v="[null]"/>
    <s v="[null]"/>
    <s v="[null]"/>
    <s v="[null]"/>
    <s v="[null]"/>
    <n v="1555.04"/>
    <m/>
    <n v="13201439.279999999"/>
    <s v="[null]"/>
    <s v="Expense"/>
    <s v="Operating Expense"/>
    <s v="T&amp;E"/>
    <s v="[null]"/>
    <n v="1"/>
    <s v="Corporate"/>
    <s v="Percentage"/>
    <s v="6895 - Travel"/>
    <s v="6895 - Travel"/>
    <s v="T&amp;E"/>
    <s v="[null]"/>
    <n v="121489"/>
    <s v="Actuals"/>
    <n v="121498"/>
    <s v="6895 - Travel"/>
    <x v="14"/>
    <s v="T&amp;E"/>
    <n v="1555.04"/>
    <m/>
    <m/>
    <m/>
    <m/>
    <m/>
    <m/>
    <m/>
    <m/>
    <m/>
    <m/>
    <m/>
    <m/>
    <m/>
  </r>
  <r>
    <s v="GL 2021 IISL.xlsx"/>
    <s v="Nice to have. Fill In or Delete"/>
    <s v="Nice to have. Fill In or Delete"/>
    <n v="154.5"/>
    <n v="44561"/>
    <n v="2021"/>
    <s v="Q4"/>
    <s v="December"/>
    <n v="52"/>
    <n v="31"/>
    <s v="Year"/>
    <s v="Activity"/>
    <s v="Actuals"/>
    <n v="44250"/>
    <x v="1"/>
    <x v="58"/>
    <x v="48"/>
    <n v="2021"/>
    <n v="2021"/>
    <n v="2"/>
    <s v="Nice to have. Fill In or Delete"/>
    <s v="EXPENSE"/>
    <x v="2"/>
    <s v="6895 - Travel"/>
    <s v="P&amp;L"/>
    <n v="25627"/>
    <s v="No"/>
    <s v="6895 - Travel"/>
    <s v="Expense Report"/>
    <s v="[null]"/>
    <n v="44250"/>
    <s v="EXP6112"/>
    <s v="Brian Peterkin"/>
    <s v="[null]"/>
    <s v="[null]"/>
    <s v="[null]"/>
    <s v="[null]"/>
    <n v="154.5"/>
    <m/>
    <n v="13201593.779999999"/>
    <s v="Brian Peterkin"/>
    <s v="Expense"/>
    <s v="Operating Expense"/>
    <s v="T&amp;E"/>
    <s v="[null]"/>
    <n v="1"/>
    <s v="Corporate"/>
    <s v="Percentage"/>
    <s v="6895 - Travel"/>
    <s v="6895 - Travel"/>
    <s v="T&amp;E"/>
    <s v="[null]"/>
    <n v="121489"/>
    <s v="Actuals"/>
    <n v="121498"/>
    <s v="6895 - Travel"/>
    <x v="14"/>
    <s v="T&amp;E"/>
    <n v="154.5"/>
    <m/>
    <m/>
    <m/>
    <m/>
    <m/>
    <m/>
    <m/>
    <m/>
    <m/>
    <m/>
    <m/>
    <m/>
    <m/>
  </r>
  <r>
    <s v="GL 2021 IISL.xlsx"/>
    <s v="Nice to have. Fill In or Delete"/>
    <s v="Nice to have. Fill In or Delete"/>
    <n v="5565.33"/>
    <n v="44561"/>
    <n v="2021"/>
    <s v="Q4"/>
    <s v="December"/>
    <n v="52"/>
    <n v="31"/>
    <s v="Year"/>
    <s v="Activity"/>
    <s v="Actuals"/>
    <n v="44231"/>
    <x v="1"/>
    <x v="59"/>
    <x v="49"/>
    <n v="2021"/>
    <n v="2021"/>
    <n v="2"/>
    <s v="Nice to have. Fill In or Delete"/>
    <s v="EXPENSE"/>
    <x v="2"/>
    <s v="6900 - Utilities"/>
    <s v="P&amp;L"/>
    <n v="25627"/>
    <s v="No"/>
    <s v="6900 - Utilities"/>
    <s v="Bill"/>
    <s v="[null]"/>
    <n v="44231"/>
    <s v="2/4/21 Statement"/>
    <s v="PSEG Long Island"/>
    <s v="[null]"/>
    <s v="[null]"/>
    <s v="[null]"/>
    <s v="[null]"/>
    <n v="5565.33"/>
    <m/>
    <n v="1072593.1600000001"/>
    <s v="[null]"/>
    <s v="Expense"/>
    <s v="Operating Expense"/>
    <s v="Other Operating Expenses"/>
    <s v="[null]"/>
    <n v="1"/>
    <s v="Corporate"/>
    <s v="Percentage"/>
    <s v="6900 - Utilities"/>
    <s v="6900 - Utilities"/>
    <s v="Other Operating Expenses"/>
    <s v="[null]"/>
    <n v="121489"/>
    <s v="Actuals"/>
    <n v="121498"/>
    <s v="6900 - Utilities"/>
    <x v="11"/>
    <s v="Other Operating Expenses"/>
    <n v="5565.33"/>
    <m/>
    <m/>
    <m/>
    <m/>
    <m/>
    <m/>
    <m/>
    <m/>
    <m/>
    <m/>
    <m/>
    <m/>
    <m/>
  </r>
  <r>
    <s v="GL 2021 IISL.xlsx"/>
    <s v="Nice to have. Fill In or Delete"/>
    <s v="Nice to have. Fill In or Delete"/>
    <n v="1812.31"/>
    <n v="44561"/>
    <n v="2021"/>
    <s v="Q4"/>
    <s v="December"/>
    <n v="52"/>
    <n v="31"/>
    <s v="Year"/>
    <s v="Activity"/>
    <s v="Actuals"/>
    <n v="44239"/>
    <x v="1"/>
    <x v="59"/>
    <x v="49"/>
    <n v="2021"/>
    <n v="2021"/>
    <n v="2"/>
    <s v="Nice to have. Fill In or Delete"/>
    <s v="EXPENSE"/>
    <x v="2"/>
    <s v="6900 - Utilities"/>
    <s v="P&amp;L"/>
    <n v="25627"/>
    <s v="No"/>
    <s v="6900 - Utilities"/>
    <s v="Bill"/>
    <s v="[null]"/>
    <n v="44239"/>
    <s v="2/14/21 Statement"/>
    <s v="NATIONAL GRID (137)"/>
    <s v="[null]"/>
    <s v="[null]"/>
    <s v="[null]"/>
    <s v="[null]"/>
    <n v="1812.31"/>
    <m/>
    <n v="1074405.4700000002"/>
    <s v="[null]"/>
    <s v="Expense"/>
    <s v="Operating Expense"/>
    <s v="Other Operating Expenses"/>
    <s v="[null]"/>
    <n v="1"/>
    <s v="Corporate"/>
    <s v="Percentage"/>
    <s v="6900 - Utilities"/>
    <s v="6900 - Utilities"/>
    <s v="Other Operating Expenses"/>
    <s v="[null]"/>
    <n v="121489"/>
    <s v="Actuals"/>
    <n v="121498"/>
    <s v="6900 - Utilities"/>
    <x v="11"/>
    <s v="Other Operating Expenses"/>
    <n v="1812.31"/>
    <m/>
    <m/>
    <m/>
    <m/>
    <m/>
    <m/>
    <m/>
    <m/>
    <m/>
    <m/>
    <m/>
    <m/>
    <m/>
  </r>
  <r>
    <s v="GL 2021 IISL.xlsx"/>
    <s v="Nice to have. Fill In or Delete"/>
    <s v="Nice to have. Fill In or Delete"/>
    <n v="662.5"/>
    <n v="44561"/>
    <n v="2021"/>
    <s v="Q4"/>
    <s v="December"/>
    <n v="52"/>
    <n v="31"/>
    <s v="Year"/>
    <s v="Activity"/>
    <s v="Actuals"/>
    <n v="44233"/>
    <x v="1"/>
    <x v="60"/>
    <x v="50"/>
    <n v="2021"/>
    <n v="2021"/>
    <n v="2"/>
    <s v="Nice to have. Fill In or Delete"/>
    <s v="EXPENSE"/>
    <x v="2"/>
    <s v="9845 - Contributions"/>
    <s v="P&amp;L"/>
    <n v="25627"/>
    <s v="No"/>
    <s v="9845 - Contributions"/>
    <s v="Credit Card"/>
    <s v="[null]"/>
    <n v="44233"/>
    <s v="[null]"/>
    <s v="[null]"/>
    <s v="[null]"/>
    <s v="[null]"/>
    <s v="[null]"/>
    <s v="[null]"/>
    <n v="662.5"/>
    <m/>
    <n v="1028542.06"/>
    <s v="[null]"/>
    <s v="Expense"/>
    <s v="Operating Expense"/>
    <s v="Other Operating Expenses"/>
    <s v="[null]"/>
    <n v="1"/>
    <s v="Corporate"/>
    <s v="Percentage"/>
    <s v="9845 - Contributions"/>
    <s v="9845 - Contributions"/>
    <s v="Other Operating Expenses"/>
    <s v="[null]"/>
    <n v="121489"/>
    <s v="Actuals"/>
    <n v="121498"/>
    <s v="9845 - Contributions"/>
    <x v="11"/>
    <s v="Other Operating Expenses"/>
    <n v="662.5"/>
    <m/>
    <m/>
    <m/>
    <m/>
    <m/>
    <m/>
    <m/>
    <m/>
    <m/>
    <m/>
    <m/>
    <m/>
    <m/>
  </r>
  <r>
    <s v="GL 2021 IISL.xlsx"/>
    <s v="Nice to have. Fill In or Delete"/>
    <s v="Nice to have. Fill In or Delete"/>
    <n v="10000"/>
    <n v="44561"/>
    <n v="2021"/>
    <s v="Q4"/>
    <s v="December"/>
    <n v="52"/>
    <n v="31"/>
    <s v="Year"/>
    <s v="Activity"/>
    <s v="Actuals"/>
    <n v="44238"/>
    <x v="1"/>
    <x v="60"/>
    <x v="50"/>
    <n v="2021"/>
    <n v="2021"/>
    <n v="2"/>
    <s v="Nice to have. Fill In or Delete"/>
    <s v="EXPENSE"/>
    <x v="2"/>
    <s v="9845 - Contributions"/>
    <s v="P&amp;L"/>
    <n v="25627"/>
    <s v="No"/>
    <s v="9845 - Contributions"/>
    <s v="Check"/>
    <s v="[null]"/>
    <n v="44238"/>
    <n v="70843"/>
    <s v="NYU LANGONE HEALTH"/>
    <s v="[null]"/>
    <s v="[null]"/>
    <s v="[null]"/>
    <s v="[null]"/>
    <n v="10000"/>
    <m/>
    <n v="1038542.06"/>
    <s v="[null]"/>
    <s v="Expense"/>
    <s v="Operating Expense"/>
    <s v="Other Operating Expenses"/>
    <s v="[null]"/>
    <n v="1"/>
    <s v="Corporate"/>
    <s v="Percentage"/>
    <s v="9845 - Contributions"/>
    <s v="9845 - Contributions"/>
    <s v="Other Operating Expenses"/>
    <s v="[null]"/>
    <n v="121489"/>
    <s v="Actuals"/>
    <n v="121498"/>
    <s v="9845 - Contributions"/>
    <x v="11"/>
    <s v="Other Operating Expenses"/>
    <n v="10000"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Drill Down Table 3" cacheId="3" applyNumberFormats="0" applyBorderFormats="0" applyFontFormats="0" applyPatternFormats="0" applyAlignmentFormats="0" applyWidthHeightFormats="1" dataCaption="Values" updatedVersion="8" useAutoFormatting="1" colGrandTotals="0" itemPrintTitles="1" createdVersion="3" indent="0" compact="0" compactData="0" multipleFieldFilters="0">
  <location ref="A5:F98" firstHeaderRow="1" firstDataRow="2" firstDataCol="4"/>
  <pivotFields count="7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numFmtId="165" outline="0" showAll="0">
      <items count="3">
        <item x="1"/>
        <item x="0"/>
        <item t="default"/>
      </items>
    </pivotField>
    <pivotField axis="axisRow" compact="0" outline="0" showAll="0">
      <items count="64"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62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61"/>
        <item t="default"/>
      </items>
    </pivotField>
    <pivotField axis="axisRow" compact="0" outline="0" showAll="0" defaultSubtotal="0">
      <items count="51">
        <item x="18"/>
        <item x="19"/>
        <item x="20"/>
        <item x="21"/>
        <item x="22"/>
        <item x="23"/>
        <item x="50"/>
        <item x="24"/>
        <item x="25"/>
        <item x="26"/>
        <item x="27"/>
        <item x="28"/>
        <item x="29"/>
        <item x="32"/>
        <item x="30"/>
        <item x="36"/>
        <item x="35"/>
        <item x="38"/>
        <item x="39"/>
        <item x="40"/>
        <item x="33"/>
        <item x="37"/>
        <item x="41"/>
        <item x="34"/>
        <item x="42"/>
        <item x="43"/>
        <item x="44"/>
        <item x="45"/>
        <item x="46"/>
        <item x="47"/>
        <item x="48"/>
        <item x="49"/>
        <item x="3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2">
        <item x="12"/>
        <item x="13"/>
        <item x="9"/>
        <item x="7"/>
        <item x="6"/>
        <item x="20"/>
        <item x="16"/>
        <item x="17"/>
        <item x="15"/>
        <item x="8"/>
        <item x="11"/>
        <item x="10"/>
        <item x="18"/>
        <item x="19"/>
        <item x="14"/>
        <item x="0"/>
        <item x="1"/>
        <item x="2"/>
        <item x="3"/>
        <item x="4"/>
        <item x="5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22"/>
    <field x="56"/>
    <field x="16"/>
    <field x="15"/>
  </rowFields>
  <rowItems count="92">
    <i>
      <x/>
      <x/>
      <x v="8"/>
      <x v="7"/>
    </i>
    <i t="default" r="1">
      <x/>
    </i>
    <i r="1">
      <x v="1"/>
      <x v="9"/>
      <x v="8"/>
    </i>
    <i r="2">
      <x v="14"/>
      <x v="12"/>
    </i>
    <i r="2">
      <x v="32"/>
      <x v="13"/>
    </i>
    <i t="default" r="1">
      <x v="1"/>
    </i>
    <i r="1">
      <x v="2"/>
      <x v="4"/>
      <x v="4"/>
    </i>
    <i t="default" r="1">
      <x v="2"/>
    </i>
    <i r="1">
      <x v="3"/>
      <x v="1"/>
      <x v="1"/>
    </i>
    <i r="2">
      <x v="29"/>
      <x v="38"/>
    </i>
    <i t="default" r="1">
      <x v="3"/>
    </i>
    <i r="1">
      <x v="4"/>
      <x/>
      <x/>
    </i>
    <i r="2">
      <x v="2"/>
      <x v="2"/>
    </i>
    <i t="default" r="1">
      <x v="4"/>
    </i>
    <i r="1">
      <x v="5"/>
      <x v="26"/>
      <x v="35"/>
    </i>
    <i t="default" r="1">
      <x v="5"/>
    </i>
    <i r="1">
      <x v="6"/>
      <x v="23"/>
      <x v="17"/>
    </i>
    <i t="default" r="1">
      <x v="6"/>
    </i>
    <i r="1">
      <x v="7"/>
      <x v="21"/>
      <x v="20"/>
    </i>
    <i t="default" r="1">
      <x v="7"/>
    </i>
    <i r="1">
      <x v="8"/>
      <x v="12"/>
      <x v="11"/>
    </i>
    <i r="2">
      <x v="13"/>
      <x v="14"/>
    </i>
    <i r="2">
      <x v="15"/>
      <x v="19"/>
    </i>
    <i r="2">
      <x v="16"/>
      <x v="18"/>
    </i>
    <i r="2">
      <x v="22"/>
      <x v="27"/>
    </i>
    <i r="2">
      <x v="28"/>
      <x v="37"/>
    </i>
    <i t="default" r="1">
      <x v="8"/>
    </i>
    <i r="1">
      <x v="9"/>
      <x v="3"/>
      <x v="3"/>
    </i>
    <i t="default" r="1">
      <x v="9"/>
    </i>
    <i r="1">
      <x v="10"/>
      <x v="6"/>
      <x v="41"/>
    </i>
    <i r="2">
      <x v="7"/>
      <x v="6"/>
    </i>
    <i r="2">
      <x v="11"/>
      <x v="10"/>
    </i>
    <i r="2">
      <x v="19"/>
      <x v="26"/>
    </i>
    <i r="2">
      <x v="27"/>
      <x v="36"/>
    </i>
    <i r="2">
      <x v="31"/>
      <x v="40"/>
    </i>
    <i t="default" r="1">
      <x v="10"/>
    </i>
    <i r="1">
      <x v="11"/>
      <x v="5"/>
      <x v="5"/>
    </i>
    <i r="2">
      <x v="17"/>
      <x v="21"/>
    </i>
    <i r="2">
      <x v="20"/>
      <x v="15"/>
    </i>
    <i r="3">
      <x v="16"/>
    </i>
    <i r="3">
      <x v="25"/>
    </i>
    <i r="2">
      <x v="25"/>
      <x v="34"/>
    </i>
    <i t="default" r="1">
      <x v="11"/>
    </i>
    <i r="1">
      <x v="12"/>
      <x v="18"/>
      <x v="22"/>
    </i>
    <i r="3">
      <x v="23"/>
    </i>
    <i r="3">
      <x v="24"/>
    </i>
    <i t="default" r="1">
      <x v="12"/>
    </i>
    <i r="1">
      <x v="13"/>
      <x v="24"/>
      <x v="28"/>
    </i>
    <i r="3">
      <x v="29"/>
    </i>
    <i r="3">
      <x v="30"/>
    </i>
    <i r="3">
      <x v="31"/>
    </i>
    <i r="3">
      <x v="32"/>
    </i>
    <i r="3">
      <x v="33"/>
    </i>
    <i t="default" r="1">
      <x v="13"/>
    </i>
    <i r="1">
      <x v="14"/>
      <x v="10"/>
      <x v="9"/>
    </i>
    <i r="2">
      <x v="30"/>
      <x v="39"/>
    </i>
    <i t="default" r="1">
      <x v="14"/>
    </i>
    <i t="default">
      <x/>
    </i>
    <i>
      <x v="1"/>
      <x v="15"/>
      <x v="33"/>
      <x v="42"/>
    </i>
    <i r="2">
      <x v="34"/>
      <x v="45"/>
    </i>
    <i r="2">
      <x v="38"/>
      <x v="49"/>
    </i>
    <i t="default" r="1">
      <x v="15"/>
    </i>
    <i r="1">
      <x v="16"/>
      <x v="33"/>
      <x v="43"/>
    </i>
    <i t="default" r="1">
      <x v="16"/>
    </i>
    <i r="1">
      <x v="17"/>
      <x v="33"/>
      <x v="44"/>
    </i>
    <i r="3">
      <x v="62"/>
    </i>
    <i r="2">
      <x v="36"/>
      <x v="47"/>
    </i>
    <i t="default" r="1">
      <x v="17"/>
    </i>
    <i r="1">
      <x v="18"/>
      <x v="35"/>
      <x v="46"/>
    </i>
    <i t="default" r="1">
      <x v="18"/>
    </i>
    <i r="1">
      <x v="19"/>
      <x v="37"/>
      <x v="48"/>
    </i>
    <i t="default" r="1">
      <x v="19"/>
    </i>
    <i t="default">
      <x v="1"/>
    </i>
    <i>
      <x v="2"/>
      <x v="15"/>
      <x v="39"/>
      <x v="50"/>
    </i>
    <i r="2">
      <x v="40"/>
      <x v="51"/>
    </i>
    <i r="2">
      <x v="41"/>
      <x v="52"/>
    </i>
    <i r="2">
      <x v="42"/>
      <x v="53"/>
    </i>
    <i r="2">
      <x v="48"/>
      <x v="59"/>
    </i>
    <i r="2">
      <x v="50"/>
      <x v="61"/>
    </i>
    <i t="default" r="1">
      <x v="15"/>
    </i>
    <i r="1">
      <x v="16"/>
      <x v="47"/>
      <x v="58"/>
    </i>
    <i t="default" r="1">
      <x v="16"/>
    </i>
    <i r="1">
      <x v="17"/>
      <x v="43"/>
      <x v="54"/>
    </i>
    <i r="2">
      <x v="44"/>
      <x v="55"/>
    </i>
    <i r="2">
      <x v="49"/>
      <x v="60"/>
    </i>
    <i t="default" r="1">
      <x v="17"/>
    </i>
    <i r="1">
      <x v="19"/>
      <x v="46"/>
      <x v="57"/>
    </i>
    <i t="default" r="1">
      <x v="19"/>
    </i>
    <i r="1">
      <x v="20"/>
      <x v="45"/>
      <x v="56"/>
    </i>
    <i t="default" r="1">
      <x v="20"/>
    </i>
    <i t="default">
      <x v="2"/>
    </i>
    <i t="grand">
      <x/>
    </i>
  </rowItems>
  <colFields count="1">
    <field x="14"/>
  </colFields>
  <colItems count="2">
    <i>
      <x/>
    </i>
    <i>
      <x v="1"/>
    </i>
  </colItems>
  <dataFields count="1">
    <dataField name="Sum of Dr_Value" fld="58" baseField="15" baseItem="7" numFmtId="3"/>
  </dataFields>
  <pivotTableStyleInfo name="PivotStyleMedium4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Drill Down Table 3" cacheId="2" applyNumberFormats="0" applyBorderFormats="0" applyFontFormats="0" applyPatternFormats="0" applyAlignmentFormats="0" applyWidthHeightFormats="1" dataCaption="Values" updatedVersion="8" useAutoFormatting="1" itemPrintTitles="1" createdVersion="3" indent="0" compact="0" compactData="0" multipleFieldFilters="0">
  <location ref="A5:F65" firstHeaderRow="1" firstDataRow="2" firstDataCol="4"/>
  <pivotFields count="7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numFmtId="165" outline="0" showAll="0">
      <items count="2">
        <item x="0"/>
        <item t="default"/>
      </items>
    </pivotField>
    <pivotField axis="axisRow" compact="0" outline="0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axis="axisRow" compact="0" outline="0" showAll="0" defaultSubtotal="0">
      <items count="33">
        <item x="0"/>
        <item x="1"/>
        <item x="2"/>
        <item x="3"/>
        <item x="4"/>
        <item x="5"/>
        <item x="32"/>
        <item x="6"/>
        <item x="7"/>
        <item x="8"/>
        <item x="9"/>
        <item x="10"/>
        <item x="11"/>
        <item x="14"/>
        <item x="12"/>
        <item x="18"/>
        <item x="17"/>
        <item x="20"/>
        <item x="21"/>
        <item x="22"/>
        <item x="15"/>
        <item x="19"/>
        <item x="23"/>
        <item x="16"/>
        <item x="24"/>
        <item x="25"/>
        <item x="26"/>
        <item x="27"/>
        <item x="28"/>
        <item x="29"/>
        <item x="30"/>
        <item x="31"/>
        <item x="13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6">
        <item x="6"/>
        <item x="7"/>
        <item x="3"/>
        <item x="1"/>
        <item x="0"/>
        <item x="14"/>
        <item x="10"/>
        <item x="11"/>
        <item x="9"/>
        <item x="2"/>
        <item x="5"/>
        <item x="4"/>
        <item x="12"/>
        <item x="13"/>
        <item x="8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4">
    <field x="22"/>
    <field x="52"/>
    <field x="16"/>
    <field x="15"/>
  </rowFields>
  <rowItems count="59">
    <i>
      <x/>
      <x/>
      <x v="8"/>
      <x v="7"/>
    </i>
    <i t="default" r="1">
      <x/>
    </i>
    <i r="1">
      <x v="1"/>
      <x v="9"/>
      <x v="8"/>
    </i>
    <i r="2">
      <x v="14"/>
      <x v="12"/>
    </i>
    <i r="2">
      <x v="32"/>
      <x v="13"/>
    </i>
    <i t="default" r="1">
      <x v="1"/>
    </i>
    <i r="1">
      <x v="2"/>
      <x v="4"/>
      <x v="4"/>
    </i>
    <i t="default" r="1">
      <x v="2"/>
    </i>
    <i r="1">
      <x v="3"/>
      <x v="1"/>
      <x v="1"/>
    </i>
    <i r="2">
      <x v="29"/>
      <x v="38"/>
    </i>
    <i t="default" r="1">
      <x v="3"/>
    </i>
    <i r="1">
      <x v="4"/>
      <x/>
      <x/>
    </i>
    <i r="2">
      <x v="2"/>
      <x v="2"/>
    </i>
    <i t="default" r="1">
      <x v="4"/>
    </i>
    <i r="1">
      <x v="5"/>
      <x v="26"/>
      <x v="35"/>
    </i>
    <i t="default" r="1">
      <x v="5"/>
    </i>
    <i r="1">
      <x v="6"/>
      <x v="23"/>
      <x v="17"/>
    </i>
    <i t="default" r="1">
      <x v="6"/>
    </i>
    <i r="1">
      <x v="7"/>
      <x v="21"/>
      <x v="20"/>
    </i>
    <i t="default" r="1">
      <x v="7"/>
    </i>
    <i r="1">
      <x v="8"/>
      <x v="12"/>
      <x v="11"/>
    </i>
    <i r="2">
      <x v="13"/>
      <x v="14"/>
    </i>
    <i r="2">
      <x v="15"/>
      <x v="19"/>
    </i>
    <i r="2">
      <x v="16"/>
      <x v="18"/>
    </i>
    <i r="2">
      <x v="22"/>
      <x v="27"/>
    </i>
    <i r="2">
      <x v="28"/>
      <x v="37"/>
    </i>
    <i t="default" r="1">
      <x v="8"/>
    </i>
    <i r="1">
      <x v="9"/>
      <x v="3"/>
      <x v="3"/>
    </i>
    <i t="default" r="1">
      <x v="9"/>
    </i>
    <i r="1">
      <x v="10"/>
      <x v="6"/>
      <x v="41"/>
    </i>
    <i r="2">
      <x v="7"/>
      <x v="6"/>
    </i>
    <i r="2">
      <x v="11"/>
      <x v="10"/>
    </i>
    <i r="2">
      <x v="19"/>
      <x v="26"/>
    </i>
    <i r="2">
      <x v="27"/>
      <x v="36"/>
    </i>
    <i r="2">
      <x v="31"/>
      <x v="40"/>
    </i>
    <i t="default" r="1">
      <x v="10"/>
    </i>
    <i r="1">
      <x v="11"/>
      <x v="5"/>
      <x v="5"/>
    </i>
    <i r="2">
      <x v="17"/>
      <x v="21"/>
    </i>
    <i r="2">
      <x v="20"/>
      <x v="15"/>
    </i>
    <i r="3">
      <x v="16"/>
    </i>
    <i r="3">
      <x v="25"/>
    </i>
    <i r="2">
      <x v="25"/>
      <x v="34"/>
    </i>
    <i t="default" r="1">
      <x v="11"/>
    </i>
    <i r="1">
      <x v="12"/>
      <x v="18"/>
      <x v="22"/>
    </i>
    <i r="3">
      <x v="23"/>
    </i>
    <i r="3">
      <x v="24"/>
    </i>
    <i t="default" r="1">
      <x v="12"/>
    </i>
    <i r="1">
      <x v="13"/>
      <x v="24"/>
      <x v="28"/>
    </i>
    <i r="3">
      <x v="29"/>
    </i>
    <i r="3">
      <x v="30"/>
    </i>
    <i r="3">
      <x v="31"/>
    </i>
    <i r="3">
      <x v="32"/>
    </i>
    <i r="3">
      <x v="33"/>
    </i>
    <i t="default" r="1">
      <x v="13"/>
    </i>
    <i r="1">
      <x v="14"/>
      <x v="10"/>
      <x v="9"/>
    </i>
    <i r="2">
      <x v="30"/>
      <x v="39"/>
    </i>
    <i t="default" r="1">
      <x v="14"/>
    </i>
    <i t="default">
      <x/>
    </i>
    <i t="grand">
      <x/>
    </i>
  </rowItems>
  <colFields count="1">
    <field x="14"/>
  </colFields>
  <colItems count="2">
    <i>
      <x/>
    </i>
    <i t="grand">
      <x/>
    </i>
  </colItems>
  <dataFields count="1">
    <dataField name="Sum of Dr_Value" fld="54" baseField="15" baseItem="7" numFmtId="3"/>
  </dataFields>
  <pivotTableStyleInfo name="PivotStyleMedium4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Drill Down Table 1" cacheId="1" applyNumberFormats="0" applyBorderFormats="0" applyFontFormats="0" applyPatternFormats="0" applyAlignmentFormats="0" applyWidthHeightFormats="1" dataCaption="Values" updatedVersion="7" useAutoFormatting="1" itemPrintTitles="1" createdVersion="3" indent="0" compact="0" compactData="0" gridDropZones="1" multipleFieldFilters="0">
  <location ref="A5:C13" firstHeaderRow="1" firstDataRow="2" firstDataCol="1"/>
  <pivotFields count="9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 sortType="ascending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7">
        <item sd="0" x="0"/>
        <item sd="0" x="1"/>
        <item sd="0" x="2"/>
        <item x="3"/>
        <item sd="0" x="4"/>
        <item x="5"/>
        <item t="default"/>
      </items>
      <autoSortScope>
        <pivotArea outline="0" fieldPosition="0">
          <references count="2">
            <reference field="4294967294" count="1" selected="0">
              <x v="0"/>
            </reference>
            <reference field="23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4"/>
  </rowFields>
  <rowItems count="7">
    <i>
      <x v="2"/>
    </i>
    <i>
      <x v="1"/>
    </i>
    <i>
      <x v="4"/>
    </i>
    <i>
      <x v="5"/>
    </i>
    <i>
      <x v="3"/>
    </i>
    <i>
      <x/>
    </i>
    <i t="grand">
      <x/>
    </i>
  </rowItems>
  <colFields count="1">
    <field x="23"/>
  </colFields>
  <colItems count="2">
    <i>
      <x/>
    </i>
    <i t="grand">
      <x/>
    </i>
  </colItems>
  <dataFields count="1">
    <dataField name=" " fld="45" baseField="0" baseItem="0" numFmtId="166"/>
  </dataFields>
  <formats count="2">
    <format dxfId="5">
      <pivotArea outline="0" collapsedLevelsAreSubtotals="1" fieldPosition="0"/>
    </format>
    <format dxfId="4">
      <pivotArea dataOnly="0" labelOnly="1" outline="0" fieldPosition="0">
        <references count="1">
          <reference field="23" count="0"/>
        </references>
      </pivotArea>
    </format>
  </formats>
  <pivotTableStyleInfo name="PivotStyleMedium4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Drill Down Table 1" cacheId="0" applyNumberFormats="0" applyBorderFormats="0" applyFontFormats="0" applyPatternFormats="0" applyAlignmentFormats="0" applyWidthHeightFormats="1" dataCaption="Values" updatedVersion="7" useAutoFormatting="1" colGrandTotals="0" itemPrintTitles="1" createdVersion="3" indent="0" compact="0" compactData="0" gridDropZones="1" multipleFieldFilters="0">
  <location ref="A5:C10" firstHeaderRow="1" firstDataRow="2" firstDataCol="1"/>
  <pivotFields count="9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 sortType="ascending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0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9"/>
  </rowFields>
  <rowItems count="4">
    <i>
      <x/>
    </i>
    <i>
      <x v="1"/>
    </i>
    <i>
      <x v="2"/>
    </i>
    <i t="grand">
      <x/>
    </i>
  </rowItems>
  <colFields count="1">
    <field x="19"/>
  </colFields>
  <colItems count="2">
    <i>
      <x/>
    </i>
    <i>
      <x v="1"/>
    </i>
  </colItems>
  <dataFields count="1">
    <dataField name=" " fld="40" baseField="0" baseItem="0" numFmtId="166"/>
  </dataFields>
  <formats count="4">
    <format dxfId="3">
      <pivotArea outline="0" collapsedLevelsAreSubtotals="1" fieldPosition="0"/>
    </format>
    <format dxfId="2">
      <pivotArea dataOnly="0" labelOnly="1" outline="0" fieldPosition="0">
        <references count="1">
          <reference field="19" count="0"/>
        </references>
      </pivotArea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Medium4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My Color_1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193441"/>
      </a:accent1>
      <a:accent2>
        <a:srgbClr val="3E606F"/>
      </a:accent2>
      <a:accent3>
        <a:srgbClr val="283B55"/>
      </a:accent3>
      <a:accent4>
        <a:srgbClr val="2377BD"/>
      </a:accent4>
      <a:accent5>
        <a:srgbClr val="FCFFF5"/>
      </a:accent5>
      <a:accent6>
        <a:srgbClr val="008074"/>
      </a:accent6>
      <a:hlink>
        <a:srgbClr val="193441"/>
      </a:hlink>
      <a:folHlink>
        <a:srgbClr val="3E606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583E-8DBC-4A5E-B308-3476336B6E26}">
  <dimension ref="B2:P62"/>
  <sheetViews>
    <sheetView showGridLines="0" tabSelected="1" workbookViewId="0">
      <selection activeCell="D13" sqref="D13"/>
    </sheetView>
  </sheetViews>
  <sheetFormatPr defaultRowHeight="14.5" x14ac:dyDescent="0.35"/>
  <cols>
    <col min="1" max="1" width="4.81640625" customWidth="1"/>
    <col min="2" max="2" width="15.36328125" customWidth="1"/>
    <col min="3" max="3" width="10.7265625" bestFit="1" customWidth="1"/>
    <col min="4" max="4" width="9.1796875"/>
    <col min="5" max="5" width="1" customWidth="1"/>
    <col min="6" max="8" width="9.1796875"/>
    <col min="9" max="9" width="1" customWidth="1"/>
    <col min="10" max="12" width="9.1796875"/>
    <col min="13" max="13" width="1" customWidth="1"/>
  </cols>
  <sheetData>
    <row r="2" spans="2:16" x14ac:dyDescent="0.35">
      <c r="B2" s="12"/>
    </row>
    <row r="3" spans="2:16" x14ac:dyDescent="0.35">
      <c r="B3" s="14"/>
    </row>
    <row r="6" spans="2:16" ht="18.5" x14ac:dyDescent="0.35">
      <c r="D6" s="28" t="s">
        <v>0</v>
      </c>
      <c r="E6" s="13"/>
      <c r="F6" s="80" t="s">
        <v>206</v>
      </c>
      <c r="G6" s="80"/>
      <c r="H6" s="80"/>
      <c r="I6" s="13"/>
      <c r="J6" s="81" t="s">
        <v>207</v>
      </c>
      <c r="K6" s="81"/>
      <c r="L6" s="81"/>
      <c r="M6" s="13"/>
      <c r="N6" s="80" t="s">
        <v>208</v>
      </c>
      <c r="O6" s="80"/>
      <c r="P6" s="80"/>
    </row>
    <row r="7" spans="2:16" x14ac:dyDescent="0.35">
      <c r="B7" s="31"/>
      <c r="C7" s="31"/>
      <c r="D7" s="30">
        <v>45107</v>
      </c>
      <c r="E7" s="16"/>
      <c r="F7" s="82">
        <v>45077</v>
      </c>
      <c r="G7" s="82"/>
      <c r="H7" s="82"/>
      <c r="I7" s="16"/>
      <c r="J7" s="83">
        <v>45016</v>
      </c>
      <c r="K7" s="83"/>
      <c r="L7" s="83"/>
      <c r="M7" s="16"/>
      <c r="N7" s="82">
        <v>44926</v>
      </c>
      <c r="O7" s="82"/>
      <c r="P7" s="82"/>
    </row>
    <row r="8" spans="2:16" x14ac:dyDescent="0.35">
      <c r="D8" s="33" t="s">
        <v>8</v>
      </c>
      <c r="E8" s="16"/>
      <c r="F8" s="34" t="s">
        <v>8</v>
      </c>
      <c r="G8" s="35" t="s">
        <v>209</v>
      </c>
      <c r="H8" s="35" t="s">
        <v>210</v>
      </c>
      <c r="I8" s="16"/>
      <c r="J8" s="33" t="s">
        <v>8</v>
      </c>
      <c r="K8" s="36" t="s">
        <v>211</v>
      </c>
      <c r="L8" s="36" t="s">
        <v>212</v>
      </c>
      <c r="M8" s="16"/>
      <c r="N8" s="34" t="s">
        <v>8</v>
      </c>
      <c r="O8" s="35" t="s">
        <v>11</v>
      </c>
      <c r="P8" s="35" t="s">
        <v>10</v>
      </c>
    </row>
    <row r="9" spans="2:16" ht="18.5" x14ac:dyDescent="0.45">
      <c r="B9" s="59" t="s">
        <v>242</v>
      </c>
    </row>
    <row r="11" spans="2:16" x14ac:dyDescent="0.35">
      <c r="B11" s="7" t="s">
        <v>243</v>
      </c>
      <c r="D11" s="63" t="str">
        <f>IFERROR(Inputs!D16/Inputs!D32,"NA")</f>
        <v>NA</v>
      </c>
      <c r="E11" s="64"/>
      <c r="F11" s="64" t="str">
        <f>IFERROR(Inputs!F16/Inputs!F32,"NA")</f>
        <v>NA</v>
      </c>
      <c r="G11" s="65" t="str">
        <f>IFERROR($D11-F11,"NA")</f>
        <v>NA</v>
      </c>
      <c r="H11" s="66" t="str">
        <f>IFERROR(G11/F11,"NA")</f>
        <v>NA</v>
      </c>
      <c r="I11" s="64"/>
      <c r="J11" s="64" t="str">
        <f>IFERROR(Inputs!J16/Inputs!J32,"NA")</f>
        <v>NA</v>
      </c>
      <c r="K11" s="65" t="str">
        <f>IFERROR($D11-J11,"NA")</f>
        <v>NA</v>
      </c>
      <c r="L11" s="66" t="str">
        <f>IFERROR(K11/J11,"NA")</f>
        <v>NA</v>
      </c>
      <c r="M11" s="64"/>
      <c r="N11" s="64" t="str">
        <f>IFERROR(Inputs!N16/Inputs!N32,"NA")</f>
        <v>NA</v>
      </c>
      <c r="O11" s="65" t="str">
        <f>IFERROR($D11-N11,"NA")</f>
        <v>NA</v>
      </c>
      <c r="P11" s="67" t="str">
        <f>IFERROR(O11/N11,"NA")</f>
        <v>NA</v>
      </c>
    </row>
    <row r="12" spans="2:16" x14ac:dyDescent="0.35">
      <c r="D12" s="68"/>
      <c r="E12" s="69"/>
      <c r="F12" s="69"/>
      <c r="G12" s="69"/>
      <c r="H12" s="70"/>
      <c r="I12" s="69"/>
      <c r="J12" s="69"/>
      <c r="K12" s="69"/>
      <c r="L12" s="70"/>
      <c r="M12" s="69"/>
      <c r="N12" s="69"/>
      <c r="O12" s="69"/>
      <c r="P12" s="71"/>
    </row>
    <row r="13" spans="2:16" x14ac:dyDescent="0.35">
      <c r="B13" s="7" t="s">
        <v>244</v>
      </c>
      <c r="D13" s="68" t="str">
        <f>IFERROR((Inputs!D16-Inputs!D14-Inputs!D13)/Inputs!D32,"NA")</f>
        <v>NA</v>
      </c>
      <c r="E13" s="69"/>
      <c r="F13" s="69" t="str">
        <f>IFERROR((Inputs!F16-Inputs!F14-Inputs!F13)/Inputs!F32,"NA")</f>
        <v>NA</v>
      </c>
      <c r="G13" s="72" t="str">
        <f>IFERROR($D13-F13,"NA")</f>
        <v>NA</v>
      </c>
      <c r="H13" s="73" t="str">
        <f>IFERROR(G13/F13,"NA")</f>
        <v>NA</v>
      </c>
      <c r="I13" s="69"/>
      <c r="J13" s="69" t="str">
        <f>IFERROR((Inputs!J16-Inputs!J14-Inputs!J13)/Inputs!J32,"NA")</f>
        <v>NA</v>
      </c>
      <c r="K13" s="72" t="str">
        <f>IFERROR($D13-J13,"NA")</f>
        <v>NA</v>
      </c>
      <c r="L13" s="73" t="str">
        <f>IFERROR(K13/J13,"NA")</f>
        <v>NA</v>
      </c>
      <c r="M13" s="69"/>
      <c r="N13" s="69" t="str">
        <f>IFERROR((Inputs!N16-Inputs!N14-Inputs!N13)/Inputs!N32,"NA")</f>
        <v>NA</v>
      </c>
      <c r="O13" s="72" t="str">
        <f>IFERROR($D13-N13,"NA")</f>
        <v>NA</v>
      </c>
      <c r="P13" s="74" t="str">
        <f>IFERROR(O13/N13,"NA")</f>
        <v>NA</v>
      </c>
    </row>
    <row r="14" spans="2:16" x14ac:dyDescent="0.35">
      <c r="D14" s="68"/>
      <c r="E14" s="69"/>
      <c r="F14" s="69"/>
      <c r="G14" s="69"/>
      <c r="H14" s="70"/>
      <c r="I14" s="69"/>
      <c r="J14" s="69"/>
      <c r="K14" s="69"/>
      <c r="L14" s="70"/>
      <c r="M14" s="69"/>
      <c r="N14" s="69"/>
      <c r="O14" s="69"/>
      <c r="P14" s="71"/>
    </row>
    <row r="15" spans="2:16" x14ac:dyDescent="0.35">
      <c r="B15" s="7" t="s">
        <v>247</v>
      </c>
      <c r="D15" s="75" t="str">
        <f>IFERROR(Inputs!D12/Inputs!D32,"NA")</f>
        <v>NA</v>
      </c>
      <c r="E15" s="76"/>
      <c r="F15" s="76" t="str">
        <f>IFERROR(Inputs!F12/Inputs!F32,"NA")</f>
        <v>NA</v>
      </c>
      <c r="G15" s="77" t="str">
        <f>IFERROR($D15-F15,"NA")</f>
        <v>NA</v>
      </c>
      <c r="H15" s="78" t="str">
        <f>IFERROR(G15/F15,"NA")</f>
        <v>NA</v>
      </c>
      <c r="I15" s="76"/>
      <c r="J15" s="76" t="str">
        <f>IFERROR(Inputs!J12/Inputs!J32,"NA")</f>
        <v>NA</v>
      </c>
      <c r="K15" s="77" t="str">
        <f>IFERROR($D15-J15,"NA")</f>
        <v>NA</v>
      </c>
      <c r="L15" s="78" t="str">
        <f>IFERROR(K15/J15,"NA")</f>
        <v>NA</v>
      </c>
      <c r="M15" s="76"/>
      <c r="N15" s="76" t="str">
        <f>IFERROR(Inputs!N12/Inputs!N32,"NA")</f>
        <v>NA</v>
      </c>
      <c r="O15" s="77" t="str">
        <f>IFERROR($D15-N15,"NA")</f>
        <v>NA</v>
      </c>
      <c r="P15" s="79" t="str">
        <f>IFERROR(O15/N15,"NA")</f>
        <v>NA</v>
      </c>
    </row>
    <row r="16" spans="2:16" x14ac:dyDescent="0.35">
      <c r="D16" s="61"/>
      <c r="E16" s="61"/>
      <c r="F16" s="61"/>
      <c r="G16" s="61"/>
      <c r="H16" s="62"/>
      <c r="I16" s="61"/>
      <c r="J16" s="61"/>
      <c r="K16" s="61"/>
      <c r="L16" s="62"/>
      <c r="M16" s="61"/>
      <c r="N16" s="61"/>
      <c r="O16" s="61"/>
      <c r="P16" s="62"/>
    </row>
    <row r="17" spans="2:16" x14ac:dyDescent="0.35">
      <c r="D17" s="61"/>
      <c r="E17" s="61"/>
      <c r="F17" s="61"/>
      <c r="G17" s="61"/>
      <c r="H17" s="62"/>
      <c r="I17" s="61"/>
      <c r="J17" s="61"/>
      <c r="K17" s="61"/>
      <c r="L17" s="62"/>
      <c r="M17" s="61"/>
      <c r="N17" s="61"/>
      <c r="O17" s="61"/>
      <c r="P17" s="62"/>
    </row>
    <row r="18" spans="2:16" ht="18.5" x14ac:dyDescent="0.45">
      <c r="B18" s="59" t="s">
        <v>248</v>
      </c>
      <c r="D18" s="61"/>
      <c r="E18" s="61"/>
      <c r="F18" s="61"/>
      <c r="G18" s="61"/>
      <c r="H18" s="62"/>
      <c r="I18" s="61"/>
      <c r="J18" s="61"/>
      <c r="K18" s="61"/>
      <c r="L18" s="62"/>
      <c r="M18" s="61"/>
      <c r="N18" s="61"/>
      <c r="O18" s="61"/>
      <c r="P18" s="62"/>
    </row>
    <row r="19" spans="2:16" x14ac:dyDescent="0.35">
      <c r="D19" s="61"/>
      <c r="E19" s="61"/>
      <c r="F19" s="61"/>
      <c r="G19" s="61"/>
      <c r="H19" s="62"/>
      <c r="I19" s="61"/>
      <c r="J19" s="61"/>
      <c r="K19" s="61"/>
      <c r="L19" s="62"/>
      <c r="M19" s="61"/>
      <c r="N19" s="61"/>
      <c r="O19" s="61"/>
      <c r="P19" s="62"/>
    </row>
    <row r="20" spans="2:16" x14ac:dyDescent="0.35">
      <c r="B20" s="7" t="s">
        <v>249</v>
      </c>
      <c r="D20" s="63" t="str">
        <f>IFERROR(Inputs!D30/Inputs!D23,"NA")</f>
        <v>NA</v>
      </c>
      <c r="E20" s="64"/>
      <c r="F20" s="64" t="str">
        <f>IFERROR(Inputs!E30/Inputs!E23,"NA")</f>
        <v>NA</v>
      </c>
      <c r="G20" s="65" t="str">
        <f>IFERROR($D20-F20,"NA")</f>
        <v>NA</v>
      </c>
      <c r="H20" s="66" t="str">
        <f>IFERROR(G20/F20,"NA")</f>
        <v>NA</v>
      </c>
      <c r="I20" s="64"/>
      <c r="J20" s="64" t="str">
        <f>IFERROR(Inputs!J30/Inputs!J23,"NA")</f>
        <v>NA</v>
      </c>
      <c r="K20" s="65" t="str">
        <f>IFERROR($D20-J20,"NA")</f>
        <v>NA</v>
      </c>
      <c r="L20" s="66" t="str">
        <f>IFERROR(K20/J20,"NA")</f>
        <v>NA</v>
      </c>
      <c r="M20" s="64"/>
      <c r="N20" s="64" t="str">
        <f>IFERROR(Inputs!N30/Inputs!N23,"NA")</f>
        <v>NA</v>
      </c>
      <c r="O20" s="65" t="str">
        <f>IFERROR($D20-N20,"NA")</f>
        <v>NA</v>
      </c>
      <c r="P20" s="67" t="str">
        <f>IFERROR(O20/N20,"NA")</f>
        <v>NA</v>
      </c>
    </row>
    <row r="21" spans="2:16" x14ac:dyDescent="0.35">
      <c r="D21" s="68"/>
      <c r="E21" s="69"/>
      <c r="F21" s="69"/>
      <c r="G21" s="69"/>
      <c r="H21" s="70"/>
      <c r="I21" s="69"/>
      <c r="J21" s="69"/>
      <c r="K21" s="69"/>
      <c r="L21" s="70"/>
      <c r="M21" s="69"/>
      <c r="N21" s="69"/>
      <c r="O21" s="69"/>
      <c r="P21" s="71"/>
    </row>
    <row r="22" spans="2:16" x14ac:dyDescent="0.35">
      <c r="B22" s="7" t="s">
        <v>251</v>
      </c>
      <c r="D22" s="68" t="str">
        <f>IFERROR(Inputs!D30/Inputs!D51,"NA")</f>
        <v>NA</v>
      </c>
      <c r="E22" s="69"/>
      <c r="F22" s="69" t="str">
        <f>IFERROR(Inputs!E30/Inputs!E51,"NA")</f>
        <v>NA</v>
      </c>
      <c r="G22" s="72" t="str">
        <f>IFERROR($D22-F22,"NA")</f>
        <v>NA</v>
      </c>
      <c r="H22" s="73" t="str">
        <f>IFERROR(G22/F22,"NA")</f>
        <v>NA</v>
      </c>
      <c r="I22" s="69"/>
      <c r="J22" s="69" t="str">
        <f>IFERROR(Inputs!J30/Inputs!J51,"NA")</f>
        <v>NA</v>
      </c>
      <c r="K22" s="72" t="str">
        <f>IFERROR($D22-J22,"NA")</f>
        <v>NA</v>
      </c>
      <c r="L22" s="73" t="str">
        <f>IFERROR(K22/J22,"NA")</f>
        <v>NA</v>
      </c>
      <c r="M22" s="69"/>
      <c r="N22" s="69" t="str">
        <f>IFERROR(Inputs!N30/Inputs!N51,"NA")</f>
        <v>NA</v>
      </c>
      <c r="O22" s="72" t="str">
        <f>IFERROR($D22-N22,"NA")</f>
        <v>NA</v>
      </c>
      <c r="P22" s="74" t="str">
        <f>IFERROR(O22/N22,"NA")</f>
        <v>NA</v>
      </c>
    </row>
    <row r="23" spans="2:16" x14ac:dyDescent="0.35">
      <c r="D23" s="68"/>
      <c r="E23" s="69"/>
      <c r="F23" s="69"/>
      <c r="G23" s="69"/>
      <c r="H23" s="70"/>
      <c r="I23" s="69"/>
      <c r="J23" s="69"/>
      <c r="K23" s="69"/>
      <c r="L23" s="70"/>
      <c r="M23" s="69"/>
      <c r="N23" s="69"/>
      <c r="O23" s="69"/>
      <c r="P23" s="71"/>
    </row>
    <row r="24" spans="2:16" x14ac:dyDescent="0.35">
      <c r="B24" s="7" t="s">
        <v>252</v>
      </c>
      <c r="D24" s="75" t="str">
        <f>IFERROR(Inputs!D67/Inputs!D64,"NA")</f>
        <v>NA</v>
      </c>
      <c r="E24" s="76"/>
      <c r="F24" s="76" t="str">
        <f>IFERROR(Inputs!F67/Inputs!F64,"NA")</f>
        <v>NA</v>
      </c>
      <c r="G24" s="77" t="str">
        <f>IFERROR($D24-F24,"NA")</f>
        <v>NA</v>
      </c>
      <c r="H24" s="78" t="str">
        <f>IFERROR(G24/F24,"NA")</f>
        <v>NA</v>
      </c>
      <c r="I24" s="76"/>
      <c r="J24" s="76" t="str">
        <f>IFERROR(Inputs!J67/Inputs!J64,"NA")</f>
        <v>NA</v>
      </c>
      <c r="K24" s="77" t="str">
        <f>IFERROR($D24-J24,"NA")</f>
        <v>NA</v>
      </c>
      <c r="L24" s="78" t="str">
        <f>IFERROR(K24/J24,"NA")</f>
        <v>NA</v>
      </c>
      <c r="M24" s="76"/>
      <c r="N24" s="76" t="str">
        <f>IFERROR(Inputs!N67/Inputs!N64,"NA")</f>
        <v>NA</v>
      </c>
      <c r="O24" s="77" t="str">
        <f>IFERROR($D24-N24,"NA")</f>
        <v>NA</v>
      </c>
      <c r="P24" s="79" t="str">
        <f>IFERROR(O24/N24,"NA")</f>
        <v>NA</v>
      </c>
    </row>
    <row r="25" spans="2:16" x14ac:dyDescent="0.35">
      <c r="D25" s="61"/>
      <c r="E25" s="61"/>
      <c r="F25" s="61"/>
      <c r="G25" s="61"/>
      <c r="H25" s="62"/>
      <c r="I25" s="61"/>
      <c r="J25" s="61"/>
      <c r="K25" s="61"/>
      <c r="L25" s="62"/>
      <c r="M25" s="61"/>
      <c r="N25" s="61"/>
      <c r="O25" s="61"/>
      <c r="P25" s="62"/>
    </row>
    <row r="26" spans="2:16" x14ac:dyDescent="0.35">
      <c r="D26" s="61"/>
      <c r="E26" s="61"/>
      <c r="F26" s="61"/>
      <c r="G26" s="61"/>
      <c r="H26" s="62"/>
      <c r="I26" s="61"/>
      <c r="J26" s="61"/>
      <c r="K26" s="61"/>
      <c r="L26" s="62"/>
      <c r="M26" s="61"/>
      <c r="N26" s="61"/>
      <c r="O26" s="61"/>
      <c r="P26" s="62"/>
    </row>
    <row r="27" spans="2:16" ht="18.5" x14ac:dyDescent="0.45">
      <c r="B27" s="59" t="s">
        <v>267</v>
      </c>
      <c r="D27" s="61"/>
      <c r="E27" s="61"/>
      <c r="F27" s="61"/>
      <c r="G27" s="61"/>
      <c r="H27" s="62"/>
      <c r="I27" s="61"/>
      <c r="J27" s="61"/>
      <c r="K27" s="61"/>
      <c r="L27" s="62"/>
      <c r="M27" s="61"/>
      <c r="N27" s="61"/>
      <c r="O27" s="61"/>
      <c r="P27" s="62"/>
    </row>
    <row r="28" spans="2:16" x14ac:dyDescent="0.35">
      <c r="D28" s="61"/>
      <c r="E28" s="61"/>
      <c r="F28" s="61"/>
      <c r="G28" s="61"/>
      <c r="H28" s="62"/>
      <c r="I28" s="61"/>
      <c r="J28" s="61"/>
      <c r="K28" s="61"/>
      <c r="L28" s="62"/>
      <c r="M28" s="61"/>
      <c r="N28" s="61"/>
      <c r="O28" s="61"/>
      <c r="P28" s="62"/>
    </row>
    <row r="29" spans="2:16" x14ac:dyDescent="0.35">
      <c r="B29" s="7" t="s">
        <v>268</v>
      </c>
      <c r="D29" s="63" t="str">
        <f>IFERROR(Inputs!D61/Inputs!D23,"NA")</f>
        <v>NA</v>
      </c>
      <c r="E29" s="64"/>
      <c r="F29" s="64" t="str">
        <f>IFERROR(Inputs!F61/Inputs!F23,"NA")</f>
        <v>NA</v>
      </c>
      <c r="G29" s="65" t="str">
        <f>IFERROR($D29-F29,"NA")</f>
        <v>NA</v>
      </c>
      <c r="H29" s="66" t="str">
        <f>IFERROR(G29/F29,"NA")</f>
        <v>NA</v>
      </c>
      <c r="I29" s="64"/>
      <c r="J29" s="64" t="str">
        <f>IFERROR(Inputs!J61/Inputs!J23,"NA")</f>
        <v>NA</v>
      </c>
      <c r="K29" s="65" t="str">
        <f>IFERROR($D29-J29,"NA")</f>
        <v>NA</v>
      </c>
      <c r="L29" s="66" t="str">
        <f>IFERROR(K29/J29,"NA")</f>
        <v>NA</v>
      </c>
      <c r="M29" s="64"/>
      <c r="N29" s="64" t="str">
        <f>IFERROR(Inputs!N61/Inputs!N23,"NA")</f>
        <v>NA</v>
      </c>
      <c r="O29" s="65" t="str">
        <f>IFERROR($D29-N29,"NA")</f>
        <v>NA</v>
      </c>
      <c r="P29" s="67" t="str">
        <f>IFERROR(O29/N29,"NA")</f>
        <v>NA</v>
      </c>
    </row>
    <row r="30" spans="2:16" x14ac:dyDescent="0.35">
      <c r="D30" s="68"/>
      <c r="E30" s="69"/>
      <c r="F30" s="69"/>
      <c r="G30" s="69"/>
      <c r="H30" s="70"/>
      <c r="I30" s="69"/>
      <c r="J30" s="69"/>
      <c r="K30" s="69"/>
      <c r="L30" s="70"/>
      <c r="M30" s="69"/>
      <c r="N30" s="69"/>
      <c r="O30" s="69"/>
      <c r="P30" s="71"/>
    </row>
    <row r="31" spans="2:16" x14ac:dyDescent="0.35">
      <c r="B31" s="7" t="s">
        <v>269</v>
      </c>
      <c r="D31" s="68" t="str">
        <f>IFERROR(Inputs!D63/Inputs!D72,"NA")</f>
        <v>NA</v>
      </c>
      <c r="E31" s="69"/>
      <c r="F31" s="69" t="str">
        <f>IFERROR(Inputs!F63/Inputs!F72,"NA")</f>
        <v>NA</v>
      </c>
      <c r="G31" s="72" t="str">
        <f>IFERROR($D31-F31,"NA")</f>
        <v>NA</v>
      </c>
      <c r="H31" s="73" t="str">
        <f>IFERROR(G31/F31,"NA")</f>
        <v>NA</v>
      </c>
      <c r="I31" s="69"/>
      <c r="J31" s="69" t="str">
        <f>IFERROR(Inputs!J63/Inputs!J72,"NA")</f>
        <v>NA</v>
      </c>
      <c r="K31" s="72" t="str">
        <f>IFERROR($D31-J31,"NA")</f>
        <v>NA</v>
      </c>
      <c r="L31" s="73" t="str">
        <f>IFERROR(K31/J31,"NA")</f>
        <v>NA</v>
      </c>
      <c r="M31" s="69"/>
      <c r="N31" s="69" t="str">
        <f>IFERROR(Inputs!N63/Inputs!N72,"NA")</f>
        <v>NA</v>
      </c>
      <c r="O31" s="72" t="str">
        <f>IFERROR($D31-N31,"NA")</f>
        <v>NA</v>
      </c>
      <c r="P31" s="74" t="str">
        <f>IFERROR(O31/N31,"NA")</f>
        <v>NA</v>
      </c>
    </row>
    <row r="32" spans="2:16" x14ac:dyDescent="0.35">
      <c r="D32" s="68"/>
      <c r="E32" s="69"/>
      <c r="F32" s="69"/>
      <c r="G32" s="69"/>
      <c r="H32" s="70"/>
      <c r="I32" s="69"/>
      <c r="J32" s="69"/>
      <c r="K32" s="69"/>
      <c r="L32" s="70"/>
      <c r="M32" s="69"/>
      <c r="N32" s="69"/>
      <c r="O32" s="69"/>
      <c r="P32" s="71"/>
    </row>
    <row r="33" spans="2:16" x14ac:dyDescent="0.35">
      <c r="B33" s="7" t="s">
        <v>270</v>
      </c>
      <c r="D33" s="68" t="str">
        <f>IFERROR(Inputs!D72/Inputs!D63*365,"NA")</f>
        <v>NA</v>
      </c>
      <c r="E33" s="69"/>
      <c r="F33" s="69" t="str">
        <f>IFERROR(Inputs!F72/Inputs!F63*365,"NA")</f>
        <v>NA</v>
      </c>
      <c r="G33" s="72" t="str">
        <f>IFERROR($D33-F33,"NA")</f>
        <v>NA</v>
      </c>
      <c r="H33" s="73" t="str">
        <f>IFERROR(G33/F33,"NA")</f>
        <v>NA</v>
      </c>
      <c r="I33" s="69"/>
      <c r="J33" s="69" t="str">
        <f>IFERROR(Inputs!J72/Inputs!J63*365,"NA")</f>
        <v>NA</v>
      </c>
      <c r="K33" s="72" t="str">
        <f>IFERROR($D33-J33,"NA")</f>
        <v>NA</v>
      </c>
      <c r="L33" s="73" t="str">
        <f>IFERROR(K33/J33,"NA")</f>
        <v>NA</v>
      </c>
      <c r="M33" s="69"/>
      <c r="N33" s="69" t="str">
        <f>IFERROR(Inputs!N72/Inputs!N63*365,"NA")</f>
        <v>NA</v>
      </c>
      <c r="O33" s="72" t="str">
        <f>IFERROR($D33-N33,"NA")</f>
        <v>NA</v>
      </c>
      <c r="P33" s="74" t="str">
        <f>IFERROR(O33/N33,"NA")</f>
        <v>NA</v>
      </c>
    </row>
    <row r="34" spans="2:16" x14ac:dyDescent="0.35">
      <c r="D34" s="68"/>
      <c r="E34" s="69"/>
      <c r="F34" s="69"/>
      <c r="G34" s="69"/>
      <c r="H34" s="70"/>
      <c r="I34" s="69"/>
      <c r="J34" s="69"/>
      <c r="K34" s="69"/>
      <c r="L34" s="70"/>
      <c r="M34" s="69"/>
      <c r="N34" s="69"/>
      <c r="O34" s="69"/>
      <c r="P34" s="71"/>
    </row>
    <row r="35" spans="2:16" x14ac:dyDescent="0.35">
      <c r="B35" s="7" t="s">
        <v>271</v>
      </c>
      <c r="D35" s="68" t="str">
        <f>IFERROR(Inputs!D63/Inputs!D27,"NA")</f>
        <v>NA</v>
      </c>
      <c r="E35" s="69"/>
      <c r="F35" s="69" t="str">
        <f>IFERROR(Inputs!F63/Inputs!F27,"NA")</f>
        <v>NA</v>
      </c>
      <c r="G35" s="72" t="str">
        <f>IFERROR($D35-F35,"NA")</f>
        <v>NA</v>
      </c>
      <c r="H35" s="73" t="str">
        <f>IFERROR(G35/F35,"NA")</f>
        <v>NA</v>
      </c>
      <c r="I35" s="69"/>
      <c r="J35" s="69" t="str">
        <f>IFERROR(Inputs!J63/Inputs!J27,"NA")</f>
        <v>NA</v>
      </c>
      <c r="K35" s="72" t="str">
        <f>IFERROR($D35-J35,"NA")</f>
        <v>NA</v>
      </c>
      <c r="L35" s="73" t="str">
        <f>IFERROR(K35/J35,"NA")</f>
        <v>NA</v>
      </c>
      <c r="M35" s="69"/>
      <c r="N35" s="69" t="str">
        <f>IFERROR(Inputs!N63/Inputs!N27,"NA")</f>
        <v>NA</v>
      </c>
      <c r="O35" s="72" t="str">
        <f>IFERROR($D35-N35,"NA")</f>
        <v>NA</v>
      </c>
      <c r="P35" s="74" t="str">
        <f>IFERROR(O35/N35,"NA")</f>
        <v>NA</v>
      </c>
    </row>
    <row r="36" spans="2:16" x14ac:dyDescent="0.35">
      <c r="D36" s="68"/>
      <c r="E36" s="69"/>
      <c r="F36" s="69"/>
      <c r="G36" s="69"/>
      <c r="H36" s="70"/>
      <c r="I36" s="69"/>
      <c r="J36" s="69"/>
      <c r="K36" s="69"/>
      <c r="L36" s="70"/>
      <c r="M36" s="69"/>
      <c r="N36" s="69"/>
      <c r="O36" s="69"/>
      <c r="P36" s="71"/>
    </row>
    <row r="37" spans="2:16" x14ac:dyDescent="0.35">
      <c r="B37" s="7" t="s">
        <v>272</v>
      </c>
      <c r="D37" s="68" t="str">
        <f>IFERROR((Inputs!D27/Inputs!D63)*365,"NA")</f>
        <v>NA</v>
      </c>
      <c r="E37" s="69"/>
      <c r="F37" s="69" t="str">
        <f>IFERROR((Inputs!F27/Inputs!F63)*365,"NA")</f>
        <v>NA</v>
      </c>
      <c r="G37" s="72" t="str">
        <f>IFERROR($D37-F37,"NA")</f>
        <v>NA</v>
      </c>
      <c r="H37" s="73" t="str">
        <f>IFERROR(G37/F37,"NA")</f>
        <v>NA</v>
      </c>
      <c r="I37" s="69"/>
      <c r="J37" s="69" t="str">
        <f>IFERROR((Inputs!J27/Inputs!J63)*365,"NA")</f>
        <v>NA</v>
      </c>
      <c r="K37" s="72" t="str">
        <f>IFERROR($D37-J37,"NA")</f>
        <v>NA</v>
      </c>
      <c r="L37" s="73" t="str">
        <f>IFERROR(K37/J37,"NA")</f>
        <v>NA</v>
      </c>
      <c r="M37" s="69"/>
      <c r="N37" s="69" t="str">
        <f>IFERROR((Inputs!N27/Inputs!N63)*365,"NA")</f>
        <v>NA</v>
      </c>
      <c r="O37" s="72" t="str">
        <f>IFERROR($D37-N37,"NA")</f>
        <v>NA</v>
      </c>
      <c r="P37" s="74" t="str">
        <f>IFERROR(O37/N37,"NA")</f>
        <v>NA</v>
      </c>
    </row>
    <row r="38" spans="2:16" x14ac:dyDescent="0.35">
      <c r="D38" s="68"/>
      <c r="E38" s="69"/>
      <c r="F38" s="69"/>
      <c r="G38" s="69"/>
      <c r="H38" s="70"/>
      <c r="I38" s="69"/>
      <c r="J38" s="69"/>
      <c r="K38" s="69"/>
      <c r="L38" s="70"/>
      <c r="M38" s="69"/>
      <c r="N38" s="69"/>
      <c r="O38" s="69"/>
      <c r="P38" s="71"/>
    </row>
    <row r="39" spans="2:16" x14ac:dyDescent="0.35">
      <c r="B39" s="7" t="s">
        <v>273</v>
      </c>
      <c r="D39" s="75" t="str">
        <f>IFERROR(Inputs!D62/Inputs!D11,"NA")</f>
        <v>NA</v>
      </c>
      <c r="E39" s="76"/>
      <c r="F39" s="76" t="str">
        <f>IFERROR(Inputs!F62/Inputs!F11,"NA")</f>
        <v>NA</v>
      </c>
      <c r="G39" s="77" t="str">
        <f>IFERROR($D39-F39,"NA")</f>
        <v>NA</v>
      </c>
      <c r="H39" s="78" t="str">
        <f>IFERROR(G39/F39,"NA")</f>
        <v>NA</v>
      </c>
      <c r="I39" s="76"/>
      <c r="J39" s="76" t="str">
        <f>IFERROR(Inputs!J62/Inputs!J11,"NA")</f>
        <v>NA</v>
      </c>
      <c r="K39" s="77" t="str">
        <f>IFERROR($D39-J39,"NA")</f>
        <v>NA</v>
      </c>
      <c r="L39" s="78" t="str">
        <f>IFERROR(K39/J39,"NA")</f>
        <v>NA</v>
      </c>
      <c r="M39" s="76"/>
      <c r="N39" s="76" t="str">
        <f>IFERROR(Inputs!N62/Inputs!N11,"NA")</f>
        <v>NA</v>
      </c>
      <c r="O39" s="77" t="str">
        <f>IFERROR($D39-N39,"NA")</f>
        <v>NA</v>
      </c>
      <c r="P39" s="79" t="str">
        <f>IFERROR(O39/N39,"NA")</f>
        <v>NA</v>
      </c>
    </row>
    <row r="40" spans="2:16" x14ac:dyDescent="0.35">
      <c r="D40" s="61"/>
      <c r="E40" s="61"/>
      <c r="F40" s="61"/>
      <c r="G40" s="61"/>
      <c r="H40" s="62"/>
      <c r="I40" s="61"/>
      <c r="J40" s="61"/>
      <c r="K40" s="61"/>
      <c r="L40" s="62"/>
      <c r="M40" s="61"/>
      <c r="N40" s="61"/>
      <c r="O40" s="61"/>
      <c r="P40" s="62"/>
    </row>
    <row r="41" spans="2:16" x14ac:dyDescent="0.35">
      <c r="D41" s="61"/>
      <c r="E41" s="61"/>
      <c r="F41" s="61"/>
      <c r="G41" s="61"/>
      <c r="H41" s="62"/>
      <c r="I41" s="61"/>
      <c r="J41" s="61"/>
      <c r="K41" s="61"/>
      <c r="L41" s="62"/>
      <c r="M41" s="61"/>
      <c r="N41" s="61"/>
      <c r="O41" s="61"/>
      <c r="P41" s="62"/>
    </row>
    <row r="42" spans="2:16" ht="18.5" x14ac:dyDescent="0.45">
      <c r="B42" s="59" t="s">
        <v>274</v>
      </c>
      <c r="D42" s="61"/>
      <c r="E42" s="61"/>
      <c r="F42" s="61"/>
      <c r="G42" s="61"/>
      <c r="H42" s="62"/>
      <c r="I42" s="61"/>
      <c r="J42" s="61"/>
      <c r="K42" s="61"/>
      <c r="L42" s="62"/>
      <c r="M42" s="61"/>
      <c r="N42" s="61"/>
      <c r="O42" s="61"/>
      <c r="P42" s="62"/>
    </row>
    <row r="43" spans="2:16" x14ac:dyDescent="0.35">
      <c r="D43" s="61"/>
      <c r="E43" s="61"/>
      <c r="F43" s="61"/>
      <c r="G43" s="61"/>
      <c r="H43" s="62"/>
      <c r="I43" s="61"/>
      <c r="J43" s="61"/>
      <c r="K43" s="61"/>
      <c r="L43" s="62"/>
      <c r="M43" s="61"/>
      <c r="N43" s="61"/>
      <c r="O43" s="61"/>
      <c r="P43" s="62"/>
    </row>
    <row r="44" spans="2:16" x14ac:dyDescent="0.35">
      <c r="B44" s="7" t="s">
        <v>276</v>
      </c>
      <c r="D44" s="63" t="str">
        <f>IFERROR(Inputs!D65/Inputs!D61,"NA")</f>
        <v>NA</v>
      </c>
      <c r="E44" s="64"/>
      <c r="F44" s="64" t="str">
        <f>IFERROR(Inputs!F65/Inputs!F61,"NA")</f>
        <v>NA</v>
      </c>
      <c r="G44" s="65" t="str">
        <f>IFERROR($D44-F44,"NA")</f>
        <v>NA</v>
      </c>
      <c r="H44" s="66" t="str">
        <f>IFERROR(G44/F44,"NA")</f>
        <v>NA</v>
      </c>
      <c r="I44" s="64"/>
      <c r="J44" s="64" t="str">
        <f>IFERROR(Inputs!J65/Inputs!J61,"NA")</f>
        <v>NA</v>
      </c>
      <c r="K44" s="65" t="str">
        <f>IFERROR($D44-J44,"NA")</f>
        <v>NA</v>
      </c>
      <c r="L44" s="66" t="str">
        <f>IFERROR(K44/J44,"NA")</f>
        <v>NA</v>
      </c>
      <c r="M44" s="64"/>
      <c r="N44" s="64" t="str">
        <f>IFERROR(Inputs!N65/Inputs!N61,"NA")</f>
        <v>NA</v>
      </c>
      <c r="O44" s="65" t="str">
        <f>IFERROR($D44-N44,"NA")</f>
        <v>NA</v>
      </c>
      <c r="P44" s="67" t="str">
        <f>IFERROR(O44/N44,"NA")</f>
        <v>NA</v>
      </c>
    </row>
    <row r="45" spans="2:16" x14ac:dyDescent="0.35">
      <c r="D45" s="68"/>
      <c r="E45" s="69"/>
      <c r="F45" s="69"/>
      <c r="G45" s="69"/>
      <c r="H45" s="70"/>
      <c r="I45" s="69"/>
      <c r="J45" s="69"/>
      <c r="K45" s="69"/>
      <c r="L45" s="70"/>
      <c r="M45" s="69"/>
      <c r="N45" s="69"/>
      <c r="O45" s="69"/>
      <c r="P45" s="71"/>
    </row>
    <row r="46" spans="2:16" x14ac:dyDescent="0.35">
      <c r="B46" s="7" t="s">
        <v>275</v>
      </c>
      <c r="D46" s="68" t="str">
        <f>IFERROR(Inputs!D66/Inputs!D61,"NA")</f>
        <v>NA</v>
      </c>
      <c r="E46" s="69"/>
      <c r="F46" s="69" t="str">
        <f>IFERROR(Inputs!F66/Inputs!F61,"NA")</f>
        <v>NA</v>
      </c>
      <c r="G46" s="72" t="str">
        <f>IFERROR($D46-F46,"NA")</f>
        <v>NA</v>
      </c>
      <c r="H46" s="73" t="str">
        <f>IFERROR(G46/F46,"NA")</f>
        <v>NA</v>
      </c>
      <c r="I46" s="69"/>
      <c r="J46" s="69" t="str">
        <f>IFERROR(Inputs!J66/Inputs!J61,"NA")</f>
        <v>NA</v>
      </c>
      <c r="K46" s="72" t="str">
        <f>IFERROR($D46-J46,"NA")</f>
        <v>NA</v>
      </c>
      <c r="L46" s="73" t="str">
        <f>IFERROR(K46/J46,"NA")</f>
        <v>NA</v>
      </c>
      <c r="M46" s="69"/>
      <c r="N46" s="69" t="str">
        <f>IFERROR(Inputs!N66/Inputs!N61,"NA")</f>
        <v>NA</v>
      </c>
      <c r="O46" s="72" t="str">
        <f>IFERROR($D46-N46,"NA")</f>
        <v>NA</v>
      </c>
      <c r="P46" s="74" t="str">
        <f>IFERROR(O46/N46,"NA")</f>
        <v>NA</v>
      </c>
    </row>
    <row r="47" spans="2:16" x14ac:dyDescent="0.35">
      <c r="D47" s="68"/>
      <c r="E47" s="69"/>
      <c r="F47" s="69"/>
      <c r="G47" s="69"/>
      <c r="H47" s="70"/>
      <c r="I47" s="69"/>
      <c r="J47" s="69"/>
      <c r="K47" s="69"/>
      <c r="L47" s="70"/>
      <c r="M47" s="69"/>
      <c r="N47" s="69"/>
      <c r="O47" s="69"/>
      <c r="P47" s="71"/>
    </row>
    <row r="48" spans="2:16" x14ac:dyDescent="0.35">
      <c r="B48" s="7" t="s">
        <v>277</v>
      </c>
      <c r="D48" s="68" t="str">
        <f>IFERROR(Inputs!D61/Inputs!D23,"NA")</f>
        <v>NA</v>
      </c>
      <c r="E48" s="69"/>
      <c r="F48" s="69" t="str">
        <f>IFERROR(Inputs!F61/Inputs!F23,"NA")</f>
        <v>NA</v>
      </c>
      <c r="G48" s="72" t="str">
        <f>IFERROR($D48-F48,"NA")</f>
        <v>NA</v>
      </c>
      <c r="H48" s="73" t="str">
        <f>IFERROR(G48/F48,"NA")</f>
        <v>NA</v>
      </c>
      <c r="I48" s="69"/>
      <c r="J48" s="69" t="str">
        <f>IFERROR(Inputs!J61/Inputs!J23,"NA")</f>
        <v>NA</v>
      </c>
      <c r="K48" s="72" t="str">
        <f>IFERROR($D48-J48,"NA")</f>
        <v>NA</v>
      </c>
      <c r="L48" s="73" t="str">
        <f>IFERROR(K48/J48,"NA")</f>
        <v>NA</v>
      </c>
      <c r="M48" s="69"/>
      <c r="N48" s="69" t="str">
        <f>IFERROR(Inputs!N61/Inputs!N23,"NA")</f>
        <v>NA</v>
      </c>
      <c r="O48" s="72" t="str">
        <f>IFERROR($D48-N48,"NA")</f>
        <v>NA</v>
      </c>
      <c r="P48" s="74" t="str">
        <f>IFERROR(O48/N48,"NA")</f>
        <v>NA</v>
      </c>
    </row>
    <row r="49" spans="2:16" x14ac:dyDescent="0.35">
      <c r="D49" s="68"/>
      <c r="E49" s="69"/>
      <c r="F49" s="69"/>
      <c r="G49" s="69"/>
      <c r="H49" s="70"/>
      <c r="I49" s="69"/>
      <c r="J49" s="69"/>
      <c r="K49" s="69"/>
      <c r="L49" s="70"/>
      <c r="M49" s="69"/>
      <c r="N49" s="69"/>
      <c r="O49" s="69"/>
      <c r="P49" s="71"/>
    </row>
    <row r="50" spans="2:16" x14ac:dyDescent="0.35">
      <c r="B50" s="7" t="s">
        <v>278</v>
      </c>
      <c r="D50" s="75" t="str">
        <f>IFERROR(Inputs!D61/Inputs!D23,"NA")</f>
        <v>NA</v>
      </c>
      <c r="E50" s="76"/>
      <c r="F50" s="76" t="str">
        <f>IFERROR(Inputs!F61/Inputs!F23,"NA")</f>
        <v>NA</v>
      </c>
      <c r="G50" s="77" t="str">
        <f>IFERROR($D50-F50,"NA")</f>
        <v>NA</v>
      </c>
      <c r="H50" s="78" t="str">
        <f>IFERROR(G50/F50,"NA")</f>
        <v>NA</v>
      </c>
      <c r="I50" s="76"/>
      <c r="J50" s="76" t="str">
        <f>IFERROR(Inputs!J61/Inputs!J23,"NA")</f>
        <v>NA</v>
      </c>
      <c r="K50" s="77" t="str">
        <f>IFERROR($D50-J50,"NA")</f>
        <v>NA</v>
      </c>
      <c r="L50" s="78" t="str">
        <f>IFERROR(K50/J50,"NA")</f>
        <v>NA</v>
      </c>
      <c r="M50" s="76"/>
      <c r="N50" s="76" t="str">
        <f>IFERROR(Inputs!N61/Inputs!N23,"NA")</f>
        <v>NA</v>
      </c>
      <c r="O50" s="77" t="str">
        <f>IFERROR($D50-N50,"NA")</f>
        <v>NA</v>
      </c>
      <c r="P50" s="79" t="str">
        <f>IFERROR(O50/N50,"NA")</f>
        <v>NA</v>
      </c>
    </row>
    <row r="51" spans="2:16" x14ac:dyDescent="0.35">
      <c r="D51" s="61"/>
      <c r="E51" s="61"/>
      <c r="F51" s="61"/>
      <c r="G51" s="61"/>
      <c r="H51" s="62"/>
      <c r="I51" s="61"/>
      <c r="J51" s="61"/>
      <c r="K51" s="61"/>
      <c r="L51" s="62"/>
      <c r="M51" s="61"/>
      <c r="N51" s="61"/>
      <c r="O51" s="61"/>
      <c r="P51" s="62"/>
    </row>
    <row r="52" spans="2:16" x14ac:dyDescent="0.35">
      <c r="D52" s="61"/>
      <c r="E52" s="61"/>
      <c r="F52" s="61"/>
      <c r="G52" s="61"/>
      <c r="H52" s="62"/>
      <c r="I52" s="61"/>
      <c r="J52" s="61"/>
      <c r="K52" s="61"/>
      <c r="L52" s="62"/>
      <c r="M52" s="61"/>
      <c r="N52" s="61"/>
      <c r="O52" s="61"/>
      <c r="P52" s="62"/>
    </row>
    <row r="53" spans="2:16" ht="18.5" x14ac:dyDescent="0.45">
      <c r="B53" s="59" t="s">
        <v>279</v>
      </c>
      <c r="D53" s="61"/>
      <c r="E53" s="61"/>
      <c r="F53" s="61"/>
      <c r="G53" s="61"/>
      <c r="H53" s="62"/>
      <c r="I53" s="61"/>
      <c r="J53" s="61"/>
      <c r="K53" s="61"/>
      <c r="L53" s="62"/>
      <c r="M53" s="61"/>
      <c r="N53" s="61"/>
      <c r="O53" s="61"/>
      <c r="P53" s="62"/>
    </row>
    <row r="54" spans="2:16" x14ac:dyDescent="0.35">
      <c r="D54" s="61"/>
      <c r="E54" s="61"/>
      <c r="F54" s="61"/>
      <c r="G54" s="61"/>
      <c r="H54" s="62"/>
      <c r="I54" s="61"/>
      <c r="J54" s="61"/>
      <c r="K54" s="61"/>
      <c r="L54" s="62"/>
      <c r="M54" s="61"/>
      <c r="N54" s="61"/>
      <c r="O54" s="61"/>
      <c r="P54" s="62"/>
    </row>
    <row r="55" spans="2:16" x14ac:dyDescent="0.35">
      <c r="B55" s="7" t="s">
        <v>261</v>
      </c>
      <c r="D55" s="63" t="str">
        <f>IFERROR((Inputs!D68-Inputs!D79)/Inputs!D73,"NA")</f>
        <v>NA</v>
      </c>
      <c r="E55" s="64"/>
      <c r="F55" s="64" t="str">
        <f>IFERROR((Inputs!F68-Inputs!F79)/Inputs!F73,"NA")</f>
        <v>NA</v>
      </c>
      <c r="G55" s="65" t="str">
        <f>IFERROR($D55-F55,"NA")</f>
        <v>NA</v>
      </c>
      <c r="H55" s="66" t="str">
        <f>IFERROR(G55/F55,"NA")</f>
        <v>NA</v>
      </c>
      <c r="I55" s="64"/>
      <c r="J55" s="64" t="str">
        <f>IFERROR((Inputs!J68-Inputs!J79)/Inputs!J73,"NA")</f>
        <v>NA</v>
      </c>
      <c r="K55" s="65" t="str">
        <f>IFERROR($D55-J55,"NA")</f>
        <v>NA</v>
      </c>
      <c r="L55" s="66" t="str">
        <f>IFERROR(K55/J55,"NA")</f>
        <v>NA</v>
      </c>
      <c r="M55" s="64"/>
      <c r="N55" s="64" t="str">
        <f>IFERROR((Inputs!N68-Inputs!N79)/Inputs!N73,"NA")</f>
        <v>NA</v>
      </c>
      <c r="O55" s="65" t="str">
        <f>IFERROR($D55-N55,"NA")</f>
        <v>NA</v>
      </c>
      <c r="P55" s="67" t="str">
        <f>IFERROR(O55/N55,"NA")</f>
        <v>NA</v>
      </c>
    </row>
    <row r="56" spans="2:16" x14ac:dyDescent="0.35">
      <c r="D56" s="68"/>
      <c r="E56" s="69"/>
      <c r="F56" s="69"/>
      <c r="G56" s="69"/>
      <c r="H56" s="70"/>
      <c r="I56" s="69"/>
      <c r="J56" s="69"/>
      <c r="K56" s="69"/>
      <c r="L56" s="70"/>
      <c r="M56" s="69"/>
      <c r="N56" s="69"/>
      <c r="O56" s="69"/>
      <c r="P56" s="71"/>
    </row>
    <row r="57" spans="2:16" x14ac:dyDescent="0.35">
      <c r="B57" s="7" t="s">
        <v>280</v>
      </c>
      <c r="D57" s="68" t="str">
        <f>IFERROR(Inputs!D74/Inputs!D75,"NA")</f>
        <v>NA</v>
      </c>
      <c r="E57" s="69"/>
      <c r="F57" s="69" t="str">
        <f>IFERROR(Inputs!F74/Inputs!F75,"NA")</f>
        <v>NA</v>
      </c>
      <c r="G57" s="72" t="str">
        <f>IFERROR($D57-F57,"NA")</f>
        <v>NA</v>
      </c>
      <c r="H57" s="73" t="str">
        <f>IFERROR(G57/F57,"NA")</f>
        <v>NA</v>
      </c>
      <c r="I57" s="69"/>
      <c r="J57" s="69" t="str">
        <f>IFERROR(Inputs!J74/Inputs!J75,"NA")</f>
        <v>NA</v>
      </c>
      <c r="K57" s="72" t="str">
        <f>IFERROR($D57-J57,"NA")</f>
        <v>NA</v>
      </c>
      <c r="L57" s="73" t="str">
        <f>IFERROR(K57/J57,"NA")</f>
        <v>NA</v>
      </c>
      <c r="M57" s="69"/>
      <c r="N57" s="69" t="str">
        <f>IFERROR(Inputs!N74/Inputs!N75,"NA")</f>
        <v>NA</v>
      </c>
      <c r="O57" s="72" t="str">
        <f>IFERROR($D57-N57,"NA")</f>
        <v>NA</v>
      </c>
      <c r="P57" s="74" t="str">
        <f>IFERROR(O57/N57,"NA")</f>
        <v>NA</v>
      </c>
    </row>
    <row r="58" spans="2:16" x14ac:dyDescent="0.35">
      <c r="D58" s="68"/>
      <c r="E58" s="69"/>
      <c r="F58" s="69"/>
      <c r="G58" s="69"/>
      <c r="H58" s="70"/>
      <c r="I58" s="69"/>
      <c r="J58" s="69"/>
      <c r="K58" s="69"/>
      <c r="L58" s="70"/>
      <c r="M58" s="69"/>
      <c r="N58" s="69"/>
      <c r="O58" s="69"/>
      <c r="P58" s="71"/>
    </row>
    <row r="59" spans="2:16" x14ac:dyDescent="0.35">
      <c r="B59" s="7" t="s">
        <v>281</v>
      </c>
      <c r="D59" s="68" t="str">
        <f>IFERROR((Inputs!D51-Inputs!D76)/Inputs!D73,"NA")</f>
        <v>NA</v>
      </c>
      <c r="E59" s="69"/>
      <c r="F59" s="69" t="str">
        <f>IFERROR((Inputs!F51-Inputs!F76)/Inputs!F73,"NA")</f>
        <v>NA</v>
      </c>
      <c r="G59" s="72" t="str">
        <f>IFERROR($D59-F59,"NA")</f>
        <v>NA</v>
      </c>
      <c r="H59" s="73" t="str">
        <f>IFERROR(G59/F59,"NA")</f>
        <v>NA</v>
      </c>
      <c r="I59" s="69"/>
      <c r="J59" s="69" t="str">
        <f>IFERROR((Inputs!J51-Inputs!J76)/Inputs!J73,"NA")</f>
        <v>NA</v>
      </c>
      <c r="K59" s="72" t="str">
        <f>IFERROR($D59-J59,"NA")</f>
        <v>NA</v>
      </c>
      <c r="L59" s="73" t="str">
        <f>IFERROR(K59/J59,"NA")</f>
        <v>NA</v>
      </c>
      <c r="M59" s="69"/>
      <c r="N59" s="69" t="str">
        <f>IFERROR((Inputs!N51-Inputs!N76)/Inputs!N73,"NA")</f>
        <v>NA</v>
      </c>
      <c r="O59" s="72" t="str">
        <f>IFERROR($D59-N59,"NA")</f>
        <v>NA</v>
      </c>
      <c r="P59" s="74" t="str">
        <f>IFERROR(O59/N59,"NA")</f>
        <v>NA</v>
      </c>
    </row>
    <row r="60" spans="2:16" x14ac:dyDescent="0.35">
      <c r="D60" s="68"/>
      <c r="E60" s="69"/>
      <c r="F60" s="69"/>
      <c r="G60" s="69"/>
      <c r="H60" s="70"/>
      <c r="I60" s="69"/>
      <c r="J60" s="69"/>
      <c r="K60" s="69"/>
      <c r="L60" s="70"/>
      <c r="M60" s="69"/>
      <c r="N60" s="69"/>
      <c r="O60" s="69"/>
      <c r="P60" s="71"/>
    </row>
    <row r="61" spans="2:16" x14ac:dyDescent="0.35">
      <c r="B61" s="7" t="s">
        <v>284</v>
      </c>
      <c r="D61" s="75" t="str">
        <f>IFERROR((Inputs!D77/Inputs!D73)/Inputs!D74,"NA")</f>
        <v>NA</v>
      </c>
      <c r="E61" s="76"/>
      <c r="F61" s="76" t="str">
        <f>IFERROR((Inputs!F77/Inputs!F73)/Inputs!F74,"NA")</f>
        <v>NA</v>
      </c>
      <c r="G61" s="77" t="str">
        <f>IFERROR($D61-F61,"NA")</f>
        <v>NA</v>
      </c>
      <c r="H61" s="78" t="str">
        <f>IFERROR(G61/F61,"NA")</f>
        <v>NA</v>
      </c>
      <c r="I61" s="76"/>
      <c r="J61" s="76" t="str">
        <f>IFERROR((Inputs!J77/Inputs!J73)/Inputs!J74,"NA")</f>
        <v>NA</v>
      </c>
      <c r="K61" s="77" t="str">
        <f>IFERROR($D61-J61,"NA")</f>
        <v>NA</v>
      </c>
      <c r="L61" s="78" t="str">
        <f>IFERROR(K61/J61,"NA")</f>
        <v>NA</v>
      </c>
      <c r="M61" s="76"/>
      <c r="N61" s="76" t="str">
        <f>IFERROR((Inputs!N77/Inputs!N73)/Inputs!N74,"NA")</f>
        <v>NA</v>
      </c>
      <c r="O61" s="77" t="str">
        <f>IFERROR($D61-N61,"NA")</f>
        <v>NA</v>
      </c>
      <c r="P61" s="79" t="str">
        <f>IFERROR(O61/N61,"NA")</f>
        <v>NA</v>
      </c>
    </row>
    <row r="62" spans="2:16" x14ac:dyDescent="0.35">
      <c r="D62" s="60"/>
    </row>
  </sheetData>
  <mergeCells count="6">
    <mergeCell ref="F6:H6"/>
    <mergeCell ref="J6:L6"/>
    <mergeCell ref="N6:P6"/>
    <mergeCell ref="F7:H7"/>
    <mergeCell ref="J7:L7"/>
    <mergeCell ref="N7:P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C310-5D20-48E5-9127-06A487B03F33}">
  <dimension ref="A2:Q79"/>
  <sheetViews>
    <sheetView showGridLines="0" workbookViewId="0">
      <pane xSplit="3" ySplit="8" topLeftCell="D83" activePane="bottomRight" state="frozen"/>
      <selection pane="topRight" activeCell="D1" sqref="D1"/>
      <selection pane="bottomLeft" activeCell="A8" sqref="A8"/>
      <selection pane="bottomRight" activeCell="B66" sqref="B66"/>
    </sheetView>
  </sheetViews>
  <sheetFormatPr defaultColWidth="9.1796875" defaultRowHeight="14.5" x14ac:dyDescent="0.35"/>
  <cols>
    <col min="1" max="1" width="7.26953125" customWidth="1"/>
    <col min="2" max="2" width="35.54296875" bestFit="1" customWidth="1"/>
    <col min="3" max="3" width="3.54296875" customWidth="1"/>
    <col min="4" max="4" width="12.54296875" customWidth="1"/>
    <col min="5" max="5" width="3.1796875" customWidth="1"/>
    <col min="6" max="6" width="9.26953125" customWidth="1"/>
    <col min="7" max="7" width="11.81640625" customWidth="1"/>
    <col min="8" max="8" width="8.1796875" customWidth="1"/>
    <col min="9" max="9" width="2.453125" customWidth="1"/>
    <col min="10" max="10" width="10.54296875" customWidth="1"/>
    <col min="11" max="11" width="13.1796875" customWidth="1"/>
    <col min="12" max="12" width="8" customWidth="1"/>
    <col min="13" max="13" width="2.453125" customWidth="1"/>
    <col min="14" max="14" width="10.54296875" customWidth="1"/>
    <col min="15" max="15" width="13.453125" customWidth="1"/>
    <col min="16" max="16" width="9.1796875" customWidth="1"/>
  </cols>
  <sheetData>
    <row r="2" spans="1:17" ht="23.25" customHeight="1" x14ac:dyDescent="0.35">
      <c r="A2" s="15"/>
      <c r="B2" s="24"/>
      <c r="C2" s="13"/>
      <c r="D2" s="25"/>
      <c r="E2" s="2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2"/>
    </row>
    <row r="3" spans="1:17" ht="14.5" customHeight="1" x14ac:dyDescent="0.35">
      <c r="A3" s="15"/>
      <c r="B3" s="84" t="s">
        <v>265</v>
      </c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14"/>
    </row>
    <row r="4" spans="1:17" ht="18.5" customHeight="1" x14ac:dyDescent="0.35"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</row>
    <row r="5" spans="1:17" x14ac:dyDescent="0.35">
      <c r="A5" s="13"/>
      <c r="B5" s="57"/>
      <c r="C5" s="58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17" ht="18.5" x14ac:dyDescent="0.35">
      <c r="A6" s="13"/>
      <c r="B6" s="27"/>
      <c r="C6" s="13"/>
      <c r="D6" s="28" t="s">
        <v>0</v>
      </c>
      <c r="E6" s="13"/>
      <c r="F6" s="80" t="s">
        <v>206</v>
      </c>
      <c r="G6" s="80"/>
      <c r="H6" s="80"/>
      <c r="I6" s="13"/>
      <c r="J6" s="81" t="s">
        <v>207</v>
      </c>
      <c r="K6" s="81"/>
      <c r="L6" s="81"/>
      <c r="M6" s="13"/>
      <c r="N6" s="80" t="s">
        <v>208</v>
      </c>
      <c r="O6" s="80"/>
      <c r="P6" s="80"/>
    </row>
    <row r="7" spans="1:17" s="31" customFormat="1" ht="19.5" customHeight="1" x14ac:dyDescent="0.3">
      <c r="A7" s="16"/>
      <c r="B7" s="29" t="s">
        <v>101</v>
      </c>
      <c r="C7" s="16"/>
      <c r="D7" s="30">
        <v>45107</v>
      </c>
      <c r="E7" s="16"/>
      <c r="F7" s="82">
        <v>45077</v>
      </c>
      <c r="G7" s="82"/>
      <c r="H7" s="82"/>
      <c r="I7" s="16"/>
      <c r="J7" s="83">
        <v>45016</v>
      </c>
      <c r="K7" s="83"/>
      <c r="L7" s="83"/>
      <c r="M7" s="16"/>
      <c r="N7" s="82">
        <v>44926</v>
      </c>
      <c r="O7" s="82"/>
      <c r="P7" s="82"/>
    </row>
    <row r="8" spans="1:17" x14ac:dyDescent="0.35">
      <c r="A8" s="13"/>
      <c r="B8" s="32"/>
      <c r="C8" s="13"/>
      <c r="D8" s="33" t="s">
        <v>8</v>
      </c>
      <c r="E8" s="16"/>
      <c r="F8" s="34" t="s">
        <v>8</v>
      </c>
      <c r="G8" s="35" t="s">
        <v>209</v>
      </c>
      <c r="H8" s="35" t="s">
        <v>210</v>
      </c>
      <c r="I8" s="16"/>
      <c r="J8" s="33" t="s">
        <v>8</v>
      </c>
      <c r="K8" s="36" t="s">
        <v>211</v>
      </c>
      <c r="L8" s="36" t="s">
        <v>212</v>
      </c>
      <c r="M8" s="16"/>
      <c r="N8" s="34" t="s">
        <v>8</v>
      </c>
      <c r="O8" s="35" t="s">
        <v>11</v>
      </c>
      <c r="P8" s="35" t="s">
        <v>10</v>
      </c>
    </row>
    <row r="9" spans="1:17" x14ac:dyDescent="0.35">
      <c r="A9" s="13"/>
      <c r="B9" s="37" t="s">
        <v>213</v>
      </c>
      <c r="C9" s="16"/>
      <c r="D9" s="38"/>
      <c r="E9" s="16"/>
      <c r="F9" s="39"/>
      <c r="G9" s="39"/>
      <c r="H9" s="39"/>
      <c r="I9" s="16"/>
      <c r="J9" s="38"/>
      <c r="K9" s="38"/>
      <c r="L9" s="38"/>
      <c r="M9" s="16"/>
      <c r="N9" s="39"/>
      <c r="O9" s="39"/>
      <c r="P9" s="39"/>
    </row>
    <row r="10" spans="1:17" x14ac:dyDescent="0.35">
      <c r="A10" s="13"/>
      <c r="B10" s="37" t="s">
        <v>214</v>
      </c>
      <c r="C10" s="16"/>
      <c r="D10" s="38"/>
      <c r="E10" s="16"/>
      <c r="F10" s="39"/>
      <c r="G10" s="39"/>
      <c r="H10" s="39"/>
      <c r="I10" s="16"/>
      <c r="J10" s="38"/>
      <c r="K10" s="38"/>
      <c r="L10" s="38"/>
      <c r="M10" s="16"/>
      <c r="N10" s="39"/>
      <c r="O10" s="39"/>
      <c r="P10" s="39"/>
    </row>
    <row r="11" spans="1:17" x14ac:dyDescent="0.35">
      <c r="A11" s="13"/>
      <c r="B11" s="40" t="s">
        <v>215</v>
      </c>
      <c r="C11" s="16"/>
      <c r="D11" s="17"/>
      <c r="E11" s="16"/>
      <c r="F11" s="41"/>
      <c r="G11" s="41">
        <f>IFERROR($D11-F11,"NA")</f>
        <v>0</v>
      </c>
      <c r="H11" s="42" t="str">
        <f>IFERROR(G11/F11,"NA")</f>
        <v>NA</v>
      </c>
      <c r="I11" s="16"/>
      <c r="J11" s="17"/>
      <c r="K11" s="17">
        <f>IFERROR($D11-J11,"NA")</f>
        <v>0</v>
      </c>
      <c r="L11" s="43" t="str">
        <f>IFERROR(K11/J11,"NA")</f>
        <v>NA</v>
      </c>
      <c r="M11" s="16"/>
      <c r="N11" s="41"/>
      <c r="O11" s="41">
        <f>IFERROR($D11-N11,"NA")</f>
        <v>0</v>
      </c>
      <c r="P11" s="42" t="str">
        <f>IFERROR(O11/N11,"NA")</f>
        <v>NA</v>
      </c>
    </row>
    <row r="12" spans="1:17" x14ac:dyDescent="0.35">
      <c r="A12" s="13"/>
      <c r="B12" s="40" t="s">
        <v>216</v>
      </c>
      <c r="C12" s="16"/>
      <c r="D12" s="17"/>
      <c r="E12" s="16"/>
      <c r="F12" s="41"/>
      <c r="G12" s="41">
        <f>IFERROR($D12-F12,"NA")</f>
        <v>0</v>
      </c>
      <c r="H12" s="42" t="str">
        <f>IFERROR(G12/F12,"NA")</f>
        <v>NA</v>
      </c>
      <c r="I12" s="16"/>
      <c r="J12" s="17"/>
      <c r="K12" s="17">
        <f>IFERROR($D12-J12,"NA")</f>
        <v>0</v>
      </c>
      <c r="L12" s="43" t="str">
        <f>IFERROR(K12/J12,"NA")</f>
        <v>NA</v>
      </c>
      <c r="M12" s="16"/>
      <c r="N12" s="41"/>
      <c r="O12" s="41">
        <f>IFERROR($D12-N12,"NA")</f>
        <v>0</v>
      </c>
      <c r="P12" s="42" t="str">
        <f>IFERROR(O12/N12,"NA")</f>
        <v>NA</v>
      </c>
    </row>
    <row r="13" spans="1:17" x14ac:dyDescent="0.35">
      <c r="A13" s="13"/>
      <c r="B13" s="40" t="s">
        <v>246</v>
      </c>
      <c r="C13" s="16"/>
      <c r="D13" s="17"/>
      <c r="E13" s="16"/>
      <c r="F13" s="41"/>
      <c r="G13" s="41">
        <f>IFERROR($D13-F13,"NA")</f>
        <v>0</v>
      </c>
      <c r="H13" s="42" t="str">
        <f>IFERROR(G13/F13,"NA")</f>
        <v>NA</v>
      </c>
      <c r="I13" s="16"/>
      <c r="J13" s="17"/>
      <c r="K13" s="17">
        <f>IFERROR($D13-J13,"NA")</f>
        <v>0</v>
      </c>
      <c r="L13" s="43" t="str">
        <f>IFERROR(K13/J13,"NA")</f>
        <v>NA</v>
      </c>
      <c r="M13" s="16"/>
      <c r="N13" s="41"/>
      <c r="O13" s="41">
        <f>IFERROR($D13-N13,"NA")</f>
        <v>0</v>
      </c>
      <c r="P13" s="42" t="str">
        <f>IFERROR(O13/N13,"NA")</f>
        <v>NA</v>
      </c>
    </row>
    <row r="14" spans="1:17" x14ac:dyDescent="0.35">
      <c r="A14" s="13"/>
      <c r="B14" s="40" t="s">
        <v>245</v>
      </c>
      <c r="C14" s="16"/>
      <c r="D14" s="17"/>
      <c r="E14" s="16"/>
      <c r="F14" s="41"/>
      <c r="G14" s="41">
        <f>IFERROR($D14-F14,"NA")</f>
        <v>0</v>
      </c>
      <c r="H14" s="42" t="str">
        <f>IFERROR(G14/F14,"NA")</f>
        <v>NA</v>
      </c>
      <c r="I14" s="16"/>
      <c r="J14" s="17"/>
      <c r="K14" s="17">
        <f>IFERROR($D14-J14,"NA")</f>
        <v>0</v>
      </c>
      <c r="L14" s="43" t="str">
        <f>IFERROR(K14/J14,"NA")</f>
        <v>NA</v>
      </c>
      <c r="M14" s="16"/>
      <c r="N14" s="41"/>
      <c r="O14" s="41">
        <f>IFERROR($D14-N14,"NA")</f>
        <v>0</v>
      </c>
      <c r="P14" s="42" t="str">
        <f>IFERROR(O14/N14,"NA")</f>
        <v>NA</v>
      </c>
    </row>
    <row r="15" spans="1:17" x14ac:dyDescent="0.35">
      <c r="A15" s="13"/>
      <c r="B15" s="44"/>
      <c r="C15" s="16"/>
      <c r="D15" s="17"/>
      <c r="E15" s="16"/>
      <c r="F15" s="41"/>
      <c r="G15" s="41"/>
      <c r="H15" s="42"/>
      <c r="I15" s="16"/>
      <c r="J15" s="17"/>
      <c r="K15" s="17"/>
      <c r="L15" s="43"/>
      <c r="M15" s="16"/>
      <c r="N15" s="41"/>
      <c r="O15" s="41"/>
      <c r="P15" s="42"/>
    </row>
    <row r="16" spans="1:17" x14ac:dyDescent="0.35">
      <c r="A16" s="13"/>
      <c r="B16" s="37" t="s">
        <v>217</v>
      </c>
      <c r="C16" s="16"/>
      <c r="D16" s="18">
        <f>IFERROR(SUM(D10:D15),"NA")</f>
        <v>0</v>
      </c>
      <c r="E16" s="16"/>
      <c r="F16" s="19">
        <f>IFERROR(SUM(F10:F15),"NA")</f>
        <v>0</v>
      </c>
      <c r="G16" s="19">
        <f>IFERROR($D16-F16,"NA")</f>
        <v>0</v>
      </c>
      <c r="H16" s="45" t="str">
        <f>IFERROR(G16/F16,"NA")</f>
        <v>NA</v>
      </c>
      <c r="I16" s="16"/>
      <c r="J16" s="18">
        <f>IFERROR(SUM(J10:J15),"NA")</f>
        <v>0</v>
      </c>
      <c r="K16" s="18">
        <f>IFERROR($D16-J16,"NA")</f>
        <v>0</v>
      </c>
      <c r="L16" s="46" t="str">
        <f>IFERROR(K16/J16,"NA")</f>
        <v>NA</v>
      </c>
      <c r="M16" s="16"/>
      <c r="N16" s="19">
        <f>IFERROR(SUM(N10:N15),"NA")</f>
        <v>0</v>
      </c>
      <c r="O16" s="19">
        <f>IFERROR($D16-N16,"NA")</f>
        <v>0</v>
      </c>
      <c r="P16" s="45" t="str">
        <f>IFERROR(O16/N16,"NA")</f>
        <v>NA</v>
      </c>
    </row>
    <row r="17" spans="1:16" x14ac:dyDescent="0.35">
      <c r="A17" s="13"/>
      <c r="B17" s="44"/>
      <c r="C17" s="16"/>
      <c r="D17" s="17"/>
      <c r="E17" s="16"/>
      <c r="F17" s="41"/>
      <c r="G17" s="41"/>
      <c r="H17" s="42"/>
      <c r="I17" s="16"/>
      <c r="J17" s="17"/>
      <c r="K17" s="17"/>
      <c r="L17" s="43"/>
      <c r="M17" s="16"/>
      <c r="N17" s="41"/>
      <c r="O17" s="41"/>
      <c r="P17" s="42"/>
    </row>
    <row r="18" spans="1:16" x14ac:dyDescent="0.35">
      <c r="A18" s="13"/>
      <c r="B18" s="37" t="s">
        <v>218</v>
      </c>
      <c r="C18" s="16"/>
      <c r="D18" s="17"/>
      <c r="E18" s="16"/>
      <c r="F18" s="41"/>
      <c r="G18" s="41"/>
      <c r="H18" s="42"/>
      <c r="I18" s="16"/>
      <c r="J18" s="17"/>
      <c r="K18" s="17"/>
      <c r="L18" s="43"/>
      <c r="M18" s="16"/>
      <c r="N18" s="41"/>
      <c r="O18" s="41"/>
      <c r="P18" s="42"/>
    </row>
    <row r="19" spans="1:16" x14ac:dyDescent="0.35">
      <c r="A19" s="13"/>
      <c r="B19" s="40" t="s">
        <v>219</v>
      </c>
      <c r="C19" s="16"/>
      <c r="D19" s="17"/>
      <c r="E19" s="16"/>
      <c r="F19" s="41"/>
      <c r="G19" s="41">
        <f>IFERROR($D19-F19,"NA")</f>
        <v>0</v>
      </c>
      <c r="H19" s="42" t="str">
        <f>IFERROR(G19/F19,"NA")</f>
        <v>NA</v>
      </c>
      <c r="I19" s="16"/>
      <c r="J19" s="17"/>
      <c r="K19" s="17">
        <f>IFERROR($D19-J19,"NA")</f>
        <v>0</v>
      </c>
      <c r="L19" s="43" t="str">
        <f>IFERROR(K19/J19,"NA")</f>
        <v>NA</v>
      </c>
      <c r="M19" s="16"/>
      <c r="N19" s="41"/>
      <c r="O19" s="41">
        <f>IFERROR($D19-N19,"NA")</f>
        <v>0</v>
      </c>
      <c r="P19" s="42" t="str">
        <f>IFERROR(O19/N19,"NA")</f>
        <v>NA</v>
      </c>
    </row>
    <row r="20" spans="1:16" x14ac:dyDescent="0.35">
      <c r="A20" s="13"/>
      <c r="B20" s="40" t="s">
        <v>220</v>
      </c>
      <c r="C20" s="16"/>
      <c r="D20" s="17"/>
      <c r="E20" s="16"/>
      <c r="F20" s="41"/>
      <c r="G20" s="41">
        <f>IFERROR($D20-F20,"NA")</f>
        <v>0</v>
      </c>
      <c r="H20" s="42" t="str">
        <f>IFERROR(G20/F20,"NA")</f>
        <v>NA</v>
      </c>
      <c r="I20" s="16"/>
      <c r="J20" s="17"/>
      <c r="K20" s="17">
        <f>IFERROR($D20-J20,"NA")</f>
        <v>0</v>
      </c>
      <c r="L20" s="43" t="str">
        <f>IFERROR(K20/J20,"NA")</f>
        <v>NA</v>
      </c>
      <c r="M20" s="16"/>
      <c r="N20" s="41"/>
      <c r="O20" s="41">
        <f>IFERROR($D20-N20,"NA")</f>
        <v>0</v>
      </c>
      <c r="P20" s="42" t="str">
        <f>IFERROR(O20/N20,"NA")</f>
        <v>NA</v>
      </c>
    </row>
    <row r="21" spans="1:16" x14ac:dyDescent="0.35">
      <c r="A21" s="13"/>
      <c r="B21" s="44"/>
      <c r="C21" s="16"/>
      <c r="D21" s="17"/>
      <c r="E21" s="16"/>
      <c r="F21" s="41"/>
      <c r="G21" s="41"/>
      <c r="H21" s="42"/>
      <c r="I21" s="16"/>
      <c r="J21" s="17"/>
      <c r="K21" s="17"/>
      <c r="L21" s="43"/>
      <c r="M21" s="16"/>
      <c r="N21" s="41"/>
      <c r="O21" s="41"/>
      <c r="P21" s="42"/>
    </row>
    <row r="22" spans="1:16" x14ac:dyDescent="0.35">
      <c r="A22" s="13"/>
      <c r="B22" s="37" t="s">
        <v>221</v>
      </c>
      <c r="C22" s="16"/>
      <c r="D22" s="18">
        <f>IFERROR(SUM(D18:D21),"NA")</f>
        <v>0</v>
      </c>
      <c r="E22" s="16"/>
      <c r="F22" s="19">
        <f>IFERROR(SUM(F18:F21),"NA")</f>
        <v>0</v>
      </c>
      <c r="G22" s="19">
        <f>IFERROR($D22-F22,"NA")</f>
        <v>0</v>
      </c>
      <c r="H22" s="45" t="str">
        <f>IFERROR(G22/F22,"NA")</f>
        <v>NA</v>
      </c>
      <c r="I22" s="16"/>
      <c r="J22" s="18">
        <f>IFERROR(SUM(J18:J21),"NA")</f>
        <v>0</v>
      </c>
      <c r="K22" s="18">
        <f>IFERROR($D22-J22,"NA")</f>
        <v>0</v>
      </c>
      <c r="L22" s="46" t="str">
        <f>IFERROR(K22/J22,"NA")</f>
        <v>NA</v>
      </c>
      <c r="M22" s="16"/>
      <c r="N22" s="19">
        <f>IFERROR(SUM(N18:N21),"NA")</f>
        <v>0</v>
      </c>
      <c r="O22" s="19">
        <f>IFERROR($D22-N22,"NA")</f>
        <v>0</v>
      </c>
      <c r="P22" s="45" t="str">
        <f>IFERROR(O22/N22,"NA")</f>
        <v>NA</v>
      </c>
    </row>
    <row r="23" spans="1:16" x14ac:dyDescent="0.35">
      <c r="A23" s="13"/>
      <c r="B23" s="47" t="s">
        <v>222</v>
      </c>
      <c r="C23" s="16"/>
      <c r="D23" s="48">
        <f>D16+D22</f>
        <v>0</v>
      </c>
      <c r="E23" s="16"/>
      <c r="F23" s="49">
        <f>F16+F22</f>
        <v>0</v>
      </c>
      <c r="G23" s="49">
        <f>IFERROR($D23-F23,"NA")</f>
        <v>0</v>
      </c>
      <c r="H23" s="50" t="str">
        <f>IFERROR(G23/F23,"NA")</f>
        <v>NA</v>
      </c>
      <c r="I23" s="16"/>
      <c r="J23" s="48">
        <f>J16+J22</f>
        <v>0</v>
      </c>
      <c r="K23" s="48">
        <f>IFERROR($D23-J23,"NA")</f>
        <v>0</v>
      </c>
      <c r="L23" s="51" t="str">
        <f>IFERROR(K23/J23,"NA")</f>
        <v>NA</v>
      </c>
      <c r="M23" s="16"/>
      <c r="N23" s="49">
        <f>N16+N22</f>
        <v>0</v>
      </c>
      <c r="O23" s="49">
        <f>IFERROR($D23-N23,"NA")</f>
        <v>0</v>
      </c>
      <c r="P23" s="50" t="str">
        <f>IFERROR(O23/N23,"NA")</f>
        <v>NA</v>
      </c>
    </row>
    <row r="24" spans="1:16" x14ac:dyDescent="0.35">
      <c r="A24" s="13"/>
      <c r="B24" s="47"/>
      <c r="C24" s="16"/>
      <c r="D24" s="48"/>
      <c r="E24" s="16"/>
      <c r="F24" s="49"/>
      <c r="G24" s="49"/>
      <c r="H24" s="50"/>
      <c r="I24" s="16"/>
      <c r="J24" s="48"/>
      <c r="K24" s="48"/>
      <c r="L24" s="51"/>
      <c r="M24" s="16"/>
      <c r="N24" s="49"/>
      <c r="O24" s="49"/>
      <c r="P24" s="50"/>
    </row>
    <row r="25" spans="1:16" x14ac:dyDescent="0.35">
      <c r="A25" s="13"/>
      <c r="B25" s="37" t="s">
        <v>223</v>
      </c>
      <c r="C25" s="16"/>
      <c r="D25" s="17"/>
      <c r="E25" s="16"/>
      <c r="F25" s="41"/>
      <c r="G25" s="41"/>
      <c r="H25" s="42"/>
      <c r="I25" s="16"/>
      <c r="J25" s="17"/>
      <c r="K25" s="17"/>
      <c r="L25" s="43"/>
      <c r="M25" s="16"/>
      <c r="N25" s="41"/>
      <c r="O25" s="41"/>
      <c r="P25" s="42"/>
    </row>
    <row r="26" spans="1:16" x14ac:dyDescent="0.35">
      <c r="A26" s="13"/>
      <c r="B26" s="52" t="s">
        <v>224</v>
      </c>
      <c r="C26" s="16"/>
      <c r="D26" s="17"/>
      <c r="E26" s="16"/>
      <c r="F26" s="41"/>
      <c r="G26" s="41"/>
      <c r="H26" s="42"/>
      <c r="I26" s="16"/>
      <c r="J26" s="17"/>
      <c r="K26" s="17"/>
      <c r="L26" s="43"/>
      <c r="M26" s="16"/>
      <c r="N26" s="41"/>
      <c r="O26" s="41"/>
      <c r="P26" s="42"/>
    </row>
    <row r="27" spans="1:16" x14ac:dyDescent="0.35">
      <c r="A27" s="13"/>
      <c r="B27" s="40" t="s">
        <v>225</v>
      </c>
      <c r="C27" s="16"/>
      <c r="D27" s="17"/>
      <c r="E27" s="16"/>
      <c r="F27" s="41"/>
      <c r="G27" s="41">
        <f>IFERROR($D27-F27,"NA")</f>
        <v>0</v>
      </c>
      <c r="H27" s="42" t="str">
        <f>IFERROR(G27/F27,"NA")</f>
        <v>NA</v>
      </c>
      <c r="I27" s="16"/>
      <c r="J27" s="17"/>
      <c r="K27" s="17">
        <f>IFERROR($D27-J27,"NA")</f>
        <v>0</v>
      </c>
      <c r="L27" s="43" t="str">
        <f>IFERROR(K27/J27,"NA")</f>
        <v>NA</v>
      </c>
      <c r="M27" s="16"/>
      <c r="N27" s="41"/>
      <c r="O27" s="41">
        <f>IFERROR($D27-N27,"NA")</f>
        <v>0</v>
      </c>
      <c r="P27" s="42" t="str">
        <f>IFERROR(O27/N27,"NA")</f>
        <v>NA</v>
      </c>
    </row>
    <row r="28" spans="1:16" x14ac:dyDescent="0.35">
      <c r="A28" s="13"/>
      <c r="B28" s="40" t="s">
        <v>226</v>
      </c>
      <c r="C28" s="16"/>
      <c r="D28" s="17"/>
      <c r="E28" s="16"/>
      <c r="F28" s="41"/>
      <c r="G28" s="41">
        <f>IFERROR($D28-F28,"NA")</f>
        <v>0</v>
      </c>
      <c r="H28" s="42" t="str">
        <f>IFERROR(G28/F28,"NA")</f>
        <v>NA</v>
      </c>
      <c r="I28" s="16"/>
      <c r="J28" s="17"/>
      <c r="K28" s="17">
        <f>IFERROR($D28-J28,"NA")</f>
        <v>0</v>
      </c>
      <c r="L28" s="43" t="str">
        <f>IFERROR(K28/J28,"NA")</f>
        <v>NA</v>
      </c>
      <c r="M28" s="16"/>
      <c r="N28" s="41"/>
      <c r="O28" s="41">
        <f>IFERROR($D28-N28,"NA")</f>
        <v>0</v>
      </c>
      <c r="P28" s="42" t="str">
        <f>IFERROR(O28/N28,"NA")</f>
        <v>NA</v>
      </c>
    </row>
    <row r="29" spans="1:16" x14ac:dyDescent="0.35">
      <c r="A29" s="13"/>
      <c r="B29" s="40" t="s">
        <v>227</v>
      </c>
      <c r="C29" s="16"/>
      <c r="D29" s="17"/>
      <c r="E29" s="16"/>
      <c r="F29" s="41"/>
      <c r="G29" s="41">
        <f>IFERROR($D29-F29,"NA")</f>
        <v>0</v>
      </c>
      <c r="H29" s="42" t="str">
        <f>IFERROR(G29/F29,"NA")</f>
        <v>NA</v>
      </c>
      <c r="I29" s="16"/>
      <c r="J29" s="17"/>
      <c r="K29" s="17">
        <f>IFERROR($D29-J29,"NA")</f>
        <v>0</v>
      </c>
      <c r="L29" s="43" t="str">
        <f>IFERROR(K29/J29,"NA")</f>
        <v>NA</v>
      </c>
      <c r="M29" s="16"/>
      <c r="N29" s="41"/>
      <c r="O29" s="41">
        <f>IFERROR($D29-N29,"NA")</f>
        <v>0</v>
      </c>
      <c r="P29" s="42" t="str">
        <f>IFERROR(O29/N29,"NA")</f>
        <v>NA</v>
      </c>
    </row>
    <row r="30" spans="1:16" x14ac:dyDescent="0.35">
      <c r="A30" s="13"/>
      <c r="B30" s="40" t="s">
        <v>250</v>
      </c>
      <c r="C30" s="16"/>
      <c r="D30" s="17"/>
      <c r="E30" s="16"/>
      <c r="F30" s="41"/>
      <c r="G30" s="41">
        <f>IFERROR($D30-F30,"NA")</f>
        <v>0</v>
      </c>
      <c r="H30" s="42" t="str">
        <f>IFERROR(G30/F30,"NA")</f>
        <v>NA</v>
      </c>
      <c r="I30" s="16"/>
      <c r="J30" s="17"/>
      <c r="K30" s="17">
        <f>IFERROR($D30-J30,"NA")</f>
        <v>0</v>
      </c>
      <c r="L30" s="43" t="str">
        <f>IFERROR(K30/J30,"NA")</f>
        <v>NA</v>
      </c>
      <c r="M30" s="16"/>
      <c r="N30" s="41"/>
      <c r="O30" s="41">
        <f>IFERROR($D30-N30,"NA")</f>
        <v>0</v>
      </c>
      <c r="P30" s="42" t="str">
        <f>IFERROR(O30/N30,"NA")</f>
        <v>NA</v>
      </c>
    </row>
    <row r="31" spans="1:16" x14ac:dyDescent="0.35">
      <c r="A31" s="13"/>
      <c r="B31" s="44"/>
      <c r="C31" s="16"/>
      <c r="D31" s="17"/>
      <c r="E31" s="16"/>
      <c r="F31" s="41"/>
      <c r="G31" s="41"/>
      <c r="H31" s="42"/>
      <c r="I31" s="16"/>
      <c r="J31" s="17"/>
      <c r="K31" s="17"/>
      <c r="L31" s="43"/>
      <c r="M31" s="16"/>
      <c r="N31" s="41"/>
      <c r="O31" s="41"/>
      <c r="P31" s="42"/>
    </row>
    <row r="32" spans="1:16" x14ac:dyDescent="0.35">
      <c r="A32" s="13"/>
      <c r="B32" s="52" t="s">
        <v>228</v>
      </c>
      <c r="C32" s="16"/>
      <c r="D32" s="18">
        <f>SUM(D26:D31)</f>
        <v>0</v>
      </c>
      <c r="E32" s="16"/>
      <c r="F32" s="19">
        <f>SUM(F26:F31)</f>
        <v>0</v>
      </c>
      <c r="G32" s="19">
        <f>IFERROR($D32-F32,"NA")</f>
        <v>0</v>
      </c>
      <c r="H32" s="45" t="str">
        <f>IFERROR(G32/F32,"NA")</f>
        <v>NA</v>
      </c>
      <c r="I32" s="16"/>
      <c r="J32" s="18">
        <f>SUM(J26:J31)</f>
        <v>0</v>
      </c>
      <c r="K32" s="18">
        <f>IFERROR($D32-J32,"NA")</f>
        <v>0</v>
      </c>
      <c r="L32" s="46" t="str">
        <f>IFERROR(K32/J32,"NA")</f>
        <v>NA</v>
      </c>
      <c r="M32" s="16"/>
      <c r="N32" s="19">
        <f>SUM(N26:N31)</f>
        <v>0</v>
      </c>
      <c r="O32" s="19">
        <f>IFERROR($D32-N32,"NA")</f>
        <v>0</v>
      </c>
      <c r="P32" s="45" t="str">
        <f>IFERROR(O32/N32,"NA")</f>
        <v>NA</v>
      </c>
    </row>
    <row r="33" spans="1:16" x14ac:dyDescent="0.35">
      <c r="A33" s="13"/>
      <c r="B33" s="44"/>
      <c r="C33" s="16"/>
      <c r="D33" s="17"/>
      <c r="E33" s="16"/>
      <c r="F33" s="41"/>
      <c r="G33" s="41"/>
      <c r="H33" s="42"/>
      <c r="I33" s="16"/>
      <c r="J33" s="17"/>
      <c r="K33" s="17"/>
      <c r="L33" s="43"/>
      <c r="M33" s="16"/>
      <c r="N33" s="41"/>
      <c r="O33" s="41"/>
      <c r="P33" s="42"/>
    </row>
    <row r="34" spans="1:16" x14ac:dyDescent="0.35">
      <c r="A34" s="13"/>
      <c r="B34" s="52" t="s">
        <v>229</v>
      </c>
      <c r="C34" s="16"/>
      <c r="D34" s="17"/>
      <c r="E34" s="16"/>
      <c r="F34" s="41"/>
      <c r="G34" s="41"/>
      <c r="H34" s="42"/>
      <c r="I34" s="16"/>
      <c r="J34" s="17"/>
      <c r="K34" s="17"/>
      <c r="L34" s="43"/>
      <c r="M34" s="16"/>
      <c r="N34" s="41"/>
      <c r="O34" s="41"/>
      <c r="P34" s="42"/>
    </row>
    <row r="35" spans="1:16" x14ac:dyDescent="0.35">
      <c r="A35" s="13"/>
      <c r="B35" s="52" t="s">
        <v>225</v>
      </c>
      <c r="C35" s="16"/>
      <c r="D35" s="17"/>
      <c r="E35" s="16"/>
      <c r="F35" s="41"/>
      <c r="G35" s="41">
        <f>IFERROR($D35-F35,"NA")</f>
        <v>0</v>
      </c>
      <c r="H35" s="42" t="str">
        <f>IFERROR(G35/F35,"NA")</f>
        <v>NA</v>
      </c>
      <c r="I35" s="16"/>
      <c r="J35" s="17"/>
      <c r="K35" s="17">
        <f>IFERROR($D35-J35,"NA")</f>
        <v>0</v>
      </c>
      <c r="L35" s="43" t="str">
        <f>IFERROR(K35/J35,"NA")</f>
        <v>NA</v>
      </c>
      <c r="M35" s="16"/>
      <c r="N35" s="41"/>
      <c r="O35" s="41">
        <f>IFERROR($D35-N35,"NA")</f>
        <v>0</v>
      </c>
      <c r="P35" s="42" t="str">
        <f>IFERROR(O35/N35,"NA")</f>
        <v>NA</v>
      </c>
    </row>
    <row r="36" spans="1:16" x14ac:dyDescent="0.35">
      <c r="A36" s="13"/>
      <c r="B36" s="52" t="s">
        <v>230</v>
      </c>
      <c r="C36" s="16"/>
      <c r="D36" s="17"/>
      <c r="E36" s="16"/>
      <c r="F36" s="41"/>
      <c r="G36" s="41">
        <f>IFERROR($D36-F36,"NA")</f>
        <v>0</v>
      </c>
      <c r="H36" s="42" t="str">
        <f>IFERROR(G36/F36,"NA")</f>
        <v>NA</v>
      </c>
      <c r="I36" s="16"/>
      <c r="J36" s="17"/>
      <c r="K36" s="17">
        <f>IFERROR($D36-J36,"NA")</f>
        <v>0</v>
      </c>
      <c r="L36" s="43" t="str">
        <f>IFERROR(K36/J36,"NA")</f>
        <v>NA</v>
      </c>
      <c r="M36" s="16"/>
      <c r="N36" s="41"/>
      <c r="O36" s="41">
        <f>IFERROR($D36-N36,"NA")</f>
        <v>0</v>
      </c>
      <c r="P36" s="42" t="str">
        <f>IFERROR(O36/N36,"NA")</f>
        <v>NA</v>
      </c>
    </row>
    <row r="37" spans="1:16" x14ac:dyDescent="0.35">
      <c r="A37" s="13"/>
      <c r="B37" s="52" t="s">
        <v>231</v>
      </c>
      <c r="C37" s="16"/>
      <c r="D37" s="17"/>
      <c r="E37" s="16"/>
      <c r="F37" s="41"/>
      <c r="G37" s="41">
        <f>IFERROR($D37-F37,"NA")</f>
        <v>0</v>
      </c>
      <c r="H37" s="42" t="str">
        <f>IFERROR(G37/F37,"NA")</f>
        <v>NA</v>
      </c>
      <c r="I37" s="16"/>
      <c r="J37" s="17"/>
      <c r="K37" s="17">
        <f>IFERROR($D37-J37,"NA")</f>
        <v>0</v>
      </c>
      <c r="L37" s="43" t="str">
        <f>IFERROR(K37/J37,"NA")</f>
        <v>NA</v>
      </c>
      <c r="M37" s="16"/>
      <c r="N37" s="41"/>
      <c r="O37" s="41">
        <f>IFERROR($D37-N37,"NA")</f>
        <v>0</v>
      </c>
      <c r="P37" s="42" t="str">
        <f>IFERROR(O37/N37,"NA")</f>
        <v>NA</v>
      </c>
    </row>
    <row r="38" spans="1:16" x14ac:dyDescent="0.35">
      <c r="A38" s="13"/>
      <c r="B38" s="52" t="s">
        <v>232</v>
      </c>
      <c r="C38" s="16"/>
      <c r="D38" s="17"/>
      <c r="E38" s="16"/>
      <c r="F38" s="41"/>
      <c r="G38" s="41">
        <f>IFERROR($D38-F38,"NA")</f>
        <v>0</v>
      </c>
      <c r="H38" s="42" t="str">
        <f>IFERROR(G38/F38,"NA")</f>
        <v>NA</v>
      </c>
      <c r="I38" s="16"/>
      <c r="J38" s="17"/>
      <c r="K38" s="17">
        <f>IFERROR($D38-J38,"NA")</f>
        <v>0</v>
      </c>
      <c r="L38" s="43" t="str">
        <f>IFERROR(K38/J38,"NA")</f>
        <v>NA</v>
      </c>
      <c r="M38" s="16"/>
      <c r="N38" s="41"/>
      <c r="O38" s="41">
        <f>IFERROR($D38-N38,"NA")</f>
        <v>0</v>
      </c>
      <c r="P38" s="42" t="str">
        <f>IFERROR(O38/N38,"NA")</f>
        <v>NA</v>
      </c>
    </row>
    <row r="39" spans="1:16" ht="17.25" customHeight="1" x14ac:dyDescent="0.35">
      <c r="A39" s="13"/>
      <c r="B39" s="40" t="s">
        <v>233</v>
      </c>
      <c r="C39" s="16"/>
      <c r="D39" s="17"/>
      <c r="E39" s="16"/>
      <c r="F39" s="41"/>
      <c r="G39" s="41">
        <f>IFERROR($D39-F39,"NA")</f>
        <v>0</v>
      </c>
      <c r="H39" s="42" t="str">
        <f>IFERROR(G39/F39,"NA")</f>
        <v>NA</v>
      </c>
      <c r="I39" s="16"/>
      <c r="J39" s="17"/>
      <c r="K39" s="17">
        <f>IFERROR($D39-J39,"NA")</f>
        <v>0</v>
      </c>
      <c r="L39" s="43" t="str">
        <f>IFERROR(K39/J39,"NA")</f>
        <v>NA</v>
      </c>
      <c r="M39" s="16"/>
      <c r="N39" s="41"/>
      <c r="O39" s="41">
        <f>IFERROR($D39-N39,"NA")</f>
        <v>0</v>
      </c>
      <c r="P39" s="42" t="str">
        <f>IFERROR(O39/N39,"NA")</f>
        <v>NA</v>
      </c>
    </row>
    <row r="40" spans="1:16" x14ac:dyDescent="0.35">
      <c r="A40" s="13"/>
      <c r="B40" s="44"/>
      <c r="C40" s="16"/>
      <c r="D40" s="17"/>
      <c r="E40" s="16"/>
      <c r="F40" s="41"/>
      <c r="G40" s="41"/>
      <c r="H40" s="42"/>
      <c r="I40" s="16"/>
      <c r="J40" s="17"/>
      <c r="K40" s="17"/>
      <c r="L40" s="43"/>
      <c r="M40" s="16"/>
      <c r="N40" s="41"/>
      <c r="O40" s="41"/>
      <c r="P40" s="42"/>
    </row>
    <row r="41" spans="1:16" x14ac:dyDescent="0.35">
      <c r="A41" s="13"/>
      <c r="B41" s="52" t="s">
        <v>234</v>
      </c>
      <c r="C41" s="16"/>
      <c r="D41" s="18">
        <f>SUM(D34:D40)</f>
        <v>0</v>
      </c>
      <c r="E41" s="16"/>
      <c r="F41" s="19">
        <f>SUM(F34:F40)</f>
        <v>0</v>
      </c>
      <c r="G41" s="19">
        <f>IFERROR($D41-F41,"NA")</f>
        <v>0</v>
      </c>
      <c r="H41" s="45" t="str">
        <f>IFERROR(G41/F41,"NA")</f>
        <v>NA</v>
      </c>
      <c r="I41" s="16"/>
      <c r="J41" s="18">
        <f>SUM(J34:J40)</f>
        <v>0</v>
      </c>
      <c r="K41" s="18">
        <f>IFERROR($D41-J41,"NA")</f>
        <v>0</v>
      </c>
      <c r="L41" s="46" t="str">
        <f>IFERROR(K41/J41,"NA")</f>
        <v>NA</v>
      </c>
      <c r="M41" s="16"/>
      <c r="N41" s="19">
        <f>SUM(N34:N40)</f>
        <v>0</v>
      </c>
      <c r="O41" s="19">
        <f>IFERROR($D41-N41,"NA")</f>
        <v>0</v>
      </c>
      <c r="P41" s="45" t="str">
        <f>IFERROR(O41/N41,"NA")</f>
        <v>NA</v>
      </c>
    </row>
    <row r="42" spans="1:16" x14ac:dyDescent="0.35">
      <c r="A42" s="13"/>
      <c r="B42" s="47" t="s">
        <v>235</v>
      </c>
      <c r="C42" s="16"/>
      <c r="D42" s="48">
        <f>D32+D41</f>
        <v>0</v>
      </c>
      <c r="E42" s="16"/>
      <c r="F42" s="49">
        <f>F32+F41</f>
        <v>0</v>
      </c>
      <c r="G42" s="49">
        <f>IFERROR($D42-F42,"NA")</f>
        <v>0</v>
      </c>
      <c r="H42" s="50" t="str">
        <f>IFERROR(G42/F42,"NA")</f>
        <v>NA</v>
      </c>
      <c r="I42" s="16"/>
      <c r="J42" s="48">
        <f>J32+J41</f>
        <v>0</v>
      </c>
      <c r="K42" s="48">
        <f>IFERROR($D42-J42,"NA")</f>
        <v>0</v>
      </c>
      <c r="L42" s="51" t="str">
        <f>IFERROR(K42/J42,"NA")</f>
        <v>NA</v>
      </c>
      <c r="M42" s="16"/>
      <c r="N42" s="49">
        <f>N32+N41</f>
        <v>0</v>
      </c>
      <c r="O42" s="49">
        <f>IFERROR($D42-N42,"NA")</f>
        <v>0</v>
      </c>
      <c r="P42" s="50" t="str">
        <f>IFERROR(O42/N42,"NA")</f>
        <v>NA</v>
      </c>
    </row>
    <row r="43" spans="1:16" x14ac:dyDescent="0.35">
      <c r="A43" s="13"/>
      <c r="B43" s="37"/>
      <c r="C43" s="16"/>
      <c r="D43" s="17"/>
      <c r="E43" s="16"/>
      <c r="F43" s="41"/>
      <c r="G43" s="41"/>
      <c r="H43" s="42"/>
      <c r="I43" s="16"/>
      <c r="J43" s="17"/>
      <c r="K43" s="17"/>
      <c r="L43" s="43"/>
      <c r="M43" s="16"/>
      <c r="N43" s="41"/>
      <c r="O43" s="41"/>
      <c r="P43" s="42"/>
    </row>
    <row r="44" spans="1:16" x14ac:dyDescent="0.35">
      <c r="A44" s="13"/>
      <c r="B44" s="52" t="s">
        <v>236</v>
      </c>
      <c r="C44" s="16"/>
      <c r="D44" s="17"/>
      <c r="E44" s="16"/>
      <c r="F44" s="41"/>
      <c r="G44" s="41"/>
      <c r="H44" s="42"/>
      <c r="I44" s="16"/>
      <c r="J44" s="17"/>
      <c r="K44" s="17"/>
      <c r="L44" s="43"/>
      <c r="M44" s="16"/>
      <c r="N44" s="41"/>
      <c r="O44" s="41"/>
      <c r="P44" s="42"/>
    </row>
    <row r="45" spans="1:16" x14ac:dyDescent="0.35">
      <c r="A45" s="13"/>
      <c r="B45" s="52" t="s">
        <v>237</v>
      </c>
      <c r="C45" s="16"/>
      <c r="D45" s="17"/>
      <c r="E45" s="16"/>
      <c r="F45" s="41"/>
      <c r="G45" s="41">
        <f>IFERROR($D45-F45,"NA")</f>
        <v>0</v>
      </c>
      <c r="H45" s="42" t="str">
        <f>IFERROR(G45/F45,"NA")</f>
        <v>NA</v>
      </c>
      <c r="I45" s="16"/>
      <c r="J45" s="17"/>
      <c r="K45" s="17">
        <f>IFERROR($D45-J45,"NA")</f>
        <v>0</v>
      </c>
      <c r="L45" s="43" t="str">
        <f>IFERROR(K45/J45,"NA")</f>
        <v>NA</v>
      </c>
      <c r="M45" s="16"/>
      <c r="N45" s="41"/>
      <c r="O45" s="41">
        <f>IFERROR($D45-N45,"NA")</f>
        <v>0</v>
      </c>
      <c r="P45" s="42" t="str">
        <f>IFERROR(O45/N45,"NA")</f>
        <v>NA</v>
      </c>
    </row>
    <row r="46" spans="1:16" ht="15.5" x14ac:dyDescent="0.35">
      <c r="A46" s="53"/>
      <c r="B46" s="40" t="s">
        <v>238</v>
      </c>
      <c r="C46" s="16"/>
      <c r="D46" s="17"/>
      <c r="E46" s="16"/>
      <c r="F46" s="41"/>
      <c r="G46" s="41">
        <f>IFERROR($D46-F46,"NA")</f>
        <v>0</v>
      </c>
      <c r="H46" s="42" t="str">
        <f>IFERROR(G46/F46,"NA")</f>
        <v>NA</v>
      </c>
      <c r="I46" s="16"/>
      <c r="J46" s="17"/>
      <c r="K46" s="17">
        <f>IFERROR($D46-J46,"NA")</f>
        <v>0</v>
      </c>
      <c r="L46" s="43" t="str">
        <f>IFERROR(K46/J46,"NA")</f>
        <v>NA</v>
      </c>
      <c r="M46" s="16"/>
      <c r="N46" s="41"/>
      <c r="O46" s="41">
        <f>IFERROR($D46-N46,"NA")</f>
        <v>0</v>
      </c>
      <c r="P46" s="42" t="str">
        <f>IFERROR(O46/N46,"NA")</f>
        <v>NA</v>
      </c>
    </row>
    <row r="47" spans="1:16" x14ac:dyDescent="0.35">
      <c r="B47" s="37"/>
      <c r="C47" s="31"/>
      <c r="D47" s="17"/>
      <c r="E47" s="16"/>
      <c r="F47" s="41"/>
      <c r="G47" s="41"/>
      <c r="H47" s="42"/>
      <c r="I47" s="16"/>
      <c r="J47" s="17"/>
      <c r="K47" s="17"/>
      <c r="L47" s="43"/>
      <c r="M47" s="16"/>
      <c r="N47" s="41"/>
      <c r="O47" s="41"/>
      <c r="P47" s="42"/>
    </row>
    <row r="48" spans="1:16" x14ac:dyDescent="0.35">
      <c r="B48" s="52" t="str">
        <f>"Total "&amp;B44</f>
        <v>Total Shareholders' Equity</v>
      </c>
      <c r="D48" s="18">
        <f>SUM(D44:D47)</f>
        <v>0</v>
      </c>
      <c r="E48" s="16"/>
      <c r="F48" s="19">
        <f>SUM(F44:F47)</f>
        <v>0</v>
      </c>
      <c r="G48" s="19">
        <f>IFERROR($D48-F48,"NA")</f>
        <v>0</v>
      </c>
      <c r="H48" s="45" t="str">
        <f>IFERROR(G48/F48,"NA")</f>
        <v>NA</v>
      </c>
      <c r="I48" s="16"/>
      <c r="J48" s="18">
        <f>SUM(J44:J47)</f>
        <v>0</v>
      </c>
      <c r="K48" s="18">
        <f>IFERROR($D48-J48,"NA")</f>
        <v>0</v>
      </c>
      <c r="L48" s="46" t="str">
        <f>IFERROR(K48/J48,"NA")</f>
        <v>NA</v>
      </c>
      <c r="M48" s="16"/>
      <c r="N48" s="19">
        <f>SUM(N44:N47)</f>
        <v>0</v>
      </c>
      <c r="O48" s="19">
        <f>IFERROR($D48-N48,"NA")</f>
        <v>0</v>
      </c>
      <c r="P48" s="45" t="str">
        <f>IFERROR(O48/N48,"NA")</f>
        <v>NA</v>
      </c>
    </row>
    <row r="49" spans="2:16" x14ac:dyDescent="0.35">
      <c r="B49" s="37"/>
      <c r="D49" s="17"/>
      <c r="E49" s="16"/>
      <c r="F49" s="41"/>
      <c r="G49" s="41"/>
      <c r="H49" s="42"/>
      <c r="I49" s="16"/>
      <c r="J49" s="17"/>
      <c r="K49" s="17"/>
      <c r="L49" s="43"/>
      <c r="M49" s="16"/>
      <c r="N49" s="41"/>
      <c r="O49" s="41"/>
      <c r="P49" s="42"/>
    </row>
    <row r="50" spans="2:16" x14ac:dyDescent="0.35">
      <c r="B50" s="52"/>
      <c r="D50" s="17"/>
      <c r="E50" s="16"/>
      <c r="F50" s="41"/>
      <c r="G50" s="41"/>
      <c r="H50" s="42"/>
      <c r="I50" s="16"/>
      <c r="J50" s="17"/>
      <c r="K50" s="17"/>
      <c r="L50" s="43"/>
      <c r="M50" s="16"/>
      <c r="N50" s="41"/>
      <c r="O50" s="41"/>
      <c r="P50" s="42"/>
    </row>
    <row r="51" spans="2:16" x14ac:dyDescent="0.35">
      <c r="B51" s="47" t="s">
        <v>239</v>
      </c>
      <c r="D51" s="48">
        <f>D48+D50</f>
        <v>0</v>
      </c>
      <c r="E51" s="16"/>
      <c r="F51" s="49">
        <f>F48+F50</f>
        <v>0</v>
      </c>
      <c r="G51" s="49">
        <f>IFERROR($D51-F51,"NA")</f>
        <v>0</v>
      </c>
      <c r="H51" s="50" t="str">
        <f>IFERROR(G51/F51,"NA")</f>
        <v>NA</v>
      </c>
      <c r="I51" s="16"/>
      <c r="J51" s="48">
        <f>J48+J50</f>
        <v>0</v>
      </c>
      <c r="K51" s="48">
        <f>IFERROR($D51-J51,"NA")</f>
        <v>0</v>
      </c>
      <c r="L51" s="51" t="str">
        <f>IFERROR(K51/J51,"NA")</f>
        <v>NA</v>
      </c>
      <c r="M51" s="16"/>
      <c r="N51" s="49">
        <f>N48+N50</f>
        <v>0</v>
      </c>
      <c r="O51" s="49">
        <f>IFERROR($D51-N51,"NA")</f>
        <v>0</v>
      </c>
      <c r="P51" s="50" t="str">
        <f>IFERROR(O51/N51,"NA")</f>
        <v>NA</v>
      </c>
    </row>
    <row r="52" spans="2:16" x14ac:dyDescent="0.35">
      <c r="B52" s="37"/>
      <c r="D52" s="17"/>
      <c r="E52" s="16"/>
      <c r="F52" s="41"/>
      <c r="G52" s="41"/>
      <c r="H52" s="42"/>
      <c r="I52" s="16"/>
      <c r="J52" s="17"/>
      <c r="K52" s="17"/>
      <c r="L52" s="54"/>
      <c r="M52" s="16"/>
      <c r="N52" s="41"/>
      <c r="O52" s="41"/>
      <c r="P52" s="42"/>
    </row>
    <row r="53" spans="2:16" x14ac:dyDescent="0.35">
      <c r="B53" s="47" t="s">
        <v>240</v>
      </c>
      <c r="C53" s="13"/>
      <c r="D53" s="48">
        <f>D51+D42</f>
        <v>0</v>
      </c>
      <c r="E53" s="16"/>
      <c r="F53" s="48">
        <f>F51+F42</f>
        <v>0</v>
      </c>
      <c r="G53" s="55">
        <f>IFERROR($D53-F53,"NA")</f>
        <v>0</v>
      </c>
      <c r="H53" s="56" t="str">
        <f>IFERROR(G53/F53,"NA")</f>
        <v>NA</v>
      </c>
      <c r="I53" s="16"/>
      <c r="J53" s="48">
        <f>J51+J42</f>
        <v>0</v>
      </c>
      <c r="K53" s="48">
        <f>IFERROR($D53-J53,"NA")</f>
        <v>0</v>
      </c>
      <c r="L53" s="51" t="str">
        <f>IFERROR(K53/J53,"NA")</f>
        <v>NA</v>
      </c>
      <c r="M53" s="16"/>
      <c r="N53" s="48">
        <f>N51+N42</f>
        <v>0</v>
      </c>
      <c r="O53" s="55">
        <f>IFERROR($D53-N53,"NA")</f>
        <v>0</v>
      </c>
      <c r="P53" s="56" t="str">
        <f>IFERROR(O53/N53,"NA")</f>
        <v>NA</v>
      </c>
    </row>
    <row r="54" spans="2:16" x14ac:dyDescent="0.35">
      <c r="B54" s="47"/>
      <c r="D54" s="48"/>
      <c r="E54" s="16"/>
      <c r="F54" s="55"/>
      <c r="G54" s="55"/>
      <c r="H54" s="56"/>
      <c r="I54" s="16"/>
      <c r="J54" s="48"/>
      <c r="K54" s="48"/>
      <c r="L54" s="51"/>
      <c r="M54" s="16"/>
      <c r="N54" s="55"/>
      <c r="O54" s="55"/>
      <c r="P54" s="56"/>
    </row>
    <row r="55" spans="2:16" x14ac:dyDescent="0.35">
      <c r="B55" s="47" t="s">
        <v>241</v>
      </c>
      <c r="D55" s="48">
        <f>+D23-D53</f>
        <v>0</v>
      </c>
      <c r="E55" s="16"/>
      <c r="F55" s="55">
        <f>+F23-F53</f>
        <v>0</v>
      </c>
      <c r="G55" s="55"/>
      <c r="H55" s="56"/>
      <c r="I55" s="16"/>
      <c r="J55" s="48">
        <f>+J23-J53</f>
        <v>0</v>
      </c>
      <c r="K55" s="48"/>
      <c r="L55" s="51"/>
      <c r="M55" s="16"/>
      <c r="N55" s="55">
        <f>+N23-N53</f>
        <v>0</v>
      </c>
      <c r="O55" s="55"/>
      <c r="P55" s="56"/>
    </row>
    <row r="59" spans="2:16" x14ac:dyDescent="0.35">
      <c r="B59" s="7" t="s">
        <v>253</v>
      </c>
    </row>
    <row r="61" spans="2:16" x14ac:dyDescent="0.35">
      <c r="B61" t="s">
        <v>259</v>
      </c>
      <c r="D61" s="17"/>
      <c r="F61" s="41"/>
      <c r="G61" s="41"/>
      <c r="H61" s="41"/>
      <c r="J61" s="17"/>
      <c r="K61" s="17"/>
      <c r="L61" s="17"/>
      <c r="N61" s="41"/>
      <c r="O61" s="41"/>
      <c r="P61" s="41"/>
    </row>
    <row r="62" spans="2:16" x14ac:dyDescent="0.35">
      <c r="B62" t="s">
        <v>257</v>
      </c>
      <c r="D62" s="17"/>
      <c r="F62" s="41"/>
      <c r="G62" s="41"/>
      <c r="H62" s="41"/>
      <c r="J62" s="17"/>
      <c r="K62" s="17"/>
      <c r="L62" s="17"/>
      <c r="N62" s="41"/>
      <c r="O62" s="41"/>
      <c r="P62" s="41"/>
    </row>
    <row r="63" spans="2:16" x14ac:dyDescent="0.35">
      <c r="B63" t="s">
        <v>151</v>
      </c>
      <c r="D63" s="17"/>
      <c r="F63" s="41"/>
      <c r="G63" s="41"/>
      <c r="H63" s="41"/>
      <c r="J63" s="17"/>
      <c r="K63" s="17"/>
      <c r="L63" s="17"/>
      <c r="N63" s="41"/>
      <c r="O63" s="41"/>
      <c r="P63" s="41"/>
    </row>
    <row r="64" spans="2:16" x14ac:dyDescent="0.35">
      <c r="B64" t="s">
        <v>266</v>
      </c>
      <c r="D64" s="17"/>
      <c r="F64" s="41"/>
      <c r="G64" s="41"/>
      <c r="H64" s="41"/>
      <c r="J64" s="17"/>
      <c r="K64" s="17"/>
      <c r="L64" s="17"/>
      <c r="N64" s="41"/>
      <c r="O64" s="41"/>
      <c r="P64" s="41"/>
    </row>
    <row r="65" spans="2:16" x14ac:dyDescent="0.35">
      <c r="B65" t="s">
        <v>1</v>
      </c>
      <c r="D65" s="17"/>
      <c r="F65" s="41"/>
      <c r="G65" s="41"/>
      <c r="H65" s="41"/>
      <c r="J65" s="17"/>
      <c r="K65" s="17"/>
      <c r="L65" s="17"/>
      <c r="N65" s="41"/>
      <c r="O65" s="41"/>
      <c r="P65" s="41"/>
    </row>
    <row r="66" spans="2:16" x14ac:dyDescent="0.35">
      <c r="B66" t="s">
        <v>258</v>
      </c>
      <c r="D66" s="17"/>
      <c r="F66" s="41"/>
      <c r="G66" s="41"/>
      <c r="H66" s="41"/>
      <c r="J66" s="17"/>
      <c r="K66" s="17"/>
      <c r="L66" s="17"/>
      <c r="N66" s="41"/>
      <c r="O66" s="41"/>
      <c r="P66" s="41"/>
    </row>
    <row r="67" spans="2:16" x14ac:dyDescent="0.35">
      <c r="B67" t="s">
        <v>254</v>
      </c>
      <c r="D67" s="17"/>
      <c r="F67" s="41"/>
      <c r="G67" s="41"/>
      <c r="H67" s="41"/>
      <c r="J67" s="17"/>
      <c r="K67" s="17"/>
      <c r="L67" s="17"/>
      <c r="N67" s="41"/>
      <c r="O67" s="41"/>
      <c r="P67" s="41"/>
    </row>
    <row r="68" spans="2:16" x14ac:dyDescent="0.35">
      <c r="D68" s="17"/>
      <c r="F68" s="41"/>
      <c r="G68" s="41"/>
      <c r="H68" s="41"/>
      <c r="J68" s="17"/>
      <c r="K68" s="17"/>
      <c r="L68" s="17"/>
      <c r="N68" s="41"/>
      <c r="O68" s="41"/>
      <c r="P68" s="41"/>
    </row>
    <row r="70" spans="2:16" x14ac:dyDescent="0.35">
      <c r="B70" s="7" t="s">
        <v>255</v>
      </c>
    </row>
    <row r="72" spans="2:16" x14ac:dyDescent="0.35">
      <c r="B72" t="s">
        <v>256</v>
      </c>
      <c r="D72" s="17"/>
      <c r="F72" s="41"/>
      <c r="G72" s="41"/>
      <c r="H72" s="41"/>
      <c r="J72" s="17"/>
      <c r="K72" s="17"/>
      <c r="L72" s="17"/>
      <c r="N72" s="41"/>
      <c r="O72" s="41"/>
      <c r="P72" s="41"/>
    </row>
    <row r="73" spans="2:16" x14ac:dyDescent="0.35">
      <c r="B73" t="s">
        <v>282</v>
      </c>
      <c r="D73" s="17"/>
      <c r="F73" s="41"/>
      <c r="G73" s="41"/>
      <c r="H73" s="41"/>
      <c r="J73" s="17"/>
      <c r="K73" s="17"/>
      <c r="L73" s="17"/>
      <c r="N73" s="41"/>
      <c r="O73" s="41"/>
      <c r="P73" s="41"/>
    </row>
    <row r="74" spans="2:16" x14ac:dyDescent="0.35">
      <c r="B74" t="s">
        <v>260</v>
      </c>
      <c r="D74" s="17"/>
      <c r="F74" s="41"/>
      <c r="G74" s="41"/>
      <c r="H74" s="41"/>
      <c r="J74" s="17"/>
      <c r="K74" s="17"/>
      <c r="L74" s="17"/>
      <c r="N74" s="41"/>
      <c r="O74" s="41"/>
      <c r="P74" s="41"/>
    </row>
    <row r="75" spans="2:16" x14ac:dyDescent="0.35">
      <c r="B75" t="s">
        <v>261</v>
      </c>
      <c r="D75" s="17"/>
      <c r="F75" s="41"/>
      <c r="G75" s="41"/>
      <c r="H75" s="41"/>
      <c r="J75" s="17"/>
      <c r="K75" s="17"/>
      <c r="L75" s="17"/>
      <c r="N75" s="41"/>
      <c r="O75" s="41"/>
      <c r="P75" s="41"/>
    </row>
    <row r="76" spans="2:16" x14ac:dyDescent="0.35">
      <c r="B76" t="s">
        <v>262</v>
      </c>
      <c r="D76" s="17"/>
      <c r="F76" s="41"/>
      <c r="G76" s="41"/>
      <c r="H76" s="41"/>
      <c r="J76" s="17"/>
      <c r="K76" s="17"/>
      <c r="L76" s="17"/>
      <c r="N76" s="41"/>
      <c r="O76" s="41"/>
      <c r="P76" s="41"/>
    </row>
    <row r="77" spans="2:16" x14ac:dyDescent="0.35">
      <c r="B77" t="s">
        <v>263</v>
      </c>
      <c r="D77" s="17"/>
      <c r="F77" s="41"/>
      <c r="G77" s="41"/>
      <c r="H77" s="41"/>
      <c r="J77" s="17"/>
      <c r="K77" s="17"/>
      <c r="L77" s="17"/>
      <c r="N77" s="41"/>
      <c r="O77" s="41"/>
      <c r="P77" s="41"/>
    </row>
    <row r="78" spans="2:16" x14ac:dyDescent="0.35">
      <c r="B78" t="s">
        <v>264</v>
      </c>
      <c r="D78" s="17"/>
      <c r="F78" s="41"/>
      <c r="G78" s="41"/>
      <c r="H78" s="41"/>
      <c r="J78" s="17"/>
      <c r="K78" s="17"/>
      <c r="L78" s="17"/>
      <c r="N78" s="41"/>
      <c r="O78" s="41"/>
      <c r="P78" s="41"/>
    </row>
    <row r="79" spans="2:16" x14ac:dyDescent="0.35">
      <c r="B79" t="s">
        <v>283</v>
      </c>
      <c r="D79" s="17"/>
      <c r="F79" s="41"/>
      <c r="G79" s="41"/>
      <c r="H79" s="41"/>
      <c r="J79" s="17"/>
      <c r="K79" s="17"/>
      <c r="L79" s="17"/>
      <c r="N79" s="41"/>
      <c r="O79" s="41"/>
      <c r="P79" s="41"/>
    </row>
  </sheetData>
  <mergeCells count="7">
    <mergeCell ref="B3:P4"/>
    <mergeCell ref="F6:H6"/>
    <mergeCell ref="J6:L6"/>
    <mergeCell ref="N6:P6"/>
    <mergeCell ref="F7:H7"/>
    <mergeCell ref="J7:L7"/>
    <mergeCell ref="N7:P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8371-E1ED-42DF-8707-40764B9CA404}">
  <dimension ref="A1:AF98"/>
  <sheetViews>
    <sheetView workbookViewId="0">
      <selection activeCell="B7" sqref="B7"/>
    </sheetView>
  </sheetViews>
  <sheetFormatPr defaultRowHeight="14.5" x14ac:dyDescent="0.35"/>
  <cols>
    <col min="1" max="1" width="30.7265625" bestFit="1" customWidth="1"/>
    <col min="2" max="2" width="32" bestFit="1" customWidth="1"/>
    <col min="3" max="3" width="25.54296875" bestFit="1" customWidth="1"/>
    <col min="4" max="4" width="12.7265625" bestFit="1" customWidth="1"/>
    <col min="5" max="5" width="16.7265625" bestFit="1" customWidth="1"/>
    <col min="6" max="6" width="10.1796875" bestFit="1" customWidth="1"/>
    <col min="7" max="7" width="10.54296875" customWidth="1"/>
  </cols>
  <sheetData>
    <row r="1" spans="1:32" x14ac:dyDescent="0.35">
      <c r="A1" s="7" t="s">
        <v>21</v>
      </c>
      <c r="B1" s="7">
        <v>15604</v>
      </c>
      <c r="C1" s="7" t="s">
        <v>22</v>
      </c>
      <c r="D1" s="7" t="b">
        <v>0</v>
      </c>
      <c r="E1" s="7" t="s">
        <v>23</v>
      </c>
      <c r="F1" s="23" t="s">
        <v>152</v>
      </c>
      <c r="G1" s="23" t="s">
        <v>153</v>
      </c>
      <c r="H1" s="23" t="s">
        <v>24</v>
      </c>
      <c r="I1" s="23" t="s">
        <v>25</v>
      </c>
      <c r="J1" s="23" t="s">
        <v>154</v>
      </c>
      <c r="K1" s="23" t="s">
        <v>155</v>
      </c>
      <c r="L1" s="23" t="s">
        <v>156</v>
      </c>
      <c r="M1" s="23" t="s">
        <v>157</v>
      </c>
      <c r="N1" s="23" t="s">
        <v>158</v>
      </c>
      <c r="O1" s="23" t="s">
        <v>159</v>
      </c>
      <c r="P1" s="23" t="s">
        <v>160</v>
      </c>
      <c r="Q1" s="23" t="s">
        <v>161</v>
      </c>
      <c r="R1" s="23" t="s">
        <v>162</v>
      </c>
      <c r="S1" s="23" t="s">
        <v>163</v>
      </c>
      <c r="T1" s="23" t="s">
        <v>164</v>
      </c>
      <c r="U1" s="23" t="s">
        <v>165</v>
      </c>
      <c r="V1" s="23" t="s">
        <v>166</v>
      </c>
      <c r="W1" s="23" t="s">
        <v>167</v>
      </c>
      <c r="X1" s="23" t="s">
        <v>168</v>
      </c>
      <c r="Y1" s="23" t="s">
        <v>110</v>
      </c>
      <c r="Z1" s="23" t="s">
        <v>169</v>
      </c>
      <c r="AA1" s="23" t="s">
        <v>170</v>
      </c>
      <c r="AB1" s="23" t="s">
        <v>171</v>
      </c>
      <c r="AC1" s="23" t="s">
        <v>172</v>
      </c>
      <c r="AD1" s="23" t="s">
        <v>109</v>
      </c>
      <c r="AE1" s="23" t="s">
        <v>173</v>
      </c>
      <c r="AF1" s="23" t="s">
        <v>26</v>
      </c>
    </row>
    <row r="5" spans="1:32" x14ac:dyDescent="0.35">
      <c r="A5" t="s">
        <v>199</v>
      </c>
      <c r="E5" t="s">
        <v>19</v>
      </c>
      <c r="G5" s="8"/>
    </row>
    <row r="6" spans="1:32" x14ac:dyDescent="0.35">
      <c r="A6" t="s">
        <v>63</v>
      </c>
      <c r="B6" t="s">
        <v>105</v>
      </c>
      <c r="C6" t="s">
        <v>30</v>
      </c>
      <c r="D6" t="s">
        <v>20</v>
      </c>
      <c r="E6" s="22">
        <v>44255</v>
      </c>
      <c r="F6" s="22">
        <v>44620</v>
      </c>
      <c r="G6" s="8" t="s">
        <v>48</v>
      </c>
    </row>
    <row r="7" spans="1:32" x14ac:dyDescent="0.35">
      <c r="A7" t="s">
        <v>65</v>
      </c>
      <c r="B7" t="s">
        <v>102</v>
      </c>
      <c r="C7" t="s">
        <v>146</v>
      </c>
      <c r="D7">
        <v>6220</v>
      </c>
      <c r="E7" s="21">
        <v>13061.92</v>
      </c>
      <c r="F7" s="21">
        <v>19075.39</v>
      </c>
      <c r="G7" s="9">
        <f>IF(AND(E7="",F7=""),"",F7-E7)</f>
        <v>6013.4699999999993</v>
      </c>
    </row>
    <row r="8" spans="1:32" x14ac:dyDescent="0.35">
      <c r="B8" t="s">
        <v>179</v>
      </c>
      <c r="E8" s="21">
        <v>13061.92</v>
      </c>
      <c r="F8" s="21">
        <v>19075.39</v>
      </c>
      <c r="G8" s="9">
        <f t="shared" ref="G8:G71" si="0">IF(AND(E8="",F8=""),"",F8-E8)</f>
        <v>6013.4699999999993</v>
      </c>
    </row>
    <row r="9" spans="1:32" x14ac:dyDescent="0.35">
      <c r="B9" t="s">
        <v>69</v>
      </c>
      <c r="C9" t="s">
        <v>147</v>
      </c>
      <c r="D9">
        <v>6310</v>
      </c>
      <c r="E9" s="21">
        <v>65820.929999999993</v>
      </c>
      <c r="F9" s="21">
        <v>71080.710000000006</v>
      </c>
      <c r="G9" s="9">
        <f t="shared" si="0"/>
        <v>5259.7800000000134</v>
      </c>
    </row>
    <row r="10" spans="1:32" x14ac:dyDescent="0.35">
      <c r="C10" t="s">
        <v>124</v>
      </c>
      <c r="D10">
        <v>6356</v>
      </c>
      <c r="E10" s="21">
        <v>13229.65</v>
      </c>
      <c r="F10" s="21">
        <v>16542.650000000001</v>
      </c>
      <c r="G10" s="9">
        <f t="shared" si="0"/>
        <v>3313.0000000000018</v>
      </c>
    </row>
    <row r="11" spans="1:32" x14ac:dyDescent="0.35">
      <c r="C11" t="s">
        <v>141</v>
      </c>
      <c r="D11">
        <v>6357</v>
      </c>
      <c r="E11" s="21">
        <v>7427.33</v>
      </c>
      <c r="F11" s="21">
        <v>7912.34</v>
      </c>
      <c r="G11" s="9">
        <f t="shared" si="0"/>
        <v>485.01000000000022</v>
      </c>
    </row>
    <row r="12" spans="1:32" x14ac:dyDescent="0.35">
      <c r="B12" t="s">
        <v>180</v>
      </c>
      <c r="E12" s="21">
        <v>86477.909999999989</v>
      </c>
      <c r="F12" s="21">
        <v>95535.700000000012</v>
      </c>
      <c r="G12" s="9">
        <f t="shared" si="0"/>
        <v>9057.7900000000227</v>
      </c>
    </row>
    <row r="13" spans="1:32" x14ac:dyDescent="0.35">
      <c r="B13" t="s">
        <v>70</v>
      </c>
      <c r="C13" t="s">
        <v>70</v>
      </c>
      <c r="D13">
        <v>6127</v>
      </c>
      <c r="E13" s="21">
        <v>111651.97</v>
      </c>
      <c r="F13" s="21">
        <v>37149.879999999997</v>
      </c>
      <c r="G13" s="9">
        <f t="shared" si="0"/>
        <v>-74502.09</v>
      </c>
    </row>
    <row r="14" spans="1:32" x14ac:dyDescent="0.35">
      <c r="B14" t="s">
        <v>181</v>
      </c>
      <c r="E14" s="21">
        <v>111651.97</v>
      </c>
      <c r="F14" s="21">
        <v>37149.879999999997</v>
      </c>
      <c r="G14" s="9">
        <f t="shared" si="0"/>
        <v>-74502.09</v>
      </c>
    </row>
    <row r="15" spans="1:32" x14ac:dyDescent="0.35">
      <c r="B15" t="s">
        <v>71</v>
      </c>
      <c r="C15" t="s">
        <v>34</v>
      </c>
      <c r="D15">
        <v>6050</v>
      </c>
      <c r="E15" s="21">
        <v>7831.48</v>
      </c>
      <c r="F15" s="21">
        <v>8767.2200000000012</v>
      </c>
      <c r="G15" s="9">
        <f t="shared" si="0"/>
        <v>935.7400000000016</v>
      </c>
    </row>
    <row r="16" spans="1:32" x14ac:dyDescent="0.35">
      <c r="C16" t="s">
        <v>150</v>
      </c>
      <c r="D16">
        <v>6890</v>
      </c>
      <c r="E16" s="21">
        <v>5050</v>
      </c>
      <c r="F16" s="21">
        <v>-8259.33</v>
      </c>
      <c r="G16" s="9">
        <f t="shared" si="0"/>
        <v>-13309.33</v>
      </c>
    </row>
    <row r="17" spans="2:7" x14ac:dyDescent="0.35">
      <c r="B17" t="s">
        <v>182</v>
      </c>
      <c r="E17" s="21">
        <v>12881.48</v>
      </c>
      <c r="F17" s="21">
        <v>507.89000000000124</v>
      </c>
      <c r="G17" s="9">
        <f t="shared" si="0"/>
        <v>-12373.589999999998</v>
      </c>
    </row>
    <row r="18" spans="2:7" x14ac:dyDescent="0.35">
      <c r="B18" t="s">
        <v>72</v>
      </c>
      <c r="C18" t="s">
        <v>139</v>
      </c>
      <c r="D18">
        <v>6000</v>
      </c>
      <c r="E18" s="21">
        <v>2000</v>
      </c>
      <c r="F18" s="21">
        <v>4000</v>
      </c>
      <c r="G18" s="9">
        <f t="shared" si="0"/>
        <v>2000</v>
      </c>
    </row>
    <row r="19" spans="2:7" x14ac:dyDescent="0.35">
      <c r="C19" t="s">
        <v>126</v>
      </c>
      <c r="D19">
        <v>6100</v>
      </c>
      <c r="E19" s="21">
        <v>1330.25</v>
      </c>
      <c r="F19" s="21">
        <v>889.45</v>
      </c>
      <c r="G19" s="9">
        <f t="shared" si="0"/>
        <v>-440.79999999999995</v>
      </c>
    </row>
    <row r="20" spans="2:7" x14ac:dyDescent="0.35">
      <c r="B20" t="s">
        <v>183</v>
      </c>
      <c r="E20" s="21">
        <v>3330.25</v>
      </c>
      <c r="F20" s="21">
        <v>4889.45</v>
      </c>
      <c r="G20" s="9">
        <f t="shared" si="0"/>
        <v>1559.1999999999998</v>
      </c>
    </row>
    <row r="21" spans="2:7" x14ac:dyDescent="0.35">
      <c r="B21" t="s">
        <v>73</v>
      </c>
      <c r="C21" t="s">
        <v>108</v>
      </c>
      <c r="D21">
        <v>6820</v>
      </c>
      <c r="E21" s="21">
        <v>31102.23</v>
      </c>
      <c r="F21" s="21">
        <v>18163.079999999998</v>
      </c>
      <c r="G21" s="9">
        <f t="shared" si="0"/>
        <v>-12939.150000000001</v>
      </c>
    </row>
    <row r="22" spans="2:7" x14ac:dyDescent="0.35">
      <c r="B22" t="s">
        <v>184</v>
      </c>
      <c r="E22" s="21">
        <v>31102.23</v>
      </c>
      <c r="F22" s="21">
        <v>18163.079999999998</v>
      </c>
      <c r="G22" s="9">
        <f t="shared" si="0"/>
        <v>-12939.150000000001</v>
      </c>
    </row>
    <row r="23" spans="2:7" x14ac:dyDescent="0.35">
      <c r="B23" t="s">
        <v>44</v>
      </c>
      <c r="C23" t="s">
        <v>130</v>
      </c>
      <c r="D23">
        <v>6520</v>
      </c>
      <c r="E23" s="21">
        <v>3590.27</v>
      </c>
      <c r="F23" s="21">
        <v>7905.8400000000011</v>
      </c>
      <c r="G23" s="9">
        <f t="shared" si="0"/>
        <v>4315.5700000000015</v>
      </c>
    </row>
    <row r="24" spans="2:7" x14ac:dyDescent="0.35">
      <c r="B24" t="s">
        <v>185</v>
      </c>
      <c r="E24" s="21">
        <v>3590.27</v>
      </c>
      <c r="F24" s="21">
        <v>7905.8400000000011</v>
      </c>
      <c r="G24" s="9">
        <f t="shared" si="0"/>
        <v>4315.5700000000015</v>
      </c>
    </row>
    <row r="25" spans="2:7" x14ac:dyDescent="0.35">
      <c r="B25" t="s">
        <v>46</v>
      </c>
      <c r="C25" t="s">
        <v>129</v>
      </c>
      <c r="D25">
        <v>6595</v>
      </c>
      <c r="E25" s="21">
        <v>-63642.67</v>
      </c>
      <c r="F25" s="21">
        <v>7949.9700000000012</v>
      </c>
      <c r="G25" s="9">
        <f t="shared" si="0"/>
        <v>71592.639999999999</v>
      </c>
    </row>
    <row r="26" spans="2:7" x14ac:dyDescent="0.35">
      <c r="B26" t="s">
        <v>186</v>
      </c>
      <c r="E26" s="21">
        <v>-63642.67</v>
      </c>
      <c r="F26" s="21">
        <v>7949.9700000000012</v>
      </c>
      <c r="G26" s="9">
        <f t="shared" si="0"/>
        <v>71592.639999999999</v>
      </c>
    </row>
    <row r="27" spans="2:7" x14ac:dyDescent="0.35">
      <c r="B27" t="s">
        <v>74</v>
      </c>
      <c r="C27" t="s">
        <v>16</v>
      </c>
      <c r="D27">
        <v>6355</v>
      </c>
      <c r="E27" s="21">
        <v>13168.13</v>
      </c>
      <c r="F27" s="21">
        <v>16092.53</v>
      </c>
      <c r="G27" s="9">
        <f t="shared" si="0"/>
        <v>2924.4000000000015</v>
      </c>
    </row>
    <row r="28" spans="2:7" x14ac:dyDescent="0.35">
      <c r="C28" t="s">
        <v>142</v>
      </c>
      <c r="D28">
        <v>6435</v>
      </c>
      <c r="E28" s="21">
        <v>4140.7700000000004</v>
      </c>
      <c r="F28" s="21">
        <v>2178.62</v>
      </c>
      <c r="G28" s="9">
        <f t="shared" si="0"/>
        <v>-1962.1500000000005</v>
      </c>
    </row>
    <row r="29" spans="2:7" x14ac:dyDescent="0.35">
      <c r="C29" t="s">
        <v>125</v>
      </c>
      <c r="D29">
        <v>6540</v>
      </c>
      <c r="E29" s="21">
        <v>56010.98</v>
      </c>
      <c r="F29" s="21">
        <v>67864.7</v>
      </c>
      <c r="G29" s="9">
        <f t="shared" si="0"/>
        <v>11853.719999999994</v>
      </c>
    </row>
    <row r="30" spans="2:7" x14ac:dyDescent="0.35">
      <c r="C30" t="s">
        <v>133</v>
      </c>
      <c r="D30">
        <v>6535</v>
      </c>
      <c r="E30" s="21">
        <v>1010.6500000000001</v>
      </c>
      <c r="F30" s="21">
        <v>3304.7200000000003</v>
      </c>
      <c r="G30" s="9">
        <f t="shared" si="0"/>
        <v>2294.0700000000002</v>
      </c>
    </row>
    <row r="31" spans="2:7" x14ac:dyDescent="0.35">
      <c r="C31" t="s">
        <v>135</v>
      </c>
      <c r="D31">
        <v>6740</v>
      </c>
      <c r="E31" s="21">
        <v>37198.520000000004</v>
      </c>
      <c r="F31" s="21">
        <v>36986.630000000005</v>
      </c>
      <c r="G31" s="9">
        <f t="shared" si="0"/>
        <v>-211.88999999999942</v>
      </c>
    </row>
    <row r="32" spans="2:7" x14ac:dyDescent="0.35">
      <c r="C32" t="s">
        <v>149</v>
      </c>
      <c r="D32">
        <v>6875</v>
      </c>
      <c r="E32" s="21">
        <v>3365.2799999999993</v>
      </c>
      <c r="F32" s="21">
        <v>6439.46</v>
      </c>
      <c r="G32" s="9">
        <f t="shared" si="0"/>
        <v>3074.1800000000007</v>
      </c>
    </row>
    <row r="33" spans="2:7" x14ac:dyDescent="0.35">
      <c r="B33" t="s">
        <v>187</v>
      </c>
      <c r="E33" s="21">
        <v>114894.33</v>
      </c>
      <c r="F33" s="21">
        <v>132866.66</v>
      </c>
      <c r="G33" s="9">
        <f t="shared" si="0"/>
        <v>17972.330000000002</v>
      </c>
    </row>
    <row r="34" spans="2:7" x14ac:dyDescent="0.35">
      <c r="B34" t="s">
        <v>75</v>
      </c>
      <c r="C34" t="s">
        <v>127</v>
      </c>
      <c r="D34">
        <v>6120</v>
      </c>
      <c r="E34" s="21">
        <v>4893.71</v>
      </c>
      <c r="F34" s="21">
        <v>10442.209999999999</v>
      </c>
      <c r="G34" s="9">
        <f t="shared" si="0"/>
        <v>5548.4999999999991</v>
      </c>
    </row>
    <row r="35" spans="2:7" x14ac:dyDescent="0.35">
      <c r="B35" t="s">
        <v>188</v>
      </c>
      <c r="E35" s="21">
        <v>4893.71</v>
      </c>
      <c r="F35" s="21">
        <v>10442.209999999999</v>
      </c>
      <c r="G35" s="9">
        <f t="shared" si="0"/>
        <v>5548.4999999999991</v>
      </c>
    </row>
    <row r="36" spans="2:7" x14ac:dyDescent="0.35">
      <c r="B36" t="s">
        <v>76</v>
      </c>
      <c r="C36" t="s">
        <v>136</v>
      </c>
      <c r="D36">
        <v>9845</v>
      </c>
      <c r="E36" s="21">
        <v>10662.5</v>
      </c>
      <c r="F36" s="21">
        <v>2248.0299999999997</v>
      </c>
      <c r="G36" s="9">
        <f t="shared" si="0"/>
        <v>-8414.4700000000012</v>
      </c>
    </row>
    <row r="37" spans="2:7" x14ac:dyDescent="0.35">
      <c r="C37" t="s">
        <v>121</v>
      </c>
      <c r="D37">
        <v>6200</v>
      </c>
      <c r="E37" s="21">
        <v>6187.75</v>
      </c>
      <c r="F37" s="21">
        <v>4523.0099999999993</v>
      </c>
      <c r="G37" s="9">
        <f t="shared" si="0"/>
        <v>-1664.7400000000007</v>
      </c>
    </row>
    <row r="38" spans="2:7" x14ac:dyDescent="0.35">
      <c r="C38" t="s">
        <v>123</v>
      </c>
      <c r="D38">
        <v>6335</v>
      </c>
      <c r="E38" s="21">
        <v>98.91</v>
      </c>
      <c r="F38" s="21">
        <v>98.91</v>
      </c>
      <c r="G38" s="9">
        <f t="shared" si="0"/>
        <v>0</v>
      </c>
    </row>
    <row r="39" spans="2:7" x14ac:dyDescent="0.35">
      <c r="C39" t="s">
        <v>134</v>
      </c>
      <c r="D39">
        <v>6710</v>
      </c>
      <c r="E39" s="21">
        <v>200</v>
      </c>
      <c r="F39" s="21">
        <v>1915.23</v>
      </c>
      <c r="G39" s="9">
        <f t="shared" si="0"/>
        <v>1715.23</v>
      </c>
    </row>
    <row r="40" spans="2:7" x14ac:dyDescent="0.35">
      <c r="C40" t="s">
        <v>49</v>
      </c>
      <c r="D40">
        <v>6830</v>
      </c>
      <c r="E40" s="21">
        <v>5896.16</v>
      </c>
      <c r="F40" s="21">
        <v>5379.99</v>
      </c>
      <c r="G40" s="9">
        <f t="shared" si="0"/>
        <v>-516.17000000000007</v>
      </c>
    </row>
    <row r="41" spans="2:7" x14ac:dyDescent="0.35">
      <c r="C41" t="s">
        <v>18</v>
      </c>
      <c r="D41">
        <v>6900</v>
      </c>
      <c r="E41" s="21">
        <v>7377.6399999999994</v>
      </c>
      <c r="F41" s="21">
        <v>10779.779999999999</v>
      </c>
      <c r="G41" s="9">
        <f t="shared" si="0"/>
        <v>3402.1399999999994</v>
      </c>
    </row>
    <row r="42" spans="2:7" x14ac:dyDescent="0.35">
      <c r="B42" t="s">
        <v>189</v>
      </c>
      <c r="E42" s="21">
        <v>30422.959999999999</v>
      </c>
      <c r="F42" s="21">
        <v>24944.949999999997</v>
      </c>
      <c r="G42" s="9">
        <f t="shared" si="0"/>
        <v>-5478.010000000002</v>
      </c>
    </row>
    <row r="43" spans="2:7" x14ac:dyDescent="0.35">
      <c r="B43" t="s">
        <v>77</v>
      </c>
      <c r="C43" t="s">
        <v>140</v>
      </c>
      <c r="D43">
        <v>6140</v>
      </c>
      <c r="E43" s="21">
        <v>13972.5</v>
      </c>
      <c r="F43" s="21">
        <v>31892.5</v>
      </c>
      <c r="G43" s="9">
        <f t="shared" si="0"/>
        <v>17920</v>
      </c>
    </row>
    <row r="44" spans="2:7" x14ac:dyDescent="0.35">
      <c r="C44" t="s">
        <v>131</v>
      </c>
      <c r="D44">
        <v>6600</v>
      </c>
      <c r="E44" s="21">
        <v>5155.7000000000007</v>
      </c>
      <c r="F44" s="21">
        <v>6162.9400000000005</v>
      </c>
      <c r="G44" s="9">
        <f t="shared" si="0"/>
        <v>1007.2399999999998</v>
      </c>
    </row>
    <row r="45" spans="2:7" x14ac:dyDescent="0.35">
      <c r="C45" t="s">
        <v>128</v>
      </c>
      <c r="D45">
        <v>6480</v>
      </c>
      <c r="E45" s="21">
        <v>6674.5</v>
      </c>
      <c r="F45" s="21">
        <v>15555</v>
      </c>
      <c r="G45" s="9">
        <f t="shared" si="0"/>
        <v>8880.5</v>
      </c>
    </row>
    <row r="46" spans="2:7" x14ac:dyDescent="0.35">
      <c r="D46">
        <v>6490</v>
      </c>
      <c r="E46" s="21">
        <v>9206</v>
      </c>
      <c r="F46" s="21"/>
      <c r="G46" s="9">
        <f t="shared" si="0"/>
        <v>-9206</v>
      </c>
    </row>
    <row r="47" spans="2:7" x14ac:dyDescent="0.35">
      <c r="D47">
        <v>6705</v>
      </c>
      <c r="E47" s="21">
        <v>813.9</v>
      </c>
      <c r="F47" s="21">
        <v>622</v>
      </c>
      <c r="G47" s="9">
        <f t="shared" si="0"/>
        <v>-191.89999999999998</v>
      </c>
    </row>
    <row r="48" spans="2:7" x14ac:dyDescent="0.35">
      <c r="C48" t="s">
        <v>132</v>
      </c>
      <c r="D48">
        <v>6800</v>
      </c>
      <c r="E48" s="21">
        <v>316.89999999999998</v>
      </c>
      <c r="F48" s="21">
        <v>452.90999999999997</v>
      </c>
      <c r="G48" s="9">
        <f t="shared" si="0"/>
        <v>136.01</v>
      </c>
    </row>
    <row r="49" spans="1:7" x14ac:dyDescent="0.35">
      <c r="B49" t="s">
        <v>190</v>
      </c>
      <c r="E49" s="21">
        <v>36139.5</v>
      </c>
      <c r="F49" s="21">
        <v>54685.350000000006</v>
      </c>
      <c r="G49" s="9">
        <f t="shared" si="0"/>
        <v>18545.850000000006</v>
      </c>
    </row>
    <row r="50" spans="1:7" x14ac:dyDescent="0.35">
      <c r="B50" t="s">
        <v>78</v>
      </c>
      <c r="C50" t="s">
        <v>145</v>
      </c>
      <c r="D50">
        <v>6620</v>
      </c>
      <c r="E50" s="21">
        <v>58506.130000000005</v>
      </c>
      <c r="F50" s="21">
        <v>54337.78</v>
      </c>
      <c r="G50" s="9">
        <f t="shared" si="0"/>
        <v>-4168.3500000000058</v>
      </c>
    </row>
    <row r="51" spans="1:7" x14ac:dyDescent="0.35">
      <c r="D51">
        <v>6660</v>
      </c>
      <c r="E51" s="21">
        <v>297.64</v>
      </c>
      <c r="F51" s="21">
        <v>305.74</v>
      </c>
      <c r="G51" s="9">
        <f t="shared" si="0"/>
        <v>8.1000000000000227</v>
      </c>
    </row>
    <row r="52" spans="1:7" x14ac:dyDescent="0.35">
      <c r="D52">
        <v>6680</v>
      </c>
      <c r="E52" s="21">
        <v>8402.2800000000007</v>
      </c>
      <c r="F52" s="21">
        <v>10307.779999999999</v>
      </c>
      <c r="G52" s="9">
        <f t="shared" si="0"/>
        <v>1905.4999999999982</v>
      </c>
    </row>
    <row r="53" spans="1:7" x14ac:dyDescent="0.35">
      <c r="B53" t="s">
        <v>191</v>
      </c>
      <c r="E53" s="21">
        <v>67206.05</v>
      </c>
      <c r="F53" s="21">
        <v>64951.299999999996</v>
      </c>
      <c r="G53" s="9">
        <f t="shared" si="0"/>
        <v>-2254.7500000000073</v>
      </c>
    </row>
    <row r="54" spans="1:7" x14ac:dyDescent="0.35">
      <c r="B54" t="s">
        <v>79</v>
      </c>
      <c r="C54" t="s">
        <v>79</v>
      </c>
      <c r="D54">
        <v>6780</v>
      </c>
      <c r="E54" s="21">
        <v>200000</v>
      </c>
      <c r="F54" s="21">
        <v>200000</v>
      </c>
      <c r="G54" s="9">
        <f t="shared" si="0"/>
        <v>0</v>
      </c>
    </row>
    <row r="55" spans="1:7" x14ac:dyDescent="0.35">
      <c r="D55">
        <v>6782</v>
      </c>
      <c r="E55" s="21">
        <v>61250.020000000004</v>
      </c>
      <c r="F55" s="21">
        <v>89583.35</v>
      </c>
      <c r="G55" s="9">
        <f t="shared" si="0"/>
        <v>28333.33</v>
      </c>
    </row>
    <row r="56" spans="1:7" x14ac:dyDescent="0.35">
      <c r="D56">
        <v>6785</v>
      </c>
      <c r="E56" s="21">
        <v>31567.34</v>
      </c>
      <c r="F56" s="21">
        <v>41678.339999999997</v>
      </c>
      <c r="G56" s="9">
        <f t="shared" si="0"/>
        <v>10110.999999999996</v>
      </c>
    </row>
    <row r="57" spans="1:7" x14ac:dyDescent="0.35">
      <c r="D57">
        <v>6786</v>
      </c>
      <c r="E57" s="21">
        <v>83749.989999999991</v>
      </c>
      <c r="F57" s="21">
        <v>61666.66</v>
      </c>
      <c r="G57" s="9">
        <f t="shared" si="0"/>
        <v>-22083.329999999987</v>
      </c>
    </row>
    <row r="58" spans="1:7" x14ac:dyDescent="0.35">
      <c r="D58">
        <v>6787</v>
      </c>
      <c r="E58" s="21">
        <v>45534.2</v>
      </c>
      <c r="F58" s="21">
        <v>51117.58</v>
      </c>
      <c r="G58" s="9">
        <f t="shared" si="0"/>
        <v>5583.3800000000047</v>
      </c>
    </row>
    <row r="59" spans="1:7" x14ac:dyDescent="0.35">
      <c r="D59">
        <v>6789</v>
      </c>
      <c r="E59" s="21">
        <v>7500</v>
      </c>
      <c r="F59" s="21">
        <v>8166.66</v>
      </c>
      <c r="G59" s="9">
        <f t="shared" si="0"/>
        <v>666.65999999999985</v>
      </c>
    </row>
    <row r="60" spans="1:7" x14ac:dyDescent="0.35">
      <c r="B60" t="s">
        <v>192</v>
      </c>
      <c r="E60" s="21">
        <v>429601.55000000005</v>
      </c>
      <c r="F60" s="21">
        <v>452212.58999999997</v>
      </c>
      <c r="G60" s="9">
        <f t="shared" si="0"/>
        <v>22611.039999999921</v>
      </c>
    </row>
    <row r="61" spans="1:7" x14ac:dyDescent="0.35">
      <c r="B61" t="s">
        <v>103</v>
      </c>
      <c r="C61" t="s">
        <v>148</v>
      </c>
      <c r="D61">
        <v>6330</v>
      </c>
      <c r="E61" s="21">
        <v>13316.05</v>
      </c>
      <c r="F61" s="21">
        <v>29073.929999999997</v>
      </c>
      <c r="G61" s="9">
        <f t="shared" si="0"/>
        <v>15757.879999999997</v>
      </c>
    </row>
    <row r="62" spans="1:7" x14ac:dyDescent="0.35">
      <c r="C62" t="s">
        <v>17</v>
      </c>
      <c r="D62">
        <v>6895</v>
      </c>
      <c r="E62" s="21">
        <v>-4113.0999999999995</v>
      </c>
      <c r="F62" s="21">
        <v>36836.730000000003</v>
      </c>
      <c r="G62" s="9">
        <f t="shared" si="0"/>
        <v>40949.83</v>
      </c>
    </row>
    <row r="63" spans="1:7" x14ac:dyDescent="0.35">
      <c r="B63" t="s">
        <v>193</v>
      </c>
      <c r="E63" s="21">
        <v>9202.9500000000007</v>
      </c>
      <c r="F63" s="21">
        <v>65910.66</v>
      </c>
      <c r="G63" s="9">
        <f t="shared" si="0"/>
        <v>56707.710000000006</v>
      </c>
    </row>
    <row r="64" spans="1:7" x14ac:dyDescent="0.35">
      <c r="A64" t="s">
        <v>68</v>
      </c>
      <c r="E64" s="21">
        <v>890814.41000000015</v>
      </c>
      <c r="F64" s="21">
        <v>997190.92</v>
      </c>
      <c r="G64" s="9">
        <f t="shared" si="0"/>
        <v>106376.50999999989</v>
      </c>
    </row>
    <row r="65" spans="1:7" x14ac:dyDescent="0.35">
      <c r="A65" t="s">
        <v>2</v>
      </c>
      <c r="B65" t="s">
        <v>82</v>
      </c>
      <c r="C65" t="s">
        <v>107</v>
      </c>
      <c r="D65">
        <v>4010</v>
      </c>
      <c r="E65" s="21">
        <v>7635212.9400000004</v>
      </c>
      <c r="F65" s="21">
        <v>24430230.159999982</v>
      </c>
      <c r="G65" s="9">
        <f t="shared" si="0"/>
        <v>16795017.21999998</v>
      </c>
    </row>
    <row r="66" spans="1:7" x14ac:dyDescent="0.35">
      <c r="C66" t="s">
        <v>112</v>
      </c>
      <c r="D66">
        <v>4022</v>
      </c>
      <c r="E66" s="21">
        <v>997717.54</v>
      </c>
      <c r="F66" s="21">
        <v>1307496.5000000002</v>
      </c>
      <c r="G66" s="9">
        <f t="shared" si="0"/>
        <v>309778.9600000002</v>
      </c>
    </row>
    <row r="67" spans="1:7" x14ac:dyDescent="0.35">
      <c r="C67" t="s">
        <v>115</v>
      </c>
      <c r="D67">
        <v>4050</v>
      </c>
      <c r="E67" s="21">
        <v>42420.659999999996</v>
      </c>
      <c r="F67" s="21">
        <v>48964.140000000007</v>
      </c>
      <c r="G67" s="9">
        <f t="shared" si="0"/>
        <v>6543.4800000000105</v>
      </c>
    </row>
    <row r="68" spans="1:7" x14ac:dyDescent="0.35">
      <c r="B68" t="s">
        <v>175</v>
      </c>
      <c r="E68" s="21">
        <v>8675351.1400000006</v>
      </c>
      <c r="F68" s="21">
        <v>25786690.799999982</v>
      </c>
      <c r="G68" s="9">
        <f t="shared" si="0"/>
        <v>17111339.659999982</v>
      </c>
    </row>
    <row r="69" spans="1:7" x14ac:dyDescent="0.35">
      <c r="B69" t="s">
        <v>83</v>
      </c>
      <c r="C69" t="s">
        <v>107</v>
      </c>
      <c r="D69">
        <v>4016</v>
      </c>
      <c r="E69" s="21">
        <v>7365.23</v>
      </c>
      <c r="F69" s="21">
        <v>-16339.66</v>
      </c>
      <c r="G69" s="9">
        <f t="shared" si="0"/>
        <v>-23704.89</v>
      </c>
    </row>
    <row r="70" spans="1:7" x14ac:dyDescent="0.35">
      <c r="B70" t="s">
        <v>176</v>
      </c>
      <c r="E70" s="21">
        <v>7365.23</v>
      </c>
      <c r="F70" s="21">
        <v>-16339.66</v>
      </c>
      <c r="G70" s="9">
        <f t="shared" si="0"/>
        <v>-23704.89</v>
      </c>
    </row>
    <row r="71" spans="1:7" x14ac:dyDescent="0.35">
      <c r="B71" t="s">
        <v>80</v>
      </c>
      <c r="C71" t="s">
        <v>107</v>
      </c>
      <c r="D71">
        <v>4020</v>
      </c>
      <c r="E71" s="21">
        <v>352537.45999999996</v>
      </c>
      <c r="F71" s="21">
        <v>172230.65</v>
      </c>
      <c r="G71" s="9">
        <f t="shared" si="0"/>
        <v>-180306.80999999997</v>
      </c>
    </row>
    <row r="72" spans="1:7" x14ac:dyDescent="0.35">
      <c r="D72">
        <v>4021</v>
      </c>
      <c r="E72" s="21">
        <v>810</v>
      </c>
      <c r="F72" s="21"/>
      <c r="G72" s="9">
        <f t="shared" ref="G72:G98" si="1">IF(AND(E72="",F72=""),"",F72-E72)</f>
        <v>-810</v>
      </c>
    </row>
    <row r="73" spans="1:7" x14ac:dyDescent="0.35">
      <c r="C73" t="s">
        <v>106</v>
      </c>
      <c r="D73">
        <v>4024</v>
      </c>
      <c r="E73" s="21">
        <v>8913.9000000000015</v>
      </c>
      <c r="F73" s="21">
        <v>17163.059999999998</v>
      </c>
      <c r="G73" s="9">
        <f t="shared" si="1"/>
        <v>8249.1599999999962</v>
      </c>
    </row>
    <row r="74" spans="1:7" x14ac:dyDescent="0.35">
      <c r="B74" t="s">
        <v>111</v>
      </c>
      <c r="E74" s="21">
        <v>362261.36</v>
      </c>
      <c r="F74" s="21">
        <v>189393.71</v>
      </c>
      <c r="G74" s="9">
        <f t="shared" si="1"/>
        <v>-172867.65</v>
      </c>
    </row>
    <row r="75" spans="1:7" x14ac:dyDescent="0.35">
      <c r="B75" t="s">
        <v>85</v>
      </c>
      <c r="C75" t="s">
        <v>113</v>
      </c>
      <c r="D75">
        <v>4023</v>
      </c>
      <c r="E75" s="21">
        <v>107124.15</v>
      </c>
      <c r="F75" s="21">
        <v>178872.3</v>
      </c>
      <c r="G75" s="9">
        <f t="shared" si="1"/>
        <v>71748.149999999994</v>
      </c>
    </row>
    <row r="76" spans="1:7" x14ac:dyDescent="0.35">
      <c r="B76" t="s">
        <v>178</v>
      </c>
      <c r="E76" s="21">
        <v>107124.15</v>
      </c>
      <c r="F76" s="21">
        <v>178872.3</v>
      </c>
      <c r="G76" s="9">
        <f t="shared" si="1"/>
        <v>71748.149999999994</v>
      </c>
    </row>
    <row r="77" spans="1:7" x14ac:dyDescent="0.35">
      <c r="B77" t="s">
        <v>84</v>
      </c>
      <c r="C77" t="s">
        <v>114</v>
      </c>
      <c r="D77">
        <v>4025</v>
      </c>
      <c r="E77" s="21">
        <v>282590.81</v>
      </c>
      <c r="F77" s="21">
        <v>552177.08000000019</v>
      </c>
      <c r="G77" s="9">
        <f t="shared" si="1"/>
        <v>269586.27000000019</v>
      </c>
    </row>
    <row r="78" spans="1:7" x14ac:dyDescent="0.35">
      <c r="B78" t="s">
        <v>177</v>
      </c>
      <c r="E78" s="21">
        <v>282590.81</v>
      </c>
      <c r="F78" s="21">
        <v>552177.08000000019</v>
      </c>
      <c r="G78" s="9">
        <f t="shared" si="1"/>
        <v>269586.27000000019</v>
      </c>
    </row>
    <row r="79" spans="1:7" x14ac:dyDescent="0.35">
      <c r="A79" t="s">
        <v>67</v>
      </c>
      <c r="E79" s="21">
        <v>9434692.6900000032</v>
      </c>
      <c r="F79" s="21">
        <v>26690794.229999982</v>
      </c>
      <c r="G79" s="9">
        <f t="shared" si="1"/>
        <v>17256101.539999977</v>
      </c>
    </row>
    <row r="80" spans="1:7" x14ac:dyDescent="0.35">
      <c r="A80" t="s">
        <v>64</v>
      </c>
      <c r="B80" t="s">
        <v>82</v>
      </c>
      <c r="C80" t="s">
        <v>116</v>
      </c>
      <c r="D80">
        <v>4600</v>
      </c>
      <c r="E80" s="21">
        <v>7378790.2199999969</v>
      </c>
      <c r="F80" s="21">
        <v>23574238.119999979</v>
      </c>
      <c r="G80" s="9">
        <f t="shared" si="1"/>
        <v>16195447.899999982</v>
      </c>
    </row>
    <row r="81" spans="2:7" x14ac:dyDescent="0.35">
      <c r="C81" t="s">
        <v>119</v>
      </c>
      <c r="D81">
        <v>4601</v>
      </c>
      <c r="E81" s="21">
        <v>-116578.33999999998</v>
      </c>
      <c r="F81" s="21">
        <v>-39326.160000000003</v>
      </c>
      <c r="G81" s="9">
        <f t="shared" si="1"/>
        <v>77252.179999999978</v>
      </c>
    </row>
    <row r="82" spans="2:7" x14ac:dyDescent="0.35">
      <c r="C82" t="s">
        <v>143</v>
      </c>
      <c r="D82">
        <v>4604</v>
      </c>
      <c r="E82" s="21">
        <v>-63500</v>
      </c>
      <c r="F82" s="21">
        <v>-18500</v>
      </c>
      <c r="G82" s="9">
        <f t="shared" si="1"/>
        <v>45000</v>
      </c>
    </row>
    <row r="83" spans="2:7" x14ac:dyDescent="0.35">
      <c r="C83" t="s">
        <v>144</v>
      </c>
      <c r="D83">
        <v>4605</v>
      </c>
      <c r="E83" s="21">
        <v>120918.61</v>
      </c>
      <c r="F83" s="21">
        <v>106745.84</v>
      </c>
      <c r="G83" s="9">
        <f t="shared" si="1"/>
        <v>-14172.770000000004</v>
      </c>
    </row>
    <row r="84" spans="2:7" x14ac:dyDescent="0.35">
      <c r="C84" t="s">
        <v>122</v>
      </c>
      <c r="D84">
        <v>4620</v>
      </c>
      <c r="E84" s="21">
        <v>638395.54</v>
      </c>
      <c r="F84" s="21">
        <v>1268271.6100000001</v>
      </c>
      <c r="G84" s="9">
        <f t="shared" si="1"/>
        <v>629876.07000000007</v>
      </c>
    </row>
    <row r="85" spans="2:7" x14ac:dyDescent="0.35">
      <c r="C85" t="s">
        <v>138</v>
      </c>
      <c r="D85">
        <v>4660</v>
      </c>
      <c r="E85" s="21">
        <v>72276.75999999998</v>
      </c>
      <c r="F85" s="21">
        <v>66751.44</v>
      </c>
      <c r="G85" s="9">
        <f t="shared" si="1"/>
        <v>-5525.3199999999779</v>
      </c>
    </row>
    <row r="86" spans="2:7" x14ac:dyDescent="0.35">
      <c r="B86" t="s">
        <v>175</v>
      </c>
      <c r="E86" s="21">
        <v>8030302.7899999972</v>
      </c>
      <c r="F86" s="21">
        <v>24958180.849999979</v>
      </c>
      <c r="G86" s="9">
        <f t="shared" si="1"/>
        <v>16927878.05999998</v>
      </c>
    </row>
    <row r="87" spans="2:7" x14ac:dyDescent="0.35">
      <c r="B87" t="s">
        <v>83</v>
      </c>
      <c r="C87" t="s">
        <v>151</v>
      </c>
      <c r="D87">
        <v>4616</v>
      </c>
      <c r="E87" s="21">
        <v>7109.36</v>
      </c>
      <c r="F87" s="21">
        <v>7109.36</v>
      </c>
      <c r="G87" s="9">
        <f t="shared" si="1"/>
        <v>0</v>
      </c>
    </row>
    <row r="88" spans="2:7" x14ac:dyDescent="0.35">
      <c r="B88" t="s">
        <v>176</v>
      </c>
      <c r="E88" s="21">
        <v>7109.36</v>
      </c>
      <c r="F88" s="21">
        <v>7109.36</v>
      </c>
      <c r="G88" s="9">
        <f t="shared" si="1"/>
        <v>0</v>
      </c>
    </row>
    <row r="89" spans="2:7" x14ac:dyDescent="0.35">
      <c r="B89" t="s">
        <v>80</v>
      </c>
      <c r="C89" t="s">
        <v>80</v>
      </c>
      <c r="D89">
        <v>4610</v>
      </c>
      <c r="E89" s="21">
        <v>178016.53</v>
      </c>
      <c r="F89" s="21">
        <v>72750.02</v>
      </c>
      <c r="G89" s="9">
        <f t="shared" si="1"/>
        <v>-105266.51</v>
      </c>
    </row>
    <row r="90" spans="2:7" x14ac:dyDescent="0.35">
      <c r="C90" t="s">
        <v>120</v>
      </c>
      <c r="D90">
        <v>4612</v>
      </c>
      <c r="E90" s="21">
        <v>111462</v>
      </c>
      <c r="F90" s="21">
        <v>106370</v>
      </c>
      <c r="G90" s="9">
        <f t="shared" si="1"/>
        <v>-5092</v>
      </c>
    </row>
    <row r="91" spans="2:7" x14ac:dyDescent="0.35">
      <c r="C91" t="s">
        <v>118</v>
      </c>
      <c r="D91">
        <v>4624</v>
      </c>
      <c r="E91" s="21">
        <v>17670.150000000001</v>
      </c>
      <c r="F91" s="21">
        <v>23814.100000000002</v>
      </c>
      <c r="G91" s="9">
        <f t="shared" si="1"/>
        <v>6143.9500000000007</v>
      </c>
    </row>
    <row r="92" spans="2:7" x14ac:dyDescent="0.35">
      <c r="B92" t="s">
        <v>111</v>
      </c>
      <c r="E92" s="21">
        <v>307148.68000000005</v>
      </c>
      <c r="F92" s="21">
        <v>202934.12000000002</v>
      </c>
      <c r="G92" s="9">
        <f t="shared" si="1"/>
        <v>-104214.56000000003</v>
      </c>
    </row>
    <row r="93" spans="2:7" x14ac:dyDescent="0.35">
      <c r="B93" t="s">
        <v>84</v>
      </c>
      <c r="C93" t="s">
        <v>117</v>
      </c>
      <c r="D93">
        <v>4615</v>
      </c>
      <c r="E93" s="21">
        <v>246526.43</v>
      </c>
      <c r="F93" s="21">
        <v>487106.91000000009</v>
      </c>
      <c r="G93" s="9">
        <f t="shared" si="1"/>
        <v>240580.4800000001</v>
      </c>
    </row>
    <row r="94" spans="2:7" x14ac:dyDescent="0.35">
      <c r="B94" t="s">
        <v>177</v>
      </c>
      <c r="E94" s="21">
        <v>246526.43</v>
      </c>
      <c r="F94" s="21">
        <v>487106.91000000009</v>
      </c>
      <c r="G94" s="9">
        <f t="shared" si="1"/>
        <v>240580.4800000001</v>
      </c>
    </row>
    <row r="95" spans="2:7" x14ac:dyDescent="0.35">
      <c r="B95" t="s">
        <v>81</v>
      </c>
      <c r="C95" t="s">
        <v>137</v>
      </c>
      <c r="D95">
        <v>4613</v>
      </c>
      <c r="E95" s="21">
        <v>84639.89</v>
      </c>
      <c r="F95" s="21">
        <v>102076.47</v>
      </c>
      <c r="G95" s="9">
        <f t="shared" si="1"/>
        <v>17436.580000000002</v>
      </c>
    </row>
    <row r="96" spans="2:7" x14ac:dyDescent="0.35">
      <c r="B96" t="s">
        <v>174</v>
      </c>
      <c r="E96" s="21">
        <v>84639.89</v>
      </c>
      <c r="F96" s="21">
        <v>102076.47</v>
      </c>
      <c r="G96" s="9">
        <f t="shared" si="1"/>
        <v>17436.580000000002</v>
      </c>
    </row>
    <row r="97" spans="1:7" x14ac:dyDescent="0.35">
      <c r="A97" t="s">
        <v>66</v>
      </c>
      <c r="E97" s="21">
        <v>8675727.1499999985</v>
      </c>
      <c r="F97" s="21">
        <v>25757407.709999979</v>
      </c>
      <c r="G97" s="9">
        <f t="shared" si="1"/>
        <v>17081680.55999998</v>
      </c>
    </row>
    <row r="98" spans="1:7" x14ac:dyDescent="0.35">
      <c r="A98" t="s">
        <v>27</v>
      </c>
      <c r="E98" s="21">
        <v>19001234.25</v>
      </c>
      <c r="F98" s="21">
        <v>53445392.85999997</v>
      </c>
      <c r="G98" s="9">
        <f t="shared" si="1"/>
        <v>34444158.60999997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2B9E-878A-4C9C-B1CF-D88657E37AF0}">
  <dimension ref="A1:W65"/>
  <sheetViews>
    <sheetView workbookViewId="0">
      <selection activeCell="B7" sqref="B7"/>
    </sheetView>
  </sheetViews>
  <sheetFormatPr defaultRowHeight="14.5" x14ac:dyDescent="0.35"/>
  <cols>
    <col min="1" max="1" width="30.7265625" bestFit="1" customWidth="1"/>
    <col min="2" max="2" width="32" bestFit="1" customWidth="1"/>
    <col min="3" max="3" width="25.54296875" bestFit="1" customWidth="1"/>
    <col min="4" max="4" width="12.7265625" bestFit="1" customWidth="1"/>
    <col min="5" max="5" width="16.7265625" bestFit="1" customWidth="1"/>
    <col min="6" max="6" width="11.1796875" bestFit="1" customWidth="1"/>
  </cols>
  <sheetData>
    <row r="1" spans="1:23" x14ac:dyDescent="0.35">
      <c r="A1" s="7" t="s">
        <v>21</v>
      </c>
      <c r="B1" s="7">
        <v>15604</v>
      </c>
      <c r="C1" s="7" t="s">
        <v>22</v>
      </c>
      <c r="D1" s="7" t="b">
        <v>0</v>
      </c>
      <c r="E1" s="7" t="s">
        <v>23</v>
      </c>
      <c r="F1" s="20" t="s">
        <v>152</v>
      </c>
      <c r="G1" s="20" t="s">
        <v>153</v>
      </c>
      <c r="H1" s="20" t="s">
        <v>24</v>
      </c>
      <c r="I1" s="20" t="s">
        <v>25</v>
      </c>
      <c r="J1" s="20" t="s">
        <v>154</v>
      </c>
      <c r="K1" s="20" t="s">
        <v>155</v>
      </c>
      <c r="L1" s="20" t="s">
        <v>156</v>
      </c>
      <c r="M1" s="20" t="s">
        <v>157</v>
      </c>
      <c r="N1" s="20" t="s">
        <v>158</v>
      </c>
      <c r="O1" s="20" t="s">
        <v>159</v>
      </c>
      <c r="P1" s="20" t="s">
        <v>160</v>
      </c>
      <c r="Q1" s="20" t="s">
        <v>161</v>
      </c>
      <c r="R1" s="20" t="s">
        <v>162</v>
      </c>
      <c r="S1" s="20" t="s">
        <v>163</v>
      </c>
      <c r="T1" s="20" t="s">
        <v>164</v>
      </c>
      <c r="U1" s="20" t="s">
        <v>165</v>
      </c>
      <c r="V1" s="20" t="s">
        <v>166</v>
      </c>
      <c r="W1" s="20" t="s">
        <v>167</v>
      </c>
    </row>
    <row r="5" spans="1:23" x14ac:dyDescent="0.35">
      <c r="A5" t="s">
        <v>199</v>
      </c>
      <c r="E5" t="s">
        <v>19</v>
      </c>
    </row>
    <row r="6" spans="1:23" x14ac:dyDescent="0.35">
      <c r="A6" t="s">
        <v>63</v>
      </c>
      <c r="B6" t="s">
        <v>105</v>
      </c>
      <c r="C6" t="s">
        <v>30</v>
      </c>
      <c r="D6" t="s">
        <v>20</v>
      </c>
      <c r="E6" s="22">
        <v>44255</v>
      </c>
      <c r="F6" s="22" t="s">
        <v>27</v>
      </c>
    </row>
    <row r="7" spans="1:23" x14ac:dyDescent="0.35">
      <c r="A7" t="s">
        <v>65</v>
      </c>
      <c r="B7" t="s">
        <v>102</v>
      </c>
      <c r="C7" t="s">
        <v>146</v>
      </c>
      <c r="D7">
        <v>6220</v>
      </c>
      <c r="E7" s="21">
        <v>13061.92</v>
      </c>
      <c r="F7" s="21">
        <v>13061.92</v>
      </c>
    </row>
    <row r="8" spans="1:23" x14ac:dyDescent="0.35">
      <c r="B8" t="s">
        <v>179</v>
      </c>
      <c r="E8" s="21">
        <v>13061.92</v>
      </c>
      <c r="F8" s="21">
        <v>13061.92</v>
      </c>
    </row>
    <row r="9" spans="1:23" x14ac:dyDescent="0.35">
      <c r="B9" t="s">
        <v>69</v>
      </c>
      <c r="C9" t="s">
        <v>147</v>
      </c>
      <c r="D9">
        <v>6310</v>
      </c>
      <c r="E9" s="21">
        <v>65820.929999999993</v>
      </c>
      <c r="F9" s="21">
        <v>65820.929999999993</v>
      </c>
    </row>
    <row r="10" spans="1:23" x14ac:dyDescent="0.35">
      <c r="C10" t="s">
        <v>124</v>
      </c>
      <c r="D10">
        <v>6356</v>
      </c>
      <c r="E10" s="21">
        <v>13229.65</v>
      </c>
      <c r="F10" s="21">
        <v>13229.65</v>
      </c>
    </row>
    <row r="11" spans="1:23" x14ac:dyDescent="0.35">
      <c r="C11" t="s">
        <v>141</v>
      </c>
      <c r="D11">
        <v>6357</v>
      </c>
      <c r="E11" s="21">
        <v>7427.33</v>
      </c>
      <c r="F11" s="21">
        <v>7427.33</v>
      </c>
    </row>
    <row r="12" spans="1:23" x14ac:dyDescent="0.35">
      <c r="B12" t="s">
        <v>180</v>
      </c>
      <c r="E12" s="21">
        <v>86477.909999999989</v>
      </c>
      <c r="F12" s="21">
        <v>86477.909999999989</v>
      </c>
    </row>
    <row r="13" spans="1:23" x14ac:dyDescent="0.35">
      <c r="B13" t="s">
        <v>70</v>
      </c>
      <c r="C13" t="s">
        <v>70</v>
      </c>
      <c r="D13">
        <v>6127</v>
      </c>
      <c r="E13" s="21">
        <v>111651.97</v>
      </c>
      <c r="F13" s="21">
        <v>111651.97</v>
      </c>
    </row>
    <row r="14" spans="1:23" x14ac:dyDescent="0.35">
      <c r="B14" t="s">
        <v>181</v>
      </c>
      <c r="E14" s="21">
        <v>111651.97</v>
      </c>
      <c r="F14" s="21">
        <v>111651.97</v>
      </c>
    </row>
    <row r="15" spans="1:23" x14ac:dyDescent="0.35">
      <c r="B15" t="s">
        <v>71</v>
      </c>
      <c r="C15" t="s">
        <v>34</v>
      </c>
      <c r="D15">
        <v>6050</v>
      </c>
      <c r="E15" s="21">
        <v>7831.48</v>
      </c>
      <c r="F15" s="21">
        <v>7831.48</v>
      </c>
    </row>
    <row r="16" spans="1:23" x14ac:dyDescent="0.35">
      <c r="C16" t="s">
        <v>150</v>
      </c>
      <c r="D16">
        <v>6890</v>
      </c>
      <c r="E16" s="21">
        <v>5050</v>
      </c>
      <c r="F16" s="21">
        <v>5050</v>
      </c>
    </row>
    <row r="17" spans="2:6" x14ac:dyDescent="0.35">
      <c r="B17" t="s">
        <v>182</v>
      </c>
      <c r="E17" s="21">
        <v>12881.48</v>
      </c>
      <c r="F17" s="21">
        <v>12881.48</v>
      </c>
    </row>
    <row r="18" spans="2:6" x14ac:dyDescent="0.35">
      <c r="B18" t="s">
        <v>72</v>
      </c>
      <c r="C18" t="s">
        <v>139</v>
      </c>
      <c r="D18">
        <v>6000</v>
      </c>
      <c r="E18" s="21">
        <v>2000</v>
      </c>
      <c r="F18" s="21">
        <v>2000</v>
      </c>
    </row>
    <row r="19" spans="2:6" x14ac:dyDescent="0.35">
      <c r="C19" t="s">
        <v>126</v>
      </c>
      <c r="D19">
        <v>6100</v>
      </c>
      <c r="E19" s="21">
        <v>1330.25</v>
      </c>
      <c r="F19" s="21">
        <v>1330.25</v>
      </c>
    </row>
    <row r="20" spans="2:6" x14ac:dyDescent="0.35">
      <c r="B20" t="s">
        <v>183</v>
      </c>
      <c r="E20" s="21">
        <v>3330.25</v>
      </c>
      <c r="F20" s="21">
        <v>3330.25</v>
      </c>
    </row>
    <row r="21" spans="2:6" x14ac:dyDescent="0.35">
      <c r="B21" t="s">
        <v>73</v>
      </c>
      <c r="C21" t="s">
        <v>108</v>
      </c>
      <c r="D21">
        <v>6820</v>
      </c>
      <c r="E21" s="21">
        <v>31102.23</v>
      </c>
      <c r="F21" s="21">
        <v>31102.23</v>
      </c>
    </row>
    <row r="22" spans="2:6" x14ac:dyDescent="0.35">
      <c r="B22" t="s">
        <v>184</v>
      </c>
      <c r="E22" s="21">
        <v>31102.23</v>
      </c>
      <c r="F22" s="21">
        <v>31102.23</v>
      </c>
    </row>
    <row r="23" spans="2:6" x14ac:dyDescent="0.35">
      <c r="B23" t="s">
        <v>44</v>
      </c>
      <c r="C23" t="s">
        <v>130</v>
      </c>
      <c r="D23">
        <v>6520</v>
      </c>
      <c r="E23" s="21">
        <v>3590.27</v>
      </c>
      <c r="F23" s="21">
        <v>3590.27</v>
      </c>
    </row>
    <row r="24" spans="2:6" x14ac:dyDescent="0.35">
      <c r="B24" t="s">
        <v>185</v>
      </c>
      <c r="E24" s="21">
        <v>3590.27</v>
      </c>
      <c r="F24" s="21">
        <v>3590.27</v>
      </c>
    </row>
    <row r="25" spans="2:6" x14ac:dyDescent="0.35">
      <c r="B25" t="s">
        <v>46</v>
      </c>
      <c r="C25" t="s">
        <v>129</v>
      </c>
      <c r="D25">
        <v>6595</v>
      </c>
      <c r="E25" s="21">
        <v>-63642.67</v>
      </c>
      <c r="F25" s="21">
        <v>-63642.67</v>
      </c>
    </row>
    <row r="26" spans="2:6" x14ac:dyDescent="0.35">
      <c r="B26" t="s">
        <v>186</v>
      </c>
      <c r="E26" s="21">
        <v>-63642.67</v>
      </c>
      <c r="F26" s="21">
        <v>-63642.67</v>
      </c>
    </row>
    <row r="27" spans="2:6" x14ac:dyDescent="0.35">
      <c r="B27" t="s">
        <v>74</v>
      </c>
      <c r="C27" t="s">
        <v>16</v>
      </c>
      <c r="D27">
        <v>6355</v>
      </c>
      <c r="E27" s="21">
        <v>13168.13</v>
      </c>
      <c r="F27" s="21">
        <v>13168.13</v>
      </c>
    </row>
    <row r="28" spans="2:6" x14ac:dyDescent="0.35">
      <c r="C28" t="s">
        <v>142</v>
      </c>
      <c r="D28">
        <v>6435</v>
      </c>
      <c r="E28" s="21">
        <v>4140.7700000000004</v>
      </c>
      <c r="F28" s="21">
        <v>4140.7700000000004</v>
      </c>
    </row>
    <row r="29" spans="2:6" x14ac:dyDescent="0.35">
      <c r="C29" t="s">
        <v>125</v>
      </c>
      <c r="D29">
        <v>6540</v>
      </c>
      <c r="E29" s="21">
        <v>56010.98</v>
      </c>
      <c r="F29" s="21">
        <v>56010.98</v>
      </c>
    </row>
    <row r="30" spans="2:6" x14ac:dyDescent="0.35">
      <c r="C30" t="s">
        <v>133</v>
      </c>
      <c r="D30">
        <v>6535</v>
      </c>
      <c r="E30" s="21">
        <v>1010.6500000000001</v>
      </c>
      <c r="F30" s="21">
        <v>1010.6500000000001</v>
      </c>
    </row>
    <row r="31" spans="2:6" x14ac:dyDescent="0.35">
      <c r="C31" t="s">
        <v>135</v>
      </c>
      <c r="D31">
        <v>6740</v>
      </c>
      <c r="E31" s="21">
        <v>37198.520000000004</v>
      </c>
      <c r="F31" s="21">
        <v>37198.520000000004</v>
      </c>
    </row>
    <row r="32" spans="2:6" x14ac:dyDescent="0.35">
      <c r="C32" t="s">
        <v>149</v>
      </c>
      <c r="D32">
        <v>6875</v>
      </c>
      <c r="E32" s="21">
        <v>3365.2799999999993</v>
      </c>
      <c r="F32" s="21">
        <v>3365.2799999999993</v>
      </c>
    </row>
    <row r="33" spans="2:6" x14ac:dyDescent="0.35">
      <c r="B33" t="s">
        <v>187</v>
      </c>
      <c r="E33" s="21">
        <v>114894.33</v>
      </c>
      <c r="F33" s="21">
        <v>114894.33</v>
      </c>
    </row>
    <row r="34" spans="2:6" x14ac:dyDescent="0.35">
      <c r="B34" t="s">
        <v>75</v>
      </c>
      <c r="C34" t="s">
        <v>127</v>
      </c>
      <c r="D34">
        <v>6120</v>
      </c>
      <c r="E34" s="21">
        <v>4893.71</v>
      </c>
      <c r="F34" s="21">
        <v>4893.71</v>
      </c>
    </row>
    <row r="35" spans="2:6" x14ac:dyDescent="0.35">
      <c r="B35" t="s">
        <v>188</v>
      </c>
      <c r="E35" s="21">
        <v>4893.71</v>
      </c>
      <c r="F35" s="21">
        <v>4893.71</v>
      </c>
    </row>
    <row r="36" spans="2:6" x14ac:dyDescent="0.35">
      <c r="B36" t="s">
        <v>76</v>
      </c>
      <c r="C36" t="s">
        <v>136</v>
      </c>
      <c r="D36">
        <v>9845</v>
      </c>
      <c r="E36" s="21">
        <v>10662.5</v>
      </c>
      <c r="F36" s="21">
        <v>10662.5</v>
      </c>
    </row>
    <row r="37" spans="2:6" x14ac:dyDescent="0.35">
      <c r="C37" t="s">
        <v>121</v>
      </c>
      <c r="D37">
        <v>6200</v>
      </c>
      <c r="E37" s="21">
        <v>6187.75</v>
      </c>
      <c r="F37" s="21">
        <v>6187.75</v>
      </c>
    </row>
    <row r="38" spans="2:6" x14ac:dyDescent="0.35">
      <c r="C38" t="s">
        <v>123</v>
      </c>
      <c r="D38">
        <v>6335</v>
      </c>
      <c r="E38" s="21">
        <v>98.91</v>
      </c>
      <c r="F38" s="21">
        <v>98.91</v>
      </c>
    </row>
    <row r="39" spans="2:6" x14ac:dyDescent="0.35">
      <c r="C39" t="s">
        <v>134</v>
      </c>
      <c r="D39">
        <v>6710</v>
      </c>
      <c r="E39" s="21">
        <v>200</v>
      </c>
      <c r="F39" s="21">
        <v>200</v>
      </c>
    </row>
    <row r="40" spans="2:6" x14ac:dyDescent="0.35">
      <c r="C40" t="s">
        <v>49</v>
      </c>
      <c r="D40">
        <v>6830</v>
      </c>
      <c r="E40" s="21">
        <v>5896.16</v>
      </c>
      <c r="F40" s="21">
        <v>5896.16</v>
      </c>
    </row>
    <row r="41" spans="2:6" x14ac:dyDescent="0.35">
      <c r="C41" t="s">
        <v>18</v>
      </c>
      <c r="D41">
        <v>6900</v>
      </c>
      <c r="E41" s="21">
        <v>7377.6399999999994</v>
      </c>
      <c r="F41" s="21">
        <v>7377.6399999999994</v>
      </c>
    </row>
    <row r="42" spans="2:6" x14ac:dyDescent="0.35">
      <c r="B42" t="s">
        <v>189</v>
      </c>
      <c r="E42" s="21">
        <v>30422.959999999999</v>
      </c>
      <c r="F42" s="21">
        <v>30422.959999999999</v>
      </c>
    </row>
    <row r="43" spans="2:6" x14ac:dyDescent="0.35">
      <c r="B43" t="s">
        <v>77</v>
      </c>
      <c r="C43" t="s">
        <v>140</v>
      </c>
      <c r="D43">
        <v>6140</v>
      </c>
      <c r="E43" s="21">
        <v>13972.5</v>
      </c>
      <c r="F43" s="21">
        <v>13972.5</v>
      </c>
    </row>
    <row r="44" spans="2:6" x14ac:dyDescent="0.35">
      <c r="C44" t="s">
        <v>131</v>
      </c>
      <c r="D44">
        <v>6600</v>
      </c>
      <c r="E44" s="21">
        <v>5155.7000000000007</v>
      </c>
      <c r="F44" s="21">
        <v>5155.7000000000007</v>
      </c>
    </row>
    <row r="45" spans="2:6" x14ac:dyDescent="0.35">
      <c r="C45" t="s">
        <v>128</v>
      </c>
      <c r="D45">
        <v>6480</v>
      </c>
      <c r="E45" s="21">
        <v>6674.5</v>
      </c>
      <c r="F45" s="21">
        <v>6674.5</v>
      </c>
    </row>
    <row r="46" spans="2:6" x14ac:dyDescent="0.35">
      <c r="D46">
        <v>6490</v>
      </c>
      <c r="E46" s="21">
        <v>9206</v>
      </c>
      <c r="F46" s="21">
        <v>9206</v>
      </c>
    </row>
    <row r="47" spans="2:6" x14ac:dyDescent="0.35">
      <c r="D47">
        <v>6705</v>
      </c>
      <c r="E47" s="21">
        <v>813.9</v>
      </c>
      <c r="F47" s="21">
        <v>813.9</v>
      </c>
    </row>
    <row r="48" spans="2:6" x14ac:dyDescent="0.35">
      <c r="C48" t="s">
        <v>132</v>
      </c>
      <c r="D48">
        <v>6800</v>
      </c>
      <c r="E48" s="21">
        <v>316.89999999999998</v>
      </c>
      <c r="F48" s="21">
        <v>316.89999999999998</v>
      </c>
    </row>
    <row r="49" spans="1:6" x14ac:dyDescent="0.35">
      <c r="B49" t="s">
        <v>190</v>
      </c>
      <c r="E49" s="21">
        <v>36139.5</v>
      </c>
      <c r="F49" s="21">
        <v>36139.5</v>
      </c>
    </row>
    <row r="50" spans="1:6" x14ac:dyDescent="0.35">
      <c r="B50" t="s">
        <v>78</v>
      </c>
      <c r="C50" t="s">
        <v>145</v>
      </c>
      <c r="D50">
        <v>6620</v>
      </c>
      <c r="E50" s="21">
        <v>58506.130000000005</v>
      </c>
      <c r="F50" s="21">
        <v>58506.130000000005</v>
      </c>
    </row>
    <row r="51" spans="1:6" x14ac:dyDescent="0.35">
      <c r="D51">
        <v>6660</v>
      </c>
      <c r="E51" s="21">
        <v>297.64</v>
      </c>
      <c r="F51" s="21">
        <v>297.64</v>
      </c>
    </row>
    <row r="52" spans="1:6" x14ac:dyDescent="0.35">
      <c r="D52">
        <v>6680</v>
      </c>
      <c r="E52" s="21">
        <v>8402.2800000000007</v>
      </c>
      <c r="F52" s="21">
        <v>8402.2800000000007</v>
      </c>
    </row>
    <row r="53" spans="1:6" x14ac:dyDescent="0.35">
      <c r="B53" t="s">
        <v>191</v>
      </c>
      <c r="E53" s="21">
        <v>67206.05</v>
      </c>
      <c r="F53" s="21">
        <v>67206.05</v>
      </c>
    </row>
    <row r="54" spans="1:6" x14ac:dyDescent="0.35">
      <c r="B54" t="s">
        <v>79</v>
      </c>
      <c r="C54" t="s">
        <v>79</v>
      </c>
      <c r="D54">
        <v>6780</v>
      </c>
      <c r="E54" s="21">
        <v>200000</v>
      </c>
      <c r="F54" s="21">
        <v>200000</v>
      </c>
    </row>
    <row r="55" spans="1:6" x14ac:dyDescent="0.35">
      <c r="D55">
        <v>6782</v>
      </c>
      <c r="E55" s="21">
        <v>61250.020000000004</v>
      </c>
      <c r="F55" s="21">
        <v>61250.020000000004</v>
      </c>
    </row>
    <row r="56" spans="1:6" x14ac:dyDescent="0.35">
      <c r="D56">
        <v>6785</v>
      </c>
      <c r="E56" s="21">
        <v>31567.34</v>
      </c>
      <c r="F56" s="21">
        <v>31567.34</v>
      </c>
    </row>
    <row r="57" spans="1:6" x14ac:dyDescent="0.35">
      <c r="D57">
        <v>6786</v>
      </c>
      <c r="E57" s="21">
        <v>83749.989999999991</v>
      </c>
      <c r="F57" s="21">
        <v>83749.989999999991</v>
      </c>
    </row>
    <row r="58" spans="1:6" x14ac:dyDescent="0.35">
      <c r="D58">
        <v>6787</v>
      </c>
      <c r="E58" s="21">
        <v>45534.2</v>
      </c>
      <c r="F58" s="21">
        <v>45534.2</v>
      </c>
    </row>
    <row r="59" spans="1:6" x14ac:dyDescent="0.35">
      <c r="D59">
        <v>6789</v>
      </c>
      <c r="E59" s="21">
        <v>7500</v>
      </c>
      <c r="F59" s="21">
        <v>7500</v>
      </c>
    </row>
    <row r="60" spans="1:6" x14ac:dyDescent="0.35">
      <c r="B60" t="s">
        <v>192</v>
      </c>
      <c r="E60" s="21">
        <v>429601.55000000005</v>
      </c>
      <c r="F60" s="21">
        <v>429601.55000000005</v>
      </c>
    </row>
    <row r="61" spans="1:6" x14ac:dyDescent="0.35">
      <c r="B61" t="s">
        <v>103</v>
      </c>
      <c r="C61" t="s">
        <v>148</v>
      </c>
      <c r="D61">
        <v>6330</v>
      </c>
      <c r="E61" s="21">
        <v>13316.05</v>
      </c>
      <c r="F61" s="21">
        <v>13316.05</v>
      </c>
    </row>
    <row r="62" spans="1:6" x14ac:dyDescent="0.35">
      <c r="C62" t="s">
        <v>17</v>
      </c>
      <c r="D62">
        <v>6895</v>
      </c>
      <c r="E62" s="21">
        <v>-4113.0999999999995</v>
      </c>
      <c r="F62" s="21">
        <v>-4113.0999999999995</v>
      </c>
    </row>
    <row r="63" spans="1:6" x14ac:dyDescent="0.35">
      <c r="B63" t="s">
        <v>193</v>
      </c>
      <c r="E63" s="21">
        <v>9202.9500000000007</v>
      </c>
      <c r="F63" s="21">
        <v>9202.9500000000007</v>
      </c>
    </row>
    <row r="64" spans="1:6" x14ac:dyDescent="0.35">
      <c r="A64" t="s">
        <v>68</v>
      </c>
      <c r="E64" s="21">
        <v>890814.41000000015</v>
      </c>
      <c r="F64" s="21">
        <v>890814.41000000015</v>
      </c>
    </row>
    <row r="65" spans="1:6" x14ac:dyDescent="0.35">
      <c r="A65" t="s">
        <v>27</v>
      </c>
      <c r="E65" s="21">
        <v>890814.41000000015</v>
      </c>
      <c r="F65" s="21">
        <v>890814.41000000015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34AC-C14F-4567-95F2-83BC0EDBC476}">
  <dimension ref="A1:Y13"/>
  <sheetViews>
    <sheetView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defaultRowHeight="14.5" x14ac:dyDescent="0.35"/>
  <cols>
    <col min="1" max="1" width="34.26953125" bestFit="1" customWidth="1"/>
    <col min="2" max="2" width="15.54296875" bestFit="1" customWidth="1"/>
    <col min="3" max="3" width="10.54296875" bestFit="1" customWidth="1"/>
    <col min="4" max="4" width="15.54296875" bestFit="1" customWidth="1"/>
    <col min="5" max="5" width="10.54296875" bestFit="1" customWidth="1"/>
  </cols>
  <sheetData>
    <row r="1" spans="1:25" x14ac:dyDescent="0.35">
      <c r="A1" s="7" t="s">
        <v>21</v>
      </c>
      <c r="B1" s="7">
        <v>13577</v>
      </c>
      <c r="C1" s="7" t="s">
        <v>22</v>
      </c>
      <c r="D1" s="7" t="b">
        <v>0</v>
      </c>
      <c r="E1" s="7" t="s">
        <v>23</v>
      </c>
      <c r="F1" s="11" t="s">
        <v>24</v>
      </c>
      <c r="G1" s="11" t="s">
        <v>25</v>
      </c>
      <c r="H1" s="11" t="s">
        <v>47</v>
      </c>
      <c r="I1" s="11" t="s">
        <v>45</v>
      </c>
      <c r="J1" s="11" t="s">
        <v>43</v>
      </c>
      <c r="K1" s="11" t="s">
        <v>50</v>
      </c>
      <c r="L1" s="11" t="s">
        <v>42</v>
      </c>
      <c r="M1" s="11" t="s">
        <v>51</v>
      </c>
      <c r="N1" s="11" t="s">
        <v>52</v>
      </c>
      <c r="O1" s="11" t="s">
        <v>53</v>
      </c>
      <c r="P1" s="11" t="s">
        <v>54</v>
      </c>
      <c r="Q1" s="11" t="s">
        <v>55</v>
      </c>
      <c r="R1" s="11" t="s">
        <v>56</v>
      </c>
      <c r="S1" s="11" t="s">
        <v>57</v>
      </c>
      <c r="T1" s="11" t="s">
        <v>58</v>
      </c>
      <c r="U1" s="11" t="s">
        <v>59</v>
      </c>
      <c r="V1" s="11" t="s">
        <v>60</v>
      </c>
      <c r="W1" s="11" t="s">
        <v>61</v>
      </c>
      <c r="X1" s="11" t="s">
        <v>62</v>
      </c>
      <c r="Y1" s="11" t="s">
        <v>41</v>
      </c>
    </row>
    <row r="5" spans="1:25" x14ac:dyDescent="0.35">
      <c r="A5" t="s">
        <v>33</v>
      </c>
      <c r="B5" t="s">
        <v>19</v>
      </c>
    </row>
    <row r="6" spans="1:25" x14ac:dyDescent="0.35">
      <c r="A6" t="s">
        <v>40</v>
      </c>
      <c r="B6" s="2">
        <v>44255</v>
      </c>
      <c r="C6" t="s">
        <v>27</v>
      </c>
    </row>
    <row r="7" spans="1:25" x14ac:dyDescent="0.35">
      <c r="A7" t="s">
        <v>37</v>
      </c>
      <c r="B7" s="1">
        <v>213099.28</v>
      </c>
      <c r="C7" s="1">
        <v>213099.28</v>
      </c>
    </row>
    <row r="8" spans="1:25" x14ac:dyDescent="0.35">
      <c r="A8" t="s">
        <v>35</v>
      </c>
      <c r="B8" s="1">
        <v>110141.79</v>
      </c>
      <c r="C8" s="1">
        <v>110141.79</v>
      </c>
    </row>
    <row r="9" spans="1:25" x14ac:dyDescent="0.35">
      <c r="A9" t="s">
        <v>36</v>
      </c>
      <c r="B9" s="1">
        <v>13634.820000000002</v>
      </c>
      <c r="C9" s="1">
        <v>13634.820000000002</v>
      </c>
    </row>
    <row r="10" spans="1:25" x14ac:dyDescent="0.35">
      <c r="A10" t="s">
        <v>39</v>
      </c>
      <c r="B10" s="1">
        <v>12477.449999999999</v>
      </c>
      <c r="C10" s="1">
        <v>12477.449999999999</v>
      </c>
    </row>
    <row r="11" spans="1:25" x14ac:dyDescent="0.35">
      <c r="A11" t="s">
        <v>38</v>
      </c>
      <c r="B11" s="1">
        <v>6027.3799999999992</v>
      </c>
      <c r="C11" s="1">
        <v>6027.3799999999992</v>
      </c>
    </row>
    <row r="12" spans="1:25" x14ac:dyDescent="0.35">
      <c r="A12" t="s">
        <v>31</v>
      </c>
      <c r="B12" s="1">
        <v>0</v>
      </c>
      <c r="C12" s="1">
        <v>0</v>
      </c>
    </row>
    <row r="13" spans="1:25" x14ac:dyDescent="0.35">
      <c r="A13" t="s">
        <v>27</v>
      </c>
      <c r="B13" s="1">
        <v>355380.72000000003</v>
      </c>
      <c r="C13" s="1">
        <v>355380.72000000003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2332-D7DD-4F0B-9587-EE6C2D407804}">
  <dimension ref="A1:I1168"/>
  <sheetViews>
    <sheetView workbookViewId="0">
      <pane xSplit="1" ySplit="6" topLeftCell="B7" activePane="bottomRight" state="frozen"/>
      <selection activeCell="B7" sqref="B7"/>
      <selection pane="topRight" activeCell="B7" sqref="B7"/>
      <selection pane="bottomLeft" activeCell="B7" sqref="B7"/>
      <selection pane="bottomRight" activeCell="B7" sqref="B7"/>
    </sheetView>
  </sheetViews>
  <sheetFormatPr defaultRowHeight="14.5" x14ac:dyDescent="0.35"/>
  <cols>
    <col min="1" max="1" width="34.26953125" bestFit="1" customWidth="1"/>
    <col min="2" max="2" width="15.54296875" bestFit="1" customWidth="1"/>
    <col min="3" max="3" width="9.7265625" bestFit="1" customWidth="1"/>
    <col min="4" max="4" width="13.26953125" bestFit="1" customWidth="1"/>
  </cols>
  <sheetData>
    <row r="1" spans="1:9" x14ac:dyDescent="0.35">
      <c r="A1" s="7" t="s">
        <v>21</v>
      </c>
      <c r="B1" s="7">
        <v>13577</v>
      </c>
      <c r="C1" s="7" t="s">
        <v>22</v>
      </c>
      <c r="D1" s="7" t="b">
        <v>0</v>
      </c>
      <c r="E1" s="7" t="s">
        <v>23</v>
      </c>
      <c r="F1" s="10" t="s">
        <v>24</v>
      </c>
      <c r="G1" s="10" t="s">
        <v>25</v>
      </c>
      <c r="H1" s="10" t="s">
        <v>41</v>
      </c>
      <c r="I1" s="10" t="s">
        <v>26</v>
      </c>
    </row>
    <row r="5" spans="1:9" x14ac:dyDescent="0.35">
      <c r="A5" t="s">
        <v>33</v>
      </c>
      <c r="B5" t="s">
        <v>19</v>
      </c>
      <c r="D5" s="3"/>
    </row>
    <row r="6" spans="1:9" x14ac:dyDescent="0.35">
      <c r="A6" t="s">
        <v>40</v>
      </c>
      <c r="B6" s="2">
        <v>44255</v>
      </c>
      <c r="C6" s="2">
        <v>44620</v>
      </c>
      <c r="D6" s="4" t="s">
        <v>48</v>
      </c>
    </row>
    <row r="7" spans="1:9" x14ac:dyDescent="0.35">
      <c r="A7" t="s">
        <v>31</v>
      </c>
      <c r="B7" s="1"/>
      <c r="C7" s="1"/>
      <c r="D7" s="5" t="str">
        <f>IF(AND(B7="",C7=""),"",IF($B$6&gt;$C$6,B7-C7,C7-B7))</f>
        <v/>
      </c>
    </row>
    <row r="8" spans="1:9" x14ac:dyDescent="0.35">
      <c r="A8" t="s">
        <v>35</v>
      </c>
      <c r="B8" s="1">
        <v>70.56</v>
      </c>
      <c r="C8" s="1">
        <v>35.840000000000003</v>
      </c>
      <c r="D8" s="5">
        <f t="shared" ref="D8:D71" si="0">IF(AND(B8="",C8=""),"",IF($B$6&gt;$C$6,B8-C8,C8-B8))</f>
        <v>-34.72</v>
      </c>
    </row>
    <row r="9" spans="1:9" x14ac:dyDescent="0.35">
      <c r="A9" t="s">
        <v>37</v>
      </c>
      <c r="B9" s="1">
        <v>40457.310000000005</v>
      </c>
      <c r="C9" s="1">
        <v>76800.37999999999</v>
      </c>
      <c r="D9" s="5">
        <f t="shared" si="0"/>
        <v>36343.069999999985</v>
      </c>
    </row>
    <row r="10" spans="1:9" x14ac:dyDescent="0.35">
      <c r="A10" t="s">
        <v>27</v>
      </c>
      <c r="B10" s="1">
        <v>40527.870000000003</v>
      </c>
      <c r="C10" s="1">
        <v>76836.219999999987</v>
      </c>
      <c r="D10" s="5">
        <f t="shared" si="0"/>
        <v>36308.349999999984</v>
      </c>
    </row>
    <row r="11" spans="1:9" x14ac:dyDescent="0.35">
      <c r="D11" s="6" t="str">
        <f t="shared" si="0"/>
        <v/>
      </c>
    </row>
    <row r="12" spans="1:9" x14ac:dyDescent="0.35">
      <c r="D12" s="6" t="str">
        <f t="shared" si="0"/>
        <v/>
      </c>
    </row>
    <row r="13" spans="1:9" x14ac:dyDescent="0.35">
      <c r="D13" s="6" t="str">
        <f t="shared" si="0"/>
        <v/>
      </c>
    </row>
    <row r="14" spans="1:9" x14ac:dyDescent="0.35">
      <c r="D14" s="6" t="str">
        <f t="shared" si="0"/>
        <v/>
      </c>
    </row>
    <row r="15" spans="1:9" x14ac:dyDescent="0.35">
      <c r="D15" s="6" t="str">
        <f t="shared" si="0"/>
        <v/>
      </c>
    </row>
    <row r="16" spans="1:9" x14ac:dyDescent="0.35">
      <c r="D16" s="6" t="str">
        <f t="shared" si="0"/>
        <v/>
      </c>
    </row>
    <row r="17" spans="4:4" x14ac:dyDescent="0.35">
      <c r="D17" s="6" t="str">
        <f t="shared" si="0"/>
        <v/>
      </c>
    </row>
    <row r="18" spans="4:4" x14ac:dyDescent="0.35">
      <c r="D18" s="6" t="str">
        <f t="shared" si="0"/>
        <v/>
      </c>
    </row>
    <row r="19" spans="4:4" x14ac:dyDescent="0.35">
      <c r="D19" s="6" t="str">
        <f t="shared" si="0"/>
        <v/>
      </c>
    </row>
    <row r="20" spans="4:4" x14ac:dyDescent="0.35">
      <c r="D20" s="6" t="str">
        <f t="shared" si="0"/>
        <v/>
      </c>
    </row>
    <row r="21" spans="4:4" x14ac:dyDescent="0.35">
      <c r="D21" s="6" t="str">
        <f t="shared" si="0"/>
        <v/>
      </c>
    </row>
    <row r="22" spans="4:4" x14ac:dyDescent="0.35">
      <c r="D22" s="6" t="str">
        <f t="shared" si="0"/>
        <v/>
      </c>
    </row>
    <row r="23" spans="4:4" x14ac:dyDescent="0.35">
      <c r="D23" s="6" t="str">
        <f t="shared" si="0"/>
        <v/>
      </c>
    </row>
    <row r="24" spans="4:4" x14ac:dyDescent="0.35">
      <c r="D24" s="6" t="str">
        <f t="shared" si="0"/>
        <v/>
      </c>
    </row>
    <row r="25" spans="4:4" x14ac:dyDescent="0.35">
      <c r="D25" s="6" t="str">
        <f t="shared" si="0"/>
        <v/>
      </c>
    </row>
    <row r="26" spans="4:4" x14ac:dyDescent="0.35">
      <c r="D26" s="6" t="str">
        <f t="shared" si="0"/>
        <v/>
      </c>
    </row>
    <row r="27" spans="4:4" x14ac:dyDescent="0.35">
      <c r="D27" s="6" t="str">
        <f t="shared" si="0"/>
        <v/>
      </c>
    </row>
    <row r="28" spans="4:4" x14ac:dyDescent="0.35">
      <c r="D28" s="6" t="str">
        <f t="shared" si="0"/>
        <v/>
      </c>
    </row>
    <row r="29" spans="4:4" x14ac:dyDescent="0.35">
      <c r="D29" s="6" t="str">
        <f t="shared" si="0"/>
        <v/>
      </c>
    </row>
    <row r="30" spans="4:4" x14ac:dyDescent="0.35">
      <c r="D30" s="6" t="str">
        <f t="shared" si="0"/>
        <v/>
      </c>
    </row>
    <row r="31" spans="4:4" x14ac:dyDescent="0.35">
      <c r="D31" s="6" t="str">
        <f t="shared" si="0"/>
        <v/>
      </c>
    </row>
    <row r="32" spans="4:4" x14ac:dyDescent="0.35">
      <c r="D32" s="6" t="str">
        <f t="shared" si="0"/>
        <v/>
      </c>
    </row>
    <row r="33" spans="4:4" x14ac:dyDescent="0.35">
      <c r="D33" s="6" t="str">
        <f t="shared" si="0"/>
        <v/>
      </c>
    </row>
    <row r="34" spans="4:4" x14ac:dyDescent="0.35">
      <c r="D34" s="6" t="str">
        <f t="shared" si="0"/>
        <v/>
      </c>
    </row>
    <row r="35" spans="4:4" x14ac:dyDescent="0.35">
      <c r="D35" s="6" t="str">
        <f t="shared" si="0"/>
        <v/>
      </c>
    </row>
    <row r="36" spans="4:4" x14ac:dyDescent="0.35">
      <c r="D36" s="6" t="str">
        <f t="shared" si="0"/>
        <v/>
      </c>
    </row>
    <row r="37" spans="4:4" x14ac:dyDescent="0.35">
      <c r="D37" s="6" t="str">
        <f t="shared" si="0"/>
        <v/>
      </c>
    </row>
    <row r="38" spans="4:4" x14ac:dyDescent="0.35">
      <c r="D38" s="6" t="str">
        <f t="shared" si="0"/>
        <v/>
      </c>
    </row>
    <row r="39" spans="4:4" x14ac:dyDescent="0.35">
      <c r="D39" s="6" t="str">
        <f t="shared" si="0"/>
        <v/>
      </c>
    </row>
    <row r="40" spans="4:4" x14ac:dyDescent="0.35">
      <c r="D40" s="6" t="str">
        <f t="shared" si="0"/>
        <v/>
      </c>
    </row>
    <row r="41" spans="4:4" x14ac:dyDescent="0.35">
      <c r="D41" s="6" t="str">
        <f t="shared" si="0"/>
        <v/>
      </c>
    </row>
    <row r="42" spans="4:4" x14ac:dyDescent="0.35">
      <c r="D42" s="6" t="str">
        <f t="shared" si="0"/>
        <v/>
      </c>
    </row>
    <row r="43" spans="4:4" x14ac:dyDescent="0.35">
      <c r="D43" s="6" t="str">
        <f t="shared" si="0"/>
        <v/>
      </c>
    </row>
    <row r="44" spans="4:4" x14ac:dyDescent="0.35">
      <c r="D44" s="6" t="str">
        <f t="shared" si="0"/>
        <v/>
      </c>
    </row>
    <row r="45" spans="4:4" x14ac:dyDescent="0.35">
      <c r="D45" s="6" t="str">
        <f t="shared" si="0"/>
        <v/>
      </c>
    </row>
    <row r="46" spans="4:4" x14ac:dyDescent="0.35">
      <c r="D46" s="6" t="str">
        <f t="shared" si="0"/>
        <v/>
      </c>
    </row>
    <row r="47" spans="4:4" x14ac:dyDescent="0.35">
      <c r="D47" s="6" t="str">
        <f t="shared" si="0"/>
        <v/>
      </c>
    </row>
    <row r="48" spans="4:4" x14ac:dyDescent="0.35">
      <c r="D48" s="6" t="str">
        <f t="shared" si="0"/>
        <v/>
      </c>
    </row>
    <row r="49" spans="4:4" x14ac:dyDescent="0.35">
      <c r="D49" s="6" t="str">
        <f t="shared" si="0"/>
        <v/>
      </c>
    </row>
    <row r="50" spans="4:4" x14ac:dyDescent="0.35">
      <c r="D50" s="6" t="str">
        <f t="shared" si="0"/>
        <v/>
      </c>
    </row>
    <row r="51" spans="4:4" x14ac:dyDescent="0.35">
      <c r="D51" s="6" t="str">
        <f t="shared" si="0"/>
        <v/>
      </c>
    </row>
    <row r="52" spans="4:4" x14ac:dyDescent="0.35">
      <c r="D52" s="6" t="str">
        <f t="shared" si="0"/>
        <v/>
      </c>
    </row>
    <row r="53" spans="4:4" x14ac:dyDescent="0.35">
      <c r="D53" s="6" t="str">
        <f t="shared" si="0"/>
        <v/>
      </c>
    </row>
    <row r="54" spans="4:4" x14ac:dyDescent="0.35">
      <c r="D54" s="6" t="str">
        <f t="shared" si="0"/>
        <v/>
      </c>
    </row>
    <row r="55" spans="4:4" x14ac:dyDescent="0.35">
      <c r="D55" s="6" t="str">
        <f t="shared" si="0"/>
        <v/>
      </c>
    </row>
    <row r="56" spans="4:4" x14ac:dyDescent="0.35">
      <c r="D56" s="6" t="str">
        <f t="shared" si="0"/>
        <v/>
      </c>
    </row>
    <row r="57" spans="4:4" x14ac:dyDescent="0.35">
      <c r="D57" s="6" t="str">
        <f t="shared" si="0"/>
        <v/>
      </c>
    </row>
    <row r="58" spans="4:4" x14ac:dyDescent="0.35">
      <c r="D58" s="6" t="str">
        <f t="shared" si="0"/>
        <v/>
      </c>
    </row>
    <row r="59" spans="4:4" x14ac:dyDescent="0.35">
      <c r="D59" s="6" t="str">
        <f t="shared" si="0"/>
        <v/>
      </c>
    </row>
    <row r="60" spans="4:4" x14ac:dyDescent="0.35">
      <c r="D60" s="6" t="str">
        <f t="shared" si="0"/>
        <v/>
      </c>
    </row>
    <row r="61" spans="4:4" x14ac:dyDescent="0.35">
      <c r="D61" s="6" t="str">
        <f t="shared" si="0"/>
        <v/>
      </c>
    </row>
    <row r="62" spans="4:4" x14ac:dyDescent="0.35">
      <c r="D62" s="6" t="str">
        <f t="shared" si="0"/>
        <v/>
      </c>
    </row>
    <row r="63" spans="4:4" x14ac:dyDescent="0.35">
      <c r="D63" s="6" t="str">
        <f t="shared" si="0"/>
        <v/>
      </c>
    </row>
    <row r="64" spans="4:4" x14ac:dyDescent="0.35">
      <c r="D64" s="6" t="str">
        <f t="shared" si="0"/>
        <v/>
      </c>
    </row>
    <row r="65" spans="4:4" x14ac:dyDescent="0.35">
      <c r="D65" s="6" t="str">
        <f t="shared" si="0"/>
        <v/>
      </c>
    </row>
    <row r="66" spans="4:4" x14ac:dyDescent="0.35">
      <c r="D66" s="6" t="str">
        <f t="shared" si="0"/>
        <v/>
      </c>
    </row>
    <row r="67" spans="4:4" x14ac:dyDescent="0.35">
      <c r="D67" s="6" t="str">
        <f t="shared" si="0"/>
        <v/>
      </c>
    </row>
    <row r="68" spans="4:4" x14ac:dyDescent="0.35">
      <c r="D68" s="6" t="str">
        <f t="shared" si="0"/>
        <v/>
      </c>
    </row>
    <row r="69" spans="4:4" x14ac:dyDescent="0.35">
      <c r="D69" s="6" t="str">
        <f t="shared" si="0"/>
        <v/>
      </c>
    </row>
    <row r="70" spans="4:4" x14ac:dyDescent="0.35">
      <c r="D70" s="6" t="str">
        <f t="shared" si="0"/>
        <v/>
      </c>
    </row>
    <row r="71" spans="4:4" x14ac:dyDescent="0.35">
      <c r="D71" s="6" t="str">
        <f t="shared" si="0"/>
        <v/>
      </c>
    </row>
    <row r="72" spans="4:4" x14ac:dyDescent="0.35">
      <c r="D72" s="6" t="str">
        <f t="shared" ref="D72:D135" si="1">IF(AND(B72="",C72=""),"",IF($B$6&gt;$C$6,B72-C72,C72-B72))</f>
        <v/>
      </c>
    </row>
    <row r="73" spans="4:4" x14ac:dyDescent="0.35">
      <c r="D73" s="6" t="str">
        <f t="shared" si="1"/>
        <v/>
      </c>
    </row>
    <row r="74" spans="4:4" x14ac:dyDescent="0.35">
      <c r="D74" s="6" t="str">
        <f t="shared" si="1"/>
        <v/>
      </c>
    </row>
    <row r="75" spans="4:4" x14ac:dyDescent="0.35">
      <c r="D75" s="6" t="str">
        <f t="shared" si="1"/>
        <v/>
      </c>
    </row>
    <row r="76" spans="4:4" x14ac:dyDescent="0.35">
      <c r="D76" s="6" t="str">
        <f t="shared" si="1"/>
        <v/>
      </c>
    </row>
    <row r="77" spans="4:4" x14ac:dyDescent="0.35">
      <c r="D77" s="6" t="str">
        <f t="shared" si="1"/>
        <v/>
      </c>
    </row>
    <row r="78" spans="4:4" x14ac:dyDescent="0.35">
      <c r="D78" s="6" t="str">
        <f t="shared" si="1"/>
        <v/>
      </c>
    </row>
    <row r="79" spans="4:4" x14ac:dyDescent="0.35">
      <c r="D79" s="6" t="str">
        <f t="shared" si="1"/>
        <v/>
      </c>
    </row>
    <row r="80" spans="4:4" x14ac:dyDescent="0.35">
      <c r="D80" s="6" t="str">
        <f t="shared" si="1"/>
        <v/>
      </c>
    </row>
    <row r="81" spans="4:4" x14ac:dyDescent="0.35">
      <c r="D81" s="6" t="str">
        <f t="shared" si="1"/>
        <v/>
      </c>
    </row>
    <row r="82" spans="4:4" x14ac:dyDescent="0.35">
      <c r="D82" s="6" t="str">
        <f t="shared" si="1"/>
        <v/>
      </c>
    </row>
    <row r="83" spans="4:4" x14ac:dyDescent="0.35">
      <c r="D83" s="6" t="str">
        <f t="shared" si="1"/>
        <v/>
      </c>
    </row>
    <row r="84" spans="4:4" x14ac:dyDescent="0.35">
      <c r="D84" s="6" t="str">
        <f t="shared" si="1"/>
        <v/>
      </c>
    </row>
    <row r="85" spans="4:4" x14ac:dyDescent="0.35">
      <c r="D85" s="6" t="str">
        <f t="shared" si="1"/>
        <v/>
      </c>
    </row>
    <row r="86" spans="4:4" x14ac:dyDescent="0.35">
      <c r="D86" s="6" t="str">
        <f t="shared" si="1"/>
        <v/>
      </c>
    </row>
    <row r="87" spans="4:4" x14ac:dyDescent="0.35">
      <c r="D87" s="6" t="str">
        <f t="shared" si="1"/>
        <v/>
      </c>
    </row>
    <row r="88" spans="4:4" x14ac:dyDescent="0.35">
      <c r="D88" s="6" t="str">
        <f t="shared" si="1"/>
        <v/>
      </c>
    </row>
    <row r="89" spans="4:4" x14ac:dyDescent="0.35">
      <c r="D89" s="6" t="str">
        <f t="shared" si="1"/>
        <v/>
      </c>
    </row>
    <row r="90" spans="4:4" x14ac:dyDescent="0.35">
      <c r="D90" s="6" t="str">
        <f t="shared" si="1"/>
        <v/>
      </c>
    </row>
    <row r="91" spans="4:4" x14ac:dyDescent="0.35">
      <c r="D91" s="6" t="str">
        <f t="shared" si="1"/>
        <v/>
      </c>
    </row>
    <row r="92" spans="4:4" x14ac:dyDescent="0.35">
      <c r="D92" s="6" t="str">
        <f t="shared" si="1"/>
        <v/>
      </c>
    </row>
    <row r="93" spans="4:4" x14ac:dyDescent="0.35">
      <c r="D93" s="6" t="str">
        <f t="shared" si="1"/>
        <v/>
      </c>
    </row>
    <row r="94" spans="4:4" x14ac:dyDescent="0.35">
      <c r="D94" s="6" t="str">
        <f t="shared" si="1"/>
        <v/>
      </c>
    </row>
    <row r="95" spans="4:4" x14ac:dyDescent="0.35">
      <c r="D95" s="6" t="str">
        <f t="shared" si="1"/>
        <v/>
      </c>
    </row>
    <row r="96" spans="4:4" x14ac:dyDescent="0.35">
      <c r="D96" s="6" t="str">
        <f t="shared" si="1"/>
        <v/>
      </c>
    </row>
    <row r="97" spans="4:4" x14ac:dyDescent="0.35">
      <c r="D97" s="6" t="str">
        <f t="shared" si="1"/>
        <v/>
      </c>
    </row>
    <row r="98" spans="4:4" x14ac:dyDescent="0.35">
      <c r="D98" s="6" t="str">
        <f t="shared" si="1"/>
        <v/>
      </c>
    </row>
    <row r="99" spans="4:4" x14ac:dyDescent="0.35">
      <c r="D99" s="6" t="str">
        <f t="shared" si="1"/>
        <v/>
      </c>
    </row>
    <row r="100" spans="4:4" x14ac:dyDescent="0.35">
      <c r="D100" s="6" t="str">
        <f t="shared" si="1"/>
        <v/>
      </c>
    </row>
    <row r="101" spans="4:4" x14ac:dyDescent="0.35">
      <c r="D101" s="6" t="str">
        <f t="shared" si="1"/>
        <v/>
      </c>
    </row>
    <row r="102" spans="4:4" x14ac:dyDescent="0.35">
      <c r="D102" s="6" t="str">
        <f t="shared" si="1"/>
        <v/>
      </c>
    </row>
    <row r="103" spans="4:4" x14ac:dyDescent="0.35">
      <c r="D103" s="6" t="str">
        <f t="shared" si="1"/>
        <v/>
      </c>
    </row>
    <row r="104" spans="4:4" x14ac:dyDescent="0.35">
      <c r="D104" s="6" t="str">
        <f t="shared" si="1"/>
        <v/>
      </c>
    </row>
    <row r="105" spans="4:4" x14ac:dyDescent="0.35">
      <c r="D105" s="6" t="str">
        <f t="shared" si="1"/>
        <v/>
      </c>
    </row>
    <row r="106" spans="4:4" x14ac:dyDescent="0.35">
      <c r="D106" s="6" t="str">
        <f t="shared" si="1"/>
        <v/>
      </c>
    </row>
    <row r="107" spans="4:4" x14ac:dyDescent="0.35">
      <c r="D107" s="6" t="str">
        <f t="shared" si="1"/>
        <v/>
      </c>
    </row>
    <row r="108" spans="4:4" x14ac:dyDescent="0.35">
      <c r="D108" s="6" t="str">
        <f t="shared" si="1"/>
        <v/>
      </c>
    </row>
    <row r="109" spans="4:4" x14ac:dyDescent="0.35">
      <c r="D109" s="6" t="str">
        <f t="shared" si="1"/>
        <v/>
      </c>
    </row>
    <row r="110" spans="4:4" x14ac:dyDescent="0.35">
      <c r="D110" s="6" t="str">
        <f t="shared" si="1"/>
        <v/>
      </c>
    </row>
    <row r="111" spans="4:4" x14ac:dyDescent="0.35">
      <c r="D111" s="6" t="str">
        <f t="shared" si="1"/>
        <v/>
      </c>
    </row>
    <row r="112" spans="4:4" x14ac:dyDescent="0.35">
      <c r="D112" s="6" t="str">
        <f t="shared" si="1"/>
        <v/>
      </c>
    </row>
    <row r="113" spans="4:4" x14ac:dyDescent="0.35">
      <c r="D113" s="6" t="str">
        <f t="shared" si="1"/>
        <v/>
      </c>
    </row>
    <row r="114" spans="4:4" x14ac:dyDescent="0.35">
      <c r="D114" s="6" t="str">
        <f t="shared" si="1"/>
        <v/>
      </c>
    </row>
    <row r="115" spans="4:4" x14ac:dyDescent="0.35">
      <c r="D115" s="6" t="str">
        <f t="shared" si="1"/>
        <v/>
      </c>
    </row>
    <row r="116" spans="4:4" x14ac:dyDescent="0.35">
      <c r="D116" s="6" t="str">
        <f t="shared" si="1"/>
        <v/>
      </c>
    </row>
    <row r="117" spans="4:4" x14ac:dyDescent="0.35">
      <c r="D117" s="6" t="str">
        <f t="shared" si="1"/>
        <v/>
      </c>
    </row>
    <row r="118" spans="4:4" x14ac:dyDescent="0.35">
      <c r="D118" s="6" t="str">
        <f t="shared" si="1"/>
        <v/>
      </c>
    </row>
    <row r="119" spans="4:4" x14ac:dyDescent="0.35">
      <c r="D119" s="6" t="str">
        <f t="shared" si="1"/>
        <v/>
      </c>
    </row>
    <row r="120" spans="4:4" x14ac:dyDescent="0.35">
      <c r="D120" s="6" t="str">
        <f t="shared" si="1"/>
        <v/>
      </c>
    </row>
    <row r="121" spans="4:4" x14ac:dyDescent="0.35">
      <c r="D121" s="6" t="str">
        <f t="shared" si="1"/>
        <v/>
      </c>
    </row>
    <row r="122" spans="4:4" x14ac:dyDescent="0.35">
      <c r="D122" s="6" t="str">
        <f t="shared" si="1"/>
        <v/>
      </c>
    </row>
    <row r="123" spans="4:4" x14ac:dyDescent="0.35">
      <c r="D123" s="6" t="str">
        <f t="shared" si="1"/>
        <v/>
      </c>
    </row>
    <row r="124" spans="4:4" x14ac:dyDescent="0.35">
      <c r="D124" s="6" t="str">
        <f t="shared" si="1"/>
        <v/>
      </c>
    </row>
    <row r="125" spans="4:4" x14ac:dyDescent="0.35">
      <c r="D125" s="6" t="str">
        <f t="shared" si="1"/>
        <v/>
      </c>
    </row>
    <row r="126" spans="4:4" x14ac:dyDescent="0.35">
      <c r="D126" s="6" t="str">
        <f t="shared" si="1"/>
        <v/>
      </c>
    </row>
    <row r="127" spans="4:4" x14ac:dyDescent="0.35">
      <c r="D127" s="6" t="str">
        <f t="shared" si="1"/>
        <v/>
      </c>
    </row>
    <row r="128" spans="4:4" x14ac:dyDescent="0.35">
      <c r="D128" s="6" t="str">
        <f t="shared" si="1"/>
        <v/>
      </c>
    </row>
    <row r="129" spans="4:4" x14ac:dyDescent="0.35">
      <c r="D129" s="6" t="str">
        <f t="shared" si="1"/>
        <v/>
      </c>
    </row>
    <row r="130" spans="4:4" x14ac:dyDescent="0.35">
      <c r="D130" s="6" t="str">
        <f t="shared" si="1"/>
        <v/>
      </c>
    </row>
    <row r="131" spans="4:4" x14ac:dyDescent="0.35">
      <c r="D131" s="6" t="str">
        <f t="shared" si="1"/>
        <v/>
      </c>
    </row>
    <row r="132" spans="4:4" x14ac:dyDescent="0.35">
      <c r="D132" s="6" t="str">
        <f t="shared" si="1"/>
        <v/>
      </c>
    </row>
    <row r="133" spans="4:4" x14ac:dyDescent="0.35">
      <c r="D133" s="6" t="str">
        <f t="shared" si="1"/>
        <v/>
      </c>
    </row>
    <row r="134" spans="4:4" x14ac:dyDescent="0.35">
      <c r="D134" s="6" t="str">
        <f t="shared" si="1"/>
        <v/>
      </c>
    </row>
    <row r="135" spans="4:4" x14ac:dyDescent="0.35">
      <c r="D135" s="6" t="str">
        <f t="shared" si="1"/>
        <v/>
      </c>
    </row>
    <row r="136" spans="4:4" x14ac:dyDescent="0.35">
      <c r="D136" s="6" t="str">
        <f t="shared" ref="D136:D199" si="2">IF(AND(B136="",C136=""),"",IF($B$6&gt;$C$6,B136-C136,C136-B136))</f>
        <v/>
      </c>
    </row>
    <row r="137" spans="4:4" x14ac:dyDescent="0.35">
      <c r="D137" s="6" t="str">
        <f t="shared" si="2"/>
        <v/>
      </c>
    </row>
    <row r="138" spans="4:4" x14ac:dyDescent="0.35">
      <c r="D138" s="6" t="str">
        <f t="shared" si="2"/>
        <v/>
      </c>
    </row>
    <row r="139" spans="4:4" x14ac:dyDescent="0.35">
      <c r="D139" s="6" t="str">
        <f t="shared" si="2"/>
        <v/>
      </c>
    </row>
    <row r="140" spans="4:4" x14ac:dyDescent="0.35">
      <c r="D140" s="6" t="str">
        <f t="shared" si="2"/>
        <v/>
      </c>
    </row>
    <row r="141" spans="4:4" x14ac:dyDescent="0.35">
      <c r="D141" s="6" t="str">
        <f t="shared" si="2"/>
        <v/>
      </c>
    </row>
    <row r="142" spans="4:4" x14ac:dyDescent="0.35">
      <c r="D142" s="6" t="str">
        <f t="shared" si="2"/>
        <v/>
      </c>
    </row>
    <row r="143" spans="4:4" x14ac:dyDescent="0.35">
      <c r="D143" s="6" t="str">
        <f t="shared" si="2"/>
        <v/>
      </c>
    </row>
    <row r="144" spans="4:4" x14ac:dyDescent="0.35">
      <c r="D144" s="6" t="str">
        <f t="shared" si="2"/>
        <v/>
      </c>
    </row>
    <row r="145" spans="4:4" x14ac:dyDescent="0.35">
      <c r="D145" s="6" t="str">
        <f t="shared" si="2"/>
        <v/>
      </c>
    </row>
    <row r="146" spans="4:4" x14ac:dyDescent="0.35">
      <c r="D146" s="6" t="str">
        <f t="shared" si="2"/>
        <v/>
      </c>
    </row>
    <row r="147" spans="4:4" x14ac:dyDescent="0.35">
      <c r="D147" s="6" t="str">
        <f t="shared" si="2"/>
        <v/>
      </c>
    </row>
    <row r="148" spans="4:4" x14ac:dyDescent="0.35">
      <c r="D148" s="6" t="str">
        <f t="shared" si="2"/>
        <v/>
      </c>
    </row>
    <row r="149" spans="4:4" x14ac:dyDescent="0.35">
      <c r="D149" s="6" t="str">
        <f t="shared" si="2"/>
        <v/>
      </c>
    </row>
    <row r="150" spans="4:4" x14ac:dyDescent="0.35">
      <c r="D150" s="6" t="str">
        <f t="shared" si="2"/>
        <v/>
      </c>
    </row>
    <row r="151" spans="4:4" x14ac:dyDescent="0.35">
      <c r="D151" s="6" t="str">
        <f t="shared" si="2"/>
        <v/>
      </c>
    </row>
    <row r="152" spans="4:4" x14ac:dyDescent="0.35">
      <c r="D152" s="6" t="str">
        <f t="shared" si="2"/>
        <v/>
      </c>
    </row>
    <row r="153" spans="4:4" x14ac:dyDescent="0.35">
      <c r="D153" s="6" t="str">
        <f t="shared" si="2"/>
        <v/>
      </c>
    </row>
    <row r="154" spans="4:4" x14ac:dyDescent="0.35">
      <c r="D154" s="6" t="str">
        <f t="shared" si="2"/>
        <v/>
      </c>
    </row>
    <row r="155" spans="4:4" x14ac:dyDescent="0.35">
      <c r="D155" s="6" t="str">
        <f t="shared" si="2"/>
        <v/>
      </c>
    </row>
    <row r="156" spans="4:4" x14ac:dyDescent="0.35">
      <c r="D156" s="6" t="str">
        <f t="shared" si="2"/>
        <v/>
      </c>
    </row>
    <row r="157" spans="4:4" x14ac:dyDescent="0.35">
      <c r="D157" s="6" t="str">
        <f t="shared" si="2"/>
        <v/>
      </c>
    </row>
    <row r="158" spans="4:4" x14ac:dyDescent="0.35">
      <c r="D158" s="6" t="str">
        <f t="shared" si="2"/>
        <v/>
      </c>
    </row>
    <row r="159" spans="4:4" x14ac:dyDescent="0.35">
      <c r="D159" s="6" t="str">
        <f t="shared" si="2"/>
        <v/>
      </c>
    </row>
    <row r="160" spans="4:4" x14ac:dyDescent="0.35">
      <c r="D160" s="6" t="str">
        <f t="shared" si="2"/>
        <v/>
      </c>
    </row>
    <row r="161" spans="4:4" x14ac:dyDescent="0.35">
      <c r="D161" s="6" t="str">
        <f t="shared" si="2"/>
        <v/>
      </c>
    </row>
    <row r="162" spans="4:4" x14ac:dyDescent="0.35">
      <c r="D162" s="6" t="str">
        <f t="shared" si="2"/>
        <v/>
      </c>
    </row>
    <row r="163" spans="4:4" x14ac:dyDescent="0.35">
      <c r="D163" s="6" t="str">
        <f t="shared" si="2"/>
        <v/>
      </c>
    </row>
    <row r="164" spans="4:4" x14ac:dyDescent="0.35">
      <c r="D164" s="6" t="str">
        <f t="shared" si="2"/>
        <v/>
      </c>
    </row>
    <row r="165" spans="4:4" x14ac:dyDescent="0.35">
      <c r="D165" s="6" t="str">
        <f t="shared" si="2"/>
        <v/>
      </c>
    </row>
    <row r="166" spans="4:4" x14ac:dyDescent="0.35">
      <c r="D166" s="6" t="str">
        <f t="shared" si="2"/>
        <v/>
      </c>
    </row>
    <row r="167" spans="4:4" x14ac:dyDescent="0.35">
      <c r="D167" s="6" t="str">
        <f t="shared" si="2"/>
        <v/>
      </c>
    </row>
    <row r="168" spans="4:4" x14ac:dyDescent="0.35">
      <c r="D168" s="6" t="str">
        <f t="shared" si="2"/>
        <v/>
      </c>
    </row>
    <row r="169" spans="4:4" x14ac:dyDescent="0.35">
      <c r="D169" s="6" t="str">
        <f t="shared" si="2"/>
        <v/>
      </c>
    </row>
    <row r="170" spans="4:4" x14ac:dyDescent="0.35">
      <c r="D170" s="6" t="str">
        <f t="shared" si="2"/>
        <v/>
      </c>
    </row>
    <row r="171" spans="4:4" x14ac:dyDescent="0.35">
      <c r="D171" s="6" t="str">
        <f t="shared" si="2"/>
        <v/>
      </c>
    </row>
    <row r="172" spans="4:4" x14ac:dyDescent="0.35">
      <c r="D172" s="6" t="str">
        <f t="shared" si="2"/>
        <v/>
      </c>
    </row>
    <row r="173" spans="4:4" x14ac:dyDescent="0.35">
      <c r="D173" s="6" t="str">
        <f t="shared" si="2"/>
        <v/>
      </c>
    </row>
    <row r="174" spans="4:4" x14ac:dyDescent="0.35">
      <c r="D174" s="6" t="str">
        <f t="shared" si="2"/>
        <v/>
      </c>
    </row>
    <row r="175" spans="4:4" x14ac:dyDescent="0.35">
      <c r="D175" s="6" t="str">
        <f t="shared" si="2"/>
        <v/>
      </c>
    </row>
    <row r="176" spans="4:4" x14ac:dyDescent="0.35">
      <c r="D176" s="6" t="str">
        <f t="shared" si="2"/>
        <v/>
      </c>
    </row>
    <row r="177" spans="4:4" x14ac:dyDescent="0.35">
      <c r="D177" s="6" t="str">
        <f t="shared" si="2"/>
        <v/>
      </c>
    </row>
    <row r="178" spans="4:4" x14ac:dyDescent="0.35">
      <c r="D178" s="6" t="str">
        <f t="shared" si="2"/>
        <v/>
      </c>
    </row>
    <row r="179" spans="4:4" x14ac:dyDescent="0.35">
      <c r="D179" s="6" t="str">
        <f t="shared" si="2"/>
        <v/>
      </c>
    </row>
    <row r="180" spans="4:4" x14ac:dyDescent="0.35">
      <c r="D180" s="6" t="str">
        <f t="shared" si="2"/>
        <v/>
      </c>
    </row>
    <row r="181" spans="4:4" x14ac:dyDescent="0.35">
      <c r="D181" s="6" t="str">
        <f t="shared" si="2"/>
        <v/>
      </c>
    </row>
    <row r="182" spans="4:4" x14ac:dyDescent="0.35">
      <c r="D182" s="6" t="str">
        <f t="shared" si="2"/>
        <v/>
      </c>
    </row>
    <row r="183" spans="4:4" x14ac:dyDescent="0.35">
      <c r="D183" s="6" t="str">
        <f t="shared" si="2"/>
        <v/>
      </c>
    </row>
    <row r="184" spans="4:4" x14ac:dyDescent="0.35">
      <c r="D184" s="6" t="str">
        <f t="shared" si="2"/>
        <v/>
      </c>
    </row>
    <row r="185" spans="4:4" x14ac:dyDescent="0.35">
      <c r="D185" s="6" t="str">
        <f t="shared" si="2"/>
        <v/>
      </c>
    </row>
    <row r="186" spans="4:4" x14ac:dyDescent="0.35">
      <c r="D186" s="6" t="str">
        <f t="shared" si="2"/>
        <v/>
      </c>
    </row>
    <row r="187" spans="4:4" x14ac:dyDescent="0.35">
      <c r="D187" s="6" t="str">
        <f t="shared" si="2"/>
        <v/>
      </c>
    </row>
    <row r="188" spans="4:4" x14ac:dyDescent="0.35">
      <c r="D188" s="6" t="str">
        <f t="shared" si="2"/>
        <v/>
      </c>
    </row>
    <row r="189" spans="4:4" x14ac:dyDescent="0.35">
      <c r="D189" s="6" t="str">
        <f t="shared" si="2"/>
        <v/>
      </c>
    </row>
    <row r="190" spans="4:4" x14ac:dyDescent="0.35">
      <c r="D190" s="6" t="str">
        <f t="shared" si="2"/>
        <v/>
      </c>
    </row>
    <row r="191" spans="4:4" x14ac:dyDescent="0.35">
      <c r="D191" s="6" t="str">
        <f t="shared" si="2"/>
        <v/>
      </c>
    </row>
    <row r="192" spans="4:4" x14ac:dyDescent="0.35">
      <c r="D192" s="6" t="str">
        <f t="shared" si="2"/>
        <v/>
      </c>
    </row>
    <row r="193" spans="4:4" x14ac:dyDescent="0.35">
      <c r="D193" s="6" t="str">
        <f t="shared" si="2"/>
        <v/>
      </c>
    </row>
    <row r="194" spans="4:4" x14ac:dyDescent="0.35">
      <c r="D194" s="6" t="str">
        <f t="shared" si="2"/>
        <v/>
      </c>
    </row>
    <row r="195" spans="4:4" x14ac:dyDescent="0.35">
      <c r="D195" s="6" t="str">
        <f t="shared" si="2"/>
        <v/>
      </c>
    </row>
    <row r="196" spans="4:4" x14ac:dyDescent="0.35">
      <c r="D196" s="6" t="str">
        <f t="shared" si="2"/>
        <v/>
      </c>
    </row>
    <row r="197" spans="4:4" x14ac:dyDescent="0.35">
      <c r="D197" s="6" t="str">
        <f t="shared" si="2"/>
        <v/>
      </c>
    </row>
    <row r="198" spans="4:4" x14ac:dyDescent="0.35">
      <c r="D198" s="6" t="str">
        <f t="shared" si="2"/>
        <v/>
      </c>
    </row>
    <row r="199" spans="4:4" x14ac:dyDescent="0.35">
      <c r="D199" s="6" t="str">
        <f t="shared" si="2"/>
        <v/>
      </c>
    </row>
    <row r="200" spans="4:4" x14ac:dyDescent="0.35">
      <c r="D200" s="6" t="str">
        <f t="shared" ref="D200:D263" si="3">IF(AND(B200="",C200=""),"",IF($B$6&gt;$C$6,B200-C200,C200-B200))</f>
        <v/>
      </c>
    </row>
    <row r="201" spans="4:4" x14ac:dyDescent="0.35">
      <c r="D201" s="6" t="str">
        <f t="shared" si="3"/>
        <v/>
      </c>
    </row>
    <row r="202" spans="4:4" x14ac:dyDescent="0.35">
      <c r="D202" s="6" t="str">
        <f t="shared" si="3"/>
        <v/>
      </c>
    </row>
    <row r="203" spans="4:4" x14ac:dyDescent="0.35">
      <c r="D203" s="6" t="str">
        <f t="shared" si="3"/>
        <v/>
      </c>
    </row>
    <row r="204" spans="4:4" x14ac:dyDescent="0.35">
      <c r="D204" s="6" t="str">
        <f t="shared" si="3"/>
        <v/>
      </c>
    </row>
    <row r="205" spans="4:4" x14ac:dyDescent="0.35">
      <c r="D205" s="6" t="str">
        <f t="shared" si="3"/>
        <v/>
      </c>
    </row>
    <row r="206" spans="4:4" x14ac:dyDescent="0.35">
      <c r="D206" s="6" t="str">
        <f t="shared" si="3"/>
        <v/>
      </c>
    </row>
    <row r="207" spans="4:4" x14ac:dyDescent="0.35">
      <c r="D207" s="6" t="str">
        <f t="shared" si="3"/>
        <v/>
      </c>
    </row>
    <row r="208" spans="4:4" x14ac:dyDescent="0.35">
      <c r="D208" s="6" t="str">
        <f t="shared" si="3"/>
        <v/>
      </c>
    </row>
    <row r="209" spans="4:4" x14ac:dyDescent="0.35">
      <c r="D209" s="6" t="str">
        <f t="shared" si="3"/>
        <v/>
      </c>
    </row>
    <row r="210" spans="4:4" x14ac:dyDescent="0.35">
      <c r="D210" s="6" t="str">
        <f t="shared" si="3"/>
        <v/>
      </c>
    </row>
    <row r="211" spans="4:4" x14ac:dyDescent="0.35">
      <c r="D211" s="6" t="str">
        <f t="shared" si="3"/>
        <v/>
      </c>
    </row>
    <row r="212" spans="4:4" x14ac:dyDescent="0.35">
      <c r="D212" s="6" t="str">
        <f t="shared" si="3"/>
        <v/>
      </c>
    </row>
    <row r="213" spans="4:4" x14ac:dyDescent="0.35">
      <c r="D213" s="6" t="str">
        <f t="shared" si="3"/>
        <v/>
      </c>
    </row>
    <row r="214" spans="4:4" x14ac:dyDescent="0.35">
      <c r="D214" s="6" t="str">
        <f t="shared" si="3"/>
        <v/>
      </c>
    </row>
    <row r="215" spans="4:4" x14ac:dyDescent="0.35">
      <c r="D215" s="6" t="str">
        <f t="shared" si="3"/>
        <v/>
      </c>
    </row>
    <row r="216" spans="4:4" x14ac:dyDescent="0.35">
      <c r="D216" s="6" t="str">
        <f t="shared" si="3"/>
        <v/>
      </c>
    </row>
    <row r="217" spans="4:4" x14ac:dyDescent="0.35">
      <c r="D217" s="6" t="str">
        <f t="shared" si="3"/>
        <v/>
      </c>
    </row>
    <row r="218" spans="4:4" x14ac:dyDescent="0.35">
      <c r="D218" s="6" t="str">
        <f t="shared" si="3"/>
        <v/>
      </c>
    </row>
    <row r="219" spans="4:4" x14ac:dyDescent="0.35">
      <c r="D219" s="6" t="str">
        <f t="shared" si="3"/>
        <v/>
      </c>
    </row>
    <row r="220" spans="4:4" x14ac:dyDescent="0.35">
      <c r="D220" s="6" t="str">
        <f t="shared" si="3"/>
        <v/>
      </c>
    </row>
    <row r="221" spans="4:4" x14ac:dyDescent="0.35">
      <c r="D221" s="6" t="str">
        <f t="shared" si="3"/>
        <v/>
      </c>
    </row>
    <row r="222" spans="4:4" x14ac:dyDescent="0.35">
      <c r="D222" s="6" t="str">
        <f t="shared" si="3"/>
        <v/>
      </c>
    </row>
    <row r="223" spans="4:4" x14ac:dyDescent="0.35">
      <c r="D223" s="6" t="str">
        <f t="shared" si="3"/>
        <v/>
      </c>
    </row>
    <row r="224" spans="4:4" x14ac:dyDescent="0.35">
      <c r="D224" s="6" t="str">
        <f t="shared" si="3"/>
        <v/>
      </c>
    </row>
    <row r="225" spans="4:4" x14ac:dyDescent="0.35">
      <c r="D225" s="6" t="str">
        <f t="shared" si="3"/>
        <v/>
      </c>
    </row>
    <row r="226" spans="4:4" x14ac:dyDescent="0.35">
      <c r="D226" s="6" t="str">
        <f t="shared" si="3"/>
        <v/>
      </c>
    </row>
    <row r="227" spans="4:4" x14ac:dyDescent="0.35">
      <c r="D227" s="6" t="str">
        <f t="shared" si="3"/>
        <v/>
      </c>
    </row>
    <row r="228" spans="4:4" x14ac:dyDescent="0.35">
      <c r="D228" s="6" t="str">
        <f t="shared" si="3"/>
        <v/>
      </c>
    </row>
    <row r="229" spans="4:4" x14ac:dyDescent="0.35">
      <c r="D229" s="6" t="str">
        <f t="shared" si="3"/>
        <v/>
      </c>
    </row>
    <row r="230" spans="4:4" x14ac:dyDescent="0.35">
      <c r="D230" s="6" t="str">
        <f t="shared" si="3"/>
        <v/>
      </c>
    </row>
    <row r="231" spans="4:4" x14ac:dyDescent="0.35">
      <c r="D231" s="6" t="str">
        <f t="shared" si="3"/>
        <v/>
      </c>
    </row>
    <row r="232" spans="4:4" x14ac:dyDescent="0.35">
      <c r="D232" s="6" t="str">
        <f t="shared" si="3"/>
        <v/>
      </c>
    </row>
    <row r="233" spans="4:4" x14ac:dyDescent="0.35">
      <c r="D233" s="6" t="str">
        <f t="shared" si="3"/>
        <v/>
      </c>
    </row>
    <row r="234" spans="4:4" x14ac:dyDescent="0.35">
      <c r="D234" s="6" t="str">
        <f t="shared" si="3"/>
        <v/>
      </c>
    </row>
    <row r="235" spans="4:4" x14ac:dyDescent="0.35">
      <c r="D235" s="6" t="str">
        <f t="shared" si="3"/>
        <v/>
      </c>
    </row>
    <row r="236" spans="4:4" x14ac:dyDescent="0.35">
      <c r="D236" s="6" t="str">
        <f t="shared" si="3"/>
        <v/>
      </c>
    </row>
    <row r="237" spans="4:4" x14ac:dyDescent="0.35">
      <c r="D237" s="6" t="str">
        <f t="shared" si="3"/>
        <v/>
      </c>
    </row>
    <row r="238" spans="4:4" x14ac:dyDescent="0.35">
      <c r="D238" s="6" t="str">
        <f t="shared" si="3"/>
        <v/>
      </c>
    </row>
    <row r="239" spans="4:4" x14ac:dyDescent="0.35">
      <c r="D239" s="6" t="str">
        <f t="shared" si="3"/>
        <v/>
      </c>
    </row>
    <row r="240" spans="4:4" x14ac:dyDescent="0.35">
      <c r="D240" s="6" t="str">
        <f t="shared" si="3"/>
        <v/>
      </c>
    </row>
    <row r="241" spans="4:4" x14ac:dyDescent="0.35">
      <c r="D241" s="6" t="str">
        <f t="shared" si="3"/>
        <v/>
      </c>
    </row>
    <row r="242" spans="4:4" x14ac:dyDescent="0.35">
      <c r="D242" s="6" t="str">
        <f t="shared" si="3"/>
        <v/>
      </c>
    </row>
    <row r="243" spans="4:4" x14ac:dyDescent="0.35">
      <c r="D243" s="6" t="str">
        <f t="shared" si="3"/>
        <v/>
      </c>
    </row>
    <row r="244" spans="4:4" x14ac:dyDescent="0.35">
      <c r="D244" s="6" t="str">
        <f t="shared" si="3"/>
        <v/>
      </c>
    </row>
    <row r="245" spans="4:4" x14ac:dyDescent="0.35">
      <c r="D245" s="6" t="str">
        <f t="shared" si="3"/>
        <v/>
      </c>
    </row>
    <row r="246" spans="4:4" x14ac:dyDescent="0.35">
      <c r="D246" s="6" t="str">
        <f t="shared" si="3"/>
        <v/>
      </c>
    </row>
    <row r="247" spans="4:4" x14ac:dyDescent="0.35">
      <c r="D247" s="6" t="str">
        <f t="shared" si="3"/>
        <v/>
      </c>
    </row>
    <row r="248" spans="4:4" x14ac:dyDescent="0.35">
      <c r="D248" s="6" t="str">
        <f t="shared" si="3"/>
        <v/>
      </c>
    </row>
    <row r="249" spans="4:4" x14ac:dyDescent="0.35">
      <c r="D249" s="6" t="str">
        <f t="shared" si="3"/>
        <v/>
      </c>
    </row>
    <row r="250" spans="4:4" x14ac:dyDescent="0.35">
      <c r="D250" s="6" t="str">
        <f t="shared" si="3"/>
        <v/>
      </c>
    </row>
    <row r="251" spans="4:4" x14ac:dyDescent="0.35">
      <c r="D251" s="6" t="str">
        <f t="shared" si="3"/>
        <v/>
      </c>
    </row>
    <row r="252" spans="4:4" x14ac:dyDescent="0.35">
      <c r="D252" s="6" t="str">
        <f t="shared" si="3"/>
        <v/>
      </c>
    </row>
    <row r="253" spans="4:4" x14ac:dyDescent="0.35">
      <c r="D253" s="6" t="str">
        <f t="shared" si="3"/>
        <v/>
      </c>
    </row>
    <row r="254" spans="4:4" x14ac:dyDescent="0.35">
      <c r="D254" s="6" t="str">
        <f t="shared" si="3"/>
        <v/>
      </c>
    </row>
    <row r="255" spans="4:4" x14ac:dyDescent="0.35">
      <c r="D255" s="6" t="str">
        <f t="shared" si="3"/>
        <v/>
      </c>
    </row>
    <row r="256" spans="4:4" x14ac:dyDescent="0.35">
      <c r="D256" s="6" t="str">
        <f t="shared" si="3"/>
        <v/>
      </c>
    </row>
    <row r="257" spans="4:4" x14ac:dyDescent="0.35">
      <c r="D257" s="6" t="str">
        <f t="shared" si="3"/>
        <v/>
      </c>
    </row>
    <row r="258" spans="4:4" x14ac:dyDescent="0.35">
      <c r="D258" s="6" t="str">
        <f t="shared" si="3"/>
        <v/>
      </c>
    </row>
    <row r="259" spans="4:4" x14ac:dyDescent="0.35">
      <c r="D259" s="6" t="str">
        <f t="shared" si="3"/>
        <v/>
      </c>
    </row>
    <row r="260" spans="4:4" x14ac:dyDescent="0.35">
      <c r="D260" s="6" t="str">
        <f t="shared" si="3"/>
        <v/>
      </c>
    </row>
    <row r="261" spans="4:4" x14ac:dyDescent="0.35">
      <c r="D261" s="6" t="str">
        <f t="shared" si="3"/>
        <v/>
      </c>
    </row>
    <row r="262" spans="4:4" x14ac:dyDescent="0.35">
      <c r="D262" s="6" t="str">
        <f t="shared" si="3"/>
        <v/>
      </c>
    </row>
    <row r="263" spans="4:4" x14ac:dyDescent="0.35">
      <c r="D263" s="6" t="str">
        <f t="shared" si="3"/>
        <v/>
      </c>
    </row>
    <row r="264" spans="4:4" x14ac:dyDescent="0.35">
      <c r="D264" s="6" t="str">
        <f t="shared" ref="D264:D327" si="4">IF(AND(B264="",C264=""),"",IF($B$6&gt;$C$6,B264-C264,C264-B264))</f>
        <v/>
      </c>
    </row>
    <row r="265" spans="4:4" x14ac:dyDescent="0.35">
      <c r="D265" s="6" t="str">
        <f t="shared" si="4"/>
        <v/>
      </c>
    </row>
    <row r="266" spans="4:4" x14ac:dyDescent="0.35">
      <c r="D266" s="6" t="str">
        <f t="shared" si="4"/>
        <v/>
      </c>
    </row>
    <row r="267" spans="4:4" x14ac:dyDescent="0.35">
      <c r="D267" s="6" t="str">
        <f t="shared" si="4"/>
        <v/>
      </c>
    </row>
    <row r="268" spans="4:4" x14ac:dyDescent="0.35">
      <c r="D268" s="6" t="str">
        <f t="shared" si="4"/>
        <v/>
      </c>
    </row>
    <row r="269" spans="4:4" x14ac:dyDescent="0.35">
      <c r="D269" s="6" t="str">
        <f t="shared" si="4"/>
        <v/>
      </c>
    </row>
    <row r="270" spans="4:4" x14ac:dyDescent="0.35">
      <c r="D270" s="6" t="str">
        <f t="shared" si="4"/>
        <v/>
      </c>
    </row>
    <row r="271" spans="4:4" x14ac:dyDescent="0.35">
      <c r="D271" s="6" t="str">
        <f t="shared" si="4"/>
        <v/>
      </c>
    </row>
    <row r="272" spans="4:4" x14ac:dyDescent="0.35">
      <c r="D272" s="6" t="str">
        <f t="shared" si="4"/>
        <v/>
      </c>
    </row>
    <row r="273" spans="4:4" x14ac:dyDescent="0.35">
      <c r="D273" s="6" t="str">
        <f t="shared" si="4"/>
        <v/>
      </c>
    </row>
    <row r="274" spans="4:4" x14ac:dyDescent="0.35">
      <c r="D274" s="6" t="str">
        <f t="shared" si="4"/>
        <v/>
      </c>
    </row>
    <row r="275" spans="4:4" x14ac:dyDescent="0.35">
      <c r="D275" s="6" t="str">
        <f t="shared" si="4"/>
        <v/>
      </c>
    </row>
    <row r="276" spans="4:4" x14ac:dyDescent="0.35">
      <c r="D276" s="6" t="str">
        <f t="shared" si="4"/>
        <v/>
      </c>
    </row>
    <row r="277" spans="4:4" x14ac:dyDescent="0.35">
      <c r="D277" s="6" t="str">
        <f t="shared" si="4"/>
        <v/>
      </c>
    </row>
    <row r="278" spans="4:4" x14ac:dyDescent="0.35">
      <c r="D278" s="6" t="str">
        <f t="shared" si="4"/>
        <v/>
      </c>
    </row>
    <row r="279" spans="4:4" x14ac:dyDescent="0.35">
      <c r="D279" s="6" t="str">
        <f t="shared" si="4"/>
        <v/>
      </c>
    </row>
    <row r="280" spans="4:4" x14ac:dyDescent="0.35">
      <c r="D280" s="6" t="str">
        <f t="shared" si="4"/>
        <v/>
      </c>
    </row>
    <row r="281" spans="4:4" x14ac:dyDescent="0.35">
      <c r="D281" s="6" t="str">
        <f t="shared" si="4"/>
        <v/>
      </c>
    </row>
    <row r="282" spans="4:4" x14ac:dyDescent="0.35">
      <c r="D282" s="6" t="str">
        <f t="shared" si="4"/>
        <v/>
      </c>
    </row>
    <row r="283" spans="4:4" x14ac:dyDescent="0.35">
      <c r="D283" s="6" t="str">
        <f t="shared" si="4"/>
        <v/>
      </c>
    </row>
    <row r="284" spans="4:4" x14ac:dyDescent="0.35">
      <c r="D284" s="6" t="str">
        <f t="shared" si="4"/>
        <v/>
      </c>
    </row>
    <row r="285" spans="4:4" x14ac:dyDescent="0.35">
      <c r="D285" s="6" t="str">
        <f t="shared" si="4"/>
        <v/>
      </c>
    </row>
    <row r="286" spans="4:4" x14ac:dyDescent="0.35">
      <c r="D286" s="6" t="str">
        <f t="shared" si="4"/>
        <v/>
      </c>
    </row>
    <row r="287" spans="4:4" x14ac:dyDescent="0.35">
      <c r="D287" s="6" t="str">
        <f t="shared" si="4"/>
        <v/>
      </c>
    </row>
    <row r="288" spans="4:4" x14ac:dyDescent="0.35">
      <c r="D288" s="6" t="str">
        <f t="shared" si="4"/>
        <v/>
      </c>
    </row>
    <row r="289" spans="4:4" x14ac:dyDescent="0.35">
      <c r="D289" s="6" t="str">
        <f t="shared" si="4"/>
        <v/>
      </c>
    </row>
    <row r="290" spans="4:4" x14ac:dyDescent="0.35">
      <c r="D290" s="6" t="str">
        <f t="shared" si="4"/>
        <v/>
      </c>
    </row>
    <row r="291" spans="4:4" x14ac:dyDescent="0.35">
      <c r="D291" s="6" t="str">
        <f t="shared" si="4"/>
        <v/>
      </c>
    </row>
    <row r="292" spans="4:4" x14ac:dyDescent="0.35">
      <c r="D292" s="6" t="str">
        <f t="shared" si="4"/>
        <v/>
      </c>
    </row>
    <row r="293" spans="4:4" x14ac:dyDescent="0.35">
      <c r="D293" s="6" t="str">
        <f t="shared" si="4"/>
        <v/>
      </c>
    </row>
    <row r="294" spans="4:4" x14ac:dyDescent="0.35">
      <c r="D294" s="6" t="str">
        <f t="shared" si="4"/>
        <v/>
      </c>
    </row>
    <row r="295" spans="4:4" x14ac:dyDescent="0.35">
      <c r="D295" s="6" t="str">
        <f t="shared" si="4"/>
        <v/>
      </c>
    </row>
    <row r="296" spans="4:4" x14ac:dyDescent="0.35">
      <c r="D296" s="6" t="str">
        <f t="shared" si="4"/>
        <v/>
      </c>
    </row>
    <row r="297" spans="4:4" x14ac:dyDescent="0.35">
      <c r="D297" s="6" t="str">
        <f t="shared" si="4"/>
        <v/>
      </c>
    </row>
    <row r="298" spans="4:4" x14ac:dyDescent="0.35">
      <c r="D298" s="6" t="str">
        <f t="shared" si="4"/>
        <v/>
      </c>
    </row>
    <row r="299" spans="4:4" x14ac:dyDescent="0.35">
      <c r="D299" s="6" t="str">
        <f t="shared" si="4"/>
        <v/>
      </c>
    </row>
    <row r="300" spans="4:4" x14ac:dyDescent="0.35">
      <c r="D300" s="6" t="str">
        <f t="shared" si="4"/>
        <v/>
      </c>
    </row>
    <row r="301" spans="4:4" x14ac:dyDescent="0.35">
      <c r="D301" s="6" t="str">
        <f t="shared" si="4"/>
        <v/>
      </c>
    </row>
    <row r="302" spans="4:4" x14ac:dyDescent="0.35">
      <c r="D302" s="6" t="str">
        <f t="shared" si="4"/>
        <v/>
      </c>
    </row>
    <row r="303" spans="4:4" x14ac:dyDescent="0.35">
      <c r="D303" s="6" t="str">
        <f t="shared" si="4"/>
        <v/>
      </c>
    </row>
    <row r="304" spans="4:4" x14ac:dyDescent="0.35">
      <c r="D304" s="6" t="str">
        <f t="shared" si="4"/>
        <v/>
      </c>
    </row>
    <row r="305" spans="4:4" x14ac:dyDescent="0.35">
      <c r="D305" s="6" t="str">
        <f t="shared" si="4"/>
        <v/>
      </c>
    </row>
    <row r="306" spans="4:4" x14ac:dyDescent="0.35">
      <c r="D306" s="6" t="str">
        <f t="shared" si="4"/>
        <v/>
      </c>
    </row>
    <row r="307" spans="4:4" x14ac:dyDescent="0.35">
      <c r="D307" s="6" t="str">
        <f t="shared" si="4"/>
        <v/>
      </c>
    </row>
    <row r="308" spans="4:4" x14ac:dyDescent="0.35">
      <c r="D308" s="6" t="str">
        <f t="shared" si="4"/>
        <v/>
      </c>
    </row>
    <row r="309" spans="4:4" x14ac:dyDescent="0.35">
      <c r="D309" s="6" t="str">
        <f t="shared" si="4"/>
        <v/>
      </c>
    </row>
    <row r="310" spans="4:4" x14ac:dyDescent="0.35">
      <c r="D310" s="6" t="str">
        <f t="shared" si="4"/>
        <v/>
      </c>
    </row>
    <row r="311" spans="4:4" x14ac:dyDescent="0.35">
      <c r="D311" s="6" t="str">
        <f t="shared" si="4"/>
        <v/>
      </c>
    </row>
    <row r="312" spans="4:4" x14ac:dyDescent="0.35">
      <c r="D312" s="6" t="str">
        <f t="shared" si="4"/>
        <v/>
      </c>
    </row>
    <row r="313" spans="4:4" x14ac:dyDescent="0.35">
      <c r="D313" s="6" t="str">
        <f t="shared" si="4"/>
        <v/>
      </c>
    </row>
    <row r="314" spans="4:4" x14ac:dyDescent="0.35">
      <c r="D314" s="6" t="str">
        <f t="shared" si="4"/>
        <v/>
      </c>
    </row>
    <row r="315" spans="4:4" x14ac:dyDescent="0.35">
      <c r="D315" s="6" t="str">
        <f t="shared" si="4"/>
        <v/>
      </c>
    </row>
    <row r="316" spans="4:4" x14ac:dyDescent="0.35">
      <c r="D316" s="6" t="str">
        <f t="shared" si="4"/>
        <v/>
      </c>
    </row>
    <row r="317" spans="4:4" x14ac:dyDescent="0.35">
      <c r="D317" s="6" t="str">
        <f t="shared" si="4"/>
        <v/>
      </c>
    </row>
    <row r="318" spans="4:4" x14ac:dyDescent="0.35">
      <c r="D318" s="6" t="str">
        <f t="shared" si="4"/>
        <v/>
      </c>
    </row>
    <row r="319" spans="4:4" x14ac:dyDescent="0.35">
      <c r="D319" s="6" t="str">
        <f t="shared" si="4"/>
        <v/>
      </c>
    </row>
    <row r="320" spans="4:4" x14ac:dyDescent="0.35">
      <c r="D320" s="6" t="str">
        <f t="shared" si="4"/>
        <v/>
      </c>
    </row>
    <row r="321" spans="4:4" x14ac:dyDescent="0.35">
      <c r="D321" s="6" t="str">
        <f t="shared" si="4"/>
        <v/>
      </c>
    </row>
    <row r="322" spans="4:4" x14ac:dyDescent="0.35">
      <c r="D322" s="6" t="str">
        <f t="shared" si="4"/>
        <v/>
      </c>
    </row>
    <row r="323" spans="4:4" x14ac:dyDescent="0.35">
      <c r="D323" s="6" t="str">
        <f t="shared" si="4"/>
        <v/>
      </c>
    </row>
    <row r="324" spans="4:4" x14ac:dyDescent="0.35">
      <c r="D324" s="6" t="str">
        <f t="shared" si="4"/>
        <v/>
      </c>
    </row>
    <row r="325" spans="4:4" x14ac:dyDescent="0.35">
      <c r="D325" s="6" t="str">
        <f t="shared" si="4"/>
        <v/>
      </c>
    </row>
    <row r="326" spans="4:4" x14ac:dyDescent="0.35">
      <c r="D326" s="6" t="str">
        <f t="shared" si="4"/>
        <v/>
      </c>
    </row>
    <row r="327" spans="4:4" x14ac:dyDescent="0.35">
      <c r="D327" s="6" t="str">
        <f t="shared" si="4"/>
        <v/>
      </c>
    </row>
    <row r="328" spans="4:4" x14ac:dyDescent="0.35">
      <c r="D328" s="6" t="str">
        <f t="shared" ref="D328:D391" si="5">IF(AND(B328="",C328=""),"",IF($B$6&gt;$C$6,B328-C328,C328-B328))</f>
        <v/>
      </c>
    </row>
    <row r="329" spans="4:4" x14ac:dyDescent="0.35">
      <c r="D329" s="6" t="str">
        <f t="shared" si="5"/>
        <v/>
      </c>
    </row>
    <row r="330" spans="4:4" x14ac:dyDescent="0.35">
      <c r="D330" s="6" t="str">
        <f t="shared" si="5"/>
        <v/>
      </c>
    </row>
    <row r="331" spans="4:4" x14ac:dyDescent="0.35">
      <c r="D331" s="6" t="str">
        <f t="shared" si="5"/>
        <v/>
      </c>
    </row>
    <row r="332" spans="4:4" x14ac:dyDescent="0.35">
      <c r="D332" s="6" t="str">
        <f t="shared" si="5"/>
        <v/>
      </c>
    </row>
    <row r="333" spans="4:4" x14ac:dyDescent="0.35">
      <c r="D333" s="6" t="str">
        <f t="shared" si="5"/>
        <v/>
      </c>
    </row>
    <row r="334" spans="4:4" x14ac:dyDescent="0.35">
      <c r="D334" s="6" t="str">
        <f t="shared" si="5"/>
        <v/>
      </c>
    </row>
    <row r="335" spans="4:4" x14ac:dyDescent="0.35">
      <c r="D335" s="6" t="str">
        <f t="shared" si="5"/>
        <v/>
      </c>
    </row>
    <row r="336" spans="4:4" x14ac:dyDescent="0.35">
      <c r="D336" s="6" t="str">
        <f t="shared" si="5"/>
        <v/>
      </c>
    </row>
    <row r="337" spans="4:4" x14ac:dyDescent="0.35">
      <c r="D337" s="6" t="str">
        <f t="shared" si="5"/>
        <v/>
      </c>
    </row>
    <row r="338" spans="4:4" x14ac:dyDescent="0.35">
      <c r="D338" s="6" t="str">
        <f t="shared" si="5"/>
        <v/>
      </c>
    </row>
    <row r="339" spans="4:4" x14ac:dyDescent="0.35">
      <c r="D339" s="6" t="str">
        <f t="shared" si="5"/>
        <v/>
      </c>
    </row>
    <row r="340" spans="4:4" x14ac:dyDescent="0.35">
      <c r="D340" s="6" t="str">
        <f t="shared" si="5"/>
        <v/>
      </c>
    </row>
    <row r="341" spans="4:4" x14ac:dyDescent="0.35">
      <c r="D341" s="6" t="str">
        <f t="shared" si="5"/>
        <v/>
      </c>
    </row>
    <row r="342" spans="4:4" x14ac:dyDescent="0.35">
      <c r="D342" s="6" t="str">
        <f t="shared" si="5"/>
        <v/>
      </c>
    </row>
    <row r="343" spans="4:4" x14ac:dyDescent="0.35">
      <c r="D343" s="6" t="str">
        <f t="shared" si="5"/>
        <v/>
      </c>
    </row>
    <row r="344" spans="4:4" x14ac:dyDescent="0.35">
      <c r="D344" s="6" t="str">
        <f t="shared" si="5"/>
        <v/>
      </c>
    </row>
    <row r="345" spans="4:4" x14ac:dyDescent="0.35">
      <c r="D345" s="6" t="str">
        <f t="shared" si="5"/>
        <v/>
      </c>
    </row>
    <row r="346" spans="4:4" x14ac:dyDescent="0.35">
      <c r="D346" s="6" t="str">
        <f t="shared" si="5"/>
        <v/>
      </c>
    </row>
    <row r="347" spans="4:4" x14ac:dyDescent="0.35">
      <c r="D347" s="6" t="str">
        <f t="shared" si="5"/>
        <v/>
      </c>
    </row>
    <row r="348" spans="4:4" x14ac:dyDescent="0.35">
      <c r="D348" s="6" t="str">
        <f t="shared" si="5"/>
        <v/>
      </c>
    </row>
    <row r="349" spans="4:4" x14ac:dyDescent="0.35">
      <c r="D349" s="6" t="str">
        <f t="shared" si="5"/>
        <v/>
      </c>
    </row>
    <row r="350" spans="4:4" x14ac:dyDescent="0.35">
      <c r="D350" s="6" t="str">
        <f t="shared" si="5"/>
        <v/>
      </c>
    </row>
    <row r="351" spans="4:4" x14ac:dyDescent="0.35">
      <c r="D351" s="6" t="str">
        <f t="shared" si="5"/>
        <v/>
      </c>
    </row>
    <row r="352" spans="4:4" x14ac:dyDescent="0.35">
      <c r="D352" s="6" t="str">
        <f t="shared" si="5"/>
        <v/>
      </c>
    </row>
    <row r="353" spans="4:4" x14ac:dyDescent="0.35">
      <c r="D353" s="6" t="str">
        <f t="shared" si="5"/>
        <v/>
      </c>
    </row>
    <row r="354" spans="4:4" x14ac:dyDescent="0.35">
      <c r="D354" s="6" t="str">
        <f t="shared" si="5"/>
        <v/>
      </c>
    </row>
    <row r="355" spans="4:4" x14ac:dyDescent="0.35">
      <c r="D355" s="6" t="str">
        <f t="shared" si="5"/>
        <v/>
      </c>
    </row>
    <row r="356" spans="4:4" x14ac:dyDescent="0.35">
      <c r="D356" s="6" t="str">
        <f t="shared" si="5"/>
        <v/>
      </c>
    </row>
    <row r="357" spans="4:4" x14ac:dyDescent="0.35">
      <c r="D357" s="6" t="str">
        <f t="shared" si="5"/>
        <v/>
      </c>
    </row>
    <row r="358" spans="4:4" x14ac:dyDescent="0.35">
      <c r="D358" s="6" t="str">
        <f t="shared" si="5"/>
        <v/>
      </c>
    </row>
    <row r="359" spans="4:4" x14ac:dyDescent="0.35">
      <c r="D359" s="6" t="str">
        <f t="shared" si="5"/>
        <v/>
      </c>
    </row>
    <row r="360" spans="4:4" x14ac:dyDescent="0.35">
      <c r="D360" s="6" t="str">
        <f t="shared" si="5"/>
        <v/>
      </c>
    </row>
    <row r="361" spans="4:4" x14ac:dyDescent="0.35">
      <c r="D361" s="6" t="str">
        <f t="shared" si="5"/>
        <v/>
      </c>
    </row>
    <row r="362" spans="4:4" x14ac:dyDescent="0.35">
      <c r="D362" s="6" t="str">
        <f t="shared" si="5"/>
        <v/>
      </c>
    </row>
    <row r="363" spans="4:4" x14ac:dyDescent="0.35">
      <c r="D363" s="6" t="str">
        <f t="shared" si="5"/>
        <v/>
      </c>
    </row>
    <row r="364" spans="4:4" x14ac:dyDescent="0.35">
      <c r="D364" s="6" t="str">
        <f t="shared" si="5"/>
        <v/>
      </c>
    </row>
    <row r="365" spans="4:4" x14ac:dyDescent="0.35">
      <c r="D365" s="6" t="str">
        <f t="shared" si="5"/>
        <v/>
      </c>
    </row>
    <row r="366" spans="4:4" x14ac:dyDescent="0.35">
      <c r="D366" s="6" t="str">
        <f t="shared" si="5"/>
        <v/>
      </c>
    </row>
    <row r="367" spans="4:4" x14ac:dyDescent="0.35">
      <c r="D367" s="6" t="str">
        <f t="shared" si="5"/>
        <v/>
      </c>
    </row>
    <row r="368" spans="4:4" x14ac:dyDescent="0.35">
      <c r="D368" s="6" t="str">
        <f t="shared" si="5"/>
        <v/>
      </c>
    </row>
    <row r="369" spans="4:4" x14ac:dyDescent="0.35">
      <c r="D369" s="6" t="str">
        <f t="shared" si="5"/>
        <v/>
      </c>
    </row>
    <row r="370" spans="4:4" x14ac:dyDescent="0.35">
      <c r="D370" s="6" t="str">
        <f t="shared" si="5"/>
        <v/>
      </c>
    </row>
    <row r="371" spans="4:4" x14ac:dyDescent="0.35">
      <c r="D371" s="6" t="str">
        <f t="shared" si="5"/>
        <v/>
      </c>
    </row>
    <row r="372" spans="4:4" x14ac:dyDescent="0.35">
      <c r="D372" s="6" t="str">
        <f t="shared" si="5"/>
        <v/>
      </c>
    </row>
    <row r="373" spans="4:4" x14ac:dyDescent="0.35">
      <c r="D373" s="6" t="str">
        <f t="shared" si="5"/>
        <v/>
      </c>
    </row>
    <row r="374" spans="4:4" x14ac:dyDescent="0.35">
      <c r="D374" s="6" t="str">
        <f t="shared" si="5"/>
        <v/>
      </c>
    </row>
    <row r="375" spans="4:4" x14ac:dyDescent="0.35">
      <c r="D375" s="6" t="str">
        <f t="shared" si="5"/>
        <v/>
      </c>
    </row>
    <row r="376" spans="4:4" x14ac:dyDescent="0.35">
      <c r="D376" s="6" t="str">
        <f t="shared" si="5"/>
        <v/>
      </c>
    </row>
    <row r="377" spans="4:4" x14ac:dyDescent="0.35">
      <c r="D377" s="6" t="str">
        <f t="shared" si="5"/>
        <v/>
      </c>
    </row>
    <row r="378" spans="4:4" x14ac:dyDescent="0.35">
      <c r="D378" s="6" t="str">
        <f t="shared" si="5"/>
        <v/>
      </c>
    </row>
    <row r="379" spans="4:4" x14ac:dyDescent="0.35">
      <c r="D379" s="6" t="str">
        <f t="shared" si="5"/>
        <v/>
      </c>
    </row>
    <row r="380" spans="4:4" x14ac:dyDescent="0.35">
      <c r="D380" s="6" t="str">
        <f t="shared" si="5"/>
        <v/>
      </c>
    </row>
    <row r="381" spans="4:4" x14ac:dyDescent="0.35">
      <c r="D381" s="6" t="str">
        <f t="shared" si="5"/>
        <v/>
      </c>
    </row>
    <row r="382" spans="4:4" x14ac:dyDescent="0.35">
      <c r="D382" s="6" t="str">
        <f t="shared" si="5"/>
        <v/>
      </c>
    </row>
    <row r="383" spans="4:4" x14ac:dyDescent="0.35">
      <c r="D383" s="6" t="str">
        <f t="shared" si="5"/>
        <v/>
      </c>
    </row>
    <row r="384" spans="4:4" x14ac:dyDescent="0.35">
      <c r="D384" s="6" t="str">
        <f t="shared" si="5"/>
        <v/>
      </c>
    </row>
    <row r="385" spans="4:4" x14ac:dyDescent="0.35">
      <c r="D385" s="6" t="str">
        <f t="shared" si="5"/>
        <v/>
      </c>
    </row>
    <row r="386" spans="4:4" x14ac:dyDescent="0.35">
      <c r="D386" s="6" t="str">
        <f t="shared" si="5"/>
        <v/>
      </c>
    </row>
    <row r="387" spans="4:4" x14ac:dyDescent="0.35">
      <c r="D387" s="6" t="str">
        <f t="shared" si="5"/>
        <v/>
      </c>
    </row>
    <row r="388" spans="4:4" x14ac:dyDescent="0.35">
      <c r="D388" s="6" t="str">
        <f t="shared" si="5"/>
        <v/>
      </c>
    </row>
    <row r="389" spans="4:4" x14ac:dyDescent="0.35">
      <c r="D389" s="6" t="str">
        <f t="shared" si="5"/>
        <v/>
      </c>
    </row>
    <row r="390" spans="4:4" x14ac:dyDescent="0.35">
      <c r="D390" s="6" t="str">
        <f t="shared" si="5"/>
        <v/>
      </c>
    </row>
    <row r="391" spans="4:4" x14ac:dyDescent="0.35">
      <c r="D391" s="6" t="str">
        <f t="shared" si="5"/>
        <v/>
      </c>
    </row>
    <row r="392" spans="4:4" x14ac:dyDescent="0.35">
      <c r="D392" s="6" t="str">
        <f t="shared" ref="D392:D455" si="6">IF(AND(B392="",C392=""),"",IF($B$6&gt;$C$6,B392-C392,C392-B392))</f>
        <v/>
      </c>
    </row>
    <row r="393" spans="4:4" x14ac:dyDescent="0.35">
      <c r="D393" s="6" t="str">
        <f t="shared" si="6"/>
        <v/>
      </c>
    </row>
    <row r="394" spans="4:4" x14ac:dyDescent="0.35">
      <c r="D394" s="6" t="str">
        <f t="shared" si="6"/>
        <v/>
      </c>
    </row>
    <row r="395" spans="4:4" x14ac:dyDescent="0.35">
      <c r="D395" s="6" t="str">
        <f t="shared" si="6"/>
        <v/>
      </c>
    </row>
    <row r="396" spans="4:4" x14ac:dyDescent="0.35">
      <c r="D396" s="6" t="str">
        <f t="shared" si="6"/>
        <v/>
      </c>
    </row>
    <row r="397" spans="4:4" x14ac:dyDescent="0.35">
      <c r="D397" s="6" t="str">
        <f t="shared" si="6"/>
        <v/>
      </c>
    </row>
    <row r="398" spans="4:4" x14ac:dyDescent="0.35">
      <c r="D398" s="6" t="str">
        <f t="shared" si="6"/>
        <v/>
      </c>
    </row>
    <row r="399" spans="4:4" x14ac:dyDescent="0.35">
      <c r="D399" s="6" t="str">
        <f t="shared" si="6"/>
        <v/>
      </c>
    </row>
    <row r="400" spans="4:4" x14ac:dyDescent="0.35">
      <c r="D400" s="6" t="str">
        <f t="shared" si="6"/>
        <v/>
      </c>
    </row>
    <row r="401" spans="4:4" x14ac:dyDescent="0.35">
      <c r="D401" s="6" t="str">
        <f t="shared" si="6"/>
        <v/>
      </c>
    </row>
    <row r="402" spans="4:4" x14ac:dyDescent="0.35">
      <c r="D402" s="6" t="str">
        <f t="shared" si="6"/>
        <v/>
      </c>
    </row>
    <row r="403" spans="4:4" x14ac:dyDescent="0.35">
      <c r="D403" s="6" t="str">
        <f t="shared" si="6"/>
        <v/>
      </c>
    </row>
    <row r="404" spans="4:4" x14ac:dyDescent="0.35">
      <c r="D404" s="6" t="str">
        <f t="shared" si="6"/>
        <v/>
      </c>
    </row>
    <row r="405" spans="4:4" x14ac:dyDescent="0.35">
      <c r="D405" s="6" t="str">
        <f t="shared" si="6"/>
        <v/>
      </c>
    </row>
    <row r="406" spans="4:4" x14ac:dyDescent="0.35">
      <c r="D406" s="6" t="str">
        <f t="shared" si="6"/>
        <v/>
      </c>
    </row>
    <row r="407" spans="4:4" x14ac:dyDescent="0.35">
      <c r="D407" s="6" t="str">
        <f t="shared" si="6"/>
        <v/>
      </c>
    </row>
    <row r="408" spans="4:4" x14ac:dyDescent="0.35">
      <c r="D408" s="6" t="str">
        <f t="shared" si="6"/>
        <v/>
      </c>
    </row>
    <row r="409" spans="4:4" x14ac:dyDescent="0.35">
      <c r="D409" s="6" t="str">
        <f t="shared" si="6"/>
        <v/>
      </c>
    </row>
    <row r="410" spans="4:4" x14ac:dyDescent="0.35">
      <c r="D410" s="6" t="str">
        <f t="shared" si="6"/>
        <v/>
      </c>
    </row>
    <row r="411" spans="4:4" x14ac:dyDescent="0.35">
      <c r="D411" s="6" t="str">
        <f t="shared" si="6"/>
        <v/>
      </c>
    </row>
    <row r="412" spans="4:4" x14ac:dyDescent="0.35">
      <c r="D412" s="6" t="str">
        <f t="shared" si="6"/>
        <v/>
      </c>
    </row>
    <row r="413" spans="4:4" x14ac:dyDescent="0.35">
      <c r="D413" s="6" t="str">
        <f t="shared" si="6"/>
        <v/>
      </c>
    </row>
    <row r="414" spans="4:4" x14ac:dyDescent="0.35">
      <c r="D414" s="6" t="str">
        <f t="shared" si="6"/>
        <v/>
      </c>
    </row>
    <row r="415" spans="4:4" x14ac:dyDescent="0.35">
      <c r="D415" s="6" t="str">
        <f t="shared" si="6"/>
        <v/>
      </c>
    </row>
    <row r="416" spans="4:4" x14ac:dyDescent="0.35">
      <c r="D416" s="6" t="str">
        <f t="shared" si="6"/>
        <v/>
      </c>
    </row>
    <row r="417" spans="4:4" x14ac:dyDescent="0.35">
      <c r="D417" s="6" t="str">
        <f t="shared" si="6"/>
        <v/>
      </c>
    </row>
    <row r="418" spans="4:4" x14ac:dyDescent="0.35">
      <c r="D418" s="6" t="str">
        <f t="shared" si="6"/>
        <v/>
      </c>
    </row>
    <row r="419" spans="4:4" x14ac:dyDescent="0.35">
      <c r="D419" s="6" t="str">
        <f t="shared" si="6"/>
        <v/>
      </c>
    </row>
    <row r="420" spans="4:4" x14ac:dyDescent="0.35">
      <c r="D420" s="6" t="str">
        <f t="shared" si="6"/>
        <v/>
      </c>
    </row>
    <row r="421" spans="4:4" x14ac:dyDescent="0.35">
      <c r="D421" s="6" t="str">
        <f t="shared" si="6"/>
        <v/>
      </c>
    </row>
    <row r="422" spans="4:4" x14ac:dyDescent="0.35">
      <c r="D422" s="6" t="str">
        <f t="shared" si="6"/>
        <v/>
      </c>
    </row>
    <row r="423" spans="4:4" x14ac:dyDescent="0.35">
      <c r="D423" s="6" t="str">
        <f t="shared" si="6"/>
        <v/>
      </c>
    </row>
    <row r="424" spans="4:4" x14ac:dyDescent="0.35">
      <c r="D424" s="6" t="str">
        <f t="shared" si="6"/>
        <v/>
      </c>
    </row>
    <row r="425" spans="4:4" x14ac:dyDescent="0.35">
      <c r="D425" s="6" t="str">
        <f t="shared" si="6"/>
        <v/>
      </c>
    </row>
    <row r="426" spans="4:4" x14ac:dyDescent="0.35">
      <c r="D426" s="6" t="str">
        <f t="shared" si="6"/>
        <v/>
      </c>
    </row>
    <row r="427" spans="4:4" x14ac:dyDescent="0.35">
      <c r="D427" s="6" t="str">
        <f t="shared" si="6"/>
        <v/>
      </c>
    </row>
    <row r="428" spans="4:4" x14ac:dyDescent="0.35">
      <c r="D428" s="6" t="str">
        <f t="shared" si="6"/>
        <v/>
      </c>
    </row>
    <row r="429" spans="4:4" x14ac:dyDescent="0.35">
      <c r="D429" s="6" t="str">
        <f t="shared" si="6"/>
        <v/>
      </c>
    </row>
    <row r="430" spans="4:4" x14ac:dyDescent="0.35">
      <c r="D430" s="6" t="str">
        <f t="shared" si="6"/>
        <v/>
      </c>
    </row>
    <row r="431" spans="4:4" x14ac:dyDescent="0.35">
      <c r="D431" s="6" t="str">
        <f t="shared" si="6"/>
        <v/>
      </c>
    </row>
    <row r="432" spans="4:4" x14ac:dyDescent="0.35">
      <c r="D432" s="6" t="str">
        <f t="shared" si="6"/>
        <v/>
      </c>
    </row>
    <row r="433" spans="4:4" x14ac:dyDescent="0.35">
      <c r="D433" s="6" t="str">
        <f t="shared" si="6"/>
        <v/>
      </c>
    </row>
    <row r="434" spans="4:4" x14ac:dyDescent="0.35">
      <c r="D434" s="6" t="str">
        <f t="shared" si="6"/>
        <v/>
      </c>
    </row>
    <row r="435" spans="4:4" x14ac:dyDescent="0.35">
      <c r="D435" s="6" t="str">
        <f t="shared" si="6"/>
        <v/>
      </c>
    </row>
    <row r="436" spans="4:4" x14ac:dyDescent="0.35">
      <c r="D436" s="6" t="str">
        <f t="shared" si="6"/>
        <v/>
      </c>
    </row>
    <row r="437" spans="4:4" x14ac:dyDescent="0.35">
      <c r="D437" s="6" t="str">
        <f t="shared" si="6"/>
        <v/>
      </c>
    </row>
    <row r="438" spans="4:4" x14ac:dyDescent="0.35">
      <c r="D438" s="6" t="str">
        <f t="shared" si="6"/>
        <v/>
      </c>
    </row>
    <row r="439" spans="4:4" x14ac:dyDescent="0.35">
      <c r="D439" s="6" t="str">
        <f t="shared" si="6"/>
        <v/>
      </c>
    </row>
    <row r="440" spans="4:4" x14ac:dyDescent="0.35">
      <c r="D440" s="6" t="str">
        <f t="shared" si="6"/>
        <v/>
      </c>
    </row>
    <row r="441" spans="4:4" x14ac:dyDescent="0.35">
      <c r="D441" s="6" t="str">
        <f t="shared" si="6"/>
        <v/>
      </c>
    </row>
    <row r="442" spans="4:4" x14ac:dyDescent="0.35">
      <c r="D442" s="6" t="str">
        <f t="shared" si="6"/>
        <v/>
      </c>
    </row>
    <row r="443" spans="4:4" x14ac:dyDescent="0.35">
      <c r="D443" s="6" t="str">
        <f t="shared" si="6"/>
        <v/>
      </c>
    </row>
    <row r="444" spans="4:4" x14ac:dyDescent="0.35">
      <c r="D444" s="6" t="str">
        <f t="shared" si="6"/>
        <v/>
      </c>
    </row>
    <row r="445" spans="4:4" x14ac:dyDescent="0.35">
      <c r="D445" s="6" t="str">
        <f t="shared" si="6"/>
        <v/>
      </c>
    </row>
    <row r="446" spans="4:4" x14ac:dyDescent="0.35">
      <c r="D446" s="6" t="str">
        <f t="shared" si="6"/>
        <v/>
      </c>
    </row>
    <row r="447" spans="4:4" x14ac:dyDescent="0.35">
      <c r="D447" s="6" t="str">
        <f t="shared" si="6"/>
        <v/>
      </c>
    </row>
    <row r="448" spans="4:4" x14ac:dyDescent="0.35">
      <c r="D448" s="6" t="str">
        <f t="shared" si="6"/>
        <v/>
      </c>
    </row>
    <row r="449" spans="4:4" x14ac:dyDescent="0.35">
      <c r="D449" s="6" t="str">
        <f t="shared" si="6"/>
        <v/>
      </c>
    </row>
    <row r="450" spans="4:4" x14ac:dyDescent="0.35">
      <c r="D450" s="6" t="str">
        <f t="shared" si="6"/>
        <v/>
      </c>
    </row>
    <row r="451" spans="4:4" x14ac:dyDescent="0.35">
      <c r="D451" s="6" t="str">
        <f t="shared" si="6"/>
        <v/>
      </c>
    </row>
    <row r="452" spans="4:4" x14ac:dyDescent="0.35">
      <c r="D452" s="6" t="str">
        <f t="shared" si="6"/>
        <v/>
      </c>
    </row>
    <row r="453" spans="4:4" x14ac:dyDescent="0.35">
      <c r="D453" s="6" t="str">
        <f t="shared" si="6"/>
        <v/>
      </c>
    </row>
    <row r="454" spans="4:4" x14ac:dyDescent="0.35">
      <c r="D454" s="6" t="str">
        <f t="shared" si="6"/>
        <v/>
      </c>
    </row>
    <row r="455" spans="4:4" x14ac:dyDescent="0.35">
      <c r="D455" s="6" t="str">
        <f t="shared" si="6"/>
        <v/>
      </c>
    </row>
    <row r="456" spans="4:4" x14ac:dyDescent="0.35">
      <c r="D456" s="6" t="str">
        <f t="shared" ref="D456:D519" si="7">IF(AND(B456="",C456=""),"",IF($B$6&gt;$C$6,B456-C456,C456-B456))</f>
        <v/>
      </c>
    </row>
    <row r="457" spans="4:4" x14ac:dyDescent="0.35">
      <c r="D457" s="6" t="str">
        <f t="shared" si="7"/>
        <v/>
      </c>
    </row>
    <row r="458" spans="4:4" x14ac:dyDescent="0.35">
      <c r="D458" s="6" t="str">
        <f t="shared" si="7"/>
        <v/>
      </c>
    </row>
    <row r="459" spans="4:4" x14ac:dyDescent="0.35">
      <c r="D459" s="6" t="str">
        <f t="shared" si="7"/>
        <v/>
      </c>
    </row>
    <row r="460" spans="4:4" x14ac:dyDescent="0.35">
      <c r="D460" s="6" t="str">
        <f t="shared" si="7"/>
        <v/>
      </c>
    </row>
    <row r="461" spans="4:4" x14ac:dyDescent="0.35">
      <c r="D461" s="6" t="str">
        <f t="shared" si="7"/>
        <v/>
      </c>
    </row>
    <row r="462" spans="4:4" x14ac:dyDescent="0.35">
      <c r="D462" s="6" t="str">
        <f t="shared" si="7"/>
        <v/>
      </c>
    </row>
    <row r="463" spans="4:4" x14ac:dyDescent="0.35">
      <c r="D463" s="6" t="str">
        <f t="shared" si="7"/>
        <v/>
      </c>
    </row>
    <row r="464" spans="4:4" x14ac:dyDescent="0.35">
      <c r="D464" s="6" t="str">
        <f t="shared" si="7"/>
        <v/>
      </c>
    </row>
    <row r="465" spans="4:4" x14ac:dyDescent="0.35">
      <c r="D465" s="6" t="str">
        <f t="shared" si="7"/>
        <v/>
      </c>
    </row>
    <row r="466" spans="4:4" x14ac:dyDescent="0.35">
      <c r="D466" s="6" t="str">
        <f t="shared" si="7"/>
        <v/>
      </c>
    </row>
    <row r="467" spans="4:4" x14ac:dyDescent="0.35">
      <c r="D467" s="6" t="str">
        <f t="shared" si="7"/>
        <v/>
      </c>
    </row>
    <row r="468" spans="4:4" x14ac:dyDescent="0.35">
      <c r="D468" s="6" t="str">
        <f t="shared" si="7"/>
        <v/>
      </c>
    </row>
    <row r="469" spans="4:4" x14ac:dyDescent="0.35">
      <c r="D469" s="6" t="str">
        <f t="shared" si="7"/>
        <v/>
      </c>
    </row>
    <row r="470" spans="4:4" x14ac:dyDescent="0.35">
      <c r="D470" s="6" t="str">
        <f t="shared" si="7"/>
        <v/>
      </c>
    </row>
    <row r="471" spans="4:4" x14ac:dyDescent="0.35">
      <c r="D471" s="6" t="str">
        <f t="shared" si="7"/>
        <v/>
      </c>
    </row>
    <row r="472" spans="4:4" x14ac:dyDescent="0.35">
      <c r="D472" s="6" t="str">
        <f t="shared" si="7"/>
        <v/>
      </c>
    </row>
    <row r="473" spans="4:4" x14ac:dyDescent="0.35">
      <c r="D473" s="6" t="str">
        <f t="shared" si="7"/>
        <v/>
      </c>
    </row>
    <row r="474" spans="4:4" x14ac:dyDescent="0.35">
      <c r="D474" s="6" t="str">
        <f t="shared" si="7"/>
        <v/>
      </c>
    </row>
    <row r="475" spans="4:4" x14ac:dyDescent="0.35">
      <c r="D475" s="6" t="str">
        <f t="shared" si="7"/>
        <v/>
      </c>
    </row>
    <row r="476" spans="4:4" x14ac:dyDescent="0.35">
      <c r="D476" s="6" t="str">
        <f t="shared" si="7"/>
        <v/>
      </c>
    </row>
    <row r="477" spans="4:4" x14ac:dyDescent="0.35">
      <c r="D477" s="6" t="str">
        <f t="shared" si="7"/>
        <v/>
      </c>
    </row>
    <row r="478" spans="4:4" x14ac:dyDescent="0.35">
      <c r="D478" s="6" t="str">
        <f t="shared" si="7"/>
        <v/>
      </c>
    </row>
    <row r="479" spans="4:4" x14ac:dyDescent="0.35">
      <c r="D479" s="6" t="str">
        <f t="shared" si="7"/>
        <v/>
      </c>
    </row>
    <row r="480" spans="4:4" x14ac:dyDescent="0.35">
      <c r="D480" s="6" t="str">
        <f t="shared" si="7"/>
        <v/>
      </c>
    </row>
    <row r="481" spans="4:4" x14ac:dyDescent="0.35">
      <c r="D481" s="6" t="str">
        <f t="shared" si="7"/>
        <v/>
      </c>
    </row>
    <row r="482" spans="4:4" x14ac:dyDescent="0.35">
      <c r="D482" s="6" t="str">
        <f t="shared" si="7"/>
        <v/>
      </c>
    </row>
    <row r="483" spans="4:4" x14ac:dyDescent="0.35">
      <c r="D483" s="6" t="str">
        <f t="shared" si="7"/>
        <v/>
      </c>
    </row>
    <row r="484" spans="4:4" x14ac:dyDescent="0.35">
      <c r="D484" s="6" t="str">
        <f t="shared" si="7"/>
        <v/>
      </c>
    </row>
    <row r="485" spans="4:4" x14ac:dyDescent="0.35">
      <c r="D485" s="6" t="str">
        <f t="shared" si="7"/>
        <v/>
      </c>
    </row>
    <row r="486" spans="4:4" x14ac:dyDescent="0.35">
      <c r="D486" s="6" t="str">
        <f t="shared" si="7"/>
        <v/>
      </c>
    </row>
    <row r="487" spans="4:4" x14ac:dyDescent="0.35">
      <c r="D487" s="6" t="str">
        <f t="shared" si="7"/>
        <v/>
      </c>
    </row>
    <row r="488" spans="4:4" x14ac:dyDescent="0.35">
      <c r="D488" s="6" t="str">
        <f t="shared" si="7"/>
        <v/>
      </c>
    </row>
    <row r="489" spans="4:4" x14ac:dyDescent="0.35">
      <c r="D489" s="6" t="str">
        <f t="shared" si="7"/>
        <v/>
      </c>
    </row>
    <row r="490" spans="4:4" x14ac:dyDescent="0.35">
      <c r="D490" s="6" t="str">
        <f t="shared" si="7"/>
        <v/>
      </c>
    </row>
    <row r="491" spans="4:4" x14ac:dyDescent="0.35">
      <c r="D491" s="6" t="str">
        <f t="shared" si="7"/>
        <v/>
      </c>
    </row>
    <row r="492" spans="4:4" x14ac:dyDescent="0.35">
      <c r="D492" s="6" t="str">
        <f t="shared" si="7"/>
        <v/>
      </c>
    </row>
    <row r="493" spans="4:4" x14ac:dyDescent="0.35">
      <c r="D493" s="6" t="str">
        <f t="shared" si="7"/>
        <v/>
      </c>
    </row>
    <row r="494" spans="4:4" x14ac:dyDescent="0.35">
      <c r="D494" s="6" t="str">
        <f t="shared" si="7"/>
        <v/>
      </c>
    </row>
    <row r="495" spans="4:4" x14ac:dyDescent="0.35">
      <c r="D495" s="6" t="str">
        <f t="shared" si="7"/>
        <v/>
      </c>
    </row>
    <row r="496" spans="4:4" x14ac:dyDescent="0.35">
      <c r="D496" s="6" t="str">
        <f t="shared" si="7"/>
        <v/>
      </c>
    </row>
    <row r="497" spans="4:4" x14ac:dyDescent="0.35">
      <c r="D497" s="6" t="str">
        <f t="shared" si="7"/>
        <v/>
      </c>
    </row>
    <row r="498" spans="4:4" x14ac:dyDescent="0.35">
      <c r="D498" s="6" t="str">
        <f t="shared" si="7"/>
        <v/>
      </c>
    </row>
    <row r="499" spans="4:4" x14ac:dyDescent="0.35">
      <c r="D499" s="6" t="str">
        <f t="shared" si="7"/>
        <v/>
      </c>
    </row>
    <row r="500" spans="4:4" x14ac:dyDescent="0.35">
      <c r="D500" s="6" t="str">
        <f t="shared" si="7"/>
        <v/>
      </c>
    </row>
    <row r="501" spans="4:4" x14ac:dyDescent="0.35">
      <c r="D501" s="6" t="str">
        <f t="shared" si="7"/>
        <v/>
      </c>
    </row>
    <row r="502" spans="4:4" x14ac:dyDescent="0.35">
      <c r="D502" s="6" t="str">
        <f t="shared" si="7"/>
        <v/>
      </c>
    </row>
    <row r="503" spans="4:4" x14ac:dyDescent="0.35">
      <c r="D503" s="6" t="str">
        <f t="shared" si="7"/>
        <v/>
      </c>
    </row>
    <row r="504" spans="4:4" x14ac:dyDescent="0.35">
      <c r="D504" s="6" t="str">
        <f t="shared" si="7"/>
        <v/>
      </c>
    </row>
    <row r="505" spans="4:4" x14ac:dyDescent="0.35">
      <c r="D505" s="6" t="str">
        <f t="shared" si="7"/>
        <v/>
      </c>
    </row>
    <row r="506" spans="4:4" x14ac:dyDescent="0.35">
      <c r="D506" s="6" t="str">
        <f t="shared" si="7"/>
        <v/>
      </c>
    </row>
    <row r="507" spans="4:4" x14ac:dyDescent="0.35">
      <c r="D507" s="6" t="str">
        <f t="shared" si="7"/>
        <v/>
      </c>
    </row>
    <row r="508" spans="4:4" x14ac:dyDescent="0.35">
      <c r="D508" s="6" t="str">
        <f t="shared" si="7"/>
        <v/>
      </c>
    </row>
    <row r="509" spans="4:4" x14ac:dyDescent="0.35">
      <c r="D509" s="6" t="str">
        <f t="shared" si="7"/>
        <v/>
      </c>
    </row>
    <row r="510" spans="4:4" x14ac:dyDescent="0.35">
      <c r="D510" s="6" t="str">
        <f t="shared" si="7"/>
        <v/>
      </c>
    </row>
    <row r="511" spans="4:4" x14ac:dyDescent="0.35">
      <c r="D511" s="6" t="str">
        <f t="shared" si="7"/>
        <v/>
      </c>
    </row>
    <row r="512" spans="4:4" x14ac:dyDescent="0.35">
      <c r="D512" s="6" t="str">
        <f t="shared" si="7"/>
        <v/>
      </c>
    </row>
    <row r="513" spans="4:4" x14ac:dyDescent="0.35">
      <c r="D513" s="6" t="str">
        <f t="shared" si="7"/>
        <v/>
      </c>
    </row>
    <row r="514" spans="4:4" x14ac:dyDescent="0.35">
      <c r="D514" s="6" t="str">
        <f t="shared" si="7"/>
        <v/>
      </c>
    </row>
    <row r="515" spans="4:4" x14ac:dyDescent="0.35">
      <c r="D515" s="6" t="str">
        <f t="shared" si="7"/>
        <v/>
      </c>
    </row>
    <row r="516" spans="4:4" x14ac:dyDescent="0.35">
      <c r="D516" s="6" t="str">
        <f t="shared" si="7"/>
        <v/>
      </c>
    </row>
    <row r="517" spans="4:4" x14ac:dyDescent="0.35">
      <c r="D517" s="6" t="str">
        <f t="shared" si="7"/>
        <v/>
      </c>
    </row>
    <row r="518" spans="4:4" x14ac:dyDescent="0.35">
      <c r="D518" s="6" t="str">
        <f t="shared" si="7"/>
        <v/>
      </c>
    </row>
    <row r="519" spans="4:4" x14ac:dyDescent="0.35">
      <c r="D519" s="6" t="str">
        <f t="shared" si="7"/>
        <v/>
      </c>
    </row>
    <row r="520" spans="4:4" x14ac:dyDescent="0.35">
      <c r="D520" s="6" t="str">
        <f t="shared" ref="D520:D583" si="8">IF(AND(B520="",C520=""),"",IF($B$6&gt;$C$6,B520-C520,C520-B520))</f>
        <v/>
      </c>
    </row>
    <row r="521" spans="4:4" x14ac:dyDescent="0.35">
      <c r="D521" s="6" t="str">
        <f t="shared" si="8"/>
        <v/>
      </c>
    </row>
    <row r="522" spans="4:4" x14ac:dyDescent="0.35">
      <c r="D522" s="6" t="str">
        <f t="shared" si="8"/>
        <v/>
      </c>
    </row>
    <row r="523" spans="4:4" x14ac:dyDescent="0.35">
      <c r="D523" s="6" t="str">
        <f t="shared" si="8"/>
        <v/>
      </c>
    </row>
    <row r="524" spans="4:4" x14ac:dyDescent="0.35">
      <c r="D524" s="6" t="str">
        <f t="shared" si="8"/>
        <v/>
      </c>
    </row>
    <row r="525" spans="4:4" x14ac:dyDescent="0.35">
      <c r="D525" s="6" t="str">
        <f t="shared" si="8"/>
        <v/>
      </c>
    </row>
    <row r="526" spans="4:4" x14ac:dyDescent="0.35">
      <c r="D526" s="6" t="str">
        <f t="shared" si="8"/>
        <v/>
      </c>
    </row>
    <row r="527" spans="4:4" x14ac:dyDescent="0.35">
      <c r="D527" s="6" t="str">
        <f t="shared" si="8"/>
        <v/>
      </c>
    </row>
    <row r="528" spans="4:4" x14ac:dyDescent="0.35">
      <c r="D528" s="6" t="str">
        <f t="shared" si="8"/>
        <v/>
      </c>
    </row>
    <row r="529" spans="4:4" x14ac:dyDescent="0.35">
      <c r="D529" s="6" t="str">
        <f t="shared" si="8"/>
        <v/>
      </c>
    </row>
    <row r="530" spans="4:4" x14ac:dyDescent="0.35">
      <c r="D530" s="6" t="str">
        <f t="shared" si="8"/>
        <v/>
      </c>
    </row>
    <row r="531" spans="4:4" x14ac:dyDescent="0.35">
      <c r="D531" s="6" t="str">
        <f t="shared" si="8"/>
        <v/>
      </c>
    </row>
    <row r="532" spans="4:4" x14ac:dyDescent="0.35">
      <c r="D532" s="6" t="str">
        <f t="shared" si="8"/>
        <v/>
      </c>
    </row>
    <row r="533" spans="4:4" x14ac:dyDescent="0.35">
      <c r="D533" s="6" t="str">
        <f t="shared" si="8"/>
        <v/>
      </c>
    </row>
    <row r="534" spans="4:4" x14ac:dyDescent="0.35">
      <c r="D534" s="6" t="str">
        <f t="shared" si="8"/>
        <v/>
      </c>
    </row>
    <row r="535" spans="4:4" x14ac:dyDescent="0.35">
      <c r="D535" s="6" t="str">
        <f t="shared" si="8"/>
        <v/>
      </c>
    </row>
    <row r="536" spans="4:4" x14ac:dyDescent="0.35">
      <c r="D536" s="6" t="str">
        <f t="shared" si="8"/>
        <v/>
      </c>
    </row>
    <row r="537" spans="4:4" x14ac:dyDescent="0.35">
      <c r="D537" s="6" t="str">
        <f t="shared" si="8"/>
        <v/>
      </c>
    </row>
    <row r="538" spans="4:4" x14ac:dyDescent="0.35">
      <c r="D538" s="6" t="str">
        <f t="shared" si="8"/>
        <v/>
      </c>
    </row>
    <row r="539" spans="4:4" x14ac:dyDescent="0.35">
      <c r="D539" s="6" t="str">
        <f t="shared" si="8"/>
        <v/>
      </c>
    </row>
    <row r="540" spans="4:4" x14ac:dyDescent="0.35">
      <c r="D540" s="6" t="str">
        <f t="shared" si="8"/>
        <v/>
      </c>
    </row>
    <row r="541" spans="4:4" x14ac:dyDescent="0.35">
      <c r="D541" s="6" t="str">
        <f t="shared" si="8"/>
        <v/>
      </c>
    </row>
    <row r="542" spans="4:4" x14ac:dyDescent="0.35">
      <c r="D542" s="6" t="str">
        <f t="shared" si="8"/>
        <v/>
      </c>
    </row>
    <row r="543" spans="4:4" x14ac:dyDescent="0.35">
      <c r="D543" s="6" t="str">
        <f t="shared" si="8"/>
        <v/>
      </c>
    </row>
    <row r="544" spans="4:4" x14ac:dyDescent="0.35">
      <c r="D544" s="6" t="str">
        <f t="shared" si="8"/>
        <v/>
      </c>
    </row>
    <row r="545" spans="4:4" x14ac:dyDescent="0.35">
      <c r="D545" s="6" t="str">
        <f t="shared" si="8"/>
        <v/>
      </c>
    </row>
    <row r="546" spans="4:4" x14ac:dyDescent="0.35">
      <c r="D546" s="6" t="str">
        <f t="shared" si="8"/>
        <v/>
      </c>
    </row>
    <row r="547" spans="4:4" x14ac:dyDescent="0.35">
      <c r="D547" s="6" t="str">
        <f t="shared" si="8"/>
        <v/>
      </c>
    </row>
    <row r="548" spans="4:4" x14ac:dyDescent="0.35">
      <c r="D548" s="6" t="str">
        <f t="shared" si="8"/>
        <v/>
      </c>
    </row>
    <row r="549" spans="4:4" x14ac:dyDescent="0.35">
      <c r="D549" s="6" t="str">
        <f t="shared" si="8"/>
        <v/>
      </c>
    </row>
    <row r="550" spans="4:4" x14ac:dyDescent="0.35">
      <c r="D550" s="6" t="str">
        <f t="shared" si="8"/>
        <v/>
      </c>
    </row>
    <row r="551" spans="4:4" x14ac:dyDescent="0.35">
      <c r="D551" s="6" t="str">
        <f t="shared" si="8"/>
        <v/>
      </c>
    </row>
    <row r="552" spans="4:4" x14ac:dyDescent="0.35">
      <c r="D552" s="6" t="str">
        <f t="shared" si="8"/>
        <v/>
      </c>
    </row>
    <row r="553" spans="4:4" x14ac:dyDescent="0.35">
      <c r="D553" s="6" t="str">
        <f t="shared" si="8"/>
        <v/>
      </c>
    </row>
    <row r="554" spans="4:4" x14ac:dyDescent="0.35">
      <c r="D554" s="6" t="str">
        <f t="shared" si="8"/>
        <v/>
      </c>
    </row>
    <row r="555" spans="4:4" x14ac:dyDescent="0.35">
      <c r="D555" s="6" t="str">
        <f t="shared" si="8"/>
        <v/>
      </c>
    </row>
    <row r="556" spans="4:4" x14ac:dyDescent="0.35">
      <c r="D556" s="6" t="str">
        <f t="shared" si="8"/>
        <v/>
      </c>
    </row>
    <row r="557" spans="4:4" x14ac:dyDescent="0.35">
      <c r="D557" s="6" t="str">
        <f t="shared" si="8"/>
        <v/>
      </c>
    </row>
    <row r="558" spans="4:4" x14ac:dyDescent="0.35">
      <c r="D558" s="6" t="str">
        <f t="shared" si="8"/>
        <v/>
      </c>
    </row>
    <row r="559" spans="4:4" x14ac:dyDescent="0.35">
      <c r="D559" s="6" t="str">
        <f t="shared" si="8"/>
        <v/>
      </c>
    </row>
    <row r="560" spans="4:4" x14ac:dyDescent="0.35">
      <c r="D560" s="6" t="str">
        <f t="shared" si="8"/>
        <v/>
      </c>
    </row>
    <row r="561" spans="4:4" x14ac:dyDescent="0.35">
      <c r="D561" s="6" t="str">
        <f t="shared" si="8"/>
        <v/>
      </c>
    </row>
    <row r="562" spans="4:4" x14ac:dyDescent="0.35">
      <c r="D562" s="6" t="str">
        <f t="shared" si="8"/>
        <v/>
      </c>
    </row>
    <row r="563" spans="4:4" x14ac:dyDescent="0.35">
      <c r="D563" s="6" t="str">
        <f t="shared" si="8"/>
        <v/>
      </c>
    </row>
    <row r="564" spans="4:4" x14ac:dyDescent="0.35">
      <c r="D564" s="6" t="str">
        <f t="shared" si="8"/>
        <v/>
      </c>
    </row>
    <row r="565" spans="4:4" x14ac:dyDescent="0.35">
      <c r="D565" s="6" t="str">
        <f t="shared" si="8"/>
        <v/>
      </c>
    </row>
    <row r="566" spans="4:4" x14ac:dyDescent="0.35">
      <c r="D566" s="6" t="str">
        <f t="shared" si="8"/>
        <v/>
      </c>
    </row>
    <row r="567" spans="4:4" x14ac:dyDescent="0.35">
      <c r="D567" s="6" t="str">
        <f t="shared" si="8"/>
        <v/>
      </c>
    </row>
    <row r="568" spans="4:4" x14ac:dyDescent="0.35">
      <c r="D568" s="6" t="str">
        <f t="shared" si="8"/>
        <v/>
      </c>
    </row>
    <row r="569" spans="4:4" x14ac:dyDescent="0.35">
      <c r="D569" s="6" t="str">
        <f t="shared" si="8"/>
        <v/>
      </c>
    </row>
    <row r="570" spans="4:4" x14ac:dyDescent="0.35">
      <c r="D570" s="6" t="str">
        <f t="shared" si="8"/>
        <v/>
      </c>
    </row>
    <row r="571" spans="4:4" x14ac:dyDescent="0.35">
      <c r="D571" s="6" t="str">
        <f t="shared" si="8"/>
        <v/>
      </c>
    </row>
    <row r="572" spans="4:4" x14ac:dyDescent="0.35">
      <c r="D572" s="6" t="str">
        <f t="shared" si="8"/>
        <v/>
      </c>
    </row>
    <row r="573" spans="4:4" x14ac:dyDescent="0.35">
      <c r="D573" s="6" t="str">
        <f t="shared" si="8"/>
        <v/>
      </c>
    </row>
    <row r="574" spans="4:4" x14ac:dyDescent="0.35">
      <c r="D574" s="6" t="str">
        <f t="shared" si="8"/>
        <v/>
      </c>
    </row>
    <row r="575" spans="4:4" x14ac:dyDescent="0.35">
      <c r="D575" s="6" t="str">
        <f t="shared" si="8"/>
        <v/>
      </c>
    </row>
    <row r="576" spans="4:4" x14ac:dyDescent="0.35">
      <c r="D576" s="6" t="str">
        <f t="shared" si="8"/>
        <v/>
      </c>
    </row>
    <row r="577" spans="4:4" x14ac:dyDescent="0.35">
      <c r="D577" s="6" t="str">
        <f t="shared" si="8"/>
        <v/>
      </c>
    </row>
    <row r="578" spans="4:4" x14ac:dyDescent="0.35">
      <c r="D578" s="6" t="str">
        <f t="shared" si="8"/>
        <v/>
      </c>
    </row>
    <row r="579" spans="4:4" x14ac:dyDescent="0.35">
      <c r="D579" s="6" t="str">
        <f t="shared" si="8"/>
        <v/>
      </c>
    </row>
    <row r="580" spans="4:4" x14ac:dyDescent="0.35">
      <c r="D580" s="6" t="str">
        <f t="shared" si="8"/>
        <v/>
      </c>
    </row>
    <row r="581" spans="4:4" x14ac:dyDescent="0.35">
      <c r="D581" s="6" t="str">
        <f t="shared" si="8"/>
        <v/>
      </c>
    </row>
    <row r="582" spans="4:4" x14ac:dyDescent="0.35">
      <c r="D582" s="6" t="str">
        <f t="shared" si="8"/>
        <v/>
      </c>
    </row>
    <row r="583" spans="4:4" x14ac:dyDescent="0.35">
      <c r="D583" s="6" t="str">
        <f t="shared" si="8"/>
        <v/>
      </c>
    </row>
    <row r="584" spans="4:4" x14ac:dyDescent="0.35">
      <c r="D584" s="6" t="str">
        <f t="shared" ref="D584:D647" si="9">IF(AND(B584="",C584=""),"",IF($B$6&gt;$C$6,B584-C584,C584-B584))</f>
        <v/>
      </c>
    </row>
    <row r="585" spans="4:4" x14ac:dyDescent="0.35">
      <c r="D585" s="6" t="str">
        <f t="shared" si="9"/>
        <v/>
      </c>
    </row>
    <row r="586" spans="4:4" x14ac:dyDescent="0.35">
      <c r="D586" s="6" t="str">
        <f t="shared" si="9"/>
        <v/>
      </c>
    </row>
    <row r="587" spans="4:4" x14ac:dyDescent="0.35">
      <c r="D587" s="6" t="str">
        <f t="shared" si="9"/>
        <v/>
      </c>
    </row>
    <row r="588" spans="4:4" x14ac:dyDescent="0.35">
      <c r="D588" s="6" t="str">
        <f t="shared" si="9"/>
        <v/>
      </c>
    </row>
    <row r="589" spans="4:4" x14ac:dyDescent="0.35">
      <c r="D589" s="6" t="str">
        <f t="shared" si="9"/>
        <v/>
      </c>
    </row>
    <row r="590" spans="4:4" x14ac:dyDescent="0.35">
      <c r="D590" s="6" t="str">
        <f t="shared" si="9"/>
        <v/>
      </c>
    </row>
    <row r="591" spans="4:4" x14ac:dyDescent="0.35">
      <c r="D591" s="6" t="str">
        <f t="shared" si="9"/>
        <v/>
      </c>
    </row>
    <row r="592" spans="4:4" x14ac:dyDescent="0.35">
      <c r="D592" s="6" t="str">
        <f t="shared" si="9"/>
        <v/>
      </c>
    </row>
    <row r="593" spans="4:4" x14ac:dyDescent="0.35">
      <c r="D593" s="6" t="str">
        <f t="shared" si="9"/>
        <v/>
      </c>
    </row>
    <row r="594" spans="4:4" x14ac:dyDescent="0.35">
      <c r="D594" s="6" t="str">
        <f t="shared" si="9"/>
        <v/>
      </c>
    </row>
    <row r="595" spans="4:4" x14ac:dyDescent="0.35">
      <c r="D595" s="6" t="str">
        <f t="shared" si="9"/>
        <v/>
      </c>
    </row>
    <row r="596" spans="4:4" x14ac:dyDescent="0.35">
      <c r="D596" s="6" t="str">
        <f t="shared" si="9"/>
        <v/>
      </c>
    </row>
    <row r="597" spans="4:4" x14ac:dyDescent="0.35">
      <c r="D597" s="6" t="str">
        <f t="shared" si="9"/>
        <v/>
      </c>
    </row>
    <row r="598" spans="4:4" x14ac:dyDescent="0.35">
      <c r="D598" s="6" t="str">
        <f t="shared" si="9"/>
        <v/>
      </c>
    </row>
    <row r="599" spans="4:4" x14ac:dyDescent="0.35">
      <c r="D599" s="6" t="str">
        <f t="shared" si="9"/>
        <v/>
      </c>
    </row>
    <row r="600" spans="4:4" x14ac:dyDescent="0.35">
      <c r="D600" s="6" t="str">
        <f t="shared" si="9"/>
        <v/>
      </c>
    </row>
    <row r="601" spans="4:4" x14ac:dyDescent="0.35">
      <c r="D601" s="6" t="str">
        <f t="shared" si="9"/>
        <v/>
      </c>
    </row>
    <row r="602" spans="4:4" x14ac:dyDescent="0.35">
      <c r="D602" s="6" t="str">
        <f t="shared" si="9"/>
        <v/>
      </c>
    </row>
    <row r="603" spans="4:4" x14ac:dyDescent="0.35">
      <c r="D603" s="6" t="str">
        <f t="shared" si="9"/>
        <v/>
      </c>
    </row>
    <row r="604" spans="4:4" x14ac:dyDescent="0.35">
      <c r="D604" s="6" t="str">
        <f t="shared" si="9"/>
        <v/>
      </c>
    </row>
    <row r="605" spans="4:4" x14ac:dyDescent="0.35">
      <c r="D605" s="6" t="str">
        <f t="shared" si="9"/>
        <v/>
      </c>
    </row>
    <row r="606" spans="4:4" x14ac:dyDescent="0.35">
      <c r="D606" s="6" t="str">
        <f t="shared" si="9"/>
        <v/>
      </c>
    </row>
    <row r="607" spans="4:4" x14ac:dyDescent="0.35">
      <c r="D607" s="6" t="str">
        <f t="shared" si="9"/>
        <v/>
      </c>
    </row>
    <row r="608" spans="4:4" x14ac:dyDescent="0.35">
      <c r="D608" s="6" t="str">
        <f t="shared" si="9"/>
        <v/>
      </c>
    </row>
    <row r="609" spans="4:4" x14ac:dyDescent="0.35">
      <c r="D609" s="6" t="str">
        <f t="shared" si="9"/>
        <v/>
      </c>
    </row>
    <row r="610" spans="4:4" x14ac:dyDescent="0.35">
      <c r="D610" s="6" t="str">
        <f t="shared" si="9"/>
        <v/>
      </c>
    </row>
    <row r="611" spans="4:4" x14ac:dyDescent="0.35">
      <c r="D611" s="6" t="str">
        <f t="shared" si="9"/>
        <v/>
      </c>
    </row>
    <row r="612" spans="4:4" x14ac:dyDescent="0.35">
      <c r="D612" s="6" t="str">
        <f t="shared" si="9"/>
        <v/>
      </c>
    </row>
    <row r="613" spans="4:4" x14ac:dyDescent="0.35">
      <c r="D613" s="6" t="str">
        <f t="shared" si="9"/>
        <v/>
      </c>
    </row>
    <row r="614" spans="4:4" x14ac:dyDescent="0.35">
      <c r="D614" s="6" t="str">
        <f t="shared" si="9"/>
        <v/>
      </c>
    </row>
    <row r="615" spans="4:4" x14ac:dyDescent="0.35">
      <c r="D615" s="6" t="str">
        <f t="shared" si="9"/>
        <v/>
      </c>
    </row>
    <row r="616" spans="4:4" x14ac:dyDescent="0.35">
      <c r="D616" s="6" t="str">
        <f t="shared" si="9"/>
        <v/>
      </c>
    </row>
    <row r="617" spans="4:4" x14ac:dyDescent="0.35">
      <c r="D617" s="6" t="str">
        <f t="shared" si="9"/>
        <v/>
      </c>
    </row>
    <row r="618" spans="4:4" x14ac:dyDescent="0.35">
      <c r="D618" s="6" t="str">
        <f t="shared" si="9"/>
        <v/>
      </c>
    </row>
    <row r="619" spans="4:4" x14ac:dyDescent="0.35">
      <c r="D619" s="6" t="str">
        <f t="shared" si="9"/>
        <v/>
      </c>
    </row>
    <row r="620" spans="4:4" x14ac:dyDescent="0.35">
      <c r="D620" s="6" t="str">
        <f t="shared" si="9"/>
        <v/>
      </c>
    </row>
    <row r="621" spans="4:4" x14ac:dyDescent="0.35">
      <c r="D621" s="6" t="str">
        <f t="shared" si="9"/>
        <v/>
      </c>
    </row>
    <row r="622" spans="4:4" x14ac:dyDescent="0.35">
      <c r="D622" s="6" t="str">
        <f t="shared" si="9"/>
        <v/>
      </c>
    </row>
    <row r="623" spans="4:4" x14ac:dyDescent="0.35">
      <c r="D623" s="6" t="str">
        <f t="shared" si="9"/>
        <v/>
      </c>
    </row>
    <row r="624" spans="4:4" x14ac:dyDescent="0.35">
      <c r="D624" s="6" t="str">
        <f t="shared" si="9"/>
        <v/>
      </c>
    </row>
    <row r="625" spans="4:4" x14ac:dyDescent="0.35">
      <c r="D625" s="6" t="str">
        <f t="shared" si="9"/>
        <v/>
      </c>
    </row>
    <row r="626" spans="4:4" x14ac:dyDescent="0.35">
      <c r="D626" s="6" t="str">
        <f t="shared" si="9"/>
        <v/>
      </c>
    </row>
    <row r="627" spans="4:4" x14ac:dyDescent="0.35">
      <c r="D627" s="6" t="str">
        <f t="shared" si="9"/>
        <v/>
      </c>
    </row>
    <row r="628" spans="4:4" x14ac:dyDescent="0.35">
      <c r="D628" s="6" t="str">
        <f t="shared" si="9"/>
        <v/>
      </c>
    </row>
    <row r="629" spans="4:4" x14ac:dyDescent="0.35">
      <c r="D629" s="6" t="str">
        <f t="shared" si="9"/>
        <v/>
      </c>
    </row>
    <row r="630" spans="4:4" x14ac:dyDescent="0.35">
      <c r="D630" s="6" t="str">
        <f t="shared" si="9"/>
        <v/>
      </c>
    </row>
    <row r="631" spans="4:4" x14ac:dyDescent="0.35">
      <c r="D631" s="6" t="str">
        <f t="shared" si="9"/>
        <v/>
      </c>
    </row>
    <row r="632" spans="4:4" x14ac:dyDescent="0.35">
      <c r="D632" s="6" t="str">
        <f t="shared" si="9"/>
        <v/>
      </c>
    </row>
    <row r="633" spans="4:4" x14ac:dyDescent="0.35">
      <c r="D633" s="6" t="str">
        <f t="shared" si="9"/>
        <v/>
      </c>
    </row>
    <row r="634" spans="4:4" x14ac:dyDescent="0.35">
      <c r="D634" s="6" t="str">
        <f t="shared" si="9"/>
        <v/>
      </c>
    </row>
    <row r="635" spans="4:4" x14ac:dyDescent="0.35">
      <c r="D635" s="6" t="str">
        <f t="shared" si="9"/>
        <v/>
      </c>
    </row>
    <row r="636" spans="4:4" x14ac:dyDescent="0.35">
      <c r="D636" s="6" t="str">
        <f t="shared" si="9"/>
        <v/>
      </c>
    </row>
    <row r="637" spans="4:4" x14ac:dyDescent="0.35">
      <c r="D637" s="6" t="str">
        <f t="shared" si="9"/>
        <v/>
      </c>
    </row>
    <row r="638" spans="4:4" x14ac:dyDescent="0.35">
      <c r="D638" s="6" t="str">
        <f t="shared" si="9"/>
        <v/>
      </c>
    </row>
    <row r="639" spans="4:4" x14ac:dyDescent="0.35">
      <c r="D639" s="6" t="str">
        <f t="shared" si="9"/>
        <v/>
      </c>
    </row>
    <row r="640" spans="4:4" x14ac:dyDescent="0.35">
      <c r="D640" s="6" t="str">
        <f t="shared" si="9"/>
        <v/>
      </c>
    </row>
    <row r="641" spans="4:4" x14ac:dyDescent="0.35">
      <c r="D641" s="6" t="str">
        <f t="shared" si="9"/>
        <v/>
      </c>
    </row>
    <row r="642" spans="4:4" x14ac:dyDescent="0.35">
      <c r="D642" s="6" t="str">
        <f t="shared" si="9"/>
        <v/>
      </c>
    </row>
    <row r="643" spans="4:4" x14ac:dyDescent="0.35">
      <c r="D643" s="6" t="str">
        <f t="shared" si="9"/>
        <v/>
      </c>
    </row>
    <row r="644" spans="4:4" x14ac:dyDescent="0.35">
      <c r="D644" s="6" t="str">
        <f t="shared" si="9"/>
        <v/>
      </c>
    </row>
    <row r="645" spans="4:4" x14ac:dyDescent="0.35">
      <c r="D645" s="6" t="str">
        <f t="shared" si="9"/>
        <v/>
      </c>
    </row>
    <row r="646" spans="4:4" x14ac:dyDescent="0.35">
      <c r="D646" s="6" t="str">
        <f t="shared" si="9"/>
        <v/>
      </c>
    </row>
    <row r="647" spans="4:4" x14ac:dyDescent="0.35">
      <c r="D647" s="6" t="str">
        <f t="shared" si="9"/>
        <v/>
      </c>
    </row>
    <row r="648" spans="4:4" x14ac:dyDescent="0.35">
      <c r="D648" s="6" t="str">
        <f t="shared" ref="D648:D711" si="10">IF(AND(B648="",C648=""),"",IF($B$6&gt;$C$6,B648-C648,C648-B648))</f>
        <v/>
      </c>
    </row>
    <row r="649" spans="4:4" x14ac:dyDescent="0.35">
      <c r="D649" s="6" t="str">
        <f t="shared" si="10"/>
        <v/>
      </c>
    </row>
    <row r="650" spans="4:4" x14ac:dyDescent="0.35">
      <c r="D650" s="6" t="str">
        <f t="shared" si="10"/>
        <v/>
      </c>
    </row>
    <row r="651" spans="4:4" x14ac:dyDescent="0.35">
      <c r="D651" s="6" t="str">
        <f t="shared" si="10"/>
        <v/>
      </c>
    </row>
    <row r="652" spans="4:4" x14ac:dyDescent="0.35">
      <c r="D652" s="6" t="str">
        <f t="shared" si="10"/>
        <v/>
      </c>
    </row>
    <row r="653" spans="4:4" x14ac:dyDescent="0.35">
      <c r="D653" s="6" t="str">
        <f t="shared" si="10"/>
        <v/>
      </c>
    </row>
    <row r="654" spans="4:4" x14ac:dyDescent="0.35">
      <c r="D654" s="6" t="str">
        <f t="shared" si="10"/>
        <v/>
      </c>
    </row>
    <row r="655" spans="4:4" x14ac:dyDescent="0.35">
      <c r="D655" s="6" t="str">
        <f t="shared" si="10"/>
        <v/>
      </c>
    </row>
    <row r="656" spans="4:4" x14ac:dyDescent="0.35">
      <c r="D656" s="6" t="str">
        <f t="shared" si="10"/>
        <v/>
      </c>
    </row>
    <row r="657" spans="4:4" x14ac:dyDescent="0.35">
      <c r="D657" s="6" t="str">
        <f t="shared" si="10"/>
        <v/>
      </c>
    </row>
    <row r="658" spans="4:4" x14ac:dyDescent="0.35">
      <c r="D658" s="6" t="str">
        <f t="shared" si="10"/>
        <v/>
      </c>
    </row>
    <row r="659" spans="4:4" x14ac:dyDescent="0.35">
      <c r="D659" s="6" t="str">
        <f t="shared" si="10"/>
        <v/>
      </c>
    </row>
    <row r="660" spans="4:4" x14ac:dyDescent="0.35">
      <c r="D660" s="6" t="str">
        <f t="shared" si="10"/>
        <v/>
      </c>
    </row>
    <row r="661" spans="4:4" x14ac:dyDescent="0.35">
      <c r="D661" s="6" t="str">
        <f t="shared" si="10"/>
        <v/>
      </c>
    </row>
    <row r="662" spans="4:4" x14ac:dyDescent="0.35">
      <c r="D662" s="6" t="str">
        <f t="shared" si="10"/>
        <v/>
      </c>
    </row>
    <row r="663" spans="4:4" x14ac:dyDescent="0.35">
      <c r="D663" s="6" t="str">
        <f t="shared" si="10"/>
        <v/>
      </c>
    </row>
    <row r="664" spans="4:4" x14ac:dyDescent="0.35">
      <c r="D664" s="6" t="str">
        <f t="shared" si="10"/>
        <v/>
      </c>
    </row>
    <row r="665" spans="4:4" x14ac:dyDescent="0.35">
      <c r="D665" s="6" t="str">
        <f t="shared" si="10"/>
        <v/>
      </c>
    </row>
    <row r="666" spans="4:4" x14ac:dyDescent="0.35">
      <c r="D666" s="6" t="str">
        <f t="shared" si="10"/>
        <v/>
      </c>
    </row>
    <row r="667" spans="4:4" x14ac:dyDescent="0.35">
      <c r="D667" s="6" t="str">
        <f t="shared" si="10"/>
        <v/>
      </c>
    </row>
    <row r="668" spans="4:4" x14ac:dyDescent="0.35">
      <c r="D668" s="6" t="str">
        <f t="shared" si="10"/>
        <v/>
      </c>
    </row>
    <row r="669" spans="4:4" x14ac:dyDescent="0.35">
      <c r="D669" s="6" t="str">
        <f t="shared" si="10"/>
        <v/>
      </c>
    </row>
    <row r="670" spans="4:4" x14ac:dyDescent="0.35">
      <c r="D670" s="6" t="str">
        <f t="shared" si="10"/>
        <v/>
      </c>
    </row>
    <row r="671" spans="4:4" x14ac:dyDescent="0.35">
      <c r="D671" s="6" t="str">
        <f t="shared" si="10"/>
        <v/>
      </c>
    </row>
    <row r="672" spans="4:4" x14ac:dyDescent="0.35">
      <c r="D672" s="6" t="str">
        <f t="shared" si="10"/>
        <v/>
      </c>
    </row>
    <row r="673" spans="4:4" x14ac:dyDescent="0.35">
      <c r="D673" s="6" t="str">
        <f t="shared" si="10"/>
        <v/>
      </c>
    </row>
    <row r="674" spans="4:4" x14ac:dyDescent="0.35">
      <c r="D674" s="6" t="str">
        <f t="shared" si="10"/>
        <v/>
      </c>
    </row>
    <row r="675" spans="4:4" x14ac:dyDescent="0.35">
      <c r="D675" s="6" t="str">
        <f t="shared" si="10"/>
        <v/>
      </c>
    </row>
    <row r="676" spans="4:4" x14ac:dyDescent="0.35">
      <c r="D676" s="6" t="str">
        <f t="shared" si="10"/>
        <v/>
      </c>
    </row>
    <row r="677" spans="4:4" x14ac:dyDescent="0.35">
      <c r="D677" s="6" t="str">
        <f t="shared" si="10"/>
        <v/>
      </c>
    </row>
    <row r="678" spans="4:4" x14ac:dyDescent="0.35">
      <c r="D678" s="6" t="str">
        <f t="shared" si="10"/>
        <v/>
      </c>
    </row>
    <row r="679" spans="4:4" x14ac:dyDescent="0.35">
      <c r="D679" s="6" t="str">
        <f t="shared" si="10"/>
        <v/>
      </c>
    </row>
    <row r="680" spans="4:4" x14ac:dyDescent="0.35">
      <c r="D680" s="6" t="str">
        <f t="shared" si="10"/>
        <v/>
      </c>
    </row>
    <row r="681" spans="4:4" x14ac:dyDescent="0.35">
      <c r="D681" s="6" t="str">
        <f t="shared" si="10"/>
        <v/>
      </c>
    </row>
    <row r="682" spans="4:4" x14ac:dyDescent="0.35">
      <c r="D682" s="6" t="str">
        <f t="shared" si="10"/>
        <v/>
      </c>
    </row>
    <row r="683" spans="4:4" x14ac:dyDescent="0.35">
      <c r="D683" s="6" t="str">
        <f t="shared" si="10"/>
        <v/>
      </c>
    </row>
    <row r="684" spans="4:4" x14ac:dyDescent="0.35">
      <c r="D684" s="6" t="str">
        <f t="shared" si="10"/>
        <v/>
      </c>
    </row>
    <row r="685" spans="4:4" x14ac:dyDescent="0.35">
      <c r="D685" s="6" t="str">
        <f t="shared" si="10"/>
        <v/>
      </c>
    </row>
    <row r="686" spans="4:4" x14ac:dyDescent="0.35">
      <c r="D686" s="6" t="str">
        <f t="shared" si="10"/>
        <v/>
      </c>
    </row>
    <row r="687" spans="4:4" x14ac:dyDescent="0.35">
      <c r="D687" s="6" t="str">
        <f t="shared" si="10"/>
        <v/>
      </c>
    </row>
    <row r="688" spans="4:4" x14ac:dyDescent="0.35">
      <c r="D688" s="6" t="str">
        <f t="shared" si="10"/>
        <v/>
      </c>
    </row>
    <row r="689" spans="4:4" x14ac:dyDescent="0.35">
      <c r="D689" s="6" t="str">
        <f t="shared" si="10"/>
        <v/>
      </c>
    </row>
    <row r="690" spans="4:4" x14ac:dyDescent="0.35">
      <c r="D690" s="6" t="str">
        <f t="shared" si="10"/>
        <v/>
      </c>
    </row>
    <row r="691" spans="4:4" x14ac:dyDescent="0.35">
      <c r="D691" s="6" t="str">
        <f t="shared" si="10"/>
        <v/>
      </c>
    </row>
    <row r="692" spans="4:4" x14ac:dyDescent="0.35">
      <c r="D692" s="6" t="str">
        <f t="shared" si="10"/>
        <v/>
      </c>
    </row>
    <row r="693" spans="4:4" x14ac:dyDescent="0.35">
      <c r="D693" s="6" t="str">
        <f t="shared" si="10"/>
        <v/>
      </c>
    </row>
    <row r="694" spans="4:4" x14ac:dyDescent="0.35">
      <c r="D694" s="6" t="str">
        <f t="shared" si="10"/>
        <v/>
      </c>
    </row>
    <row r="695" spans="4:4" x14ac:dyDescent="0.35">
      <c r="D695" s="6" t="str">
        <f t="shared" si="10"/>
        <v/>
      </c>
    </row>
    <row r="696" spans="4:4" x14ac:dyDescent="0.35">
      <c r="D696" s="6" t="str">
        <f t="shared" si="10"/>
        <v/>
      </c>
    </row>
    <row r="697" spans="4:4" x14ac:dyDescent="0.35">
      <c r="D697" s="6" t="str">
        <f t="shared" si="10"/>
        <v/>
      </c>
    </row>
    <row r="698" spans="4:4" x14ac:dyDescent="0.35">
      <c r="D698" s="6" t="str">
        <f t="shared" si="10"/>
        <v/>
      </c>
    </row>
    <row r="699" spans="4:4" x14ac:dyDescent="0.35">
      <c r="D699" s="6" t="str">
        <f t="shared" si="10"/>
        <v/>
      </c>
    </row>
    <row r="700" spans="4:4" x14ac:dyDescent="0.35">
      <c r="D700" s="6" t="str">
        <f t="shared" si="10"/>
        <v/>
      </c>
    </row>
    <row r="701" spans="4:4" x14ac:dyDescent="0.35">
      <c r="D701" s="6" t="str">
        <f t="shared" si="10"/>
        <v/>
      </c>
    </row>
    <row r="702" spans="4:4" x14ac:dyDescent="0.35">
      <c r="D702" s="6" t="str">
        <f t="shared" si="10"/>
        <v/>
      </c>
    </row>
    <row r="703" spans="4:4" x14ac:dyDescent="0.35">
      <c r="D703" s="6" t="str">
        <f t="shared" si="10"/>
        <v/>
      </c>
    </row>
    <row r="704" spans="4:4" x14ac:dyDescent="0.35">
      <c r="D704" s="6" t="str">
        <f t="shared" si="10"/>
        <v/>
      </c>
    </row>
    <row r="705" spans="4:4" x14ac:dyDescent="0.35">
      <c r="D705" s="6" t="str">
        <f t="shared" si="10"/>
        <v/>
      </c>
    </row>
    <row r="706" spans="4:4" x14ac:dyDescent="0.35">
      <c r="D706" s="6" t="str">
        <f t="shared" si="10"/>
        <v/>
      </c>
    </row>
    <row r="707" spans="4:4" x14ac:dyDescent="0.35">
      <c r="D707" s="6" t="str">
        <f t="shared" si="10"/>
        <v/>
      </c>
    </row>
    <row r="708" spans="4:4" x14ac:dyDescent="0.35">
      <c r="D708" s="6" t="str">
        <f t="shared" si="10"/>
        <v/>
      </c>
    </row>
    <row r="709" spans="4:4" x14ac:dyDescent="0.35">
      <c r="D709" s="6" t="str">
        <f t="shared" si="10"/>
        <v/>
      </c>
    </row>
    <row r="710" spans="4:4" x14ac:dyDescent="0.35">
      <c r="D710" s="6" t="str">
        <f t="shared" si="10"/>
        <v/>
      </c>
    </row>
    <row r="711" spans="4:4" x14ac:dyDescent="0.35">
      <c r="D711" s="6" t="str">
        <f t="shared" si="10"/>
        <v/>
      </c>
    </row>
    <row r="712" spans="4:4" x14ac:dyDescent="0.35">
      <c r="D712" s="6" t="str">
        <f t="shared" ref="D712:D775" si="11">IF(AND(B712="",C712=""),"",IF($B$6&gt;$C$6,B712-C712,C712-B712))</f>
        <v/>
      </c>
    </row>
    <row r="713" spans="4:4" x14ac:dyDescent="0.35">
      <c r="D713" s="6" t="str">
        <f t="shared" si="11"/>
        <v/>
      </c>
    </row>
    <row r="714" spans="4:4" x14ac:dyDescent="0.35">
      <c r="D714" s="6" t="str">
        <f t="shared" si="11"/>
        <v/>
      </c>
    </row>
    <row r="715" spans="4:4" x14ac:dyDescent="0.35">
      <c r="D715" s="6" t="str">
        <f t="shared" si="11"/>
        <v/>
      </c>
    </row>
    <row r="716" spans="4:4" x14ac:dyDescent="0.35">
      <c r="D716" s="6" t="str">
        <f t="shared" si="11"/>
        <v/>
      </c>
    </row>
    <row r="717" spans="4:4" x14ac:dyDescent="0.35">
      <c r="D717" s="6" t="str">
        <f t="shared" si="11"/>
        <v/>
      </c>
    </row>
    <row r="718" spans="4:4" x14ac:dyDescent="0.35">
      <c r="D718" s="6" t="str">
        <f t="shared" si="11"/>
        <v/>
      </c>
    </row>
    <row r="719" spans="4:4" x14ac:dyDescent="0.35">
      <c r="D719" s="6" t="str">
        <f t="shared" si="11"/>
        <v/>
      </c>
    </row>
    <row r="720" spans="4:4" x14ac:dyDescent="0.35">
      <c r="D720" s="6" t="str">
        <f t="shared" si="11"/>
        <v/>
      </c>
    </row>
    <row r="721" spans="4:4" x14ac:dyDescent="0.35">
      <c r="D721" s="6" t="str">
        <f t="shared" si="11"/>
        <v/>
      </c>
    </row>
    <row r="722" spans="4:4" x14ac:dyDescent="0.35">
      <c r="D722" s="6" t="str">
        <f t="shared" si="11"/>
        <v/>
      </c>
    </row>
    <row r="723" spans="4:4" x14ac:dyDescent="0.35">
      <c r="D723" s="6" t="str">
        <f t="shared" si="11"/>
        <v/>
      </c>
    </row>
    <row r="724" spans="4:4" x14ac:dyDescent="0.35">
      <c r="D724" s="6" t="str">
        <f t="shared" si="11"/>
        <v/>
      </c>
    </row>
    <row r="725" spans="4:4" x14ac:dyDescent="0.35">
      <c r="D725" s="6" t="str">
        <f t="shared" si="11"/>
        <v/>
      </c>
    </row>
    <row r="726" spans="4:4" x14ac:dyDescent="0.35">
      <c r="D726" s="6" t="str">
        <f t="shared" si="11"/>
        <v/>
      </c>
    </row>
    <row r="727" spans="4:4" x14ac:dyDescent="0.35">
      <c r="D727" s="6" t="str">
        <f t="shared" si="11"/>
        <v/>
      </c>
    </row>
    <row r="728" spans="4:4" x14ac:dyDescent="0.35">
      <c r="D728" s="6" t="str">
        <f t="shared" si="11"/>
        <v/>
      </c>
    </row>
    <row r="729" spans="4:4" x14ac:dyDescent="0.35">
      <c r="D729" s="6" t="str">
        <f t="shared" si="11"/>
        <v/>
      </c>
    </row>
    <row r="730" spans="4:4" x14ac:dyDescent="0.35">
      <c r="D730" s="6" t="str">
        <f t="shared" si="11"/>
        <v/>
      </c>
    </row>
    <row r="731" spans="4:4" x14ac:dyDescent="0.35">
      <c r="D731" s="6" t="str">
        <f t="shared" si="11"/>
        <v/>
      </c>
    </row>
    <row r="732" spans="4:4" x14ac:dyDescent="0.35">
      <c r="D732" s="6" t="str">
        <f t="shared" si="11"/>
        <v/>
      </c>
    </row>
    <row r="733" spans="4:4" x14ac:dyDescent="0.35">
      <c r="D733" s="6" t="str">
        <f t="shared" si="11"/>
        <v/>
      </c>
    </row>
    <row r="734" spans="4:4" x14ac:dyDescent="0.35">
      <c r="D734" s="6" t="str">
        <f t="shared" si="11"/>
        <v/>
      </c>
    </row>
    <row r="735" spans="4:4" x14ac:dyDescent="0.35">
      <c r="D735" s="6" t="str">
        <f t="shared" si="11"/>
        <v/>
      </c>
    </row>
    <row r="736" spans="4:4" x14ac:dyDescent="0.35">
      <c r="D736" s="6" t="str">
        <f t="shared" si="11"/>
        <v/>
      </c>
    </row>
    <row r="737" spans="4:4" x14ac:dyDescent="0.35">
      <c r="D737" s="6" t="str">
        <f t="shared" si="11"/>
        <v/>
      </c>
    </row>
    <row r="738" spans="4:4" x14ac:dyDescent="0.35">
      <c r="D738" s="6" t="str">
        <f t="shared" si="11"/>
        <v/>
      </c>
    </row>
    <row r="739" spans="4:4" x14ac:dyDescent="0.35">
      <c r="D739" s="6" t="str">
        <f t="shared" si="11"/>
        <v/>
      </c>
    </row>
    <row r="740" spans="4:4" x14ac:dyDescent="0.35">
      <c r="D740" s="6" t="str">
        <f t="shared" si="11"/>
        <v/>
      </c>
    </row>
    <row r="741" spans="4:4" x14ac:dyDescent="0.35">
      <c r="D741" s="6" t="str">
        <f t="shared" si="11"/>
        <v/>
      </c>
    </row>
    <row r="742" spans="4:4" x14ac:dyDescent="0.35">
      <c r="D742" s="6" t="str">
        <f t="shared" si="11"/>
        <v/>
      </c>
    </row>
    <row r="743" spans="4:4" x14ac:dyDescent="0.35">
      <c r="D743" s="6" t="str">
        <f t="shared" si="11"/>
        <v/>
      </c>
    </row>
    <row r="744" spans="4:4" x14ac:dyDescent="0.35">
      <c r="D744" s="6" t="str">
        <f t="shared" si="11"/>
        <v/>
      </c>
    </row>
    <row r="745" spans="4:4" x14ac:dyDescent="0.35">
      <c r="D745" s="6" t="str">
        <f t="shared" si="11"/>
        <v/>
      </c>
    </row>
    <row r="746" spans="4:4" x14ac:dyDescent="0.35">
      <c r="D746" s="6" t="str">
        <f t="shared" si="11"/>
        <v/>
      </c>
    </row>
    <row r="747" spans="4:4" x14ac:dyDescent="0.35">
      <c r="D747" s="6" t="str">
        <f t="shared" si="11"/>
        <v/>
      </c>
    </row>
    <row r="748" spans="4:4" x14ac:dyDescent="0.35">
      <c r="D748" s="6" t="str">
        <f t="shared" si="11"/>
        <v/>
      </c>
    </row>
    <row r="749" spans="4:4" x14ac:dyDescent="0.35">
      <c r="D749" s="6" t="str">
        <f t="shared" si="11"/>
        <v/>
      </c>
    </row>
    <row r="750" spans="4:4" x14ac:dyDescent="0.35">
      <c r="D750" s="6" t="str">
        <f t="shared" si="11"/>
        <v/>
      </c>
    </row>
    <row r="751" spans="4:4" x14ac:dyDescent="0.35">
      <c r="D751" s="6" t="str">
        <f t="shared" si="11"/>
        <v/>
      </c>
    </row>
    <row r="752" spans="4:4" x14ac:dyDescent="0.35">
      <c r="D752" s="6" t="str">
        <f t="shared" si="11"/>
        <v/>
      </c>
    </row>
    <row r="753" spans="4:4" x14ac:dyDescent="0.35">
      <c r="D753" s="6" t="str">
        <f t="shared" si="11"/>
        <v/>
      </c>
    </row>
    <row r="754" spans="4:4" x14ac:dyDescent="0.35">
      <c r="D754" s="6" t="str">
        <f t="shared" si="11"/>
        <v/>
      </c>
    </row>
    <row r="755" spans="4:4" x14ac:dyDescent="0.35">
      <c r="D755" s="6" t="str">
        <f t="shared" si="11"/>
        <v/>
      </c>
    </row>
    <row r="756" spans="4:4" x14ac:dyDescent="0.35">
      <c r="D756" s="6" t="str">
        <f t="shared" si="11"/>
        <v/>
      </c>
    </row>
    <row r="757" spans="4:4" x14ac:dyDescent="0.35">
      <c r="D757" s="6" t="str">
        <f t="shared" si="11"/>
        <v/>
      </c>
    </row>
    <row r="758" spans="4:4" x14ac:dyDescent="0.35">
      <c r="D758" s="6" t="str">
        <f t="shared" si="11"/>
        <v/>
      </c>
    </row>
    <row r="759" spans="4:4" x14ac:dyDescent="0.35">
      <c r="D759" s="6" t="str">
        <f t="shared" si="11"/>
        <v/>
      </c>
    </row>
    <row r="760" spans="4:4" x14ac:dyDescent="0.35">
      <c r="D760" s="6" t="str">
        <f t="shared" si="11"/>
        <v/>
      </c>
    </row>
    <row r="761" spans="4:4" x14ac:dyDescent="0.35">
      <c r="D761" s="6" t="str">
        <f t="shared" si="11"/>
        <v/>
      </c>
    </row>
    <row r="762" spans="4:4" x14ac:dyDescent="0.35">
      <c r="D762" s="6" t="str">
        <f t="shared" si="11"/>
        <v/>
      </c>
    </row>
    <row r="763" spans="4:4" x14ac:dyDescent="0.35">
      <c r="D763" s="6" t="str">
        <f t="shared" si="11"/>
        <v/>
      </c>
    </row>
    <row r="764" spans="4:4" x14ac:dyDescent="0.35">
      <c r="D764" s="6" t="str">
        <f t="shared" si="11"/>
        <v/>
      </c>
    </row>
    <row r="765" spans="4:4" x14ac:dyDescent="0.35">
      <c r="D765" s="6" t="str">
        <f t="shared" si="11"/>
        <v/>
      </c>
    </row>
    <row r="766" spans="4:4" x14ac:dyDescent="0.35">
      <c r="D766" s="6" t="str">
        <f t="shared" si="11"/>
        <v/>
      </c>
    </row>
    <row r="767" spans="4:4" x14ac:dyDescent="0.35">
      <c r="D767" s="6" t="str">
        <f t="shared" si="11"/>
        <v/>
      </c>
    </row>
    <row r="768" spans="4:4" x14ac:dyDescent="0.35">
      <c r="D768" s="6" t="str">
        <f t="shared" si="11"/>
        <v/>
      </c>
    </row>
    <row r="769" spans="4:4" x14ac:dyDescent="0.35">
      <c r="D769" s="6" t="str">
        <f t="shared" si="11"/>
        <v/>
      </c>
    </row>
    <row r="770" spans="4:4" x14ac:dyDescent="0.35">
      <c r="D770" s="6" t="str">
        <f t="shared" si="11"/>
        <v/>
      </c>
    </row>
    <row r="771" spans="4:4" x14ac:dyDescent="0.35">
      <c r="D771" s="6" t="str">
        <f t="shared" si="11"/>
        <v/>
      </c>
    </row>
    <row r="772" spans="4:4" x14ac:dyDescent="0.35">
      <c r="D772" s="6" t="str">
        <f t="shared" si="11"/>
        <v/>
      </c>
    </row>
    <row r="773" spans="4:4" x14ac:dyDescent="0.35">
      <c r="D773" s="6" t="str">
        <f t="shared" si="11"/>
        <v/>
      </c>
    </row>
    <row r="774" spans="4:4" x14ac:dyDescent="0.35">
      <c r="D774" s="6" t="str">
        <f t="shared" si="11"/>
        <v/>
      </c>
    </row>
    <row r="775" spans="4:4" x14ac:dyDescent="0.35">
      <c r="D775" s="6" t="str">
        <f t="shared" si="11"/>
        <v/>
      </c>
    </row>
    <row r="776" spans="4:4" x14ac:dyDescent="0.35">
      <c r="D776" s="6" t="str">
        <f t="shared" ref="D776:D839" si="12">IF(AND(B776="",C776=""),"",IF($B$6&gt;$C$6,B776-C776,C776-B776))</f>
        <v/>
      </c>
    </row>
    <row r="777" spans="4:4" x14ac:dyDescent="0.35">
      <c r="D777" s="6" t="str">
        <f t="shared" si="12"/>
        <v/>
      </c>
    </row>
    <row r="778" spans="4:4" x14ac:dyDescent="0.35">
      <c r="D778" s="6" t="str">
        <f t="shared" si="12"/>
        <v/>
      </c>
    </row>
    <row r="779" spans="4:4" x14ac:dyDescent="0.35">
      <c r="D779" s="6" t="str">
        <f t="shared" si="12"/>
        <v/>
      </c>
    </row>
    <row r="780" spans="4:4" x14ac:dyDescent="0.35">
      <c r="D780" s="6" t="str">
        <f t="shared" si="12"/>
        <v/>
      </c>
    </row>
    <row r="781" spans="4:4" x14ac:dyDescent="0.35">
      <c r="D781" s="6" t="str">
        <f t="shared" si="12"/>
        <v/>
      </c>
    </row>
    <row r="782" spans="4:4" x14ac:dyDescent="0.35">
      <c r="D782" s="6" t="str">
        <f t="shared" si="12"/>
        <v/>
      </c>
    </row>
    <row r="783" spans="4:4" x14ac:dyDescent="0.35">
      <c r="D783" s="6" t="str">
        <f t="shared" si="12"/>
        <v/>
      </c>
    </row>
    <row r="784" spans="4:4" x14ac:dyDescent="0.35">
      <c r="D784" s="6" t="str">
        <f t="shared" si="12"/>
        <v/>
      </c>
    </row>
    <row r="785" spans="4:4" x14ac:dyDescent="0.35">
      <c r="D785" s="6" t="str">
        <f t="shared" si="12"/>
        <v/>
      </c>
    </row>
    <row r="786" spans="4:4" x14ac:dyDescent="0.35">
      <c r="D786" s="6" t="str">
        <f t="shared" si="12"/>
        <v/>
      </c>
    </row>
    <row r="787" spans="4:4" x14ac:dyDescent="0.35">
      <c r="D787" s="6" t="str">
        <f t="shared" si="12"/>
        <v/>
      </c>
    </row>
    <row r="788" spans="4:4" x14ac:dyDescent="0.35">
      <c r="D788" s="6" t="str">
        <f t="shared" si="12"/>
        <v/>
      </c>
    </row>
    <row r="789" spans="4:4" x14ac:dyDescent="0.35">
      <c r="D789" s="6" t="str">
        <f t="shared" si="12"/>
        <v/>
      </c>
    </row>
    <row r="790" spans="4:4" x14ac:dyDescent="0.35">
      <c r="D790" s="6" t="str">
        <f t="shared" si="12"/>
        <v/>
      </c>
    </row>
    <row r="791" spans="4:4" x14ac:dyDescent="0.35">
      <c r="D791" s="6" t="str">
        <f t="shared" si="12"/>
        <v/>
      </c>
    </row>
    <row r="792" spans="4:4" x14ac:dyDescent="0.35">
      <c r="D792" s="6" t="str">
        <f t="shared" si="12"/>
        <v/>
      </c>
    </row>
    <row r="793" spans="4:4" x14ac:dyDescent="0.35">
      <c r="D793" s="6" t="str">
        <f t="shared" si="12"/>
        <v/>
      </c>
    </row>
    <row r="794" spans="4:4" x14ac:dyDescent="0.35">
      <c r="D794" s="6" t="str">
        <f t="shared" si="12"/>
        <v/>
      </c>
    </row>
    <row r="795" spans="4:4" x14ac:dyDescent="0.35">
      <c r="D795" s="6" t="str">
        <f t="shared" si="12"/>
        <v/>
      </c>
    </row>
    <row r="796" spans="4:4" x14ac:dyDescent="0.35">
      <c r="D796" s="6" t="str">
        <f t="shared" si="12"/>
        <v/>
      </c>
    </row>
    <row r="797" spans="4:4" x14ac:dyDescent="0.35">
      <c r="D797" s="6" t="str">
        <f t="shared" si="12"/>
        <v/>
      </c>
    </row>
    <row r="798" spans="4:4" x14ac:dyDescent="0.35">
      <c r="D798" s="6" t="str">
        <f t="shared" si="12"/>
        <v/>
      </c>
    </row>
    <row r="799" spans="4:4" x14ac:dyDescent="0.35">
      <c r="D799" s="6" t="str">
        <f t="shared" si="12"/>
        <v/>
      </c>
    </row>
    <row r="800" spans="4:4" x14ac:dyDescent="0.35">
      <c r="D800" s="6" t="str">
        <f t="shared" si="12"/>
        <v/>
      </c>
    </row>
    <row r="801" spans="4:4" x14ac:dyDescent="0.35">
      <c r="D801" s="6" t="str">
        <f t="shared" si="12"/>
        <v/>
      </c>
    </row>
    <row r="802" spans="4:4" x14ac:dyDescent="0.35">
      <c r="D802" s="6" t="str">
        <f t="shared" si="12"/>
        <v/>
      </c>
    </row>
    <row r="803" spans="4:4" x14ac:dyDescent="0.35">
      <c r="D803" s="6" t="str">
        <f t="shared" si="12"/>
        <v/>
      </c>
    </row>
    <row r="804" spans="4:4" x14ac:dyDescent="0.35">
      <c r="D804" s="6" t="str">
        <f t="shared" si="12"/>
        <v/>
      </c>
    </row>
    <row r="805" spans="4:4" x14ac:dyDescent="0.35">
      <c r="D805" s="6" t="str">
        <f t="shared" si="12"/>
        <v/>
      </c>
    </row>
    <row r="806" spans="4:4" x14ac:dyDescent="0.35">
      <c r="D806" s="6" t="str">
        <f t="shared" si="12"/>
        <v/>
      </c>
    </row>
    <row r="807" spans="4:4" x14ac:dyDescent="0.35">
      <c r="D807" s="6" t="str">
        <f t="shared" si="12"/>
        <v/>
      </c>
    </row>
    <row r="808" spans="4:4" x14ac:dyDescent="0.35">
      <c r="D808" s="6" t="str">
        <f t="shared" si="12"/>
        <v/>
      </c>
    </row>
    <row r="809" spans="4:4" x14ac:dyDescent="0.35">
      <c r="D809" s="6" t="str">
        <f t="shared" si="12"/>
        <v/>
      </c>
    </row>
    <row r="810" spans="4:4" x14ac:dyDescent="0.35">
      <c r="D810" s="6" t="str">
        <f t="shared" si="12"/>
        <v/>
      </c>
    </row>
    <row r="811" spans="4:4" x14ac:dyDescent="0.35">
      <c r="D811" s="6" t="str">
        <f t="shared" si="12"/>
        <v/>
      </c>
    </row>
    <row r="812" spans="4:4" x14ac:dyDescent="0.35">
      <c r="D812" s="6" t="str">
        <f t="shared" si="12"/>
        <v/>
      </c>
    </row>
    <row r="813" spans="4:4" x14ac:dyDescent="0.35">
      <c r="D813" s="6" t="str">
        <f t="shared" si="12"/>
        <v/>
      </c>
    </row>
    <row r="814" spans="4:4" x14ac:dyDescent="0.35">
      <c r="D814" s="6" t="str">
        <f t="shared" si="12"/>
        <v/>
      </c>
    </row>
    <row r="815" spans="4:4" x14ac:dyDescent="0.35">
      <c r="D815" s="6" t="str">
        <f t="shared" si="12"/>
        <v/>
      </c>
    </row>
    <row r="816" spans="4:4" x14ac:dyDescent="0.35">
      <c r="D816" s="6" t="str">
        <f t="shared" si="12"/>
        <v/>
      </c>
    </row>
    <row r="817" spans="4:4" x14ac:dyDescent="0.35">
      <c r="D817" s="6" t="str">
        <f t="shared" si="12"/>
        <v/>
      </c>
    </row>
    <row r="818" spans="4:4" x14ac:dyDescent="0.35">
      <c r="D818" s="6" t="str">
        <f t="shared" si="12"/>
        <v/>
      </c>
    </row>
    <row r="819" spans="4:4" x14ac:dyDescent="0.35">
      <c r="D819" s="6" t="str">
        <f t="shared" si="12"/>
        <v/>
      </c>
    </row>
    <row r="820" spans="4:4" x14ac:dyDescent="0.35">
      <c r="D820" s="6" t="str">
        <f t="shared" si="12"/>
        <v/>
      </c>
    </row>
    <row r="821" spans="4:4" x14ac:dyDescent="0.35">
      <c r="D821" s="6" t="str">
        <f t="shared" si="12"/>
        <v/>
      </c>
    </row>
    <row r="822" spans="4:4" x14ac:dyDescent="0.35">
      <c r="D822" s="6" t="str">
        <f t="shared" si="12"/>
        <v/>
      </c>
    </row>
    <row r="823" spans="4:4" x14ac:dyDescent="0.35">
      <c r="D823" s="6" t="str">
        <f t="shared" si="12"/>
        <v/>
      </c>
    </row>
    <row r="824" spans="4:4" x14ac:dyDescent="0.35">
      <c r="D824" s="6" t="str">
        <f t="shared" si="12"/>
        <v/>
      </c>
    </row>
    <row r="825" spans="4:4" x14ac:dyDescent="0.35">
      <c r="D825" s="6" t="str">
        <f t="shared" si="12"/>
        <v/>
      </c>
    </row>
    <row r="826" spans="4:4" x14ac:dyDescent="0.35">
      <c r="D826" s="6" t="str">
        <f t="shared" si="12"/>
        <v/>
      </c>
    </row>
    <row r="827" spans="4:4" x14ac:dyDescent="0.35">
      <c r="D827" s="6" t="str">
        <f t="shared" si="12"/>
        <v/>
      </c>
    </row>
    <row r="828" spans="4:4" x14ac:dyDescent="0.35">
      <c r="D828" s="6" t="str">
        <f t="shared" si="12"/>
        <v/>
      </c>
    </row>
    <row r="829" spans="4:4" x14ac:dyDescent="0.35">
      <c r="D829" s="6" t="str">
        <f t="shared" si="12"/>
        <v/>
      </c>
    </row>
    <row r="830" spans="4:4" x14ac:dyDescent="0.35">
      <c r="D830" s="6" t="str">
        <f t="shared" si="12"/>
        <v/>
      </c>
    </row>
    <row r="831" spans="4:4" x14ac:dyDescent="0.35">
      <c r="D831" s="6" t="str">
        <f t="shared" si="12"/>
        <v/>
      </c>
    </row>
    <row r="832" spans="4:4" x14ac:dyDescent="0.35">
      <c r="D832" s="6" t="str">
        <f t="shared" si="12"/>
        <v/>
      </c>
    </row>
    <row r="833" spans="4:4" x14ac:dyDescent="0.35">
      <c r="D833" s="6" t="str">
        <f t="shared" si="12"/>
        <v/>
      </c>
    </row>
    <row r="834" spans="4:4" x14ac:dyDescent="0.35">
      <c r="D834" s="6" t="str">
        <f t="shared" si="12"/>
        <v/>
      </c>
    </row>
    <row r="835" spans="4:4" x14ac:dyDescent="0.35">
      <c r="D835" s="6" t="str">
        <f t="shared" si="12"/>
        <v/>
      </c>
    </row>
    <row r="836" spans="4:4" x14ac:dyDescent="0.35">
      <c r="D836" s="6" t="str">
        <f t="shared" si="12"/>
        <v/>
      </c>
    </row>
    <row r="837" spans="4:4" x14ac:dyDescent="0.35">
      <c r="D837" s="6" t="str">
        <f t="shared" si="12"/>
        <v/>
      </c>
    </row>
    <row r="838" spans="4:4" x14ac:dyDescent="0.35">
      <c r="D838" s="6" t="str">
        <f t="shared" si="12"/>
        <v/>
      </c>
    </row>
    <row r="839" spans="4:4" x14ac:dyDescent="0.35">
      <c r="D839" s="6" t="str">
        <f t="shared" si="12"/>
        <v/>
      </c>
    </row>
    <row r="840" spans="4:4" x14ac:dyDescent="0.35">
      <c r="D840" s="6" t="str">
        <f t="shared" ref="D840:D903" si="13">IF(AND(B840="",C840=""),"",IF($B$6&gt;$C$6,B840-C840,C840-B840))</f>
        <v/>
      </c>
    </row>
    <row r="841" spans="4:4" x14ac:dyDescent="0.35">
      <c r="D841" s="6" t="str">
        <f t="shared" si="13"/>
        <v/>
      </c>
    </row>
    <row r="842" spans="4:4" x14ac:dyDescent="0.35">
      <c r="D842" s="6" t="str">
        <f t="shared" si="13"/>
        <v/>
      </c>
    </row>
    <row r="843" spans="4:4" x14ac:dyDescent="0.35">
      <c r="D843" s="6" t="str">
        <f t="shared" si="13"/>
        <v/>
      </c>
    </row>
    <row r="844" spans="4:4" x14ac:dyDescent="0.35">
      <c r="D844" s="6" t="str">
        <f t="shared" si="13"/>
        <v/>
      </c>
    </row>
    <row r="845" spans="4:4" x14ac:dyDescent="0.35">
      <c r="D845" s="6" t="str">
        <f t="shared" si="13"/>
        <v/>
      </c>
    </row>
    <row r="846" spans="4:4" x14ac:dyDescent="0.35">
      <c r="D846" s="6" t="str">
        <f t="shared" si="13"/>
        <v/>
      </c>
    </row>
    <row r="847" spans="4:4" x14ac:dyDescent="0.35">
      <c r="D847" s="6" t="str">
        <f t="shared" si="13"/>
        <v/>
      </c>
    </row>
    <row r="848" spans="4:4" x14ac:dyDescent="0.35">
      <c r="D848" s="6" t="str">
        <f t="shared" si="13"/>
        <v/>
      </c>
    </row>
    <row r="849" spans="4:4" x14ac:dyDescent="0.35">
      <c r="D849" s="6" t="str">
        <f t="shared" si="13"/>
        <v/>
      </c>
    </row>
    <row r="850" spans="4:4" x14ac:dyDescent="0.35">
      <c r="D850" s="6" t="str">
        <f t="shared" si="13"/>
        <v/>
      </c>
    </row>
    <row r="851" spans="4:4" x14ac:dyDescent="0.35">
      <c r="D851" s="6" t="str">
        <f t="shared" si="13"/>
        <v/>
      </c>
    </row>
    <row r="852" spans="4:4" x14ac:dyDescent="0.35">
      <c r="D852" s="6" t="str">
        <f t="shared" si="13"/>
        <v/>
      </c>
    </row>
    <row r="853" spans="4:4" x14ac:dyDescent="0.35">
      <c r="D853" s="6" t="str">
        <f t="shared" si="13"/>
        <v/>
      </c>
    </row>
    <row r="854" spans="4:4" x14ac:dyDescent="0.35">
      <c r="D854" s="6" t="str">
        <f t="shared" si="13"/>
        <v/>
      </c>
    </row>
    <row r="855" spans="4:4" x14ac:dyDescent="0.35">
      <c r="D855" s="6" t="str">
        <f t="shared" si="13"/>
        <v/>
      </c>
    </row>
    <row r="856" spans="4:4" x14ac:dyDescent="0.35">
      <c r="D856" s="6" t="str">
        <f t="shared" si="13"/>
        <v/>
      </c>
    </row>
    <row r="857" spans="4:4" x14ac:dyDescent="0.35">
      <c r="D857" s="6" t="str">
        <f t="shared" si="13"/>
        <v/>
      </c>
    </row>
    <row r="858" spans="4:4" x14ac:dyDescent="0.35">
      <c r="D858" s="6" t="str">
        <f t="shared" si="13"/>
        <v/>
      </c>
    </row>
    <row r="859" spans="4:4" x14ac:dyDescent="0.35">
      <c r="D859" s="6" t="str">
        <f t="shared" si="13"/>
        <v/>
      </c>
    </row>
    <row r="860" spans="4:4" x14ac:dyDescent="0.35">
      <c r="D860" s="6" t="str">
        <f t="shared" si="13"/>
        <v/>
      </c>
    </row>
    <row r="861" spans="4:4" x14ac:dyDescent="0.35">
      <c r="D861" s="6" t="str">
        <f t="shared" si="13"/>
        <v/>
      </c>
    </row>
    <row r="862" spans="4:4" x14ac:dyDescent="0.35">
      <c r="D862" s="6" t="str">
        <f t="shared" si="13"/>
        <v/>
      </c>
    </row>
    <row r="863" spans="4:4" x14ac:dyDescent="0.35">
      <c r="D863" s="6" t="str">
        <f t="shared" si="13"/>
        <v/>
      </c>
    </row>
    <row r="864" spans="4:4" x14ac:dyDescent="0.35">
      <c r="D864" s="6" t="str">
        <f t="shared" si="13"/>
        <v/>
      </c>
    </row>
    <row r="865" spans="4:4" x14ac:dyDescent="0.35">
      <c r="D865" s="6" t="str">
        <f t="shared" si="13"/>
        <v/>
      </c>
    </row>
    <row r="866" spans="4:4" x14ac:dyDescent="0.35">
      <c r="D866" s="6" t="str">
        <f t="shared" si="13"/>
        <v/>
      </c>
    </row>
    <row r="867" spans="4:4" x14ac:dyDescent="0.35">
      <c r="D867" s="6" t="str">
        <f t="shared" si="13"/>
        <v/>
      </c>
    </row>
    <row r="868" spans="4:4" x14ac:dyDescent="0.35">
      <c r="D868" s="6" t="str">
        <f t="shared" si="13"/>
        <v/>
      </c>
    </row>
    <row r="869" spans="4:4" x14ac:dyDescent="0.35">
      <c r="D869" s="6" t="str">
        <f t="shared" si="13"/>
        <v/>
      </c>
    </row>
    <row r="870" spans="4:4" x14ac:dyDescent="0.35">
      <c r="D870" s="6" t="str">
        <f t="shared" si="13"/>
        <v/>
      </c>
    </row>
    <row r="871" spans="4:4" x14ac:dyDescent="0.35">
      <c r="D871" s="6" t="str">
        <f t="shared" si="13"/>
        <v/>
      </c>
    </row>
    <row r="872" spans="4:4" x14ac:dyDescent="0.35">
      <c r="D872" s="6" t="str">
        <f t="shared" si="13"/>
        <v/>
      </c>
    </row>
    <row r="873" spans="4:4" x14ac:dyDescent="0.35">
      <c r="D873" s="6" t="str">
        <f t="shared" si="13"/>
        <v/>
      </c>
    </row>
    <row r="874" spans="4:4" x14ac:dyDescent="0.35">
      <c r="D874" s="6" t="str">
        <f t="shared" si="13"/>
        <v/>
      </c>
    </row>
    <row r="875" spans="4:4" x14ac:dyDescent="0.35">
      <c r="D875" s="6" t="str">
        <f t="shared" si="13"/>
        <v/>
      </c>
    </row>
    <row r="876" spans="4:4" x14ac:dyDescent="0.35">
      <c r="D876" s="6" t="str">
        <f t="shared" si="13"/>
        <v/>
      </c>
    </row>
    <row r="877" spans="4:4" x14ac:dyDescent="0.35">
      <c r="D877" s="6" t="str">
        <f t="shared" si="13"/>
        <v/>
      </c>
    </row>
    <row r="878" spans="4:4" x14ac:dyDescent="0.35">
      <c r="D878" s="6" t="str">
        <f t="shared" si="13"/>
        <v/>
      </c>
    </row>
    <row r="879" spans="4:4" x14ac:dyDescent="0.35">
      <c r="D879" s="6" t="str">
        <f t="shared" si="13"/>
        <v/>
      </c>
    </row>
    <row r="880" spans="4:4" x14ac:dyDescent="0.35">
      <c r="D880" s="6" t="str">
        <f t="shared" si="13"/>
        <v/>
      </c>
    </row>
    <row r="881" spans="4:4" x14ac:dyDescent="0.35">
      <c r="D881" s="6" t="str">
        <f t="shared" si="13"/>
        <v/>
      </c>
    </row>
    <row r="882" spans="4:4" x14ac:dyDescent="0.35">
      <c r="D882" s="6" t="str">
        <f t="shared" si="13"/>
        <v/>
      </c>
    </row>
    <row r="883" spans="4:4" x14ac:dyDescent="0.35">
      <c r="D883" s="6" t="str">
        <f t="shared" si="13"/>
        <v/>
      </c>
    </row>
    <row r="884" spans="4:4" x14ac:dyDescent="0.35">
      <c r="D884" s="6" t="str">
        <f t="shared" si="13"/>
        <v/>
      </c>
    </row>
    <row r="885" spans="4:4" x14ac:dyDescent="0.35">
      <c r="D885" s="6" t="str">
        <f t="shared" si="13"/>
        <v/>
      </c>
    </row>
    <row r="886" spans="4:4" x14ac:dyDescent="0.35">
      <c r="D886" s="6" t="str">
        <f t="shared" si="13"/>
        <v/>
      </c>
    </row>
    <row r="887" spans="4:4" x14ac:dyDescent="0.35">
      <c r="D887" s="6" t="str">
        <f t="shared" si="13"/>
        <v/>
      </c>
    </row>
    <row r="888" spans="4:4" x14ac:dyDescent="0.35">
      <c r="D888" s="6" t="str">
        <f t="shared" si="13"/>
        <v/>
      </c>
    </row>
    <row r="889" spans="4:4" x14ac:dyDescent="0.35">
      <c r="D889" s="6" t="str">
        <f t="shared" si="13"/>
        <v/>
      </c>
    </row>
    <row r="890" spans="4:4" x14ac:dyDescent="0.35">
      <c r="D890" s="6" t="str">
        <f t="shared" si="13"/>
        <v/>
      </c>
    </row>
    <row r="891" spans="4:4" x14ac:dyDescent="0.35">
      <c r="D891" s="6" t="str">
        <f t="shared" si="13"/>
        <v/>
      </c>
    </row>
    <row r="892" spans="4:4" x14ac:dyDescent="0.35">
      <c r="D892" s="6" t="str">
        <f t="shared" si="13"/>
        <v/>
      </c>
    </row>
    <row r="893" spans="4:4" x14ac:dyDescent="0.35">
      <c r="D893" s="6" t="str">
        <f t="shared" si="13"/>
        <v/>
      </c>
    </row>
    <row r="894" spans="4:4" x14ac:dyDescent="0.35">
      <c r="D894" s="6" t="str">
        <f t="shared" si="13"/>
        <v/>
      </c>
    </row>
    <row r="895" spans="4:4" x14ac:dyDescent="0.35">
      <c r="D895" s="6" t="str">
        <f t="shared" si="13"/>
        <v/>
      </c>
    </row>
    <row r="896" spans="4:4" x14ac:dyDescent="0.35">
      <c r="D896" s="6" t="str">
        <f t="shared" si="13"/>
        <v/>
      </c>
    </row>
    <row r="897" spans="4:4" x14ac:dyDescent="0.35">
      <c r="D897" s="6" t="str">
        <f t="shared" si="13"/>
        <v/>
      </c>
    </row>
    <row r="898" spans="4:4" x14ac:dyDescent="0.35">
      <c r="D898" s="6" t="str">
        <f t="shared" si="13"/>
        <v/>
      </c>
    </row>
    <row r="899" spans="4:4" x14ac:dyDescent="0.35">
      <c r="D899" s="6" t="str">
        <f t="shared" si="13"/>
        <v/>
      </c>
    </row>
    <row r="900" spans="4:4" x14ac:dyDescent="0.35">
      <c r="D900" s="6" t="str">
        <f t="shared" si="13"/>
        <v/>
      </c>
    </row>
    <row r="901" spans="4:4" x14ac:dyDescent="0.35">
      <c r="D901" s="6" t="str">
        <f t="shared" si="13"/>
        <v/>
      </c>
    </row>
    <row r="902" spans="4:4" x14ac:dyDescent="0.35">
      <c r="D902" s="6" t="str">
        <f t="shared" si="13"/>
        <v/>
      </c>
    </row>
    <row r="903" spans="4:4" x14ac:dyDescent="0.35">
      <c r="D903" s="6" t="str">
        <f t="shared" si="13"/>
        <v/>
      </c>
    </row>
    <row r="904" spans="4:4" x14ac:dyDescent="0.35">
      <c r="D904" s="6" t="str">
        <f t="shared" ref="D904:D967" si="14">IF(AND(B904="",C904=""),"",IF($B$6&gt;$C$6,B904-C904,C904-B904))</f>
        <v/>
      </c>
    </row>
    <row r="905" spans="4:4" x14ac:dyDescent="0.35">
      <c r="D905" s="6" t="str">
        <f t="shared" si="14"/>
        <v/>
      </c>
    </row>
    <row r="906" spans="4:4" x14ac:dyDescent="0.35">
      <c r="D906" s="6" t="str">
        <f t="shared" si="14"/>
        <v/>
      </c>
    </row>
    <row r="907" spans="4:4" x14ac:dyDescent="0.35">
      <c r="D907" s="6" t="str">
        <f t="shared" si="14"/>
        <v/>
      </c>
    </row>
    <row r="908" spans="4:4" x14ac:dyDescent="0.35">
      <c r="D908" s="6" t="str">
        <f t="shared" si="14"/>
        <v/>
      </c>
    </row>
    <row r="909" spans="4:4" x14ac:dyDescent="0.35">
      <c r="D909" s="6" t="str">
        <f t="shared" si="14"/>
        <v/>
      </c>
    </row>
    <row r="910" spans="4:4" x14ac:dyDescent="0.35">
      <c r="D910" s="6" t="str">
        <f t="shared" si="14"/>
        <v/>
      </c>
    </row>
    <row r="911" spans="4:4" x14ac:dyDescent="0.35">
      <c r="D911" s="6" t="str">
        <f t="shared" si="14"/>
        <v/>
      </c>
    </row>
    <row r="912" spans="4:4" x14ac:dyDescent="0.35">
      <c r="D912" s="6" t="str">
        <f t="shared" si="14"/>
        <v/>
      </c>
    </row>
    <row r="913" spans="4:4" x14ac:dyDescent="0.35">
      <c r="D913" s="6" t="str">
        <f t="shared" si="14"/>
        <v/>
      </c>
    </row>
    <row r="914" spans="4:4" x14ac:dyDescent="0.35">
      <c r="D914" s="6" t="str">
        <f t="shared" si="14"/>
        <v/>
      </c>
    </row>
    <row r="915" spans="4:4" x14ac:dyDescent="0.35">
      <c r="D915" s="6" t="str">
        <f t="shared" si="14"/>
        <v/>
      </c>
    </row>
    <row r="916" spans="4:4" x14ac:dyDescent="0.35">
      <c r="D916" s="6" t="str">
        <f t="shared" si="14"/>
        <v/>
      </c>
    </row>
    <row r="917" spans="4:4" x14ac:dyDescent="0.35">
      <c r="D917" s="6" t="str">
        <f t="shared" si="14"/>
        <v/>
      </c>
    </row>
    <row r="918" spans="4:4" x14ac:dyDescent="0.35">
      <c r="D918" s="6" t="str">
        <f t="shared" si="14"/>
        <v/>
      </c>
    </row>
    <row r="919" spans="4:4" x14ac:dyDescent="0.35">
      <c r="D919" s="6" t="str">
        <f t="shared" si="14"/>
        <v/>
      </c>
    </row>
    <row r="920" spans="4:4" x14ac:dyDescent="0.35">
      <c r="D920" s="6" t="str">
        <f t="shared" si="14"/>
        <v/>
      </c>
    </row>
    <row r="921" spans="4:4" x14ac:dyDescent="0.35">
      <c r="D921" s="6" t="str">
        <f t="shared" si="14"/>
        <v/>
      </c>
    </row>
    <row r="922" spans="4:4" x14ac:dyDescent="0.35">
      <c r="D922" s="6" t="str">
        <f t="shared" si="14"/>
        <v/>
      </c>
    </row>
    <row r="923" spans="4:4" x14ac:dyDescent="0.35">
      <c r="D923" s="6" t="str">
        <f t="shared" si="14"/>
        <v/>
      </c>
    </row>
    <row r="924" spans="4:4" x14ac:dyDescent="0.35">
      <c r="D924" s="6" t="str">
        <f t="shared" si="14"/>
        <v/>
      </c>
    </row>
    <row r="925" spans="4:4" x14ac:dyDescent="0.35">
      <c r="D925" s="6" t="str">
        <f t="shared" si="14"/>
        <v/>
      </c>
    </row>
    <row r="926" spans="4:4" x14ac:dyDescent="0.35">
      <c r="D926" s="6" t="str">
        <f t="shared" si="14"/>
        <v/>
      </c>
    </row>
    <row r="927" spans="4:4" x14ac:dyDescent="0.35">
      <c r="D927" s="6" t="str">
        <f t="shared" si="14"/>
        <v/>
      </c>
    </row>
    <row r="928" spans="4:4" x14ac:dyDescent="0.35">
      <c r="D928" s="6" t="str">
        <f t="shared" si="14"/>
        <v/>
      </c>
    </row>
    <row r="929" spans="4:4" x14ac:dyDescent="0.35">
      <c r="D929" s="6" t="str">
        <f t="shared" si="14"/>
        <v/>
      </c>
    </row>
    <row r="930" spans="4:4" x14ac:dyDescent="0.35">
      <c r="D930" s="6" t="str">
        <f t="shared" si="14"/>
        <v/>
      </c>
    </row>
    <row r="931" spans="4:4" x14ac:dyDescent="0.35">
      <c r="D931" s="6" t="str">
        <f t="shared" si="14"/>
        <v/>
      </c>
    </row>
    <row r="932" spans="4:4" x14ac:dyDescent="0.35">
      <c r="D932" s="6" t="str">
        <f t="shared" si="14"/>
        <v/>
      </c>
    </row>
    <row r="933" spans="4:4" x14ac:dyDescent="0.35">
      <c r="D933" s="6" t="str">
        <f t="shared" si="14"/>
        <v/>
      </c>
    </row>
    <row r="934" spans="4:4" x14ac:dyDescent="0.35">
      <c r="D934" s="6" t="str">
        <f t="shared" si="14"/>
        <v/>
      </c>
    </row>
    <row r="935" spans="4:4" x14ac:dyDescent="0.35">
      <c r="D935" s="6" t="str">
        <f t="shared" si="14"/>
        <v/>
      </c>
    </row>
    <row r="936" spans="4:4" x14ac:dyDescent="0.35">
      <c r="D936" s="6" t="str">
        <f t="shared" si="14"/>
        <v/>
      </c>
    </row>
    <row r="937" spans="4:4" x14ac:dyDescent="0.35">
      <c r="D937" s="6" t="str">
        <f t="shared" si="14"/>
        <v/>
      </c>
    </row>
    <row r="938" spans="4:4" x14ac:dyDescent="0.35">
      <c r="D938" s="6" t="str">
        <f t="shared" si="14"/>
        <v/>
      </c>
    </row>
    <row r="939" spans="4:4" x14ac:dyDescent="0.35">
      <c r="D939" s="6" t="str">
        <f t="shared" si="14"/>
        <v/>
      </c>
    </row>
    <row r="940" spans="4:4" x14ac:dyDescent="0.35">
      <c r="D940" s="6" t="str">
        <f t="shared" si="14"/>
        <v/>
      </c>
    </row>
    <row r="941" spans="4:4" x14ac:dyDescent="0.35">
      <c r="D941" s="6" t="str">
        <f t="shared" si="14"/>
        <v/>
      </c>
    </row>
    <row r="942" spans="4:4" x14ac:dyDescent="0.35">
      <c r="D942" s="6" t="str">
        <f t="shared" si="14"/>
        <v/>
      </c>
    </row>
    <row r="943" spans="4:4" x14ac:dyDescent="0.35">
      <c r="D943" s="6" t="str">
        <f t="shared" si="14"/>
        <v/>
      </c>
    </row>
    <row r="944" spans="4:4" x14ac:dyDescent="0.35">
      <c r="D944" s="6" t="str">
        <f t="shared" si="14"/>
        <v/>
      </c>
    </row>
    <row r="945" spans="4:4" x14ac:dyDescent="0.35">
      <c r="D945" s="6" t="str">
        <f t="shared" si="14"/>
        <v/>
      </c>
    </row>
    <row r="946" spans="4:4" x14ac:dyDescent="0.35">
      <c r="D946" s="6" t="str">
        <f t="shared" si="14"/>
        <v/>
      </c>
    </row>
    <row r="947" spans="4:4" x14ac:dyDescent="0.35">
      <c r="D947" s="6" t="str">
        <f t="shared" si="14"/>
        <v/>
      </c>
    </row>
    <row r="948" spans="4:4" x14ac:dyDescent="0.35">
      <c r="D948" s="6" t="str">
        <f t="shared" si="14"/>
        <v/>
      </c>
    </row>
    <row r="949" spans="4:4" x14ac:dyDescent="0.35">
      <c r="D949" s="6" t="str">
        <f t="shared" si="14"/>
        <v/>
      </c>
    </row>
    <row r="950" spans="4:4" x14ac:dyDescent="0.35">
      <c r="D950" s="6" t="str">
        <f t="shared" si="14"/>
        <v/>
      </c>
    </row>
    <row r="951" spans="4:4" x14ac:dyDescent="0.35">
      <c r="D951" s="6" t="str">
        <f t="shared" si="14"/>
        <v/>
      </c>
    </row>
    <row r="952" spans="4:4" x14ac:dyDescent="0.35">
      <c r="D952" s="6" t="str">
        <f t="shared" si="14"/>
        <v/>
      </c>
    </row>
    <row r="953" spans="4:4" x14ac:dyDescent="0.35">
      <c r="D953" s="6" t="str">
        <f t="shared" si="14"/>
        <v/>
      </c>
    </row>
    <row r="954" spans="4:4" x14ac:dyDescent="0.35">
      <c r="D954" s="6" t="str">
        <f t="shared" si="14"/>
        <v/>
      </c>
    </row>
    <row r="955" spans="4:4" x14ac:dyDescent="0.35">
      <c r="D955" s="6" t="str">
        <f t="shared" si="14"/>
        <v/>
      </c>
    </row>
    <row r="956" spans="4:4" x14ac:dyDescent="0.35">
      <c r="D956" s="6" t="str">
        <f t="shared" si="14"/>
        <v/>
      </c>
    </row>
    <row r="957" spans="4:4" x14ac:dyDescent="0.35">
      <c r="D957" s="6" t="str">
        <f t="shared" si="14"/>
        <v/>
      </c>
    </row>
    <row r="958" spans="4:4" x14ac:dyDescent="0.35">
      <c r="D958" s="6" t="str">
        <f t="shared" si="14"/>
        <v/>
      </c>
    </row>
    <row r="959" spans="4:4" x14ac:dyDescent="0.35">
      <c r="D959" s="6" t="str">
        <f t="shared" si="14"/>
        <v/>
      </c>
    </row>
    <row r="960" spans="4:4" x14ac:dyDescent="0.35">
      <c r="D960" s="6" t="str">
        <f t="shared" si="14"/>
        <v/>
      </c>
    </row>
    <row r="961" spans="4:4" x14ac:dyDescent="0.35">
      <c r="D961" s="6" t="str">
        <f t="shared" si="14"/>
        <v/>
      </c>
    </row>
    <row r="962" spans="4:4" x14ac:dyDescent="0.35">
      <c r="D962" s="6" t="str">
        <f t="shared" si="14"/>
        <v/>
      </c>
    </row>
    <row r="963" spans="4:4" x14ac:dyDescent="0.35">
      <c r="D963" s="6" t="str">
        <f t="shared" si="14"/>
        <v/>
      </c>
    </row>
    <row r="964" spans="4:4" x14ac:dyDescent="0.35">
      <c r="D964" s="6" t="str">
        <f t="shared" si="14"/>
        <v/>
      </c>
    </row>
    <row r="965" spans="4:4" x14ac:dyDescent="0.35">
      <c r="D965" s="6" t="str">
        <f t="shared" si="14"/>
        <v/>
      </c>
    </row>
    <row r="966" spans="4:4" x14ac:dyDescent="0.35">
      <c r="D966" s="6" t="str">
        <f t="shared" si="14"/>
        <v/>
      </c>
    </row>
    <row r="967" spans="4:4" x14ac:dyDescent="0.35">
      <c r="D967" s="6" t="str">
        <f t="shared" si="14"/>
        <v/>
      </c>
    </row>
    <row r="968" spans="4:4" x14ac:dyDescent="0.35">
      <c r="D968" s="6" t="str">
        <f t="shared" ref="D968:D1031" si="15">IF(AND(B968="",C968=""),"",IF($B$6&gt;$C$6,B968-C968,C968-B968))</f>
        <v/>
      </c>
    </row>
    <row r="969" spans="4:4" x14ac:dyDescent="0.35">
      <c r="D969" s="6" t="str">
        <f t="shared" si="15"/>
        <v/>
      </c>
    </row>
    <row r="970" spans="4:4" x14ac:dyDescent="0.35">
      <c r="D970" s="6" t="str">
        <f t="shared" si="15"/>
        <v/>
      </c>
    </row>
    <row r="971" spans="4:4" x14ac:dyDescent="0.35">
      <c r="D971" s="6" t="str">
        <f t="shared" si="15"/>
        <v/>
      </c>
    </row>
    <row r="972" spans="4:4" x14ac:dyDescent="0.35">
      <c r="D972" s="6" t="str">
        <f t="shared" si="15"/>
        <v/>
      </c>
    </row>
    <row r="973" spans="4:4" x14ac:dyDescent="0.35">
      <c r="D973" s="6" t="str">
        <f t="shared" si="15"/>
        <v/>
      </c>
    </row>
    <row r="974" spans="4:4" x14ac:dyDescent="0.35">
      <c r="D974" s="6" t="str">
        <f t="shared" si="15"/>
        <v/>
      </c>
    </row>
    <row r="975" spans="4:4" x14ac:dyDescent="0.35">
      <c r="D975" s="6" t="str">
        <f t="shared" si="15"/>
        <v/>
      </c>
    </row>
    <row r="976" spans="4:4" x14ac:dyDescent="0.35">
      <c r="D976" s="6" t="str">
        <f t="shared" si="15"/>
        <v/>
      </c>
    </row>
    <row r="977" spans="4:4" x14ac:dyDescent="0.35">
      <c r="D977" s="6" t="str">
        <f t="shared" si="15"/>
        <v/>
      </c>
    </row>
    <row r="978" spans="4:4" x14ac:dyDescent="0.35">
      <c r="D978" s="6" t="str">
        <f t="shared" si="15"/>
        <v/>
      </c>
    </row>
    <row r="979" spans="4:4" x14ac:dyDescent="0.35">
      <c r="D979" s="6" t="str">
        <f t="shared" si="15"/>
        <v/>
      </c>
    </row>
    <row r="980" spans="4:4" x14ac:dyDescent="0.35">
      <c r="D980" s="6" t="str">
        <f t="shared" si="15"/>
        <v/>
      </c>
    </row>
    <row r="981" spans="4:4" x14ac:dyDescent="0.35">
      <c r="D981" s="6" t="str">
        <f t="shared" si="15"/>
        <v/>
      </c>
    </row>
    <row r="982" spans="4:4" x14ac:dyDescent="0.35">
      <c r="D982" s="6" t="str">
        <f t="shared" si="15"/>
        <v/>
      </c>
    </row>
    <row r="983" spans="4:4" x14ac:dyDescent="0.35">
      <c r="D983" s="6" t="str">
        <f t="shared" si="15"/>
        <v/>
      </c>
    </row>
    <row r="984" spans="4:4" x14ac:dyDescent="0.35">
      <c r="D984" s="6" t="str">
        <f t="shared" si="15"/>
        <v/>
      </c>
    </row>
    <row r="985" spans="4:4" x14ac:dyDescent="0.35">
      <c r="D985" s="6" t="str">
        <f t="shared" si="15"/>
        <v/>
      </c>
    </row>
    <row r="986" spans="4:4" x14ac:dyDescent="0.35">
      <c r="D986" s="6" t="str">
        <f t="shared" si="15"/>
        <v/>
      </c>
    </row>
    <row r="987" spans="4:4" x14ac:dyDescent="0.35">
      <c r="D987" s="6" t="str">
        <f t="shared" si="15"/>
        <v/>
      </c>
    </row>
    <row r="988" spans="4:4" x14ac:dyDescent="0.35">
      <c r="D988" s="6" t="str">
        <f t="shared" si="15"/>
        <v/>
      </c>
    </row>
    <row r="989" spans="4:4" x14ac:dyDescent="0.35">
      <c r="D989" s="6" t="str">
        <f t="shared" si="15"/>
        <v/>
      </c>
    </row>
    <row r="990" spans="4:4" x14ac:dyDescent="0.35">
      <c r="D990" s="6" t="str">
        <f t="shared" si="15"/>
        <v/>
      </c>
    </row>
    <row r="991" spans="4:4" x14ac:dyDescent="0.35">
      <c r="D991" s="6" t="str">
        <f t="shared" si="15"/>
        <v/>
      </c>
    </row>
    <row r="992" spans="4:4" x14ac:dyDescent="0.35">
      <c r="D992" s="6" t="str">
        <f t="shared" si="15"/>
        <v/>
      </c>
    </row>
    <row r="993" spans="4:4" x14ac:dyDescent="0.35">
      <c r="D993" s="6" t="str">
        <f t="shared" si="15"/>
        <v/>
      </c>
    </row>
    <row r="994" spans="4:4" x14ac:dyDescent="0.35">
      <c r="D994" s="6" t="str">
        <f t="shared" si="15"/>
        <v/>
      </c>
    </row>
    <row r="995" spans="4:4" x14ac:dyDescent="0.35">
      <c r="D995" s="6" t="str">
        <f t="shared" si="15"/>
        <v/>
      </c>
    </row>
    <row r="996" spans="4:4" x14ac:dyDescent="0.35">
      <c r="D996" s="6" t="str">
        <f t="shared" si="15"/>
        <v/>
      </c>
    </row>
    <row r="997" spans="4:4" x14ac:dyDescent="0.35">
      <c r="D997" s="6" t="str">
        <f t="shared" si="15"/>
        <v/>
      </c>
    </row>
    <row r="998" spans="4:4" x14ac:dyDescent="0.35">
      <c r="D998" s="6" t="str">
        <f t="shared" si="15"/>
        <v/>
      </c>
    </row>
    <row r="999" spans="4:4" x14ac:dyDescent="0.35">
      <c r="D999" s="6" t="str">
        <f t="shared" si="15"/>
        <v/>
      </c>
    </row>
    <row r="1000" spans="4:4" x14ac:dyDescent="0.35">
      <c r="D1000" s="6" t="str">
        <f t="shared" si="15"/>
        <v/>
      </c>
    </row>
    <row r="1001" spans="4:4" x14ac:dyDescent="0.35">
      <c r="D1001" s="6" t="str">
        <f t="shared" si="15"/>
        <v/>
      </c>
    </row>
    <row r="1002" spans="4:4" x14ac:dyDescent="0.35">
      <c r="D1002" s="6" t="str">
        <f t="shared" si="15"/>
        <v/>
      </c>
    </row>
    <row r="1003" spans="4:4" x14ac:dyDescent="0.35">
      <c r="D1003" s="6" t="str">
        <f t="shared" si="15"/>
        <v/>
      </c>
    </row>
    <row r="1004" spans="4:4" x14ac:dyDescent="0.35">
      <c r="D1004" s="6" t="str">
        <f t="shared" si="15"/>
        <v/>
      </c>
    </row>
    <row r="1005" spans="4:4" x14ac:dyDescent="0.35">
      <c r="D1005" s="6" t="str">
        <f t="shared" si="15"/>
        <v/>
      </c>
    </row>
    <row r="1006" spans="4:4" x14ac:dyDescent="0.35">
      <c r="D1006" s="6" t="str">
        <f t="shared" si="15"/>
        <v/>
      </c>
    </row>
    <row r="1007" spans="4:4" x14ac:dyDescent="0.35">
      <c r="D1007" s="6" t="str">
        <f t="shared" si="15"/>
        <v/>
      </c>
    </row>
    <row r="1008" spans="4:4" x14ac:dyDescent="0.35">
      <c r="D1008" s="6" t="str">
        <f t="shared" si="15"/>
        <v/>
      </c>
    </row>
    <row r="1009" spans="4:4" x14ac:dyDescent="0.35">
      <c r="D1009" s="6" t="str">
        <f t="shared" si="15"/>
        <v/>
      </c>
    </row>
    <row r="1010" spans="4:4" x14ac:dyDescent="0.35">
      <c r="D1010" s="6" t="str">
        <f t="shared" si="15"/>
        <v/>
      </c>
    </row>
    <row r="1011" spans="4:4" x14ac:dyDescent="0.35">
      <c r="D1011" s="6" t="str">
        <f t="shared" si="15"/>
        <v/>
      </c>
    </row>
    <row r="1012" spans="4:4" x14ac:dyDescent="0.35">
      <c r="D1012" s="6" t="str">
        <f t="shared" si="15"/>
        <v/>
      </c>
    </row>
    <row r="1013" spans="4:4" x14ac:dyDescent="0.35">
      <c r="D1013" s="6" t="str">
        <f t="shared" si="15"/>
        <v/>
      </c>
    </row>
    <row r="1014" spans="4:4" x14ac:dyDescent="0.35">
      <c r="D1014" s="6" t="str">
        <f t="shared" si="15"/>
        <v/>
      </c>
    </row>
    <row r="1015" spans="4:4" x14ac:dyDescent="0.35">
      <c r="D1015" s="6" t="str">
        <f t="shared" si="15"/>
        <v/>
      </c>
    </row>
    <row r="1016" spans="4:4" x14ac:dyDescent="0.35">
      <c r="D1016" s="6" t="str">
        <f t="shared" si="15"/>
        <v/>
      </c>
    </row>
    <row r="1017" spans="4:4" x14ac:dyDescent="0.35">
      <c r="D1017" s="6" t="str">
        <f t="shared" si="15"/>
        <v/>
      </c>
    </row>
    <row r="1018" spans="4:4" x14ac:dyDescent="0.35">
      <c r="D1018" s="6" t="str">
        <f t="shared" si="15"/>
        <v/>
      </c>
    </row>
    <row r="1019" spans="4:4" x14ac:dyDescent="0.35">
      <c r="D1019" s="6" t="str">
        <f t="shared" si="15"/>
        <v/>
      </c>
    </row>
    <row r="1020" spans="4:4" x14ac:dyDescent="0.35">
      <c r="D1020" s="6" t="str">
        <f t="shared" si="15"/>
        <v/>
      </c>
    </row>
    <row r="1021" spans="4:4" x14ac:dyDescent="0.35">
      <c r="D1021" s="6" t="str">
        <f t="shared" si="15"/>
        <v/>
      </c>
    </row>
    <row r="1022" spans="4:4" x14ac:dyDescent="0.35">
      <c r="D1022" s="6" t="str">
        <f t="shared" si="15"/>
        <v/>
      </c>
    </row>
    <row r="1023" spans="4:4" x14ac:dyDescent="0.35">
      <c r="D1023" s="6" t="str">
        <f t="shared" si="15"/>
        <v/>
      </c>
    </row>
    <row r="1024" spans="4:4" x14ac:dyDescent="0.35">
      <c r="D1024" s="6" t="str">
        <f t="shared" si="15"/>
        <v/>
      </c>
    </row>
    <row r="1025" spans="4:4" x14ac:dyDescent="0.35">
      <c r="D1025" s="6" t="str">
        <f t="shared" si="15"/>
        <v/>
      </c>
    </row>
    <row r="1026" spans="4:4" x14ac:dyDescent="0.35">
      <c r="D1026" s="6" t="str">
        <f t="shared" si="15"/>
        <v/>
      </c>
    </row>
    <row r="1027" spans="4:4" x14ac:dyDescent="0.35">
      <c r="D1027" s="6" t="str">
        <f t="shared" si="15"/>
        <v/>
      </c>
    </row>
    <row r="1028" spans="4:4" x14ac:dyDescent="0.35">
      <c r="D1028" s="6" t="str">
        <f t="shared" si="15"/>
        <v/>
      </c>
    </row>
    <row r="1029" spans="4:4" x14ac:dyDescent="0.35">
      <c r="D1029" s="6" t="str">
        <f t="shared" si="15"/>
        <v/>
      </c>
    </row>
    <row r="1030" spans="4:4" x14ac:dyDescent="0.35">
      <c r="D1030" s="6" t="str">
        <f t="shared" si="15"/>
        <v/>
      </c>
    </row>
    <row r="1031" spans="4:4" x14ac:dyDescent="0.35">
      <c r="D1031" s="6" t="str">
        <f t="shared" si="15"/>
        <v/>
      </c>
    </row>
    <row r="1032" spans="4:4" x14ac:dyDescent="0.35">
      <c r="D1032" s="6" t="str">
        <f t="shared" ref="D1032:D1095" si="16">IF(AND(B1032="",C1032=""),"",IF($B$6&gt;$C$6,B1032-C1032,C1032-B1032))</f>
        <v/>
      </c>
    </row>
    <row r="1033" spans="4:4" x14ac:dyDescent="0.35">
      <c r="D1033" s="6" t="str">
        <f t="shared" si="16"/>
        <v/>
      </c>
    </row>
    <row r="1034" spans="4:4" x14ac:dyDescent="0.35">
      <c r="D1034" s="6" t="str">
        <f t="shared" si="16"/>
        <v/>
      </c>
    </row>
    <row r="1035" spans="4:4" x14ac:dyDescent="0.35">
      <c r="D1035" s="6" t="str">
        <f t="shared" si="16"/>
        <v/>
      </c>
    </row>
    <row r="1036" spans="4:4" x14ac:dyDescent="0.35">
      <c r="D1036" s="6" t="str">
        <f t="shared" si="16"/>
        <v/>
      </c>
    </row>
    <row r="1037" spans="4:4" x14ac:dyDescent="0.35">
      <c r="D1037" s="6" t="str">
        <f t="shared" si="16"/>
        <v/>
      </c>
    </row>
    <row r="1038" spans="4:4" x14ac:dyDescent="0.35">
      <c r="D1038" s="6" t="str">
        <f t="shared" si="16"/>
        <v/>
      </c>
    </row>
    <row r="1039" spans="4:4" x14ac:dyDescent="0.35">
      <c r="D1039" s="6" t="str">
        <f t="shared" si="16"/>
        <v/>
      </c>
    </row>
    <row r="1040" spans="4:4" x14ac:dyDescent="0.35">
      <c r="D1040" s="6" t="str">
        <f t="shared" si="16"/>
        <v/>
      </c>
    </row>
    <row r="1041" spans="4:4" x14ac:dyDescent="0.35">
      <c r="D1041" s="6" t="str">
        <f t="shared" si="16"/>
        <v/>
      </c>
    </row>
    <row r="1042" spans="4:4" x14ac:dyDescent="0.35">
      <c r="D1042" s="6" t="str">
        <f t="shared" si="16"/>
        <v/>
      </c>
    </row>
    <row r="1043" spans="4:4" x14ac:dyDescent="0.35">
      <c r="D1043" s="6" t="str">
        <f t="shared" si="16"/>
        <v/>
      </c>
    </row>
    <row r="1044" spans="4:4" x14ac:dyDescent="0.35">
      <c r="D1044" s="6" t="str">
        <f t="shared" si="16"/>
        <v/>
      </c>
    </row>
    <row r="1045" spans="4:4" x14ac:dyDescent="0.35">
      <c r="D1045" s="6" t="str">
        <f t="shared" si="16"/>
        <v/>
      </c>
    </row>
    <row r="1046" spans="4:4" x14ac:dyDescent="0.35">
      <c r="D1046" s="6" t="str">
        <f t="shared" si="16"/>
        <v/>
      </c>
    </row>
    <row r="1047" spans="4:4" x14ac:dyDescent="0.35">
      <c r="D1047" s="6" t="str">
        <f t="shared" si="16"/>
        <v/>
      </c>
    </row>
    <row r="1048" spans="4:4" x14ac:dyDescent="0.35">
      <c r="D1048" s="6" t="str">
        <f t="shared" si="16"/>
        <v/>
      </c>
    </row>
    <row r="1049" spans="4:4" x14ac:dyDescent="0.35">
      <c r="D1049" s="6" t="str">
        <f t="shared" si="16"/>
        <v/>
      </c>
    </row>
    <row r="1050" spans="4:4" x14ac:dyDescent="0.35">
      <c r="D1050" s="6" t="str">
        <f t="shared" si="16"/>
        <v/>
      </c>
    </row>
    <row r="1051" spans="4:4" x14ac:dyDescent="0.35">
      <c r="D1051" s="6" t="str">
        <f t="shared" si="16"/>
        <v/>
      </c>
    </row>
    <row r="1052" spans="4:4" x14ac:dyDescent="0.35">
      <c r="D1052" s="6" t="str">
        <f t="shared" si="16"/>
        <v/>
      </c>
    </row>
    <row r="1053" spans="4:4" x14ac:dyDescent="0.35">
      <c r="D1053" s="6" t="str">
        <f t="shared" si="16"/>
        <v/>
      </c>
    </row>
    <row r="1054" spans="4:4" x14ac:dyDescent="0.35">
      <c r="D1054" s="6" t="str">
        <f t="shared" si="16"/>
        <v/>
      </c>
    </row>
    <row r="1055" spans="4:4" x14ac:dyDescent="0.35">
      <c r="D1055" s="6" t="str">
        <f t="shared" si="16"/>
        <v/>
      </c>
    </row>
    <row r="1056" spans="4:4" x14ac:dyDescent="0.35">
      <c r="D1056" s="6" t="str">
        <f t="shared" si="16"/>
        <v/>
      </c>
    </row>
    <row r="1057" spans="4:4" x14ac:dyDescent="0.35">
      <c r="D1057" s="6" t="str">
        <f t="shared" si="16"/>
        <v/>
      </c>
    </row>
    <row r="1058" spans="4:4" x14ac:dyDescent="0.35">
      <c r="D1058" s="6" t="str">
        <f t="shared" si="16"/>
        <v/>
      </c>
    </row>
    <row r="1059" spans="4:4" x14ac:dyDescent="0.35">
      <c r="D1059" s="6" t="str">
        <f t="shared" si="16"/>
        <v/>
      </c>
    </row>
    <row r="1060" spans="4:4" x14ac:dyDescent="0.35">
      <c r="D1060" s="6" t="str">
        <f t="shared" si="16"/>
        <v/>
      </c>
    </row>
    <row r="1061" spans="4:4" x14ac:dyDescent="0.35">
      <c r="D1061" s="6" t="str">
        <f t="shared" si="16"/>
        <v/>
      </c>
    </row>
    <row r="1062" spans="4:4" x14ac:dyDescent="0.35">
      <c r="D1062" s="6" t="str">
        <f t="shared" si="16"/>
        <v/>
      </c>
    </row>
    <row r="1063" spans="4:4" x14ac:dyDescent="0.35">
      <c r="D1063" s="6" t="str">
        <f t="shared" si="16"/>
        <v/>
      </c>
    </row>
    <row r="1064" spans="4:4" x14ac:dyDescent="0.35">
      <c r="D1064" s="6" t="str">
        <f t="shared" si="16"/>
        <v/>
      </c>
    </row>
    <row r="1065" spans="4:4" x14ac:dyDescent="0.35">
      <c r="D1065" s="6" t="str">
        <f t="shared" si="16"/>
        <v/>
      </c>
    </row>
    <row r="1066" spans="4:4" x14ac:dyDescent="0.35">
      <c r="D1066" s="6" t="str">
        <f t="shared" si="16"/>
        <v/>
      </c>
    </row>
    <row r="1067" spans="4:4" x14ac:dyDescent="0.35">
      <c r="D1067" s="6" t="str">
        <f t="shared" si="16"/>
        <v/>
      </c>
    </row>
    <row r="1068" spans="4:4" x14ac:dyDescent="0.35">
      <c r="D1068" s="6" t="str">
        <f t="shared" si="16"/>
        <v/>
      </c>
    </row>
    <row r="1069" spans="4:4" x14ac:dyDescent="0.35">
      <c r="D1069" s="6" t="str">
        <f t="shared" si="16"/>
        <v/>
      </c>
    </row>
    <row r="1070" spans="4:4" x14ac:dyDescent="0.35">
      <c r="D1070" s="6" t="str">
        <f t="shared" si="16"/>
        <v/>
      </c>
    </row>
    <row r="1071" spans="4:4" x14ac:dyDescent="0.35">
      <c r="D1071" s="6" t="str">
        <f t="shared" si="16"/>
        <v/>
      </c>
    </row>
    <row r="1072" spans="4:4" x14ac:dyDescent="0.35">
      <c r="D1072" s="6" t="str">
        <f t="shared" si="16"/>
        <v/>
      </c>
    </row>
    <row r="1073" spans="4:4" x14ac:dyDescent="0.35">
      <c r="D1073" s="6" t="str">
        <f t="shared" si="16"/>
        <v/>
      </c>
    </row>
    <row r="1074" spans="4:4" x14ac:dyDescent="0.35">
      <c r="D1074" s="6" t="str">
        <f t="shared" si="16"/>
        <v/>
      </c>
    </row>
    <row r="1075" spans="4:4" x14ac:dyDescent="0.35">
      <c r="D1075" s="6" t="str">
        <f t="shared" si="16"/>
        <v/>
      </c>
    </row>
    <row r="1076" spans="4:4" x14ac:dyDescent="0.35">
      <c r="D1076" s="6" t="str">
        <f t="shared" si="16"/>
        <v/>
      </c>
    </row>
    <row r="1077" spans="4:4" x14ac:dyDescent="0.35">
      <c r="D1077" s="6" t="str">
        <f t="shared" si="16"/>
        <v/>
      </c>
    </row>
    <row r="1078" spans="4:4" x14ac:dyDescent="0.35">
      <c r="D1078" s="6" t="str">
        <f t="shared" si="16"/>
        <v/>
      </c>
    </row>
    <row r="1079" spans="4:4" x14ac:dyDescent="0.35">
      <c r="D1079" s="6" t="str">
        <f t="shared" si="16"/>
        <v/>
      </c>
    </row>
    <row r="1080" spans="4:4" x14ac:dyDescent="0.35">
      <c r="D1080" s="6" t="str">
        <f t="shared" si="16"/>
        <v/>
      </c>
    </row>
    <row r="1081" spans="4:4" x14ac:dyDescent="0.35">
      <c r="D1081" s="6" t="str">
        <f t="shared" si="16"/>
        <v/>
      </c>
    </row>
    <row r="1082" spans="4:4" x14ac:dyDescent="0.35">
      <c r="D1082" s="6" t="str">
        <f t="shared" si="16"/>
        <v/>
      </c>
    </row>
    <row r="1083" spans="4:4" x14ac:dyDescent="0.35">
      <c r="D1083" s="6" t="str">
        <f t="shared" si="16"/>
        <v/>
      </c>
    </row>
    <row r="1084" spans="4:4" x14ac:dyDescent="0.35">
      <c r="D1084" s="6" t="str">
        <f t="shared" si="16"/>
        <v/>
      </c>
    </row>
    <row r="1085" spans="4:4" x14ac:dyDescent="0.35">
      <c r="D1085" s="6" t="str">
        <f t="shared" si="16"/>
        <v/>
      </c>
    </row>
    <row r="1086" spans="4:4" x14ac:dyDescent="0.35">
      <c r="D1086" s="6" t="str">
        <f t="shared" si="16"/>
        <v/>
      </c>
    </row>
    <row r="1087" spans="4:4" x14ac:dyDescent="0.35">
      <c r="D1087" s="6" t="str">
        <f t="shared" si="16"/>
        <v/>
      </c>
    </row>
    <row r="1088" spans="4:4" x14ac:dyDescent="0.35">
      <c r="D1088" s="6" t="str">
        <f t="shared" si="16"/>
        <v/>
      </c>
    </row>
    <row r="1089" spans="4:4" x14ac:dyDescent="0.35">
      <c r="D1089" s="6" t="str">
        <f t="shared" si="16"/>
        <v/>
      </c>
    </row>
    <row r="1090" spans="4:4" x14ac:dyDescent="0.35">
      <c r="D1090" s="6" t="str">
        <f t="shared" si="16"/>
        <v/>
      </c>
    </row>
    <row r="1091" spans="4:4" x14ac:dyDescent="0.35">
      <c r="D1091" s="6" t="str">
        <f t="shared" si="16"/>
        <v/>
      </c>
    </row>
    <row r="1092" spans="4:4" x14ac:dyDescent="0.35">
      <c r="D1092" s="6" t="str">
        <f t="shared" si="16"/>
        <v/>
      </c>
    </row>
    <row r="1093" spans="4:4" x14ac:dyDescent="0.35">
      <c r="D1093" s="6" t="str">
        <f t="shared" si="16"/>
        <v/>
      </c>
    </row>
    <row r="1094" spans="4:4" x14ac:dyDescent="0.35">
      <c r="D1094" s="6" t="str">
        <f t="shared" si="16"/>
        <v/>
      </c>
    </row>
    <row r="1095" spans="4:4" x14ac:dyDescent="0.35">
      <c r="D1095" s="6" t="str">
        <f t="shared" si="16"/>
        <v/>
      </c>
    </row>
    <row r="1096" spans="4:4" x14ac:dyDescent="0.35">
      <c r="D1096" s="6" t="str">
        <f t="shared" ref="D1096:D1159" si="17">IF(AND(B1096="",C1096=""),"",IF($B$6&gt;$C$6,B1096-C1096,C1096-B1096))</f>
        <v/>
      </c>
    </row>
    <row r="1097" spans="4:4" x14ac:dyDescent="0.35">
      <c r="D1097" s="6" t="str">
        <f t="shared" si="17"/>
        <v/>
      </c>
    </row>
    <row r="1098" spans="4:4" x14ac:dyDescent="0.35">
      <c r="D1098" s="6" t="str">
        <f t="shared" si="17"/>
        <v/>
      </c>
    </row>
    <row r="1099" spans="4:4" x14ac:dyDescent="0.35">
      <c r="D1099" s="6" t="str">
        <f t="shared" si="17"/>
        <v/>
      </c>
    </row>
    <row r="1100" spans="4:4" x14ac:dyDescent="0.35">
      <c r="D1100" s="6" t="str">
        <f t="shared" si="17"/>
        <v/>
      </c>
    </row>
    <row r="1101" spans="4:4" x14ac:dyDescent="0.35">
      <c r="D1101" s="6" t="str">
        <f t="shared" si="17"/>
        <v/>
      </c>
    </row>
    <row r="1102" spans="4:4" x14ac:dyDescent="0.35">
      <c r="D1102" s="6" t="str">
        <f t="shared" si="17"/>
        <v/>
      </c>
    </row>
    <row r="1103" spans="4:4" x14ac:dyDescent="0.35">
      <c r="D1103" s="6" t="str">
        <f t="shared" si="17"/>
        <v/>
      </c>
    </row>
    <row r="1104" spans="4:4" x14ac:dyDescent="0.35">
      <c r="D1104" s="6" t="str">
        <f t="shared" si="17"/>
        <v/>
      </c>
    </row>
    <row r="1105" spans="4:4" x14ac:dyDescent="0.35">
      <c r="D1105" s="6" t="str">
        <f t="shared" si="17"/>
        <v/>
      </c>
    </row>
    <row r="1106" spans="4:4" x14ac:dyDescent="0.35">
      <c r="D1106" s="6" t="str">
        <f t="shared" si="17"/>
        <v/>
      </c>
    </row>
    <row r="1107" spans="4:4" x14ac:dyDescent="0.35">
      <c r="D1107" s="6" t="str">
        <f t="shared" si="17"/>
        <v/>
      </c>
    </row>
    <row r="1108" spans="4:4" x14ac:dyDescent="0.35">
      <c r="D1108" s="6" t="str">
        <f t="shared" si="17"/>
        <v/>
      </c>
    </row>
    <row r="1109" spans="4:4" x14ac:dyDescent="0.35">
      <c r="D1109" s="6" t="str">
        <f t="shared" si="17"/>
        <v/>
      </c>
    </row>
    <row r="1110" spans="4:4" x14ac:dyDescent="0.35">
      <c r="D1110" s="6" t="str">
        <f t="shared" si="17"/>
        <v/>
      </c>
    </row>
    <row r="1111" spans="4:4" x14ac:dyDescent="0.35">
      <c r="D1111" s="6" t="str">
        <f t="shared" si="17"/>
        <v/>
      </c>
    </row>
    <row r="1112" spans="4:4" x14ac:dyDescent="0.35">
      <c r="D1112" s="6" t="str">
        <f t="shared" si="17"/>
        <v/>
      </c>
    </row>
    <row r="1113" spans="4:4" x14ac:dyDescent="0.35">
      <c r="D1113" s="6" t="str">
        <f t="shared" si="17"/>
        <v/>
      </c>
    </row>
    <row r="1114" spans="4:4" x14ac:dyDescent="0.35">
      <c r="D1114" s="6" t="str">
        <f t="shared" si="17"/>
        <v/>
      </c>
    </row>
    <row r="1115" spans="4:4" x14ac:dyDescent="0.35">
      <c r="D1115" s="6" t="str">
        <f t="shared" si="17"/>
        <v/>
      </c>
    </row>
    <row r="1116" spans="4:4" x14ac:dyDescent="0.35">
      <c r="D1116" s="6" t="str">
        <f t="shared" si="17"/>
        <v/>
      </c>
    </row>
    <row r="1117" spans="4:4" x14ac:dyDescent="0.35">
      <c r="D1117" s="6" t="str">
        <f t="shared" si="17"/>
        <v/>
      </c>
    </row>
    <row r="1118" spans="4:4" x14ac:dyDescent="0.35">
      <c r="D1118" s="6" t="str">
        <f t="shared" si="17"/>
        <v/>
      </c>
    </row>
    <row r="1119" spans="4:4" x14ac:dyDescent="0.35">
      <c r="D1119" s="6" t="str">
        <f t="shared" si="17"/>
        <v/>
      </c>
    </row>
    <row r="1120" spans="4:4" x14ac:dyDescent="0.35">
      <c r="D1120" s="6" t="str">
        <f t="shared" si="17"/>
        <v/>
      </c>
    </row>
    <row r="1121" spans="4:4" x14ac:dyDescent="0.35">
      <c r="D1121" s="6" t="str">
        <f t="shared" si="17"/>
        <v/>
      </c>
    </row>
    <row r="1122" spans="4:4" x14ac:dyDescent="0.35">
      <c r="D1122" s="6" t="str">
        <f t="shared" si="17"/>
        <v/>
      </c>
    </row>
    <row r="1123" spans="4:4" x14ac:dyDescent="0.35">
      <c r="D1123" s="6" t="str">
        <f t="shared" si="17"/>
        <v/>
      </c>
    </row>
    <row r="1124" spans="4:4" x14ac:dyDescent="0.35">
      <c r="D1124" s="6" t="str">
        <f t="shared" si="17"/>
        <v/>
      </c>
    </row>
    <row r="1125" spans="4:4" x14ac:dyDescent="0.35">
      <c r="D1125" s="6" t="str">
        <f t="shared" si="17"/>
        <v/>
      </c>
    </row>
    <row r="1126" spans="4:4" x14ac:dyDescent="0.35">
      <c r="D1126" s="6" t="str">
        <f t="shared" si="17"/>
        <v/>
      </c>
    </row>
    <row r="1127" spans="4:4" x14ac:dyDescent="0.35">
      <c r="D1127" s="6" t="str">
        <f t="shared" si="17"/>
        <v/>
      </c>
    </row>
    <row r="1128" spans="4:4" x14ac:dyDescent="0.35">
      <c r="D1128" s="6" t="str">
        <f t="shared" si="17"/>
        <v/>
      </c>
    </row>
    <row r="1129" spans="4:4" x14ac:dyDescent="0.35">
      <c r="D1129" s="6" t="str">
        <f t="shared" si="17"/>
        <v/>
      </c>
    </row>
    <row r="1130" spans="4:4" x14ac:dyDescent="0.35">
      <c r="D1130" s="6" t="str">
        <f t="shared" si="17"/>
        <v/>
      </c>
    </row>
    <row r="1131" spans="4:4" x14ac:dyDescent="0.35">
      <c r="D1131" s="6" t="str">
        <f t="shared" si="17"/>
        <v/>
      </c>
    </row>
    <row r="1132" spans="4:4" x14ac:dyDescent="0.35">
      <c r="D1132" s="6" t="str">
        <f t="shared" si="17"/>
        <v/>
      </c>
    </row>
    <row r="1133" spans="4:4" x14ac:dyDescent="0.35">
      <c r="D1133" s="6" t="str">
        <f t="shared" si="17"/>
        <v/>
      </c>
    </row>
    <row r="1134" spans="4:4" x14ac:dyDescent="0.35">
      <c r="D1134" s="6" t="str">
        <f t="shared" si="17"/>
        <v/>
      </c>
    </row>
    <row r="1135" spans="4:4" x14ac:dyDescent="0.35">
      <c r="D1135" s="6" t="str">
        <f t="shared" si="17"/>
        <v/>
      </c>
    </row>
    <row r="1136" spans="4:4" x14ac:dyDescent="0.35">
      <c r="D1136" s="6" t="str">
        <f t="shared" si="17"/>
        <v/>
      </c>
    </row>
    <row r="1137" spans="4:4" x14ac:dyDescent="0.35">
      <c r="D1137" s="6" t="str">
        <f t="shared" si="17"/>
        <v/>
      </c>
    </row>
    <row r="1138" spans="4:4" x14ac:dyDescent="0.35">
      <c r="D1138" s="6" t="str">
        <f t="shared" si="17"/>
        <v/>
      </c>
    </row>
    <row r="1139" spans="4:4" x14ac:dyDescent="0.35">
      <c r="D1139" s="6" t="str">
        <f t="shared" si="17"/>
        <v/>
      </c>
    </row>
    <row r="1140" spans="4:4" x14ac:dyDescent="0.35">
      <c r="D1140" s="6" t="str">
        <f t="shared" si="17"/>
        <v/>
      </c>
    </row>
    <row r="1141" spans="4:4" x14ac:dyDescent="0.35">
      <c r="D1141" s="6" t="str">
        <f t="shared" si="17"/>
        <v/>
      </c>
    </row>
    <row r="1142" spans="4:4" x14ac:dyDescent="0.35">
      <c r="D1142" s="6" t="str">
        <f t="shared" si="17"/>
        <v/>
      </c>
    </row>
    <row r="1143" spans="4:4" x14ac:dyDescent="0.35">
      <c r="D1143" s="6" t="str">
        <f t="shared" si="17"/>
        <v/>
      </c>
    </row>
    <row r="1144" spans="4:4" x14ac:dyDescent="0.35">
      <c r="D1144" s="6" t="str">
        <f t="shared" si="17"/>
        <v/>
      </c>
    </row>
    <row r="1145" spans="4:4" x14ac:dyDescent="0.35">
      <c r="D1145" s="6" t="str">
        <f t="shared" si="17"/>
        <v/>
      </c>
    </row>
    <row r="1146" spans="4:4" x14ac:dyDescent="0.35">
      <c r="D1146" s="6" t="str">
        <f t="shared" si="17"/>
        <v/>
      </c>
    </row>
    <row r="1147" spans="4:4" x14ac:dyDescent="0.35">
      <c r="D1147" s="6" t="str">
        <f t="shared" si="17"/>
        <v/>
      </c>
    </row>
    <row r="1148" spans="4:4" x14ac:dyDescent="0.35">
      <c r="D1148" s="6" t="str">
        <f t="shared" si="17"/>
        <v/>
      </c>
    </row>
    <row r="1149" spans="4:4" x14ac:dyDescent="0.35">
      <c r="D1149" s="6" t="str">
        <f t="shared" si="17"/>
        <v/>
      </c>
    </row>
    <row r="1150" spans="4:4" x14ac:dyDescent="0.35">
      <c r="D1150" s="6" t="str">
        <f t="shared" si="17"/>
        <v/>
      </c>
    </row>
    <row r="1151" spans="4:4" x14ac:dyDescent="0.35">
      <c r="D1151" s="6" t="str">
        <f t="shared" si="17"/>
        <v/>
      </c>
    </row>
    <row r="1152" spans="4:4" x14ac:dyDescent="0.35">
      <c r="D1152" s="6" t="str">
        <f t="shared" si="17"/>
        <v/>
      </c>
    </row>
    <row r="1153" spans="4:4" x14ac:dyDescent="0.35">
      <c r="D1153" s="6" t="str">
        <f t="shared" si="17"/>
        <v/>
      </c>
    </row>
    <row r="1154" spans="4:4" x14ac:dyDescent="0.35">
      <c r="D1154" s="6" t="str">
        <f t="shared" si="17"/>
        <v/>
      </c>
    </row>
    <row r="1155" spans="4:4" x14ac:dyDescent="0.35">
      <c r="D1155" s="6" t="str">
        <f t="shared" si="17"/>
        <v/>
      </c>
    </row>
    <row r="1156" spans="4:4" x14ac:dyDescent="0.35">
      <c r="D1156" s="6" t="str">
        <f t="shared" si="17"/>
        <v/>
      </c>
    </row>
    <row r="1157" spans="4:4" x14ac:dyDescent="0.35">
      <c r="D1157" s="6" t="str">
        <f t="shared" si="17"/>
        <v/>
      </c>
    </row>
    <row r="1158" spans="4:4" x14ac:dyDescent="0.35">
      <c r="D1158" s="6" t="str">
        <f t="shared" si="17"/>
        <v/>
      </c>
    </row>
    <row r="1159" spans="4:4" x14ac:dyDescent="0.35">
      <c r="D1159" s="6" t="str">
        <f t="shared" si="17"/>
        <v/>
      </c>
    </row>
    <row r="1160" spans="4:4" x14ac:dyDescent="0.35">
      <c r="D1160" s="6" t="str">
        <f t="shared" ref="D1160:D1168" si="18">IF(AND(B1160="",C1160=""),"",IF($B$6&gt;$C$6,B1160-C1160,C1160-B1160))</f>
        <v/>
      </c>
    </row>
    <row r="1161" spans="4:4" x14ac:dyDescent="0.35">
      <c r="D1161" s="6" t="str">
        <f t="shared" si="18"/>
        <v/>
      </c>
    </row>
    <row r="1162" spans="4:4" x14ac:dyDescent="0.35">
      <c r="D1162" s="6" t="str">
        <f t="shared" si="18"/>
        <v/>
      </c>
    </row>
    <row r="1163" spans="4:4" x14ac:dyDescent="0.35">
      <c r="D1163" s="6" t="str">
        <f t="shared" si="18"/>
        <v/>
      </c>
    </row>
    <row r="1164" spans="4:4" x14ac:dyDescent="0.35">
      <c r="D1164" s="6" t="str">
        <f t="shared" si="18"/>
        <v/>
      </c>
    </row>
    <row r="1165" spans="4:4" x14ac:dyDescent="0.35">
      <c r="D1165" s="6" t="str">
        <f t="shared" si="18"/>
        <v/>
      </c>
    </row>
    <row r="1166" spans="4:4" x14ac:dyDescent="0.35">
      <c r="D1166" s="6" t="str">
        <f t="shared" si="18"/>
        <v/>
      </c>
    </row>
    <row r="1167" spans="4:4" x14ac:dyDescent="0.35">
      <c r="D1167" s="6" t="str">
        <f t="shared" si="18"/>
        <v/>
      </c>
    </row>
    <row r="1168" spans="4:4" x14ac:dyDescent="0.35">
      <c r="D1168" s="6" t="str">
        <f t="shared" si="18"/>
        <v/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7C3B-9429-44ED-888E-B7FC5A285A98}">
  <sheetPr codeName="Sheet7"/>
  <dimension ref="A1:B302"/>
  <sheetViews>
    <sheetView topLeftCell="A282" workbookViewId="0">
      <selection activeCell="B288" sqref="B288"/>
    </sheetView>
  </sheetViews>
  <sheetFormatPr defaultRowHeight="14.5" x14ac:dyDescent="0.35"/>
  <sheetData>
    <row r="1" spans="1:2" x14ac:dyDescent="0.35">
      <c r="A1" t="s">
        <v>6</v>
      </c>
      <c r="B1">
        <v>1670934830</v>
      </c>
    </row>
    <row r="2" spans="1:2" x14ac:dyDescent="0.35">
      <c r="A2" t="s">
        <v>29</v>
      </c>
      <c r="B2" t="s">
        <v>205</v>
      </c>
    </row>
    <row r="3" spans="1:2" x14ac:dyDescent="0.35">
      <c r="B3" t="s">
        <v>13</v>
      </c>
    </row>
    <row r="16" spans="1:2" x14ac:dyDescent="0.35">
      <c r="A16" t="s">
        <v>7</v>
      </c>
      <c r="B16" t="s">
        <v>198</v>
      </c>
    </row>
    <row r="81" spans="1:2" x14ac:dyDescent="0.35">
      <c r="A81" t="s">
        <v>104</v>
      </c>
      <c r="B81" t="s">
        <v>197</v>
      </c>
    </row>
    <row r="91" spans="1:2" x14ac:dyDescent="0.35">
      <c r="A91" t="s">
        <v>86</v>
      </c>
      <c r="B91" t="s">
        <v>87</v>
      </c>
    </row>
    <row r="92" spans="1:2" x14ac:dyDescent="0.35">
      <c r="A92" t="s">
        <v>28</v>
      </c>
      <c r="B92" t="s">
        <v>200</v>
      </c>
    </row>
    <row r="151" spans="1:2" x14ac:dyDescent="0.35">
      <c r="A151" t="s">
        <v>203</v>
      </c>
      <c r="B151" t="s">
        <v>204</v>
      </c>
    </row>
    <row r="201" spans="1:2" x14ac:dyDescent="0.35">
      <c r="A201" t="s">
        <v>96</v>
      </c>
      <c r="B201" t="b">
        <v>1</v>
      </c>
    </row>
    <row r="202" spans="1:2" x14ac:dyDescent="0.35">
      <c r="A202" t="s">
        <v>100</v>
      </c>
      <c r="B202" t="s">
        <v>196</v>
      </c>
    </row>
    <row r="253" spans="1:2" x14ac:dyDescent="0.35">
      <c r="A253" t="s">
        <v>89</v>
      </c>
      <c r="B253" t="b">
        <v>0</v>
      </c>
    </row>
    <row r="254" spans="1:2" x14ac:dyDescent="0.35">
      <c r="A254" t="s">
        <v>88</v>
      </c>
      <c r="B254" t="b">
        <v>0</v>
      </c>
    </row>
    <row r="256" spans="1:2" x14ac:dyDescent="0.35">
      <c r="A256" t="s">
        <v>90</v>
      </c>
      <c r="B256" t="b">
        <v>0</v>
      </c>
    </row>
    <row r="257" spans="1:2" x14ac:dyDescent="0.35">
      <c r="A257" t="s">
        <v>91</v>
      </c>
      <c r="B257" t="b">
        <v>0</v>
      </c>
    </row>
    <row r="258" spans="1:2" x14ac:dyDescent="0.35">
      <c r="A258" t="s">
        <v>92</v>
      </c>
      <c r="B258" t="b">
        <v>1</v>
      </c>
    </row>
    <row r="259" spans="1:2" x14ac:dyDescent="0.35">
      <c r="A259" t="s">
        <v>93</v>
      </c>
      <c r="B259" t="b">
        <v>1</v>
      </c>
    </row>
    <row r="260" spans="1:2" x14ac:dyDescent="0.35">
      <c r="A260" t="s">
        <v>94</v>
      </c>
      <c r="B260" t="b">
        <v>0</v>
      </c>
    </row>
    <row r="261" spans="1:2" x14ac:dyDescent="0.35">
      <c r="A261" t="s">
        <v>95</v>
      </c>
      <c r="B261" t="b">
        <v>0</v>
      </c>
    </row>
    <row r="262" spans="1:2" x14ac:dyDescent="0.35">
      <c r="A262" t="s">
        <v>3</v>
      </c>
      <c r="B262" t="s">
        <v>202</v>
      </c>
    </row>
    <row r="281" spans="1:2" x14ac:dyDescent="0.35">
      <c r="A281" t="s">
        <v>97</v>
      </c>
      <c r="B281" t="b">
        <v>0</v>
      </c>
    </row>
    <row r="282" spans="1:2" x14ac:dyDescent="0.35">
      <c r="A282" t="s">
        <v>4</v>
      </c>
      <c r="B282" t="b">
        <v>1</v>
      </c>
    </row>
    <row r="283" spans="1:2" x14ac:dyDescent="0.35">
      <c r="A283" t="s">
        <v>98</v>
      </c>
      <c r="B283" t="b">
        <v>0</v>
      </c>
    </row>
    <row r="284" spans="1:2" x14ac:dyDescent="0.35">
      <c r="A284" t="s">
        <v>12</v>
      </c>
      <c r="B284" t="b">
        <v>0</v>
      </c>
    </row>
    <row r="285" spans="1:2" x14ac:dyDescent="0.35">
      <c r="A285" t="s">
        <v>99</v>
      </c>
      <c r="B285" t="b">
        <v>0</v>
      </c>
    </row>
    <row r="286" spans="1:2" x14ac:dyDescent="0.35">
      <c r="A286" t="s">
        <v>9</v>
      </c>
      <c r="B286" t="b">
        <v>1</v>
      </c>
    </row>
    <row r="287" spans="1:2" x14ac:dyDescent="0.35">
      <c r="A287" t="s">
        <v>14</v>
      </c>
      <c r="B287" t="s">
        <v>15</v>
      </c>
    </row>
    <row r="288" spans="1:2" x14ac:dyDescent="0.35">
      <c r="A288" t="s">
        <v>5</v>
      </c>
      <c r="B288" t="s">
        <v>201</v>
      </c>
    </row>
    <row r="301" spans="1:2" x14ac:dyDescent="0.35">
      <c r="A301" t="s">
        <v>32</v>
      </c>
      <c r="B301" t="b">
        <v>0</v>
      </c>
    </row>
    <row r="302" spans="1:2" x14ac:dyDescent="0.35">
      <c r="A302" t="s">
        <v>194</v>
      </c>
      <c r="B302" t="s">
        <v>195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18</vt:i4>
      </vt:variant>
    </vt:vector>
  </HeadingPairs>
  <TitlesOfParts>
    <vt:vector size="24" baseType="lpstr">
      <vt:lpstr>Financial Ratios (Output)</vt:lpstr>
      <vt:lpstr>Inputs</vt:lpstr>
      <vt:lpstr>Dr_Pivot_Template 24</vt:lpstr>
      <vt:lpstr>Dr_Pivot_Template 23</vt:lpstr>
      <vt:lpstr>Dr_Pivot_Template 18</vt:lpstr>
      <vt:lpstr>Dr_Pivot_Template 16</vt:lpstr>
      <vt:lpstr>Inputs!dr_control_date_picker</vt:lpstr>
      <vt:lpstr>DR_DYNT_LIST_70977</vt:lpstr>
      <vt:lpstr>DR_DYNT_LIST_70978</vt:lpstr>
      <vt:lpstr>DR_DYNT_LIST_70979</vt:lpstr>
      <vt:lpstr>DR_DYNT_LIST_70980</vt:lpstr>
      <vt:lpstr>DR_DYNT_LIST_70984</vt:lpstr>
      <vt:lpstr>DR_DYNT_RANGE_70977</vt:lpstr>
      <vt:lpstr>DR_DYNT_RANGE_70978</vt:lpstr>
      <vt:lpstr>DR_DYNT_RANGE_70979</vt:lpstr>
      <vt:lpstr>DR_DYNT_RANGE_70980</vt:lpstr>
      <vt:lpstr>DR_DYNT_RANGE_70984</vt:lpstr>
      <vt:lpstr>DR_END_PUBv2__1654759646</vt:lpstr>
      <vt:lpstr>DR_PUBv2__1654759646</vt:lpstr>
      <vt:lpstr>DR_START_PUBv2__1654759646</vt:lpstr>
      <vt:lpstr>Inputs!dr_table_filter_628180</vt:lpstr>
      <vt:lpstr>Inputs!dr_table_filter_628183</vt:lpstr>
      <vt:lpstr>Inputs!dr_table_name_filter_628180</vt:lpstr>
      <vt:lpstr>Inputs!dr_table_name_filter_628183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DR_Server</dc:creator>
  <cp:keywords/>
  <dc:description/>
  <cp:lastModifiedBy>Shmuel Gordon</cp:lastModifiedBy>
  <cp:revision/>
  <dcterms:created xsi:type="dcterms:W3CDTF">2021-10-03T11:25:00Z</dcterms:created>
  <dcterms:modified xsi:type="dcterms:W3CDTF">2023-02-27T12:02:53Z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r_document">
    <vt:lpwstr>c3887c22-4687-478a-870c-bf0d6c470ed0</vt:lpwstr>
  </property>
  <property fmtid="{D5CDD505-2E9C-101B-9397-08002B2CF9AE}" pid="3" name="dr_document_master">
    <vt:lpwstr>d1e95136-9e8c-4eeb-98b0-9a14d740cdf6</vt:lpwstr>
  </property>
  <property fmtid="{D5CDD505-2E9C-101B-9397-08002B2CF9AE}" pid="4" name="dr_id">
    <vt:lpwstr>3443ed3d-dd9c-4cfd-995a-0ecd9f26ca73</vt:lpwstr>
  </property>
</Properties>
</file>