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ttu-my.sharepoint.com/personal/henton_ttu_ee/Documents/Lõputöö/Materjalid/New Set/Testimise tulemused/"/>
    </mc:Choice>
  </mc:AlternateContent>
  <xr:revisionPtr revIDLastSave="46" documentId="13_ncr:1_{317418C0-E5C3-4194-8EE4-BDDD2F66ADFE}" xr6:coauthVersionLast="46" xr6:coauthVersionMax="46" xr10:uidLastSave="{48B4DD47-F5CE-44CC-97F5-1DBDA7D972B9}"/>
  <bookViews>
    <workbookView xWindow="38280" yWindow="5130" windowWidth="29040" windowHeight="15840" activeTab="2" xr2:uid="{BB83DEB0-48FE-42EC-BEAE-CD1B22DC76F5}"/>
  </bookViews>
  <sheets>
    <sheet name="ERM" sheetId="1" r:id="rId1"/>
    <sheet name="Rahvarõivad" sheetId="3" r:id="rId2"/>
    <sheet name="Sagedustabelid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1" i="11" l="1"/>
  <c r="G152" i="11"/>
  <c r="G151" i="11"/>
  <c r="G150" i="11"/>
  <c r="G149" i="11"/>
  <c r="S152" i="11"/>
  <c r="S151" i="11"/>
  <c r="S150" i="11"/>
  <c r="S149" i="11"/>
  <c r="AD152" i="11"/>
  <c r="AD151" i="11"/>
  <c r="AD150" i="11"/>
  <c r="AD149" i="11"/>
  <c r="AD100" i="11"/>
  <c r="AD99" i="11"/>
  <c r="AD98" i="11"/>
  <c r="AD97" i="11"/>
  <c r="G100" i="11"/>
  <c r="G99" i="11"/>
  <c r="G98" i="11"/>
  <c r="G97" i="11"/>
  <c r="S100" i="11"/>
  <c r="S99" i="11"/>
  <c r="S98" i="11"/>
  <c r="S97" i="11"/>
  <c r="AD48" i="11"/>
  <c r="AD47" i="11"/>
  <c r="AD46" i="11"/>
  <c r="AD45" i="11"/>
  <c r="S48" i="11"/>
  <c r="S47" i="11"/>
  <c r="S46" i="11"/>
  <c r="S45" i="11"/>
  <c r="G46" i="11"/>
  <c r="G47" i="11"/>
  <c r="G48" i="11"/>
  <c r="G45" i="11"/>
  <c r="H202" i="11"/>
  <c r="G203" i="11"/>
  <c r="AC205" i="11"/>
  <c r="AB205" i="11"/>
  <c r="AA205" i="11"/>
  <c r="Z205" i="11"/>
  <c r="R205" i="11"/>
  <c r="Q205" i="11"/>
  <c r="P205" i="11"/>
  <c r="O205" i="11"/>
  <c r="AD198" i="11"/>
  <c r="AC198" i="11"/>
  <c r="AB198" i="11"/>
  <c r="AA198" i="11"/>
  <c r="Z198" i="11"/>
  <c r="S198" i="11"/>
  <c r="R198" i="11"/>
  <c r="Q198" i="11"/>
  <c r="P198" i="11"/>
  <c r="O198" i="11"/>
  <c r="F187" i="11"/>
  <c r="E187" i="11"/>
  <c r="D187" i="11"/>
  <c r="C187" i="11"/>
  <c r="D205" i="11"/>
  <c r="E205" i="11"/>
  <c r="F205" i="11"/>
  <c r="C205" i="11"/>
  <c r="G198" i="11"/>
  <c r="D198" i="11"/>
  <c r="E198" i="11"/>
  <c r="F198" i="11"/>
  <c r="C198" i="11"/>
  <c r="AG204" i="11"/>
  <c r="AG203" i="11"/>
  <c r="AG202" i="11"/>
  <c r="AG201" i="11"/>
  <c r="V204" i="11"/>
  <c r="V203" i="11"/>
  <c r="V202" i="11"/>
  <c r="V201" i="11"/>
  <c r="AG197" i="11"/>
  <c r="AG196" i="11"/>
  <c r="AG195" i="11"/>
  <c r="AG194" i="11"/>
  <c r="AG193" i="11"/>
  <c r="AG192" i="11"/>
  <c r="AG191" i="11"/>
  <c r="AG190" i="11"/>
  <c r="AG189" i="11"/>
  <c r="AG188" i="11"/>
  <c r="AG187" i="11"/>
  <c r="AG186" i="11"/>
  <c r="AG185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J202" i="11"/>
  <c r="J203" i="11"/>
  <c r="J204" i="11"/>
  <c r="J201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AG181" i="11"/>
  <c r="AG180" i="11"/>
  <c r="AG179" i="11"/>
  <c r="AG178" i="11"/>
  <c r="AG177" i="11"/>
  <c r="AG176" i="11"/>
  <c r="AG175" i="11"/>
  <c r="AG174" i="11"/>
  <c r="AG173" i="11"/>
  <c r="AG172" i="11"/>
  <c r="AG171" i="11"/>
  <c r="AG170" i="11"/>
  <c r="AG169" i="11"/>
  <c r="AG168" i="11"/>
  <c r="AG167" i="11"/>
  <c r="AG166" i="11"/>
  <c r="AG165" i="11"/>
  <c r="AG164" i="11"/>
  <c r="AG163" i="11"/>
  <c r="AG162" i="11"/>
  <c r="AG161" i="11"/>
  <c r="AG160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60" i="11"/>
  <c r="AE197" i="11"/>
  <c r="AE196" i="11"/>
  <c r="AE195" i="11"/>
  <c r="AE194" i="11"/>
  <c r="AE193" i="11"/>
  <c r="AE192" i="11"/>
  <c r="AE191" i="11"/>
  <c r="AE190" i="11"/>
  <c r="AE189" i="11"/>
  <c r="AE188" i="11"/>
  <c r="AE187" i="11"/>
  <c r="AE186" i="11"/>
  <c r="AE185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AD204" i="11"/>
  <c r="AD203" i="11"/>
  <c r="AD202" i="11"/>
  <c r="AD201" i="11"/>
  <c r="S204" i="11"/>
  <c r="S203" i="11"/>
  <c r="S202" i="11"/>
  <c r="S201" i="11"/>
  <c r="G202" i="11"/>
  <c r="G204" i="11"/>
  <c r="H201" i="11"/>
  <c r="H203" i="11"/>
  <c r="H204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AE181" i="11"/>
  <c r="AE180" i="11"/>
  <c r="AE179" i="11"/>
  <c r="AE178" i="11"/>
  <c r="AE177" i="11"/>
  <c r="AE176" i="11"/>
  <c r="AE175" i="11"/>
  <c r="AE174" i="11"/>
  <c r="AE173" i="11"/>
  <c r="AE172" i="11"/>
  <c r="AE171" i="11"/>
  <c r="AE170" i="11"/>
  <c r="AE169" i="11"/>
  <c r="AE168" i="11"/>
  <c r="AE167" i="11"/>
  <c r="AE166" i="11"/>
  <c r="AE165" i="11"/>
  <c r="AE164" i="11"/>
  <c r="AE163" i="11"/>
  <c r="AE162" i="11"/>
  <c r="AE161" i="11"/>
  <c r="AE160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82" i="11" s="1"/>
  <c r="AD170" i="11"/>
  <c r="AD169" i="11"/>
  <c r="AD168" i="11"/>
  <c r="AD167" i="11"/>
  <c r="AD166" i="11"/>
  <c r="AD165" i="11"/>
  <c r="AD164" i="11"/>
  <c r="AD163" i="11"/>
  <c r="AD162" i="11"/>
  <c r="AD161" i="11"/>
  <c r="AD160" i="11"/>
  <c r="S181" i="11"/>
  <c r="S180" i="11"/>
  <c r="S179" i="11"/>
  <c r="S178" i="11"/>
  <c r="S177" i="11"/>
  <c r="S176" i="11"/>
  <c r="S175" i="11"/>
  <c r="S174" i="11"/>
  <c r="S173" i="11"/>
  <c r="S172" i="11"/>
  <c r="S171" i="11"/>
  <c r="S170" i="11"/>
  <c r="S169" i="11"/>
  <c r="S168" i="11"/>
  <c r="S167" i="11"/>
  <c r="S166" i="11"/>
  <c r="S165" i="11"/>
  <c r="S164" i="11"/>
  <c r="S163" i="11"/>
  <c r="S162" i="11"/>
  <c r="S161" i="11"/>
  <c r="S160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S197" i="11"/>
  <c r="S196" i="11"/>
  <c r="S195" i="11"/>
  <c r="S194" i="11"/>
  <c r="S193" i="11"/>
  <c r="S192" i="11"/>
  <c r="S191" i="11"/>
  <c r="S190" i="11"/>
  <c r="S189" i="11"/>
  <c r="S188" i="11"/>
  <c r="S187" i="11"/>
  <c r="S186" i="11"/>
  <c r="S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85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60" i="11"/>
  <c r="AF181" i="11"/>
  <c r="AF180" i="11"/>
  <c r="AF179" i="11"/>
  <c r="AF178" i="11"/>
  <c r="AF177" i="11"/>
  <c r="AF176" i="11"/>
  <c r="AF175" i="11"/>
  <c r="AF174" i="11"/>
  <c r="AF173" i="11"/>
  <c r="AF172" i="11"/>
  <c r="AF171" i="11"/>
  <c r="AF170" i="11"/>
  <c r="AF169" i="11"/>
  <c r="AF168" i="11"/>
  <c r="AF167" i="11"/>
  <c r="AF166" i="11"/>
  <c r="AF165" i="11"/>
  <c r="AF164" i="11"/>
  <c r="AF163" i="11"/>
  <c r="AF162" i="11"/>
  <c r="AF161" i="11"/>
  <c r="AF160" i="11"/>
  <c r="AF197" i="11"/>
  <c r="AF196" i="11"/>
  <c r="AF195" i="11"/>
  <c r="AF194" i="11"/>
  <c r="AF193" i="11"/>
  <c r="AF192" i="11"/>
  <c r="AF191" i="11"/>
  <c r="AF190" i="11"/>
  <c r="AF189" i="11"/>
  <c r="AF188" i="11"/>
  <c r="AF187" i="11"/>
  <c r="AF186" i="11"/>
  <c r="AF185" i="11"/>
  <c r="AE204" i="11"/>
  <c r="AE203" i="11"/>
  <c r="AE202" i="11"/>
  <c r="AE201" i="11"/>
  <c r="T204" i="11"/>
  <c r="T203" i="11"/>
  <c r="T202" i="11"/>
  <c r="T201" i="11"/>
  <c r="U197" i="11"/>
  <c r="U196" i="11"/>
  <c r="U195" i="11"/>
  <c r="U194" i="11"/>
  <c r="U193" i="11"/>
  <c r="U192" i="11"/>
  <c r="U191" i="11"/>
  <c r="U190" i="11"/>
  <c r="U189" i="11"/>
  <c r="U188" i="11"/>
  <c r="U187" i="11"/>
  <c r="U186" i="11"/>
  <c r="U185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85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60" i="11"/>
  <c r="C160" i="11"/>
  <c r="O186" i="11"/>
  <c r="P186" i="11"/>
  <c r="Q186" i="11"/>
  <c r="R186" i="11"/>
  <c r="O187" i="11"/>
  <c r="P187" i="11"/>
  <c r="Q187" i="11"/>
  <c r="R187" i="11"/>
  <c r="O188" i="11"/>
  <c r="P188" i="11"/>
  <c r="Q188" i="11"/>
  <c r="R188" i="11"/>
  <c r="O189" i="11"/>
  <c r="P189" i="11"/>
  <c r="Q189" i="11"/>
  <c r="R189" i="11"/>
  <c r="O190" i="11"/>
  <c r="P190" i="11"/>
  <c r="Q190" i="11"/>
  <c r="R190" i="11"/>
  <c r="O191" i="11"/>
  <c r="P191" i="11"/>
  <c r="Q191" i="11"/>
  <c r="R191" i="11"/>
  <c r="O192" i="11"/>
  <c r="P192" i="11"/>
  <c r="Q192" i="11"/>
  <c r="R192" i="11"/>
  <c r="O193" i="11"/>
  <c r="P193" i="11"/>
  <c r="Q193" i="11"/>
  <c r="R193" i="11"/>
  <c r="O194" i="11"/>
  <c r="P194" i="11"/>
  <c r="Q194" i="11"/>
  <c r="R194" i="11"/>
  <c r="O195" i="11"/>
  <c r="P195" i="11"/>
  <c r="Q195" i="11"/>
  <c r="R195" i="11"/>
  <c r="O196" i="11"/>
  <c r="P196" i="11"/>
  <c r="Q196" i="11"/>
  <c r="R196" i="11"/>
  <c r="O197" i="11"/>
  <c r="P197" i="11"/>
  <c r="Q197" i="11"/>
  <c r="R197" i="11"/>
  <c r="P185" i="11"/>
  <c r="Q185" i="11"/>
  <c r="R185" i="11"/>
  <c r="O202" i="11"/>
  <c r="P202" i="11"/>
  <c r="Q202" i="11"/>
  <c r="R202" i="11"/>
  <c r="O203" i="11"/>
  <c r="P203" i="11"/>
  <c r="Q203" i="11"/>
  <c r="R203" i="11"/>
  <c r="O204" i="11"/>
  <c r="P204" i="11"/>
  <c r="Q204" i="11"/>
  <c r="R204" i="11"/>
  <c r="P201" i="11"/>
  <c r="Q201" i="11"/>
  <c r="R201" i="11"/>
  <c r="C202" i="11"/>
  <c r="D202" i="11"/>
  <c r="E202" i="11"/>
  <c r="F202" i="11"/>
  <c r="C203" i="11"/>
  <c r="D203" i="11"/>
  <c r="E203" i="11"/>
  <c r="F203" i="11"/>
  <c r="C204" i="11"/>
  <c r="D204" i="11"/>
  <c r="E204" i="11"/>
  <c r="F204" i="11"/>
  <c r="D201" i="11"/>
  <c r="E201" i="11"/>
  <c r="F201" i="11"/>
  <c r="C186" i="11"/>
  <c r="D186" i="11"/>
  <c r="E186" i="11"/>
  <c r="F186" i="11"/>
  <c r="C188" i="11"/>
  <c r="D188" i="11"/>
  <c r="E188" i="11"/>
  <c r="F188" i="11"/>
  <c r="C189" i="11"/>
  <c r="D189" i="11"/>
  <c r="E189" i="11"/>
  <c r="F189" i="11"/>
  <c r="C190" i="11"/>
  <c r="D190" i="11"/>
  <c r="E190" i="11"/>
  <c r="F190" i="11"/>
  <c r="C191" i="11"/>
  <c r="D191" i="11"/>
  <c r="E191" i="11"/>
  <c r="F191" i="11"/>
  <c r="C192" i="11"/>
  <c r="D192" i="11"/>
  <c r="E192" i="11"/>
  <c r="F192" i="11"/>
  <c r="C193" i="11"/>
  <c r="D193" i="11"/>
  <c r="E193" i="11"/>
  <c r="F193" i="11"/>
  <c r="C194" i="11"/>
  <c r="D194" i="11"/>
  <c r="E194" i="11"/>
  <c r="F194" i="11"/>
  <c r="C195" i="11"/>
  <c r="D195" i="11"/>
  <c r="E195" i="11"/>
  <c r="F195" i="11"/>
  <c r="C196" i="11"/>
  <c r="D196" i="11"/>
  <c r="E196" i="11"/>
  <c r="F196" i="11"/>
  <c r="C197" i="11"/>
  <c r="D197" i="11"/>
  <c r="E197" i="11"/>
  <c r="F197" i="11"/>
  <c r="D185" i="11"/>
  <c r="E185" i="11"/>
  <c r="F185" i="11"/>
  <c r="Z202" i="11"/>
  <c r="AA202" i="11"/>
  <c r="AB202" i="11"/>
  <c r="AC202" i="11"/>
  <c r="Z203" i="11"/>
  <c r="AA203" i="11"/>
  <c r="AB203" i="11"/>
  <c r="AC203" i="11"/>
  <c r="Z204" i="11"/>
  <c r="AA204" i="11"/>
  <c r="AB204" i="11"/>
  <c r="AC204" i="11"/>
  <c r="AA201" i="11"/>
  <c r="AB201" i="11"/>
  <c r="AC201" i="11"/>
  <c r="Z186" i="11"/>
  <c r="AA186" i="11"/>
  <c r="AB186" i="11"/>
  <c r="AC186" i="11"/>
  <c r="Z187" i="11"/>
  <c r="AA187" i="11"/>
  <c r="AB187" i="11"/>
  <c r="AC187" i="11"/>
  <c r="Z188" i="11"/>
  <c r="AA188" i="11"/>
  <c r="AB188" i="11"/>
  <c r="AC188" i="11"/>
  <c r="Z189" i="11"/>
  <c r="AA189" i="11"/>
  <c r="AB189" i="11"/>
  <c r="AC189" i="11"/>
  <c r="Z190" i="11"/>
  <c r="AA190" i="11"/>
  <c r="AB190" i="11"/>
  <c r="AC190" i="11"/>
  <c r="Z191" i="11"/>
  <c r="AA191" i="11"/>
  <c r="AB191" i="11"/>
  <c r="AC191" i="11"/>
  <c r="Z192" i="11"/>
  <c r="AA192" i="11"/>
  <c r="AB192" i="11"/>
  <c r="AC192" i="11"/>
  <c r="Z193" i="11"/>
  <c r="AA193" i="11"/>
  <c r="AB193" i="11"/>
  <c r="AC193" i="11"/>
  <c r="Z194" i="11"/>
  <c r="AA194" i="11"/>
  <c r="AB194" i="11"/>
  <c r="AC194" i="11"/>
  <c r="Z195" i="11"/>
  <c r="AA195" i="11"/>
  <c r="AB195" i="11"/>
  <c r="AC195" i="11"/>
  <c r="Z196" i="11"/>
  <c r="AA196" i="11"/>
  <c r="AB196" i="11"/>
  <c r="AC196" i="11"/>
  <c r="Z197" i="11"/>
  <c r="AA197" i="11"/>
  <c r="AB197" i="11"/>
  <c r="AC197" i="11"/>
  <c r="AA185" i="11"/>
  <c r="AB185" i="11"/>
  <c r="AC185" i="11"/>
  <c r="Z161" i="11"/>
  <c r="AA161" i="11"/>
  <c r="AB161" i="11"/>
  <c r="AC161" i="11"/>
  <c r="Z162" i="11"/>
  <c r="AA162" i="11"/>
  <c r="AB162" i="11"/>
  <c r="AC162" i="11"/>
  <c r="Z163" i="11"/>
  <c r="Z182" i="11" s="1"/>
  <c r="AA163" i="11"/>
  <c r="AA182" i="11" s="1"/>
  <c r="AB163" i="11"/>
  <c r="AC163" i="11"/>
  <c r="Z164" i="11"/>
  <c r="AA164" i="11"/>
  <c r="AB164" i="11"/>
  <c r="AC164" i="11"/>
  <c r="Z165" i="11"/>
  <c r="AA165" i="11"/>
  <c r="AB165" i="11"/>
  <c r="AB182" i="11" s="1"/>
  <c r="AC165" i="11"/>
  <c r="AC182" i="11" s="1"/>
  <c r="Z166" i="11"/>
  <c r="AA166" i="11"/>
  <c r="AB166" i="11"/>
  <c r="AC166" i="11"/>
  <c r="Z167" i="11"/>
  <c r="AA167" i="11"/>
  <c r="AB167" i="11"/>
  <c r="AC167" i="11"/>
  <c r="Z168" i="11"/>
  <c r="AA168" i="11"/>
  <c r="AB168" i="11"/>
  <c r="AC168" i="11"/>
  <c r="Z169" i="11"/>
  <c r="AA169" i="11"/>
  <c r="AB169" i="11"/>
  <c r="AC169" i="11"/>
  <c r="Z170" i="11"/>
  <c r="AA170" i="11"/>
  <c r="AB170" i="11"/>
  <c r="AC170" i="11"/>
  <c r="Z171" i="11"/>
  <c r="AA171" i="11"/>
  <c r="AB171" i="11"/>
  <c r="AC171" i="11"/>
  <c r="Z172" i="11"/>
  <c r="AA172" i="11"/>
  <c r="AB172" i="11"/>
  <c r="AC172" i="11"/>
  <c r="Z173" i="11"/>
  <c r="AA173" i="11"/>
  <c r="AB173" i="11"/>
  <c r="AC173" i="11"/>
  <c r="Z174" i="11"/>
  <c r="AA174" i="11"/>
  <c r="AB174" i="11"/>
  <c r="AC174" i="11"/>
  <c r="Z175" i="11"/>
  <c r="AA175" i="11"/>
  <c r="AB175" i="11"/>
  <c r="AC175" i="11"/>
  <c r="Z176" i="11"/>
  <c r="AA176" i="11"/>
  <c r="AB176" i="11"/>
  <c r="AC176" i="11"/>
  <c r="Z177" i="11"/>
  <c r="AA177" i="11"/>
  <c r="AB177" i="11"/>
  <c r="AC177" i="11"/>
  <c r="Z178" i="11"/>
  <c r="AA178" i="11"/>
  <c r="AB178" i="11"/>
  <c r="AC178" i="11"/>
  <c r="Z179" i="11"/>
  <c r="AA179" i="11"/>
  <c r="AB179" i="11"/>
  <c r="AC179" i="11"/>
  <c r="Z180" i="11"/>
  <c r="AA180" i="11"/>
  <c r="AB180" i="11"/>
  <c r="AC180" i="11"/>
  <c r="Z181" i="11"/>
  <c r="AA181" i="11"/>
  <c r="AB181" i="11"/>
  <c r="AC181" i="11"/>
  <c r="AA160" i="11"/>
  <c r="AB160" i="11"/>
  <c r="AC160" i="11"/>
  <c r="O161" i="11"/>
  <c r="P161" i="11"/>
  <c r="Q161" i="11"/>
  <c r="R161" i="11"/>
  <c r="O162" i="11"/>
  <c r="P162" i="11"/>
  <c r="Q162" i="11"/>
  <c r="R162" i="11"/>
  <c r="O163" i="11"/>
  <c r="P163" i="11"/>
  <c r="Q163" i="11"/>
  <c r="R163" i="11"/>
  <c r="O164" i="11"/>
  <c r="P164" i="11"/>
  <c r="Q164" i="11"/>
  <c r="R164" i="11"/>
  <c r="O165" i="11"/>
  <c r="P165" i="11"/>
  <c r="Q165" i="11"/>
  <c r="R165" i="11"/>
  <c r="O166" i="11"/>
  <c r="P166" i="11"/>
  <c r="Q166" i="11"/>
  <c r="R166" i="11"/>
  <c r="O167" i="11"/>
  <c r="P167" i="11"/>
  <c r="Q167" i="11"/>
  <c r="R167" i="11"/>
  <c r="O168" i="11"/>
  <c r="P168" i="11"/>
  <c r="Q168" i="11"/>
  <c r="R168" i="11"/>
  <c r="O169" i="11"/>
  <c r="P169" i="11"/>
  <c r="Q169" i="11"/>
  <c r="R169" i="11"/>
  <c r="O170" i="11"/>
  <c r="P170" i="11"/>
  <c r="Q170" i="11"/>
  <c r="R170" i="11"/>
  <c r="O171" i="11"/>
  <c r="P171" i="11"/>
  <c r="Q171" i="11"/>
  <c r="R171" i="11"/>
  <c r="O172" i="11"/>
  <c r="P172" i="11"/>
  <c r="Q172" i="11"/>
  <c r="R172" i="11"/>
  <c r="O173" i="11"/>
  <c r="P173" i="11"/>
  <c r="Q173" i="11"/>
  <c r="R173" i="11"/>
  <c r="O174" i="11"/>
  <c r="P174" i="11"/>
  <c r="Q174" i="11"/>
  <c r="R174" i="11"/>
  <c r="O175" i="11"/>
  <c r="P175" i="11"/>
  <c r="Q175" i="11"/>
  <c r="R175" i="11"/>
  <c r="O176" i="11"/>
  <c r="P176" i="11"/>
  <c r="Q176" i="11"/>
  <c r="R176" i="11"/>
  <c r="O177" i="11"/>
  <c r="P177" i="11"/>
  <c r="Q177" i="11"/>
  <c r="R177" i="11"/>
  <c r="O178" i="11"/>
  <c r="P178" i="11"/>
  <c r="Q178" i="11"/>
  <c r="R178" i="11"/>
  <c r="O179" i="11"/>
  <c r="P179" i="11"/>
  <c r="Q179" i="11"/>
  <c r="R179" i="11"/>
  <c r="O180" i="11"/>
  <c r="P180" i="11"/>
  <c r="Q180" i="11"/>
  <c r="R180" i="11"/>
  <c r="O181" i="11"/>
  <c r="P181" i="11"/>
  <c r="Q181" i="11"/>
  <c r="R181" i="11"/>
  <c r="P160" i="11"/>
  <c r="Q160" i="11"/>
  <c r="R160" i="11"/>
  <c r="Z201" i="11"/>
  <c r="Z185" i="11"/>
  <c r="Z160" i="11"/>
  <c r="O201" i="11"/>
  <c r="C201" i="11"/>
  <c r="O185" i="11"/>
  <c r="C185" i="11"/>
  <c r="O160" i="11"/>
  <c r="D182" i="11"/>
  <c r="E182" i="11"/>
  <c r="F182" i="11"/>
  <c r="G182" i="11"/>
  <c r="C182" i="11"/>
  <c r="C161" i="11"/>
  <c r="D161" i="11"/>
  <c r="E161" i="11"/>
  <c r="F161" i="11"/>
  <c r="C162" i="11"/>
  <c r="D162" i="11"/>
  <c r="E162" i="11"/>
  <c r="F162" i="11"/>
  <c r="C163" i="11"/>
  <c r="D163" i="11"/>
  <c r="E163" i="11"/>
  <c r="F163" i="11"/>
  <c r="C164" i="11"/>
  <c r="D164" i="11"/>
  <c r="E164" i="11"/>
  <c r="F164" i="11"/>
  <c r="C165" i="11"/>
  <c r="D165" i="11"/>
  <c r="E165" i="11"/>
  <c r="F165" i="11"/>
  <c r="C166" i="11"/>
  <c r="D166" i="11"/>
  <c r="E166" i="11"/>
  <c r="F166" i="11"/>
  <c r="C167" i="11"/>
  <c r="D167" i="11"/>
  <c r="E167" i="11"/>
  <c r="F167" i="11"/>
  <c r="C168" i="11"/>
  <c r="D168" i="11"/>
  <c r="E168" i="11"/>
  <c r="F168" i="11"/>
  <c r="C169" i="11"/>
  <c r="D169" i="11"/>
  <c r="E169" i="11"/>
  <c r="F169" i="11"/>
  <c r="C170" i="11"/>
  <c r="D170" i="11"/>
  <c r="E170" i="11"/>
  <c r="F170" i="11"/>
  <c r="C171" i="11"/>
  <c r="D171" i="11"/>
  <c r="E171" i="11"/>
  <c r="F171" i="11"/>
  <c r="C172" i="11"/>
  <c r="D172" i="11"/>
  <c r="E172" i="11"/>
  <c r="F172" i="11"/>
  <c r="C173" i="11"/>
  <c r="D173" i="11"/>
  <c r="E173" i="11"/>
  <c r="F173" i="11"/>
  <c r="C174" i="11"/>
  <c r="D174" i="11"/>
  <c r="E174" i="11"/>
  <c r="F174" i="11"/>
  <c r="C175" i="11"/>
  <c r="D175" i="11"/>
  <c r="E175" i="11"/>
  <c r="F175" i="11"/>
  <c r="C176" i="11"/>
  <c r="D176" i="11"/>
  <c r="E176" i="11"/>
  <c r="F176" i="11"/>
  <c r="C177" i="11"/>
  <c r="D177" i="11"/>
  <c r="E177" i="11"/>
  <c r="F177" i="11"/>
  <c r="C178" i="11"/>
  <c r="D178" i="11"/>
  <c r="E178" i="11"/>
  <c r="F178" i="11"/>
  <c r="C179" i="11"/>
  <c r="D179" i="11"/>
  <c r="E179" i="11"/>
  <c r="F179" i="11"/>
  <c r="C180" i="11"/>
  <c r="D180" i="11"/>
  <c r="E180" i="11"/>
  <c r="F180" i="11"/>
  <c r="C181" i="11"/>
  <c r="D181" i="11"/>
  <c r="E181" i="11"/>
  <c r="F181" i="11"/>
  <c r="D160" i="11"/>
  <c r="E160" i="11"/>
  <c r="F160" i="11"/>
  <c r="H4" i="11"/>
  <c r="O4" i="11"/>
  <c r="P4" i="11"/>
  <c r="Q4" i="11"/>
  <c r="R4" i="11"/>
  <c r="S4" i="11"/>
  <c r="T4" i="11"/>
  <c r="AE4" i="11"/>
  <c r="H5" i="11"/>
  <c r="O5" i="11"/>
  <c r="T5" i="11" s="1"/>
  <c r="P5" i="11"/>
  <c r="P26" i="11" s="1"/>
  <c r="Q5" i="11"/>
  <c r="Q26" i="11" s="1"/>
  <c r="R5" i="11"/>
  <c r="S5" i="11"/>
  <c r="AE5" i="11"/>
  <c r="H6" i="11"/>
  <c r="O6" i="11"/>
  <c r="P6" i="11"/>
  <c r="Q6" i="11"/>
  <c r="R6" i="11"/>
  <c r="S6" i="11"/>
  <c r="T6" i="11"/>
  <c r="AE6" i="11"/>
  <c r="H7" i="11"/>
  <c r="O7" i="11"/>
  <c r="P7" i="11"/>
  <c r="Q7" i="11"/>
  <c r="R7" i="11"/>
  <c r="S7" i="11"/>
  <c r="T7" i="11"/>
  <c r="AE7" i="11"/>
  <c r="H8" i="11"/>
  <c r="O8" i="11"/>
  <c r="T8" i="11" s="1"/>
  <c r="P8" i="11"/>
  <c r="Q8" i="11"/>
  <c r="R8" i="11"/>
  <c r="S8" i="11"/>
  <c r="AE8" i="11"/>
  <c r="H9" i="11"/>
  <c r="O9" i="11"/>
  <c r="P9" i="11"/>
  <c r="Q9" i="11"/>
  <c r="R9" i="11"/>
  <c r="S9" i="11"/>
  <c r="T9" i="11"/>
  <c r="AE9" i="11"/>
  <c r="H10" i="11"/>
  <c r="O10" i="11"/>
  <c r="P10" i="11"/>
  <c r="Q10" i="11"/>
  <c r="R10" i="11"/>
  <c r="S10" i="11"/>
  <c r="T10" i="11"/>
  <c r="AE10" i="11"/>
  <c r="H11" i="11"/>
  <c r="O11" i="11"/>
  <c r="T11" i="11" s="1"/>
  <c r="P11" i="11"/>
  <c r="Q11" i="11"/>
  <c r="R11" i="11"/>
  <c r="S11" i="11"/>
  <c r="AE11" i="11"/>
  <c r="H12" i="11"/>
  <c r="O12" i="11"/>
  <c r="P12" i="11"/>
  <c r="Q12" i="11"/>
  <c r="R12" i="11"/>
  <c r="S12" i="11"/>
  <c r="T12" i="11"/>
  <c r="AE12" i="11"/>
  <c r="H13" i="11"/>
  <c r="O13" i="11"/>
  <c r="P13" i="11"/>
  <c r="Q13" i="11"/>
  <c r="R13" i="11"/>
  <c r="S13" i="11"/>
  <c r="T13" i="11"/>
  <c r="AE13" i="11"/>
  <c r="H14" i="11"/>
  <c r="O14" i="11"/>
  <c r="T14" i="11" s="1"/>
  <c r="P14" i="11"/>
  <c r="Q14" i="11"/>
  <c r="R14" i="11"/>
  <c r="S14" i="11"/>
  <c r="AE14" i="11"/>
  <c r="H15" i="11"/>
  <c r="O15" i="11"/>
  <c r="P15" i="11"/>
  <c r="Q15" i="11"/>
  <c r="R15" i="11"/>
  <c r="S15" i="11"/>
  <c r="T15" i="11"/>
  <c r="AE15" i="11"/>
  <c r="H16" i="11"/>
  <c r="O16" i="11"/>
  <c r="P16" i="11"/>
  <c r="Q16" i="11"/>
  <c r="R16" i="11"/>
  <c r="S16" i="11"/>
  <c r="T16" i="11"/>
  <c r="AE16" i="11"/>
  <c r="H17" i="11"/>
  <c r="O17" i="11"/>
  <c r="T17" i="11" s="1"/>
  <c r="P17" i="11"/>
  <c r="Q17" i="11"/>
  <c r="R17" i="11"/>
  <c r="S17" i="11"/>
  <c r="AE17" i="11"/>
  <c r="H18" i="11"/>
  <c r="O18" i="11"/>
  <c r="P18" i="11"/>
  <c r="Q18" i="11"/>
  <c r="R18" i="11"/>
  <c r="R26" i="11" s="1"/>
  <c r="S18" i="11"/>
  <c r="S26" i="11" s="1"/>
  <c r="T18" i="11"/>
  <c r="AE18" i="11"/>
  <c r="H19" i="11"/>
  <c r="O19" i="11"/>
  <c r="P19" i="11"/>
  <c r="Q19" i="11"/>
  <c r="R19" i="11"/>
  <c r="S19" i="11"/>
  <c r="T19" i="11"/>
  <c r="AE19" i="11"/>
  <c r="H20" i="11"/>
  <c r="O20" i="11"/>
  <c r="T20" i="11" s="1"/>
  <c r="P20" i="11"/>
  <c r="Q20" i="11"/>
  <c r="R20" i="11"/>
  <c r="S20" i="11"/>
  <c r="AE20" i="11"/>
  <c r="H21" i="11"/>
  <c r="O21" i="11"/>
  <c r="P21" i="11"/>
  <c r="Q21" i="11"/>
  <c r="R21" i="11"/>
  <c r="S21" i="11"/>
  <c r="T21" i="11"/>
  <c r="AE21" i="11"/>
  <c r="H22" i="11"/>
  <c r="O22" i="11"/>
  <c r="P22" i="11"/>
  <c r="Q22" i="11"/>
  <c r="R22" i="11"/>
  <c r="S22" i="11"/>
  <c r="T22" i="11"/>
  <c r="AE22" i="11"/>
  <c r="H23" i="11"/>
  <c r="O23" i="11"/>
  <c r="T23" i="11" s="1"/>
  <c r="P23" i="11"/>
  <c r="Q23" i="11"/>
  <c r="R23" i="11"/>
  <c r="S23" i="11"/>
  <c r="AE23" i="11"/>
  <c r="H24" i="11"/>
  <c r="O24" i="11"/>
  <c r="P24" i="11"/>
  <c r="Q24" i="11"/>
  <c r="R24" i="11"/>
  <c r="S24" i="11"/>
  <c r="T24" i="11"/>
  <c r="AE24" i="11"/>
  <c r="H25" i="11"/>
  <c r="I25" i="11"/>
  <c r="O25" i="11"/>
  <c r="P25" i="11"/>
  <c r="Q25" i="11"/>
  <c r="R25" i="11"/>
  <c r="T25" i="11" s="1"/>
  <c r="S25" i="11"/>
  <c r="AE25" i="11"/>
  <c r="AF25" i="11"/>
  <c r="C26" i="11"/>
  <c r="D26" i="11"/>
  <c r="E26" i="11"/>
  <c r="F26" i="11"/>
  <c r="G26" i="11"/>
  <c r="Z26" i="11"/>
  <c r="AA26" i="11"/>
  <c r="AB26" i="11"/>
  <c r="AC26" i="11"/>
  <c r="AD26" i="11"/>
  <c r="H29" i="11"/>
  <c r="I29" i="11"/>
  <c r="O29" i="11"/>
  <c r="P29" i="11"/>
  <c r="Q29" i="11"/>
  <c r="V41" i="11" s="1"/>
  <c r="R29" i="11"/>
  <c r="S29" i="11"/>
  <c r="T29" i="11"/>
  <c r="U29" i="11"/>
  <c r="AE29" i="11"/>
  <c r="AF29" i="11"/>
  <c r="H30" i="11"/>
  <c r="I30" i="11"/>
  <c r="O30" i="11"/>
  <c r="P30" i="11"/>
  <c r="Q30" i="11"/>
  <c r="R30" i="11"/>
  <c r="R42" i="11" s="1"/>
  <c r="S30" i="11"/>
  <c r="U30" i="11"/>
  <c r="AE30" i="11"/>
  <c r="AF30" i="11"/>
  <c r="H31" i="11"/>
  <c r="I31" i="11"/>
  <c r="O31" i="11"/>
  <c r="P31" i="11"/>
  <c r="Q31" i="11"/>
  <c r="R31" i="11"/>
  <c r="T31" i="11" s="1"/>
  <c r="S31" i="11"/>
  <c r="S42" i="11" s="1"/>
  <c r="AE31" i="11"/>
  <c r="AF31" i="11"/>
  <c r="H32" i="11"/>
  <c r="I32" i="11"/>
  <c r="O32" i="11"/>
  <c r="P32" i="11"/>
  <c r="Q32" i="11"/>
  <c r="R32" i="11"/>
  <c r="S32" i="11"/>
  <c r="U32" i="11" s="1"/>
  <c r="T32" i="11"/>
  <c r="AE32" i="11"/>
  <c r="AF32" i="11"/>
  <c r="H33" i="11"/>
  <c r="I33" i="11"/>
  <c r="O33" i="11"/>
  <c r="P33" i="11"/>
  <c r="Q33" i="11"/>
  <c r="R33" i="11"/>
  <c r="S33" i="11"/>
  <c r="T33" i="11"/>
  <c r="U33" i="11"/>
  <c r="AE33" i="11"/>
  <c r="AF33" i="11"/>
  <c r="H34" i="11"/>
  <c r="I34" i="11"/>
  <c r="O34" i="11"/>
  <c r="T34" i="11" s="1"/>
  <c r="P34" i="11"/>
  <c r="Q34" i="11"/>
  <c r="R34" i="11"/>
  <c r="S34" i="11"/>
  <c r="AE34" i="11"/>
  <c r="AF34" i="11"/>
  <c r="H35" i="11"/>
  <c r="I35" i="11"/>
  <c r="O35" i="11"/>
  <c r="T35" i="11" s="1"/>
  <c r="P35" i="11"/>
  <c r="P42" i="11" s="1"/>
  <c r="Q35" i="11"/>
  <c r="R35" i="11"/>
  <c r="S35" i="11"/>
  <c r="AE35" i="11"/>
  <c r="AF35" i="11"/>
  <c r="H36" i="11"/>
  <c r="I36" i="11"/>
  <c r="O36" i="11"/>
  <c r="T36" i="11" s="1"/>
  <c r="P36" i="11"/>
  <c r="Q36" i="11"/>
  <c r="R36" i="11"/>
  <c r="S36" i="11"/>
  <c r="AE36" i="11"/>
  <c r="AF36" i="11"/>
  <c r="H37" i="11"/>
  <c r="I37" i="11"/>
  <c r="O37" i="11"/>
  <c r="T37" i="11" s="1"/>
  <c r="P37" i="11"/>
  <c r="Q37" i="11"/>
  <c r="R37" i="11"/>
  <c r="S37" i="11"/>
  <c r="AE37" i="11"/>
  <c r="AF37" i="11"/>
  <c r="H38" i="11"/>
  <c r="I38" i="11"/>
  <c r="O38" i="11"/>
  <c r="T38" i="11" s="1"/>
  <c r="P38" i="11"/>
  <c r="Q38" i="11"/>
  <c r="R38" i="11"/>
  <c r="S38" i="11"/>
  <c r="AE38" i="11"/>
  <c r="AF38" i="11"/>
  <c r="H39" i="11"/>
  <c r="I39" i="11"/>
  <c r="O39" i="11"/>
  <c r="U39" i="11" s="1"/>
  <c r="P39" i="11"/>
  <c r="Q39" i="11"/>
  <c r="R39" i="11"/>
  <c r="S39" i="11"/>
  <c r="T39" i="11"/>
  <c r="AE39" i="11"/>
  <c r="AF39" i="11"/>
  <c r="H40" i="11"/>
  <c r="I40" i="11"/>
  <c r="O40" i="11"/>
  <c r="P40" i="11"/>
  <c r="Q40" i="11"/>
  <c r="R40" i="11"/>
  <c r="S40" i="11"/>
  <c r="T40" i="11"/>
  <c r="U40" i="11"/>
  <c r="AE40" i="11"/>
  <c r="AF40" i="11"/>
  <c r="H41" i="11"/>
  <c r="I41" i="11"/>
  <c r="J41" i="11"/>
  <c r="O41" i="11"/>
  <c r="P41" i="11"/>
  <c r="Q41" i="11"/>
  <c r="R41" i="11"/>
  <c r="S41" i="11"/>
  <c r="T41" i="11"/>
  <c r="U41" i="11"/>
  <c r="AE41" i="11"/>
  <c r="AF41" i="11"/>
  <c r="AG41" i="11"/>
  <c r="C42" i="11"/>
  <c r="D42" i="11"/>
  <c r="E42" i="11"/>
  <c r="F42" i="11"/>
  <c r="G42" i="11"/>
  <c r="O42" i="11"/>
  <c r="Z42" i="11"/>
  <c r="AA42" i="11"/>
  <c r="AB42" i="11"/>
  <c r="AC42" i="11"/>
  <c r="AD42" i="11"/>
  <c r="O45" i="11"/>
  <c r="O49" i="11" s="1"/>
  <c r="P45" i="11"/>
  <c r="Q45" i="11"/>
  <c r="Q49" i="11" s="1"/>
  <c r="R45" i="11"/>
  <c r="R49" i="11" s="1"/>
  <c r="O46" i="11"/>
  <c r="P46" i="11"/>
  <c r="Q46" i="11"/>
  <c r="R46" i="11"/>
  <c r="O47" i="11"/>
  <c r="P47" i="11"/>
  <c r="Q47" i="11"/>
  <c r="R47" i="11"/>
  <c r="O48" i="11"/>
  <c r="P48" i="11"/>
  <c r="P49" i="11" s="1"/>
  <c r="Q48" i="11"/>
  <c r="R48" i="11"/>
  <c r="C49" i="11"/>
  <c r="D49" i="11"/>
  <c r="E49" i="11"/>
  <c r="F49" i="11"/>
  <c r="Z49" i="11"/>
  <c r="AA49" i="11"/>
  <c r="AB49" i="11"/>
  <c r="AC49" i="11"/>
  <c r="H56" i="11"/>
  <c r="O56" i="11"/>
  <c r="P56" i="11"/>
  <c r="Q56" i="11"/>
  <c r="R56" i="11"/>
  <c r="S56" i="11"/>
  <c r="T56" i="11"/>
  <c r="AE56" i="11"/>
  <c r="H57" i="11"/>
  <c r="O57" i="11"/>
  <c r="T57" i="11" s="1"/>
  <c r="P57" i="11"/>
  <c r="P78" i="11" s="1"/>
  <c r="Q57" i="11"/>
  <c r="Q78" i="11" s="1"/>
  <c r="R57" i="11"/>
  <c r="R78" i="11" s="1"/>
  <c r="S57" i="11"/>
  <c r="AE57" i="11"/>
  <c r="H58" i="11"/>
  <c r="O58" i="11"/>
  <c r="P58" i="11"/>
  <c r="Q58" i="11"/>
  <c r="R58" i="11"/>
  <c r="S58" i="11"/>
  <c r="T58" i="11"/>
  <c r="AE58" i="11"/>
  <c r="H59" i="11"/>
  <c r="O59" i="11"/>
  <c r="P59" i="11"/>
  <c r="Q59" i="11"/>
  <c r="R59" i="11"/>
  <c r="S59" i="11"/>
  <c r="T59" i="11"/>
  <c r="AE59" i="11"/>
  <c r="H60" i="11"/>
  <c r="O60" i="11"/>
  <c r="T60" i="11" s="1"/>
  <c r="P60" i="11"/>
  <c r="Q60" i="11"/>
  <c r="R60" i="11"/>
  <c r="S60" i="11"/>
  <c r="AE60" i="11"/>
  <c r="H61" i="11"/>
  <c r="O61" i="11"/>
  <c r="P61" i="11"/>
  <c r="Q61" i="11"/>
  <c r="R61" i="11"/>
  <c r="S61" i="11"/>
  <c r="T61" i="11"/>
  <c r="AE61" i="11"/>
  <c r="H62" i="11"/>
  <c r="O62" i="11"/>
  <c r="P62" i="11"/>
  <c r="Q62" i="11"/>
  <c r="R62" i="11"/>
  <c r="S62" i="11"/>
  <c r="T62" i="11"/>
  <c r="AE62" i="11"/>
  <c r="H63" i="11"/>
  <c r="O63" i="11"/>
  <c r="T63" i="11" s="1"/>
  <c r="P63" i="11"/>
  <c r="Q63" i="11"/>
  <c r="R63" i="11"/>
  <c r="S63" i="11"/>
  <c r="AE63" i="11"/>
  <c r="H64" i="11"/>
  <c r="O64" i="11"/>
  <c r="P64" i="11"/>
  <c r="Q64" i="11"/>
  <c r="R64" i="11"/>
  <c r="S64" i="11"/>
  <c r="T64" i="11"/>
  <c r="AE64" i="11"/>
  <c r="H65" i="11"/>
  <c r="O65" i="11"/>
  <c r="P65" i="11"/>
  <c r="Q65" i="11"/>
  <c r="R65" i="11"/>
  <c r="S65" i="11"/>
  <c r="T65" i="11"/>
  <c r="AE65" i="11"/>
  <c r="H66" i="11"/>
  <c r="O66" i="11"/>
  <c r="T66" i="11" s="1"/>
  <c r="P66" i="11"/>
  <c r="Q66" i="11"/>
  <c r="R66" i="11"/>
  <c r="S66" i="11"/>
  <c r="AE66" i="11"/>
  <c r="H67" i="11"/>
  <c r="O67" i="11"/>
  <c r="P67" i="11"/>
  <c r="Q67" i="11"/>
  <c r="R67" i="11"/>
  <c r="S67" i="11"/>
  <c r="S78" i="11" s="1"/>
  <c r="T67" i="11"/>
  <c r="AE67" i="11"/>
  <c r="H68" i="11"/>
  <c r="O68" i="11"/>
  <c r="P68" i="11"/>
  <c r="Q68" i="11"/>
  <c r="R68" i="11"/>
  <c r="S68" i="11"/>
  <c r="T68" i="11"/>
  <c r="AE68" i="11"/>
  <c r="H69" i="11"/>
  <c r="O69" i="11"/>
  <c r="T69" i="11" s="1"/>
  <c r="P69" i="11"/>
  <c r="Q69" i="11"/>
  <c r="R69" i="11"/>
  <c r="S69" i="11"/>
  <c r="AE69" i="11"/>
  <c r="H70" i="11"/>
  <c r="O70" i="11"/>
  <c r="P70" i="11"/>
  <c r="Q70" i="11"/>
  <c r="R70" i="11"/>
  <c r="S70" i="11"/>
  <c r="T70" i="11"/>
  <c r="AE70" i="11"/>
  <c r="H71" i="11"/>
  <c r="O71" i="11"/>
  <c r="P71" i="11"/>
  <c r="Q71" i="11"/>
  <c r="R71" i="11"/>
  <c r="S71" i="11"/>
  <c r="T71" i="11"/>
  <c r="AE71" i="11"/>
  <c r="H72" i="11"/>
  <c r="O72" i="11"/>
  <c r="T72" i="11" s="1"/>
  <c r="P72" i="11"/>
  <c r="Q72" i="11"/>
  <c r="R72" i="11"/>
  <c r="S72" i="11"/>
  <c r="AE72" i="11"/>
  <c r="H73" i="11"/>
  <c r="O73" i="11"/>
  <c r="P73" i="11"/>
  <c r="Q73" i="11"/>
  <c r="R73" i="11"/>
  <c r="S73" i="11"/>
  <c r="T73" i="11"/>
  <c r="AE73" i="11"/>
  <c r="H74" i="11"/>
  <c r="O74" i="11"/>
  <c r="P74" i="11"/>
  <c r="Q74" i="11"/>
  <c r="R74" i="11"/>
  <c r="S74" i="11"/>
  <c r="T74" i="11"/>
  <c r="AE74" i="11"/>
  <c r="H75" i="11"/>
  <c r="O75" i="11"/>
  <c r="T75" i="11" s="1"/>
  <c r="P75" i="11"/>
  <c r="Q75" i="11"/>
  <c r="R75" i="11"/>
  <c r="S75" i="11"/>
  <c r="AE75" i="11"/>
  <c r="H76" i="11"/>
  <c r="O76" i="11"/>
  <c r="P76" i="11"/>
  <c r="Q76" i="11"/>
  <c r="R76" i="11"/>
  <c r="S76" i="11"/>
  <c r="T76" i="11"/>
  <c r="AE76" i="11"/>
  <c r="H77" i="11"/>
  <c r="I77" i="11"/>
  <c r="O77" i="11"/>
  <c r="P77" i="11"/>
  <c r="Q77" i="11"/>
  <c r="R77" i="11"/>
  <c r="S77" i="11"/>
  <c r="T77" i="11" s="1"/>
  <c r="AE77" i="11"/>
  <c r="AF77" i="11"/>
  <c r="C78" i="11"/>
  <c r="D78" i="11"/>
  <c r="E78" i="11"/>
  <c r="F78" i="11"/>
  <c r="G78" i="11"/>
  <c r="Z78" i="11"/>
  <c r="AA78" i="11"/>
  <c r="AB78" i="11"/>
  <c r="AC78" i="11"/>
  <c r="AD78" i="11"/>
  <c r="H81" i="11"/>
  <c r="I81" i="11"/>
  <c r="O81" i="11"/>
  <c r="P81" i="11"/>
  <c r="Q81" i="11"/>
  <c r="T81" i="11" s="1"/>
  <c r="R81" i="11"/>
  <c r="R94" i="11" s="1"/>
  <c r="S81" i="11"/>
  <c r="U81" i="11"/>
  <c r="AE81" i="11"/>
  <c r="AF81" i="11"/>
  <c r="H82" i="11"/>
  <c r="I82" i="11"/>
  <c r="O82" i="11"/>
  <c r="T82" i="11" s="1"/>
  <c r="P82" i="11"/>
  <c r="Q82" i="11"/>
  <c r="R82" i="11"/>
  <c r="U82" i="11" s="1"/>
  <c r="S82" i="11"/>
  <c r="AE82" i="11"/>
  <c r="AF82" i="11"/>
  <c r="H83" i="11"/>
  <c r="I83" i="11"/>
  <c r="O83" i="11"/>
  <c r="P83" i="11"/>
  <c r="U83" i="11" s="1"/>
  <c r="Q83" i="11"/>
  <c r="R83" i="11"/>
  <c r="S83" i="11"/>
  <c r="S94" i="11" s="1"/>
  <c r="AE83" i="11"/>
  <c r="AF83" i="11"/>
  <c r="H84" i="11"/>
  <c r="I84" i="11"/>
  <c r="O84" i="11"/>
  <c r="P84" i="11"/>
  <c r="Q84" i="11"/>
  <c r="R84" i="11"/>
  <c r="S84" i="11"/>
  <c r="T84" i="11"/>
  <c r="U84" i="11"/>
  <c r="AE84" i="11"/>
  <c r="AF84" i="11"/>
  <c r="H85" i="11"/>
  <c r="I85" i="11"/>
  <c r="O85" i="11"/>
  <c r="O94" i="11" s="1"/>
  <c r="P85" i="11"/>
  <c r="Q85" i="11"/>
  <c r="R85" i="11"/>
  <c r="S85" i="11"/>
  <c r="AE85" i="11"/>
  <c r="AF85" i="11"/>
  <c r="H86" i="11"/>
  <c r="I86" i="11"/>
  <c r="O86" i="11"/>
  <c r="T86" i="11" s="1"/>
  <c r="P86" i="11"/>
  <c r="Q86" i="11"/>
  <c r="R86" i="11"/>
  <c r="S86" i="11"/>
  <c r="AE86" i="11"/>
  <c r="AF86" i="11"/>
  <c r="H87" i="11"/>
  <c r="I87" i="11"/>
  <c r="O87" i="11"/>
  <c r="T87" i="11" s="1"/>
  <c r="P87" i="11"/>
  <c r="Q87" i="11"/>
  <c r="Q94" i="11" s="1"/>
  <c r="R87" i="11"/>
  <c r="S87" i="11"/>
  <c r="AE87" i="11"/>
  <c r="AF87" i="11"/>
  <c r="H88" i="11"/>
  <c r="I88" i="11"/>
  <c r="O88" i="11"/>
  <c r="T88" i="11" s="1"/>
  <c r="P88" i="11"/>
  <c r="Q88" i="11"/>
  <c r="R88" i="11"/>
  <c r="S88" i="11"/>
  <c r="AE88" i="11"/>
  <c r="AF88" i="11"/>
  <c r="H89" i="11"/>
  <c r="I89" i="11"/>
  <c r="O89" i="11"/>
  <c r="U89" i="11" s="1"/>
  <c r="P89" i="11"/>
  <c r="Q89" i="11"/>
  <c r="T89" i="11" s="1"/>
  <c r="R89" i="11"/>
  <c r="S89" i="11"/>
  <c r="AE89" i="11"/>
  <c r="AF89" i="11"/>
  <c r="H90" i="11"/>
  <c r="I90" i="11"/>
  <c r="O90" i="11"/>
  <c r="U90" i="11" s="1"/>
  <c r="P90" i="11"/>
  <c r="Q90" i="11"/>
  <c r="R90" i="11"/>
  <c r="S90" i="11"/>
  <c r="T90" i="11"/>
  <c r="AE90" i="11"/>
  <c r="AF90" i="11"/>
  <c r="H91" i="11"/>
  <c r="I91" i="11"/>
  <c r="O91" i="11"/>
  <c r="P91" i="11"/>
  <c r="Q91" i="11"/>
  <c r="R91" i="11"/>
  <c r="S91" i="11"/>
  <c r="T91" i="11"/>
  <c r="U91" i="11"/>
  <c r="AE91" i="11"/>
  <c r="AF91" i="11"/>
  <c r="H92" i="11"/>
  <c r="I92" i="11"/>
  <c r="O92" i="11"/>
  <c r="P92" i="11"/>
  <c r="T92" i="11" s="1"/>
  <c r="Q92" i="11"/>
  <c r="R92" i="11"/>
  <c r="S92" i="11"/>
  <c r="U92" i="11"/>
  <c r="AE92" i="11"/>
  <c r="AF92" i="11"/>
  <c r="H93" i="11"/>
  <c r="I93" i="11"/>
  <c r="J93" i="11"/>
  <c r="O93" i="11"/>
  <c r="P93" i="11"/>
  <c r="T93" i="11" s="1"/>
  <c r="Q93" i="11"/>
  <c r="R93" i="11"/>
  <c r="S93" i="11"/>
  <c r="U93" i="11"/>
  <c r="V93" i="11"/>
  <c r="AE93" i="11"/>
  <c r="AF93" i="11"/>
  <c r="AG93" i="11"/>
  <c r="C94" i="11"/>
  <c r="D94" i="11"/>
  <c r="E94" i="11"/>
  <c r="F94" i="11"/>
  <c r="G94" i="11"/>
  <c r="P94" i="11"/>
  <c r="Z94" i="11"/>
  <c r="AA94" i="11"/>
  <c r="AB94" i="11"/>
  <c r="AC94" i="11"/>
  <c r="AD94" i="11"/>
  <c r="O97" i="11"/>
  <c r="P97" i="11"/>
  <c r="P101" i="11" s="1"/>
  <c r="Q97" i="11"/>
  <c r="R97" i="11"/>
  <c r="R101" i="11" s="1"/>
  <c r="O98" i="11"/>
  <c r="P98" i="11"/>
  <c r="Q98" i="11"/>
  <c r="R98" i="11"/>
  <c r="O99" i="11"/>
  <c r="O101" i="11" s="1"/>
  <c r="P99" i="11"/>
  <c r="Q99" i="11"/>
  <c r="Q101" i="11" s="1"/>
  <c r="R99" i="11"/>
  <c r="O100" i="11"/>
  <c r="P100" i="11"/>
  <c r="Q100" i="11"/>
  <c r="R100" i="11"/>
  <c r="C101" i="11"/>
  <c r="D101" i="11"/>
  <c r="E101" i="11"/>
  <c r="F101" i="11"/>
  <c r="Z101" i="11"/>
  <c r="AA101" i="11"/>
  <c r="AB101" i="11"/>
  <c r="AC101" i="11"/>
  <c r="C108" i="11"/>
  <c r="C130" i="11" s="1"/>
  <c r="D108" i="11"/>
  <c r="I129" i="11" s="1"/>
  <c r="E108" i="11"/>
  <c r="F108" i="11"/>
  <c r="G108" i="11"/>
  <c r="Q108" i="11"/>
  <c r="R108" i="11"/>
  <c r="S108" i="11"/>
  <c r="Z108" i="11"/>
  <c r="AF129" i="11" s="1"/>
  <c r="AA108" i="11"/>
  <c r="AA130" i="11" s="1"/>
  <c r="AB108" i="11"/>
  <c r="AC108" i="11"/>
  <c r="AD108" i="11"/>
  <c r="C109" i="11"/>
  <c r="D109" i="11"/>
  <c r="H109" i="11" s="1"/>
  <c r="E109" i="11"/>
  <c r="Q109" i="11" s="1"/>
  <c r="F109" i="11"/>
  <c r="R109" i="11" s="1"/>
  <c r="R130" i="11" s="1"/>
  <c r="G109" i="11"/>
  <c r="S109" i="11" s="1"/>
  <c r="O109" i="11"/>
  <c r="P109" i="11"/>
  <c r="Z109" i="11"/>
  <c r="AA109" i="11"/>
  <c r="AE109" i="11" s="1"/>
  <c r="AB109" i="11"/>
  <c r="AB130" i="11" s="1"/>
  <c r="AC109" i="11"/>
  <c r="AD109" i="11"/>
  <c r="C110" i="11"/>
  <c r="H110" i="11" s="1"/>
  <c r="D110" i="11"/>
  <c r="P110" i="11" s="1"/>
  <c r="E110" i="11"/>
  <c r="F110" i="11"/>
  <c r="G110" i="11"/>
  <c r="Q110" i="11"/>
  <c r="R110" i="11"/>
  <c r="S110" i="11"/>
  <c r="Z110" i="11"/>
  <c r="AE110" i="11" s="1"/>
  <c r="AA110" i="11"/>
  <c r="AB110" i="11"/>
  <c r="AC110" i="11"/>
  <c r="AD110" i="11"/>
  <c r="C111" i="11"/>
  <c r="D111" i="11"/>
  <c r="H111" i="11" s="1"/>
  <c r="E111" i="11"/>
  <c r="Q111" i="11" s="1"/>
  <c r="F111" i="11"/>
  <c r="R111" i="11" s="1"/>
  <c r="G111" i="11"/>
  <c r="S111" i="11" s="1"/>
  <c r="O111" i="11"/>
  <c r="P111" i="11"/>
  <c r="Z111" i="11"/>
  <c r="AA111" i="11"/>
  <c r="AE111" i="11" s="1"/>
  <c r="AB111" i="11"/>
  <c r="AC111" i="11"/>
  <c r="AD111" i="11"/>
  <c r="C112" i="11"/>
  <c r="H112" i="11" s="1"/>
  <c r="D112" i="11"/>
  <c r="P112" i="11" s="1"/>
  <c r="E112" i="11"/>
  <c r="F112" i="11"/>
  <c r="G112" i="11"/>
  <c r="Q112" i="11"/>
  <c r="R112" i="11"/>
  <c r="S112" i="11"/>
  <c r="Z112" i="11"/>
  <c r="AE112" i="11" s="1"/>
  <c r="AA112" i="11"/>
  <c r="AB112" i="11"/>
  <c r="AC112" i="11"/>
  <c r="AD112" i="11"/>
  <c r="C113" i="11"/>
  <c r="D113" i="11"/>
  <c r="H113" i="11" s="1"/>
  <c r="E113" i="11"/>
  <c r="Q113" i="11" s="1"/>
  <c r="F113" i="11"/>
  <c r="R113" i="11" s="1"/>
  <c r="G113" i="11"/>
  <c r="S113" i="11" s="1"/>
  <c r="O113" i="11"/>
  <c r="T113" i="11" s="1"/>
  <c r="P113" i="11"/>
  <c r="Z113" i="11"/>
  <c r="AA113" i="11"/>
  <c r="AE113" i="11" s="1"/>
  <c r="AB113" i="11"/>
  <c r="AC113" i="11"/>
  <c r="AD113" i="11"/>
  <c r="C114" i="11"/>
  <c r="H114" i="11" s="1"/>
  <c r="D114" i="11"/>
  <c r="P114" i="11" s="1"/>
  <c r="E114" i="11"/>
  <c r="F114" i="11"/>
  <c r="G114" i="11"/>
  <c r="Q114" i="11"/>
  <c r="S114" i="11"/>
  <c r="Z114" i="11"/>
  <c r="AE114" i="11" s="1"/>
  <c r="AA114" i="11"/>
  <c r="AB114" i="11"/>
  <c r="AC114" i="11"/>
  <c r="R114" i="11" s="1"/>
  <c r="AD114" i="11"/>
  <c r="C115" i="11"/>
  <c r="D115" i="11"/>
  <c r="H115" i="11" s="1"/>
  <c r="E115" i="11"/>
  <c r="Q115" i="11" s="1"/>
  <c r="F115" i="11"/>
  <c r="R115" i="11" s="1"/>
  <c r="G115" i="11"/>
  <c r="S115" i="11" s="1"/>
  <c r="O115" i="11"/>
  <c r="T115" i="11" s="1"/>
  <c r="P115" i="11"/>
  <c r="Z115" i="11"/>
  <c r="AA115" i="11"/>
  <c r="AE115" i="11" s="1"/>
  <c r="AB115" i="11"/>
  <c r="AC115" i="11"/>
  <c r="AD115" i="11"/>
  <c r="C116" i="11"/>
  <c r="H116" i="11" s="1"/>
  <c r="D116" i="11"/>
  <c r="P116" i="11" s="1"/>
  <c r="E116" i="11"/>
  <c r="F116" i="11"/>
  <c r="G116" i="11"/>
  <c r="Q116" i="11"/>
  <c r="S116" i="11"/>
  <c r="Z116" i="11"/>
  <c r="AE116" i="11" s="1"/>
  <c r="AA116" i="11"/>
  <c r="AB116" i="11"/>
  <c r="AC116" i="11"/>
  <c r="R116" i="11" s="1"/>
  <c r="AD116" i="11"/>
  <c r="C117" i="11"/>
  <c r="D117" i="11"/>
  <c r="H117" i="11" s="1"/>
  <c r="E117" i="11"/>
  <c r="Q117" i="11" s="1"/>
  <c r="F117" i="11"/>
  <c r="R117" i="11" s="1"/>
  <c r="G117" i="11"/>
  <c r="S117" i="11" s="1"/>
  <c r="O117" i="11"/>
  <c r="T117" i="11" s="1"/>
  <c r="P117" i="11"/>
  <c r="Z117" i="11"/>
  <c r="AA117" i="11"/>
  <c r="AE117" i="11" s="1"/>
  <c r="AB117" i="11"/>
  <c r="AC117" i="11"/>
  <c r="AD117" i="11"/>
  <c r="C118" i="11"/>
  <c r="H118" i="11" s="1"/>
  <c r="D118" i="11"/>
  <c r="P118" i="11" s="1"/>
  <c r="E118" i="11"/>
  <c r="F118" i="11"/>
  <c r="G118" i="11"/>
  <c r="Q118" i="11"/>
  <c r="S118" i="11"/>
  <c r="Z118" i="11"/>
  <c r="AE118" i="11" s="1"/>
  <c r="AA118" i="11"/>
  <c r="AB118" i="11"/>
  <c r="AC118" i="11"/>
  <c r="R118" i="11" s="1"/>
  <c r="AD118" i="11"/>
  <c r="C119" i="11"/>
  <c r="D119" i="11"/>
  <c r="H119" i="11" s="1"/>
  <c r="E119" i="11"/>
  <c r="Q119" i="11" s="1"/>
  <c r="F119" i="11"/>
  <c r="R119" i="11" s="1"/>
  <c r="G119" i="11"/>
  <c r="S119" i="11" s="1"/>
  <c r="O119" i="11"/>
  <c r="T119" i="11" s="1"/>
  <c r="P119" i="11"/>
  <c r="Z119" i="11"/>
  <c r="AA119" i="11"/>
  <c r="AE119" i="11" s="1"/>
  <c r="AB119" i="11"/>
  <c r="AC119" i="11"/>
  <c r="AD119" i="11"/>
  <c r="C120" i="11"/>
  <c r="H120" i="11" s="1"/>
  <c r="D120" i="11"/>
  <c r="P120" i="11" s="1"/>
  <c r="E120" i="11"/>
  <c r="F120" i="11"/>
  <c r="G120" i="11"/>
  <c r="Q120" i="11"/>
  <c r="S120" i="11"/>
  <c r="Z120" i="11"/>
  <c r="AE120" i="11" s="1"/>
  <c r="AA120" i="11"/>
  <c r="AB120" i="11"/>
  <c r="AC120" i="11"/>
  <c r="R120" i="11" s="1"/>
  <c r="AD120" i="11"/>
  <c r="C121" i="11"/>
  <c r="D121" i="11"/>
  <c r="H121" i="11" s="1"/>
  <c r="E121" i="11"/>
  <c r="Q121" i="11" s="1"/>
  <c r="F121" i="11"/>
  <c r="G121" i="11"/>
  <c r="S121" i="11" s="1"/>
  <c r="O121" i="11"/>
  <c r="T121" i="11" s="1"/>
  <c r="P121" i="11"/>
  <c r="Z121" i="11"/>
  <c r="AA121" i="11"/>
  <c r="AE121" i="11" s="1"/>
  <c r="AB121" i="11"/>
  <c r="AC121" i="11"/>
  <c r="R121" i="11" s="1"/>
  <c r="AD121" i="11"/>
  <c r="C122" i="11"/>
  <c r="H122" i="11" s="1"/>
  <c r="D122" i="11"/>
  <c r="P122" i="11" s="1"/>
  <c r="E122" i="11"/>
  <c r="F122" i="11"/>
  <c r="G122" i="11"/>
  <c r="Q122" i="11"/>
  <c r="S122" i="11"/>
  <c r="Z122" i="11"/>
  <c r="AE122" i="11" s="1"/>
  <c r="AA122" i="11"/>
  <c r="AB122" i="11"/>
  <c r="AC122" i="11"/>
  <c r="R122" i="11" s="1"/>
  <c r="AD122" i="11"/>
  <c r="C123" i="11"/>
  <c r="D123" i="11"/>
  <c r="H123" i="11" s="1"/>
  <c r="E123" i="11"/>
  <c r="Q123" i="11" s="1"/>
  <c r="F123" i="11"/>
  <c r="G123" i="11"/>
  <c r="S123" i="11" s="1"/>
  <c r="O123" i="11"/>
  <c r="T123" i="11" s="1"/>
  <c r="P123" i="11"/>
  <c r="Z123" i="11"/>
  <c r="AA123" i="11"/>
  <c r="AE123" i="11" s="1"/>
  <c r="AB123" i="11"/>
  <c r="AC123" i="11"/>
  <c r="R123" i="11" s="1"/>
  <c r="AD123" i="11"/>
  <c r="C124" i="11"/>
  <c r="H124" i="11" s="1"/>
  <c r="D124" i="11"/>
  <c r="P124" i="11" s="1"/>
  <c r="E124" i="11"/>
  <c r="F124" i="11"/>
  <c r="G124" i="11"/>
  <c r="Q124" i="11"/>
  <c r="S124" i="11"/>
  <c r="Z124" i="11"/>
  <c r="AE124" i="11" s="1"/>
  <c r="AA124" i="11"/>
  <c r="AB124" i="11"/>
  <c r="AC124" i="11"/>
  <c r="R124" i="11" s="1"/>
  <c r="AD124" i="11"/>
  <c r="C125" i="11"/>
  <c r="D125" i="11"/>
  <c r="H125" i="11" s="1"/>
  <c r="E125" i="11"/>
  <c r="Q125" i="11" s="1"/>
  <c r="F125" i="11"/>
  <c r="G125" i="11"/>
  <c r="S125" i="11" s="1"/>
  <c r="O125" i="11"/>
  <c r="T125" i="11" s="1"/>
  <c r="P125" i="11"/>
  <c r="Z125" i="11"/>
  <c r="AA125" i="11"/>
  <c r="AE125" i="11" s="1"/>
  <c r="AB125" i="11"/>
  <c r="AC125" i="11"/>
  <c r="R125" i="11" s="1"/>
  <c r="AD125" i="11"/>
  <c r="AD130" i="11" s="1"/>
  <c r="C126" i="11"/>
  <c r="H126" i="11" s="1"/>
  <c r="D126" i="11"/>
  <c r="P126" i="11" s="1"/>
  <c r="E126" i="11"/>
  <c r="F126" i="11"/>
  <c r="G126" i="11"/>
  <c r="Q126" i="11"/>
  <c r="S126" i="11"/>
  <c r="Z126" i="11"/>
  <c r="AE126" i="11" s="1"/>
  <c r="AA126" i="11"/>
  <c r="AB126" i="11"/>
  <c r="AC126" i="11"/>
  <c r="R126" i="11" s="1"/>
  <c r="AD126" i="11"/>
  <c r="C127" i="11"/>
  <c r="D127" i="11"/>
  <c r="H127" i="11" s="1"/>
  <c r="E127" i="11"/>
  <c r="Q127" i="11" s="1"/>
  <c r="F127" i="11"/>
  <c r="G127" i="11"/>
  <c r="S127" i="11" s="1"/>
  <c r="O127" i="11"/>
  <c r="T127" i="11" s="1"/>
  <c r="P127" i="11"/>
  <c r="Z127" i="11"/>
  <c r="AA127" i="11"/>
  <c r="AE127" i="11" s="1"/>
  <c r="AB127" i="11"/>
  <c r="AC127" i="11"/>
  <c r="R127" i="11" s="1"/>
  <c r="AD127" i="11"/>
  <c r="C128" i="11"/>
  <c r="H128" i="11" s="1"/>
  <c r="D128" i="11"/>
  <c r="P128" i="11" s="1"/>
  <c r="E128" i="11"/>
  <c r="F128" i="11"/>
  <c r="G128" i="11"/>
  <c r="Q128" i="11"/>
  <c r="S128" i="11"/>
  <c r="Z128" i="11"/>
  <c r="AE128" i="11" s="1"/>
  <c r="AA128" i="11"/>
  <c r="AB128" i="11"/>
  <c r="AC128" i="11"/>
  <c r="R128" i="11" s="1"/>
  <c r="AD128" i="11"/>
  <c r="C129" i="11"/>
  <c r="D129" i="11"/>
  <c r="P129" i="11" s="1"/>
  <c r="E129" i="11"/>
  <c r="Q129" i="11" s="1"/>
  <c r="F129" i="11"/>
  <c r="G129" i="11"/>
  <c r="S129" i="11" s="1"/>
  <c r="O129" i="11"/>
  <c r="Z129" i="11"/>
  <c r="AA129" i="11"/>
  <c r="AB129" i="11"/>
  <c r="AC129" i="11"/>
  <c r="R129" i="11" s="1"/>
  <c r="AD129" i="11"/>
  <c r="AE129" i="11"/>
  <c r="F130" i="11"/>
  <c r="G130" i="11"/>
  <c r="Z130" i="11"/>
  <c r="C133" i="11"/>
  <c r="D133" i="11"/>
  <c r="P133" i="11" s="1"/>
  <c r="E133" i="11"/>
  <c r="Q133" i="11" s="1"/>
  <c r="F133" i="11"/>
  <c r="G133" i="11"/>
  <c r="S133" i="11" s="1"/>
  <c r="I133" i="11"/>
  <c r="O133" i="11"/>
  <c r="Z133" i="11"/>
  <c r="AF133" i="11" s="1"/>
  <c r="AA133" i="11"/>
  <c r="AB133" i="11"/>
  <c r="AC133" i="11"/>
  <c r="R133" i="11" s="1"/>
  <c r="R146" i="11" s="1"/>
  <c r="AD133" i="11"/>
  <c r="AG145" i="11" s="1"/>
  <c r="AE133" i="11"/>
  <c r="C134" i="11"/>
  <c r="I134" i="11" s="1"/>
  <c r="D134" i="11"/>
  <c r="E134" i="11"/>
  <c r="F134" i="11"/>
  <c r="F146" i="11" s="1"/>
  <c r="G134" i="11"/>
  <c r="S134" i="11" s="1"/>
  <c r="O134" i="11"/>
  <c r="P134" i="11"/>
  <c r="Q134" i="11"/>
  <c r="R134" i="11"/>
  <c r="Z134" i="11"/>
  <c r="AA134" i="11"/>
  <c r="AA146" i="11" s="1"/>
  <c r="AB134" i="11"/>
  <c r="AE134" i="11" s="1"/>
  <c r="AC134" i="11"/>
  <c r="AD134" i="11"/>
  <c r="C135" i="11"/>
  <c r="H135" i="11" s="1"/>
  <c r="D135" i="11"/>
  <c r="D146" i="11" s="1"/>
  <c r="E135" i="11"/>
  <c r="Q135" i="11" s="1"/>
  <c r="F135" i="11"/>
  <c r="G135" i="11"/>
  <c r="R135" i="11"/>
  <c r="S135" i="11"/>
  <c r="Z135" i="11"/>
  <c r="AA135" i="11"/>
  <c r="AB135" i="11"/>
  <c r="AC135" i="11"/>
  <c r="AD135" i="11"/>
  <c r="AE135" i="11"/>
  <c r="AF135" i="11"/>
  <c r="C136" i="11"/>
  <c r="I136" i="11" s="1"/>
  <c r="D136" i="11"/>
  <c r="P136" i="11" s="1"/>
  <c r="E136" i="11"/>
  <c r="H136" i="11" s="1"/>
  <c r="F136" i="11"/>
  <c r="R136" i="11" s="1"/>
  <c r="G136" i="11"/>
  <c r="S136" i="11" s="1"/>
  <c r="Z136" i="11"/>
  <c r="O136" i="11" s="1"/>
  <c r="AA136" i="11"/>
  <c r="AB136" i="11"/>
  <c r="AC136" i="11"/>
  <c r="AD136" i="11"/>
  <c r="C137" i="11"/>
  <c r="D137" i="11"/>
  <c r="P137" i="11" s="1"/>
  <c r="E137" i="11"/>
  <c r="Q137" i="11" s="1"/>
  <c r="F137" i="11"/>
  <c r="G137" i="11"/>
  <c r="S137" i="11" s="1"/>
  <c r="I137" i="11"/>
  <c r="O137" i="11"/>
  <c r="T137" i="11" s="1"/>
  <c r="Z137" i="11"/>
  <c r="AF137" i="11" s="1"/>
  <c r="AA137" i="11"/>
  <c r="AB137" i="11"/>
  <c r="AC137" i="11"/>
  <c r="R137" i="11" s="1"/>
  <c r="AD137" i="11"/>
  <c r="AE137" i="11"/>
  <c r="C138" i="11"/>
  <c r="D138" i="11"/>
  <c r="I138" i="11" s="1"/>
  <c r="E138" i="11"/>
  <c r="F138" i="11"/>
  <c r="G138" i="11"/>
  <c r="S138" i="11" s="1"/>
  <c r="O138" i="11"/>
  <c r="T138" i="11" s="1"/>
  <c r="P138" i="11"/>
  <c r="Q138" i="11"/>
  <c r="R138" i="11"/>
  <c r="Z138" i="11"/>
  <c r="AA138" i="11"/>
  <c r="AB138" i="11"/>
  <c r="AE138" i="11" s="1"/>
  <c r="AC138" i="11"/>
  <c r="AD138" i="11"/>
  <c r="C139" i="11"/>
  <c r="H139" i="11" s="1"/>
  <c r="D139" i="11"/>
  <c r="P139" i="11" s="1"/>
  <c r="E139" i="11"/>
  <c r="Q139" i="11" s="1"/>
  <c r="F139" i="11"/>
  <c r="G139" i="11"/>
  <c r="R139" i="11"/>
  <c r="S139" i="11"/>
  <c r="Z139" i="11"/>
  <c r="AA139" i="11"/>
  <c r="AB139" i="11"/>
  <c r="AC139" i="11"/>
  <c r="AD139" i="11"/>
  <c r="AE139" i="11"/>
  <c r="AF139" i="11"/>
  <c r="C140" i="11"/>
  <c r="D140" i="11"/>
  <c r="I140" i="11" s="1"/>
  <c r="E140" i="11"/>
  <c r="H140" i="11" s="1"/>
  <c r="F140" i="11"/>
  <c r="R140" i="11" s="1"/>
  <c r="G140" i="11"/>
  <c r="S140" i="11" s="1"/>
  <c r="Z140" i="11"/>
  <c r="O140" i="11" s="1"/>
  <c r="AA140" i="11"/>
  <c r="AB140" i="11"/>
  <c r="AC140" i="11"/>
  <c r="AD140" i="11"/>
  <c r="C141" i="11"/>
  <c r="D141" i="11"/>
  <c r="P141" i="11" s="1"/>
  <c r="E141" i="11"/>
  <c r="Q141" i="11" s="1"/>
  <c r="F141" i="11"/>
  <c r="G141" i="11"/>
  <c r="S141" i="11" s="1"/>
  <c r="I141" i="11"/>
  <c r="O141" i="11"/>
  <c r="Z141" i="11"/>
  <c r="AF141" i="11" s="1"/>
  <c r="AA141" i="11"/>
  <c r="AB141" i="11"/>
  <c r="AC141" i="11"/>
  <c r="R141" i="11" s="1"/>
  <c r="AD141" i="11"/>
  <c r="AE141" i="11"/>
  <c r="C142" i="11"/>
  <c r="D142" i="11"/>
  <c r="I142" i="11" s="1"/>
  <c r="E142" i="11"/>
  <c r="F142" i="11"/>
  <c r="G142" i="11"/>
  <c r="S142" i="11" s="1"/>
  <c r="O142" i="11"/>
  <c r="P142" i="11"/>
  <c r="Q142" i="11"/>
  <c r="R142" i="11"/>
  <c r="Z142" i="11"/>
  <c r="AA142" i="11"/>
  <c r="AB142" i="11"/>
  <c r="AE142" i="11" s="1"/>
  <c r="AC142" i="11"/>
  <c r="AC146" i="11" s="1"/>
  <c r="AD142" i="11"/>
  <c r="C143" i="11"/>
  <c r="H143" i="11" s="1"/>
  <c r="D143" i="11"/>
  <c r="P143" i="11" s="1"/>
  <c r="E143" i="11"/>
  <c r="Q143" i="11" s="1"/>
  <c r="F143" i="11"/>
  <c r="G143" i="11"/>
  <c r="R143" i="11"/>
  <c r="S143" i="11"/>
  <c r="Z143" i="11"/>
  <c r="AA143" i="11"/>
  <c r="AB143" i="11"/>
  <c r="AC143" i="11"/>
  <c r="AD143" i="11"/>
  <c r="AE143" i="11"/>
  <c r="AF143" i="11"/>
  <c r="C144" i="11"/>
  <c r="D144" i="11"/>
  <c r="I144" i="11" s="1"/>
  <c r="E144" i="11"/>
  <c r="H144" i="11" s="1"/>
  <c r="F144" i="11"/>
  <c r="R144" i="11" s="1"/>
  <c r="G144" i="11"/>
  <c r="S144" i="11" s="1"/>
  <c r="Z144" i="11"/>
  <c r="O144" i="11" s="1"/>
  <c r="AA144" i="11"/>
  <c r="AB144" i="11"/>
  <c r="AC144" i="11"/>
  <c r="AD144" i="11"/>
  <c r="C145" i="11"/>
  <c r="D145" i="11"/>
  <c r="P145" i="11" s="1"/>
  <c r="E145" i="11"/>
  <c r="Q145" i="11" s="1"/>
  <c r="F145" i="11"/>
  <c r="G145" i="11"/>
  <c r="I145" i="11"/>
  <c r="O145" i="11"/>
  <c r="Z145" i="11"/>
  <c r="AE145" i="11" s="1"/>
  <c r="AA145" i="11"/>
  <c r="AB145" i="11"/>
  <c r="AC145" i="11"/>
  <c r="R145" i="11" s="1"/>
  <c r="AD145" i="11"/>
  <c r="S145" i="11" s="1"/>
  <c r="E146" i="11"/>
  <c r="Z146" i="11"/>
  <c r="AD146" i="11"/>
  <c r="C149" i="11"/>
  <c r="D149" i="11"/>
  <c r="E149" i="11"/>
  <c r="F149" i="11"/>
  <c r="F153" i="11" s="1"/>
  <c r="P149" i="11"/>
  <c r="Q149" i="11"/>
  <c r="R149" i="11"/>
  <c r="Z149" i="11"/>
  <c r="O149" i="11" s="1"/>
  <c r="AA149" i="11"/>
  <c r="AB149" i="11"/>
  <c r="AC149" i="11"/>
  <c r="C150" i="11"/>
  <c r="O150" i="11" s="1"/>
  <c r="D150" i="11"/>
  <c r="P150" i="11" s="1"/>
  <c r="P153" i="11" s="1"/>
  <c r="E150" i="11"/>
  <c r="Q150" i="11" s="1"/>
  <c r="F150" i="11"/>
  <c r="R150" i="11" s="1"/>
  <c r="Z150" i="11"/>
  <c r="AA150" i="11"/>
  <c r="AA153" i="11" s="1"/>
  <c r="AB150" i="11"/>
  <c r="AB153" i="11" s="1"/>
  <c r="AC150" i="11"/>
  <c r="AC153" i="11" s="1"/>
  <c r="C151" i="11"/>
  <c r="D151" i="11"/>
  <c r="E151" i="11"/>
  <c r="F151" i="11"/>
  <c r="O151" i="11"/>
  <c r="P151" i="11"/>
  <c r="Q151" i="11"/>
  <c r="R151" i="11"/>
  <c r="Z151" i="11"/>
  <c r="AA151" i="11"/>
  <c r="AB151" i="11"/>
  <c r="AC151" i="11"/>
  <c r="C152" i="11"/>
  <c r="D152" i="11"/>
  <c r="P152" i="11" s="1"/>
  <c r="E152" i="11"/>
  <c r="Q152" i="11" s="1"/>
  <c r="F152" i="11"/>
  <c r="R152" i="11" s="1"/>
  <c r="Z152" i="11"/>
  <c r="AA152" i="11"/>
  <c r="AB152" i="11"/>
  <c r="AC152" i="11"/>
  <c r="C153" i="11"/>
  <c r="D153" i="11"/>
  <c r="E153" i="11"/>
  <c r="G205" i="11" l="1"/>
  <c r="R182" i="11"/>
  <c r="S182" i="11"/>
  <c r="P182" i="11"/>
  <c r="Q182" i="11"/>
  <c r="T145" i="11"/>
  <c r="U145" i="11"/>
  <c r="R153" i="11"/>
  <c r="T134" i="11"/>
  <c r="T133" i="11"/>
  <c r="Q153" i="11"/>
  <c r="Q130" i="11"/>
  <c r="S146" i="11"/>
  <c r="T129" i="11"/>
  <c r="T111" i="11"/>
  <c r="P146" i="11"/>
  <c r="T142" i="11"/>
  <c r="U141" i="11"/>
  <c r="T109" i="11"/>
  <c r="S130" i="11"/>
  <c r="H145" i="11"/>
  <c r="H137" i="11"/>
  <c r="AF134" i="11"/>
  <c r="H133" i="11"/>
  <c r="H129" i="11"/>
  <c r="AF142" i="11"/>
  <c r="U31" i="11"/>
  <c r="T30" i="11"/>
  <c r="U25" i="11"/>
  <c r="J145" i="11"/>
  <c r="H141" i="11"/>
  <c r="AF138" i="11"/>
  <c r="AB146" i="11"/>
  <c r="G146" i="11"/>
  <c r="V145" i="11"/>
  <c r="U77" i="11"/>
  <c r="H142" i="11"/>
  <c r="H138" i="11"/>
  <c r="P135" i="11"/>
  <c r="H134" i="11"/>
  <c r="T83" i="11"/>
  <c r="O143" i="11"/>
  <c r="O139" i="11"/>
  <c r="U137" i="11"/>
  <c r="O135" i="11"/>
  <c r="U133" i="11"/>
  <c r="P108" i="11"/>
  <c r="P130" i="11" s="1"/>
  <c r="U85" i="11"/>
  <c r="U34" i="11"/>
  <c r="C146" i="11"/>
  <c r="Q144" i="11"/>
  <c r="I143" i="11"/>
  <c r="T141" i="11"/>
  <c r="Q140" i="11"/>
  <c r="I139" i="11"/>
  <c r="Q136" i="11"/>
  <c r="T136" i="11" s="1"/>
  <c r="I135" i="11"/>
  <c r="O128" i="11"/>
  <c r="T128" i="11" s="1"/>
  <c r="O126" i="11"/>
  <c r="T126" i="11" s="1"/>
  <c r="O124" i="11"/>
  <c r="T124" i="11" s="1"/>
  <c r="O122" i="11"/>
  <c r="T122" i="11" s="1"/>
  <c r="O120" i="11"/>
  <c r="T120" i="11" s="1"/>
  <c r="O118" i="11"/>
  <c r="T118" i="11" s="1"/>
  <c r="O116" i="11"/>
  <c r="T116" i="11" s="1"/>
  <c r="O114" i="11"/>
  <c r="T114" i="11" s="1"/>
  <c r="O112" i="11"/>
  <c r="T112" i="11" s="1"/>
  <c r="O110" i="11"/>
  <c r="T110" i="11" s="1"/>
  <c r="O108" i="11"/>
  <c r="U86" i="11"/>
  <c r="T85" i="11"/>
  <c r="U35" i="11"/>
  <c r="O26" i="11"/>
  <c r="AF144" i="11"/>
  <c r="P144" i="11"/>
  <c r="T144" i="11" s="1"/>
  <c r="AF140" i="11"/>
  <c r="P140" i="11"/>
  <c r="T140" i="11" s="1"/>
  <c r="AF136" i="11"/>
  <c r="E130" i="11"/>
  <c r="AE108" i="11"/>
  <c r="H108" i="11"/>
  <c r="U87" i="11"/>
  <c r="O78" i="11"/>
  <c r="U36" i="11"/>
  <c r="U138" i="11"/>
  <c r="AE136" i="11"/>
  <c r="U134" i="11"/>
  <c r="AC130" i="11"/>
  <c r="D130" i="11"/>
  <c r="U88" i="11"/>
  <c r="U37" i="11"/>
  <c r="Z153" i="11"/>
  <c r="O152" i="11"/>
  <c r="AF145" i="11"/>
  <c r="AE144" i="11"/>
  <c r="U142" i="11"/>
  <c r="AE140" i="11"/>
  <c r="Q42" i="11"/>
  <c r="U38" i="11"/>
  <c r="O182" i="11" l="1"/>
  <c r="O146" i="11"/>
  <c r="T135" i="11"/>
  <c r="U135" i="11"/>
  <c r="U140" i="11"/>
  <c r="T139" i="11"/>
  <c r="U139" i="11"/>
  <c r="O153" i="11"/>
  <c r="U129" i="11"/>
  <c r="O130" i="11"/>
  <c r="T108" i="11"/>
  <c r="T143" i="11"/>
  <c r="U143" i="11"/>
  <c r="U136" i="11"/>
  <c r="Q146" i="11"/>
  <c r="U144" i="11"/>
</calcChain>
</file>

<file path=xl/sharedStrings.xml><?xml version="1.0" encoding="utf-8"?>
<sst xmlns="http://schemas.openxmlformats.org/spreadsheetml/2006/main" count="7165" uniqueCount="2284">
  <si>
    <t>AlutaguseIdaviruPõhja</t>
  </si>
  <si>
    <t>HiiuHiiuSaared</t>
  </si>
  <si>
    <t>JõelähtmeHarjuPõhja</t>
  </si>
  <si>
    <t>JõgevaJõgevaLõuna</t>
  </si>
  <si>
    <t>KadrinaLääneviruPõhja</t>
  </si>
  <si>
    <t>LäänerannaPärnuLääne</t>
  </si>
  <si>
    <t>LüganuseIdaviruPõhja</t>
  </si>
  <si>
    <t>MärjamaaRaplaPõhja</t>
  </si>
  <si>
    <t>MustveeJõgevaLõuna</t>
  </si>
  <si>
    <t>PaideJärvaPõhja</t>
  </si>
  <si>
    <t>PärnuPärnuLääne</t>
  </si>
  <si>
    <t>PõhjasakalaViljandiLõuna</t>
  </si>
  <si>
    <t>RakvereLääneviruPõhja</t>
  </si>
  <si>
    <t>RaplaRaplaPõhja</t>
  </si>
  <si>
    <t>SaaremaaSaareSaared</t>
  </si>
  <si>
    <t>SaueHarjuPõhja</t>
  </si>
  <si>
    <t>TartuTartuLõuna</t>
  </si>
  <si>
    <t>TõrvaValgaLõuna</t>
  </si>
  <si>
    <t>TüriJärvaPõhja</t>
  </si>
  <si>
    <t>ValgaValgaLõuna</t>
  </si>
  <si>
    <t>ViljandiViljandiLõuna</t>
  </si>
  <si>
    <t>Pildi nimi</t>
  </si>
  <si>
    <t>ValladSeelikud</t>
  </si>
  <si>
    <t>ValladSeelikudVööd</t>
  </si>
  <si>
    <t>MaakonnadSeelikud</t>
  </si>
  <si>
    <t>MaakonnadSeelikudVööd</t>
  </si>
  <si>
    <t>RegioonidSeelikud</t>
  </si>
  <si>
    <t>RegioonidSeelikudVööd</t>
  </si>
  <si>
    <t>InceptionV3</t>
  </si>
  <si>
    <t>MobileNetV2</t>
  </si>
  <si>
    <t>ResNet50</t>
  </si>
  <si>
    <t>Algmaterjal</t>
  </si>
  <si>
    <t>Rohkendatud materjal</t>
  </si>
  <si>
    <t>Mudel ei pakkunud õiget piirkonda</t>
  </si>
  <si>
    <t>Mudel pakkus õiget piirkonda esimesena</t>
  </si>
  <si>
    <t>Mudel pakkus õiget piirkonda teisena</t>
  </si>
  <si>
    <t>Mudel pakkus õiget piirkonda kolmandana</t>
  </si>
  <si>
    <t>Mudel pakkus õiget piirkonda neljandana</t>
  </si>
  <si>
    <t>Kadrina : 100,00%</t>
  </si>
  <si>
    <t>Kohila : 84,18%</t>
  </si>
  <si>
    <t>Lääne-Nigula : 74,35%</t>
  </si>
  <si>
    <t>Lääne-Nigula : 100,00%</t>
  </si>
  <si>
    <t>Lääne-Nigula : 99,98%</t>
  </si>
  <si>
    <t>Pärnu : 100,00%</t>
  </si>
  <si>
    <t>Viljandi : 99,81%</t>
  </si>
  <si>
    <t>Lääneranna : 98,12%</t>
  </si>
  <si>
    <t>Saaremaa : 100,00%</t>
  </si>
  <si>
    <t>Kose : 82,36%</t>
  </si>
  <si>
    <t>Järva : 100,00%</t>
  </si>
  <si>
    <t>Lääne : 97,18%</t>
  </si>
  <si>
    <t>Tartu : 24,73%</t>
  </si>
  <si>
    <t>Harju : 100,00%</t>
  </si>
  <si>
    <t>Rapla : 94,81%</t>
  </si>
  <si>
    <t>Saare : 96,58%</t>
  </si>
  <si>
    <t>Võru : 100,00%</t>
  </si>
  <si>
    <t>Viljandi : 99,76%</t>
  </si>
  <si>
    <t>Harju : 41,84%</t>
  </si>
  <si>
    <t>Valga : 100,00%</t>
  </si>
  <si>
    <t>Harju : 99,86%</t>
  </si>
  <si>
    <t>Pärnu : 96,31%</t>
  </si>
  <si>
    <t>Tartu : 100,00%</t>
  </si>
  <si>
    <t>Lääne : 88,11%</t>
  </si>
  <si>
    <t>Lääne : 66,08%</t>
  </si>
  <si>
    <t>Saared : 100,00%</t>
  </si>
  <si>
    <t>Lääne : 48,80%</t>
  </si>
  <si>
    <t>Saared : 97,63%</t>
  </si>
  <si>
    <t>Põhja : 100,00%</t>
  </si>
  <si>
    <t>Lõuna : 100,00%</t>
  </si>
  <si>
    <t>Lääne : 56,02%</t>
  </si>
  <si>
    <t>Lääne : 76,17%</t>
  </si>
  <si>
    <t>Saue : 14,81%</t>
  </si>
  <si>
    <t>Põhja-Sakala : 8,92%</t>
  </si>
  <si>
    <t>Kihnu : 0,00%</t>
  </si>
  <si>
    <t>Saku : 0,00%</t>
  </si>
  <si>
    <t>Kose : 0,02%</t>
  </si>
  <si>
    <t>Väike-Maarja : 0,00%</t>
  </si>
  <si>
    <t>Kohila : 0,12%</t>
  </si>
  <si>
    <t>Lääne-Nigula : 0,81%</t>
  </si>
  <si>
    <t>Mustvee : 0,00%</t>
  </si>
  <si>
    <t>Pärnu : 11,07%</t>
  </si>
  <si>
    <t>Saare : 1,46%</t>
  </si>
  <si>
    <t>Viljandi : 22,34%</t>
  </si>
  <si>
    <t>Võru : 0,00%</t>
  </si>
  <si>
    <t>Lääne : 5,19%</t>
  </si>
  <si>
    <t>Lääne : 2,24%</t>
  </si>
  <si>
    <t>Viljandi : 0,00%</t>
  </si>
  <si>
    <t>Saare : 0,22%</t>
  </si>
  <si>
    <t>Rapla : 33,69%</t>
  </si>
  <si>
    <t>Rapla : 0,14%</t>
  </si>
  <si>
    <t>Lääne : 2,68%</t>
  </si>
  <si>
    <t>Põhja : 9,62%</t>
  </si>
  <si>
    <t>Lõuna : 18,33%</t>
  </si>
  <si>
    <t>Põhja : 0,00%</t>
  </si>
  <si>
    <t>Põhja : 48,05%</t>
  </si>
  <si>
    <t>Lääne : 2,36%</t>
  </si>
  <si>
    <t>Saared : 0,00%</t>
  </si>
  <si>
    <t>Põhja : 42,05%</t>
  </si>
  <si>
    <t>Lõuna : 0,00%</t>
  </si>
  <si>
    <t>Põhja : 23,83%</t>
  </si>
  <si>
    <t>Lääne-Nigula : 0,69%</t>
  </si>
  <si>
    <t>Väike-Maarja : 5,73%</t>
  </si>
  <si>
    <t>Mulgi : 0,00%</t>
  </si>
  <si>
    <t>Jõhvi : 0,00%</t>
  </si>
  <si>
    <t>Märjamaa : 0,00%</t>
  </si>
  <si>
    <t>Põhja-Sakala : 0,03%</t>
  </si>
  <si>
    <t>Põhja-Pärnumaa : 0,68%</t>
  </si>
  <si>
    <t>Muhu : 0,00%</t>
  </si>
  <si>
    <t>Lääneranna : 3,86%</t>
  </si>
  <si>
    <t>Kiili : 0,00%</t>
  </si>
  <si>
    <t>Jõgeva : 0,30%</t>
  </si>
  <si>
    <t>Rapla : 22,24%</t>
  </si>
  <si>
    <t>Harju : 0,00%</t>
  </si>
  <si>
    <t>Pärnu : 1,10%</t>
  </si>
  <si>
    <t>Valga : 0,00%</t>
  </si>
  <si>
    <t>Rapla : 0,01%</t>
  </si>
  <si>
    <t>Pärnu : 8,79%</t>
  </si>
  <si>
    <t>Pärnu : 0,00%</t>
  </si>
  <si>
    <t>Rapla : 0,74%</t>
  </si>
  <si>
    <t>Saared : 2,08%</t>
  </si>
  <si>
    <t>Põhja : 15,59%</t>
  </si>
  <si>
    <t>Saared : 2,74%</t>
  </si>
  <si>
    <t>Lääne : 0,00%</t>
  </si>
  <si>
    <t>Saared : 1,86%</t>
  </si>
  <si>
    <t>Vinni : 1,76%</t>
  </si>
  <si>
    <t>Paide : 0,00%</t>
  </si>
  <si>
    <t>Kohila : 0,00%</t>
  </si>
  <si>
    <t>Rapla : 0,03%</t>
  </si>
  <si>
    <t>Märjamaa : 0,30%</t>
  </si>
  <si>
    <t>Lüganuse : 0,00%</t>
  </si>
  <si>
    <t>Lääne-Nigula : 2,27%</t>
  </si>
  <si>
    <t>Järva : 0,28%</t>
  </si>
  <si>
    <t>Pärnu : 9,11%</t>
  </si>
  <si>
    <t>Viljandi : 0,07%</t>
  </si>
  <si>
    <t>Tartu : 0,00%</t>
  </si>
  <si>
    <t>Ida-Viru : 7,04%</t>
  </si>
  <si>
    <t>Harju : 0,15%</t>
  </si>
  <si>
    <t>Lõuna : 0,18%</t>
  </si>
  <si>
    <t>Lõuna : 0,42%</t>
  </si>
  <si>
    <t>Lõuna : 0,07%</t>
  </si>
  <si>
    <t>Saaremaa : 74,71%</t>
  </si>
  <si>
    <t>Lääne-Nigula : 74,38%</t>
  </si>
  <si>
    <t>Lääne-Nigula : 47,73%</t>
  </si>
  <si>
    <t>Lääne-Nigula : 99,99%</t>
  </si>
  <si>
    <t>Viljandi : 84,30%</t>
  </si>
  <si>
    <t>Lääne-Nigula : 99,02%</t>
  </si>
  <si>
    <t>Lääneranna : 99,96%</t>
  </si>
  <si>
    <t>Lääne : 88,77%</t>
  </si>
  <si>
    <t>Tartu : 25,26%</t>
  </si>
  <si>
    <t>Saare : 100,00%</t>
  </si>
  <si>
    <t>Rapla : 100,00%</t>
  </si>
  <si>
    <t>Pärnu : 98,37%</t>
  </si>
  <si>
    <t>Viljandi : 100,00%</t>
  </si>
  <si>
    <t>Harju : 47,86%</t>
  </si>
  <si>
    <t>Pärnu : 96,85%</t>
  </si>
  <si>
    <t>Saared : 69,66%</t>
  </si>
  <si>
    <t>Lääne : 66,10%</t>
  </si>
  <si>
    <t>Lääne : 43,36%</t>
  </si>
  <si>
    <t>Lääne : 99,87%</t>
  </si>
  <si>
    <t>Lääne : 48,56%</t>
  </si>
  <si>
    <t>Lääne : 95,68%</t>
  </si>
  <si>
    <t>Muhu : 9,75%</t>
  </si>
  <si>
    <t>Põhja-Sakala : 8,89%</t>
  </si>
  <si>
    <t>Mulgi : 47,35%</t>
  </si>
  <si>
    <t>Lääneranna : 0,01%</t>
  </si>
  <si>
    <t>Kohila : 10,00%</t>
  </si>
  <si>
    <t>Lääneranna : 0,92%</t>
  </si>
  <si>
    <t>Pärnu : 0,02%</t>
  </si>
  <si>
    <t>Harju : 3,87%</t>
  </si>
  <si>
    <t>Viljandi : 22,55%</t>
  </si>
  <si>
    <t>Saare : 1,63%</t>
  </si>
  <si>
    <t>Saare : 0,00%</t>
  </si>
  <si>
    <t>Rapla : 15,57%</t>
  </si>
  <si>
    <t>Rapla : 0,00%</t>
  </si>
  <si>
    <t>Saare : 2,88%</t>
  </si>
  <si>
    <t>Põhja : 17,33%</t>
  </si>
  <si>
    <t>Lõuna : 18,29%</t>
  </si>
  <si>
    <t>Põhja : 41,59%</t>
  </si>
  <si>
    <t>Saared : 0,13%</t>
  </si>
  <si>
    <t>Põhja : 43,49%</t>
  </si>
  <si>
    <t>Saared : 3,70%</t>
  </si>
  <si>
    <t>Põhja-Pärnumaa : 7,54%</t>
  </si>
  <si>
    <t>Väike-Maarja : 5,75%</t>
  </si>
  <si>
    <t>Põhja-Sakala : 4,83%</t>
  </si>
  <si>
    <t>Põhja-Sakala : 5,25%</t>
  </si>
  <si>
    <t>Saaremaa : 0,04%</t>
  </si>
  <si>
    <t>Lääne-Nigula : 0,01%</t>
  </si>
  <si>
    <t>Saare : 2,39%</t>
  </si>
  <si>
    <t>Rapla : 21,74%</t>
  </si>
  <si>
    <t>Hiiu : 0,00%</t>
  </si>
  <si>
    <t>Ida-Viru : 15,19%</t>
  </si>
  <si>
    <t>Harju : 0,14%</t>
  </si>
  <si>
    <t>Lääne : 12,39%</t>
  </si>
  <si>
    <t>Põhja : 15,61%</t>
  </si>
  <si>
    <t>Saared : 14,14%</t>
  </si>
  <si>
    <t>Saared : 7,88%</t>
  </si>
  <si>
    <t>Põhja : 0,62%</t>
  </si>
  <si>
    <t>Hiiumaa : 3,02%</t>
  </si>
  <si>
    <t>Vinni : 1,74%</t>
  </si>
  <si>
    <t>Saku : 0,03%</t>
  </si>
  <si>
    <t>Saue : 0,21%</t>
  </si>
  <si>
    <t>Tori : 0,01%</t>
  </si>
  <si>
    <t>Põhja-Sakala : 0,01%</t>
  </si>
  <si>
    <t>Järva : 1,31%</t>
  </si>
  <si>
    <t>Pärnu : 9,12%</t>
  </si>
  <si>
    <t>Ida-Viru : 0,00%</t>
  </si>
  <si>
    <t>Saare : 7,09%</t>
  </si>
  <si>
    <t>Hiiu : 0,11%</t>
  </si>
  <si>
    <t>Lõuna : 0,62%</t>
  </si>
  <si>
    <t>Lõuna : 0,91%</t>
  </si>
  <si>
    <t>Kohila : 76,34%</t>
  </si>
  <si>
    <t>Lääne-Nigula : 74,36%</t>
  </si>
  <si>
    <t>Viljandi : 99,95%</t>
  </si>
  <si>
    <t>Lääne-Nigula : 87,97%</t>
  </si>
  <si>
    <t>Jõgeva : 54,27%</t>
  </si>
  <si>
    <t>Lääne : 98,08%</t>
  </si>
  <si>
    <t>Tartu : 25,05%</t>
  </si>
  <si>
    <t>Rapla : 65,12%</t>
  </si>
  <si>
    <t>Lääne : 88,84%</t>
  </si>
  <si>
    <t>Viljandi : 99,08%</t>
  </si>
  <si>
    <t>Rapla : 45,09%</t>
  </si>
  <si>
    <t>Rapla : 35,95%</t>
  </si>
  <si>
    <t>Põhja : 52,54%</t>
  </si>
  <si>
    <t>Põhja : 49,38%</t>
  </si>
  <si>
    <t>Lääne : 98,73%</t>
  </si>
  <si>
    <t>Lääne : 59,30%</t>
  </si>
  <si>
    <t>Saared : 99,98%</t>
  </si>
  <si>
    <t>Lääne : 73,48%</t>
  </si>
  <si>
    <t>Saue : 22,74%</t>
  </si>
  <si>
    <t>Põhja-Sakala : 8,91%</t>
  </si>
  <si>
    <t>Põhja-Pärnumaa : 0,02%</t>
  </si>
  <si>
    <t>Lääneranna : 11,76%</t>
  </si>
  <si>
    <t>Lääne-Nigula : 40,04%</t>
  </si>
  <si>
    <t>Saare : 0,78%</t>
  </si>
  <si>
    <t>Viljandi : 22,47%</t>
  </si>
  <si>
    <t>Lääne : 34,40%</t>
  </si>
  <si>
    <t>Saare : 7,25%</t>
  </si>
  <si>
    <t>Saare : 0,87%</t>
  </si>
  <si>
    <t>Harju : 40,75%</t>
  </si>
  <si>
    <t>Pärnu : 27,45%</t>
  </si>
  <si>
    <t>Lääne : 47,26%</t>
  </si>
  <si>
    <t>Lõuna : 18,34%</t>
  </si>
  <si>
    <t>Lääne : 31,94%</t>
  </si>
  <si>
    <t>Lõuna : 0,69%</t>
  </si>
  <si>
    <t>Põhja : 40,36%</t>
  </si>
  <si>
    <t>Lõuna : 0,02%</t>
  </si>
  <si>
    <t>Põhja : 26,52%</t>
  </si>
  <si>
    <t>Rapla : 0,24%</t>
  </si>
  <si>
    <t>Väike-Maarja : 5,71%</t>
  </si>
  <si>
    <t>Saaremaa : 0,00%</t>
  </si>
  <si>
    <t>Viru-Nigula : 0,01%</t>
  </si>
  <si>
    <t>Põhja-Sakala : 0,16%</t>
  </si>
  <si>
    <t>Jõhvi : 2,26%</t>
  </si>
  <si>
    <t>Harju : 0,52%</t>
  </si>
  <si>
    <t>Rapla : 21,89%</t>
  </si>
  <si>
    <t>Harju : 0,47%</t>
  </si>
  <si>
    <t>Pärnu : 3,78%</t>
  </si>
  <si>
    <t>Pärnu : 5,31%</t>
  </si>
  <si>
    <t>Lääne : 21,85%</t>
  </si>
  <si>
    <t>Saared : 0,12%</t>
  </si>
  <si>
    <t>Põhja : 15,58%</t>
  </si>
  <si>
    <t>Saared : 16,44%</t>
  </si>
  <si>
    <t>Saared : 0,53%</t>
  </si>
  <si>
    <t>Saared : 0,20%</t>
  </si>
  <si>
    <t>Väike-Maarja : 0,16%</t>
  </si>
  <si>
    <t>Vinni : 1,79%</t>
  </si>
  <si>
    <t>Vinni : 0,01%</t>
  </si>
  <si>
    <t>Tori : 0,08%</t>
  </si>
  <si>
    <t>Kose : 1,60%</t>
  </si>
  <si>
    <t>Pärnu : 0,17%</t>
  </si>
  <si>
    <t>Pärnu : 0,01%</t>
  </si>
  <si>
    <t>Viljandi : 0,12%</t>
  </si>
  <si>
    <t>Lääne : 3,20%</t>
  </si>
  <si>
    <t>Harju : 10,30%</t>
  </si>
  <si>
    <t>Lõuna : 0,09%</t>
  </si>
  <si>
    <t>Lõuna : 2,24%</t>
  </si>
  <si>
    <t>Põhja : 0,04%</t>
  </si>
  <si>
    <t>Lõuna : 0,14%</t>
  </si>
  <si>
    <t>Kohila : 73,99%</t>
  </si>
  <si>
    <t>Lääne-Nigula : 74,32%</t>
  </si>
  <si>
    <t>Saku : 70,41%</t>
  </si>
  <si>
    <t>Viljandi : 99,88%</t>
  </si>
  <si>
    <t>Lääneranna : 79,03%</t>
  </si>
  <si>
    <t>Lääneranna : 97,40%</t>
  </si>
  <si>
    <t>Lääne : 99,31%</t>
  </si>
  <si>
    <t>Tartu : 25,14%</t>
  </si>
  <si>
    <t>Rapla : 53,84%</t>
  </si>
  <si>
    <t>Saare : 92,10%</t>
  </si>
  <si>
    <t>Harju : 40,22%</t>
  </si>
  <si>
    <t>Viljandi : 99,31%</t>
  </si>
  <si>
    <t>Pärnu : 99,08%</t>
  </si>
  <si>
    <t>Saared : 92,68%</t>
  </si>
  <si>
    <t>Põhja : 45,91%</t>
  </si>
  <si>
    <t>Lääne : 99,79%</t>
  </si>
  <si>
    <t>Lääne : 65,28%</t>
  </si>
  <si>
    <t>Lääne : 94,29%</t>
  </si>
  <si>
    <t>Saue : 25,67%</t>
  </si>
  <si>
    <t>Põhja-Sakala : 8,93%</t>
  </si>
  <si>
    <t>Kiili : 29,31%</t>
  </si>
  <si>
    <t>Lääneranna : 0,00%</t>
  </si>
  <si>
    <t>Põhja-Pärnumaa : 0,07%</t>
  </si>
  <si>
    <t>Lääne-Nigula : 20,39%</t>
  </si>
  <si>
    <t>Pärnu : 2,54%</t>
  </si>
  <si>
    <t>Saare : 0,21%</t>
  </si>
  <si>
    <t>Viljandi : 22,51%</t>
  </si>
  <si>
    <t>Lääne : 46,16%</t>
  </si>
  <si>
    <t>Pärnu : 4,50%</t>
  </si>
  <si>
    <t>Rapla : 33,56%</t>
  </si>
  <si>
    <t>Harju : 0,63%</t>
  </si>
  <si>
    <t>Rapla : 0,79%</t>
  </si>
  <si>
    <t>Põhja : 4,01%</t>
  </si>
  <si>
    <t>Lõuna : 18,30%</t>
  </si>
  <si>
    <t>Lääne : 37,61%</t>
  </si>
  <si>
    <t>Saared : 0,11%</t>
  </si>
  <si>
    <t>Põhja : 33,94%</t>
  </si>
  <si>
    <t>Põhja : 5,69%</t>
  </si>
  <si>
    <t>Lääneranna : 0,16%</t>
  </si>
  <si>
    <t>Väike-Maarja : 5,74%</t>
  </si>
  <si>
    <t>Põhja-Sakala : 0,26%</t>
  </si>
  <si>
    <t>Põhja-Sakala : 0,02%</t>
  </si>
  <si>
    <t>Tori : 0,54%</t>
  </si>
  <si>
    <t>Kose : 0,05%</t>
  </si>
  <si>
    <t>Harju : 0,20%</t>
  </si>
  <si>
    <t>Rapla : 21,81%</t>
  </si>
  <si>
    <t>Lääne : 2,35%</t>
  </si>
  <si>
    <t>Pärnu : 8,78%</t>
  </si>
  <si>
    <t>Jõgeva : 0,06%</t>
  </si>
  <si>
    <t>Lääne : 0,05%</t>
  </si>
  <si>
    <t>Lääne : 3,26%</t>
  </si>
  <si>
    <t>Põhja : 15,60%</t>
  </si>
  <si>
    <t>Saared : 13,64%</t>
  </si>
  <si>
    <t>Lõuna : 0,10%</t>
  </si>
  <si>
    <t>Saared : 0,63%</t>
  </si>
  <si>
    <t>Saared : 0,01%</t>
  </si>
  <si>
    <t>Lääne-Nigula : 0,09%</t>
  </si>
  <si>
    <t>Vinni : 1,77%</t>
  </si>
  <si>
    <t>Lääne-Nigula : 0,02%</t>
  </si>
  <si>
    <t>Muhu : 0,01%</t>
  </si>
  <si>
    <t>Põhja-Pärnumaa : 0,03%</t>
  </si>
  <si>
    <t>Mustvee : 0,01%</t>
  </si>
  <si>
    <t>Jõgeva : 0,11%</t>
  </si>
  <si>
    <t>Pärnu : 9,14%</t>
  </si>
  <si>
    <t>Viljandi : 0,98%</t>
  </si>
  <si>
    <t>Lääne-Viru : 0,00%</t>
  </si>
  <si>
    <t>Lääne : 5,64%</t>
  </si>
  <si>
    <t>Harju : 0,03%</t>
  </si>
  <si>
    <t>Lõuna : 0,06%</t>
  </si>
  <si>
    <t>Lõuna : 2,84%</t>
  </si>
  <si>
    <t>Lõuna : 0,15%</t>
  </si>
  <si>
    <t>Lõuna : 0,01%</t>
  </si>
  <si>
    <t>Kohila : 66,91%</t>
  </si>
  <si>
    <t>Lääne-Nigula : 74,31%</t>
  </si>
  <si>
    <t>Lääne-Nigula : 99,94%</t>
  </si>
  <si>
    <t>Viljandi : 98,37%</t>
  </si>
  <si>
    <t>Lääneranna : 78,35%</t>
  </si>
  <si>
    <t>Pärnu : 46,91%</t>
  </si>
  <si>
    <t>Lääne : 57,43%</t>
  </si>
  <si>
    <t>Tartu : 24,96%</t>
  </si>
  <si>
    <t>Rapla : 91,64%</t>
  </si>
  <si>
    <t>Lääne : 85,18%</t>
  </si>
  <si>
    <t>Viljandi : 92,84%</t>
  </si>
  <si>
    <t>Harju : 37,40%</t>
  </si>
  <si>
    <t>Harju : 98,75%</t>
  </si>
  <si>
    <t>Harju : 36,32%</t>
  </si>
  <si>
    <t>Lääne : 86,39%</t>
  </si>
  <si>
    <t>Lääne : 66,09%</t>
  </si>
  <si>
    <t>Põhja : 44,51%</t>
  </si>
  <si>
    <t>Lääne : 99,11%</t>
  </si>
  <si>
    <t>Lääne : 62,02%</t>
  </si>
  <si>
    <t>Lääne : 66,27%</t>
  </si>
  <si>
    <t>Lääne-Nigula : 26,51%</t>
  </si>
  <si>
    <t>Kohila : 0,04%</t>
  </si>
  <si>
    <t>Põhja-Sakala : 0,77%</t>
  </si>
  <si>
    <t>Lääne-Nigula : 21,19%</t>
  </si>
  <si>
    <t>Kose : 38,14%</t>
  </si>
  <si>
    <t>Saare : 38,42%</t>
  </si>
  <si>
    <t>Viljandi : 22,42%</t>
  </si>
  <si>
    <t>Lääne : 8,32%</t>
  </si>
  <si>
    <t>Saare : 11,04%</t>
  </si>
  <si>
    <t>Saare : 6,98%</t>
  </si>
  <si>
    <t>Rapla : 34,65%</t>
  </si>
  <si>
    <t>Rapla : 1,22%</t>
  </si>
  <si>
    <t>Rapla : 31,88%</t>
  </si>
  <si>
    <t>Põhja : 13,53%</t>
  </si>
  <si>
    <t>Lõuna : 18,32%</t>
  </si>
  <si>
    <t>Lääne : 41,35%</t>
  </si>
  <si>
    <t>Saared : 0,64%</t>
  </si>
  <si>
    <t>Põhja : 36,49%</t>
  </si>
  <si>
    <t>Põhja : 33,72%</t>
  </si>
  <si>
    <t>Saue : 3,11%</t>
  </si>
  <si>
    <t>Saaremaa : 0,02%</t>
  </si>
  <si>
    <t>Kohila : 0,66%</t>
  </si>
  <si>
    <t>Tori : 0,35%</t>
  </si>
  <si>
    <t>Lääneranna : 12,84%</t>
  </si>
  <si>
    <t>Järva : 1,76%</t>
  </si>
  <si>
    <t>Rapla : 22,00%</t>
  </si>
  <si>
    <t>Harju : 0,04%</t>
  </si>
  <si>
    <t>Pärnu : 3,68%</t>
  </si>
  <si>
    <t>Rapla : 0,10%</t>
  </si>
  <si>
    <t>Pärnu : 12,04%</t>
  </si>
  <si>
    <t>Pärnu : 0,03%</t>
  </si>
  <si>
    <t>Pärnu : 18,71%</t>
  </si>
  <si>
    <t>Saared : 12,46%</t>
  </si>
  <si>
    <t>Lõuna : 0,24%</t>
  </si>
  <si>
    <t>Saared : 1,40%</t>
  </si>
  <si>
    <t>Lääneranna : 1,62%</t>
  </si>
  <si>
    <t>Vinni : 1,78%</t>
  </si>
  <si>
    <t>Põhja-Pärnumaa : 0,09%</t>
  </si>
  <si>
    <t>Lääne-Nigula : 1,74%</t>
  </si>
  <si>
    <t>Pärnu : 1,19%</t>
  </si>
  <si>
    <t>Viljandi : 0,09%</t>
  </si>
  <si>
    <t>Pärnu : 0,05%</t>
  </si>
  <si>
    <t>Ida-Viru : 7,48%</t>
  </si>
  <si>
    <t>Lääne : 8,20%</t>
  </si>
  <si>
    <t>Lõuna : 1,68%</t>
  </si>
  <si>
    <t>Kohila : 76,56%</t>
  </si>
  <si>
    <t>Viljandi : 91,71%</t>
  </si>
  <si>
    <t>Lääneranna : 94,68%</t>
  </si>
  <si>
    <t>Pärnu : 59,61%</t>
  </si>
  <si>
    <t>Lääne : 54,51%</t>
  </si>
  <si>
    <t>Tartu : 25,12%</t>
  </si>
  <si>
    <t>Rapla : 99,68%</t>
  </si>
  <si>
    <t>Lääne : 89,77%</t>
  </si>
  <si>
    <t>Viljandi : 99,99%</t>
  </si>
  <si>
    <t>Harju : 26,73%</t>
  </si>
  <si>
    <t>Harju : 99,45%</t>
  </si>
  <si>
    <t>Pärnu : 78,32%</t>
  </si>
  <si>
    <t>Lääne : 51,80%</t>
  </si>
  <si>
    <t>Põhja : 46,87%</t>
  </si>
  <si>
    <t>Lääne : 99,88%</t>
  </si>
  <si>
    <t>Lääne : 63,12%</t>
  </si>
  <si>
    <t>Lääne : 99,01%</t>
  </si>
  <si>
    <t>Lääneranna : 11,45%</t>
  </si>
  <si>
    <t>Kohila : 6,77%</t>
  </si>
  <si>
    <t>Lääne-Nigula : 5,23%</t>
  </si>
  <si>
    <t>Lääneranna : 35,02%</t>
  </si>
  <si>
    <t>Saare : 42,80%</t>
  </si>
  <si>
    <t>Viljandi : 22,49%</t>
  </si>
  <si>
    <t>Lääne : 0,32%</t>
  </si>
  <si>
    <t>Saare : 9,43%</t>
  </si>
  <si>
    <t>Saare : 0,01%</t>
  </si>
  <si>
    <t>Ida-Viru : 19,13%</t>
  </si>
  <si>
    <t>Pärnu : 0,28%</t>
  </si>
  <si>
    <t>Lääne : 18,73%</t>
  </si>
  <si>
    <t>Saared : 44,70%</t>
  </si>
  <si>
    <t>Lõuna : 18,31%</t>
  </si>
  <si>
    <t>Lääne : 34,83%</t>
  </si>
  <si>
    <t>Põhja : 35,15%</t>
  </si>
  <si>
    <t>Põhja : 0,94%</t>
  </si>
  <si>
    <t>Saue : 6,05%</t>
  </si>
  <si>
    <t>Väike-Maarja : 5,72%</t>
  </si>
  <si>
    <t>Tori : 0,00%</t>
  </si>
  <si>
    <t>Rapla : 1,17%</t>
  </si>
  <si>
    <t>Tori : 0,07%</t>
  </si>
  <si>
    <t>Mustvee : 4,73%</t>
  </si>
  <si>
    <t>Pärnu : 1,14%</t>
  </si>
  <si>
    <t>Rapla : 21,85%</t>
  </si>
  <si>
    <t>Võru : 0,50%</t>
  </si>
  <si>
    <t>Rapla : 18,20%</t>
  </si>
  <si>
    <t>Rapla : 0,26%</t>
  </si>
  <si>
    <t>Jõgeva : 1,54%</t>
  </si>
  <si>
    <t>Põhja : 3,31%</t>
  </si>
  <si>
    <t>Saared : 17,20%</t>
  </si>
  <si>
    <t>Saared : 1,62%</t>
  </si>
  <si>
    <t>Saared : 0,05%</t>
  </si>
  <si>
    <t>Lääne-Nigula : 3,20%</t>
  </si>
  <si>
    <t>Põhja-Sakala : 0,15%</t>
  </si>
  <si>
    <t>Põhja-Pärnumaa : 0,01%</t>
  </si>
  <si>
    <t>Lääne-Nigula : 0,48%</t>
  </si>
  <si>
    <t>Harju : 0,48%</t>
  </si>
  <si>
    <t>Pärnu : 9,10%</t>
  </si>
  <si>
    <t>Pärnu : 0,29%</t>
  </si>
  <si>
    <t>Pärnu : 17,94%</t>
  </si>
  <si>
    <t>Rapla : 0,71%</t>
  </si>
  <si>
    <t>Lõuna : 0,19%</t>
  </si>
  <si>
    <t>Lõuna : 1,11%</t>
  </si>
  <si>
    <t>Lääne-Nigula : 89,79%</t>
  </si>
  <si>
    <t>Viljandi : 52,38%</t>
  </si>
  <si>
    <t>Lääneranna : 75,96%</t>
  </si>
  <si>
    <t>Kose : 81,72%</t>
  </si>
  <si>
    <t>Lääne : 82,54%</t>
  </si>
  <si>
    <t>Tartu : 25,00%</t>
  </si>
  <si>
    <t>Rapla : 62,76%</t>
  </si>
  <si>
    <t>Lääne : 99,85%</t>
  </si>
  <si>
    <t>Viljandi : 93,18%</t>
  </si>
  <si>
    <t>Rapla : 48,54%</t>
  </si>
  <si>
    <t>Harju : 99,05%</t>
  </si>
  <si>
    <t>Harju : 97,65%</t>
  </si>
  <si>
    <t>Lääne : 99,63%</t>
  </si>
  <si>
    <t>Põhja : 50,07%</t>
  </si>
  <si>
    <t>Lääne : 83,71%</t>
  </si>
  <si>
    <t>Saared : 72,26%</t>
  </si>
  <si>
    <t>Lääne : 60,75%</t>
  </si>
  <si>
    <t>Lõuna : 53,13%</t>
  </si>
  <si>
    <t>Lääne : 60,02%</t>
  </si>
  <si>
    <t>Kohila : 7,99%</t>
  </si>
  <si>
    <t>Kohila : 39,34%</t>
  </si>
  <si>
    <t>Lääne-Nigula : 23,35%</t>
  </si>
  <si>
    <t>Lääne-Nigula : 16,40%</t>
  </si>
  <si>
    <t>Saare : 15,30%</t>
  </si>
  <si>
    <t>Viljandi : 22,45%</t>
  </si>
  <si>
    <t>Lääne : 35,92%</t>
  </si>
  <si>
    <t>Saare : 0,10%</t>
  </si>
  <si>
    <t>Saare : 5,05%</t>
  </si>
  <si>
    <t>Harju : 32,44%</t>
  </si>
  <si>
    <t>Rapla : 0,92%</t>
  </si>
  <si>
    <t>Lääne : 1,69%</t>
  </si>
  <si>
    <t>Põhja : 0,37%</t>
  </si>
  <si>
    <t>Lääne : 44,96%</t>
  </si>
  <si>
    <t>Saared : 11,76%</t>
  </si>
  <si>
    <t>Lõuna : 27,72%</t>
  </si>
  <si>
    <t>Põhja : 38,36%</t>
  </si>
  <si>
    <t>Saared : 46,76%</t>
  </si>
  <si>
    <t>Põhja : 39,98%</t>
  </si>
  <si>
    <t>Kiili : 0,80%</t>
  </si>
  <si>
    <t>Väike-Maarja : 5,70%</t>
  </si>
  <si>
    <t>Saue : 3,99%</t>
  </si>
  <si>
    <t>Tori : 0,49%</t>
  </si>
  <si>
    <t>Jõhvi : 0,77%</t>
  </si>
  <si>
    <t>Pärnu : 1,07%</t>
  </si>
  <si>
    <t>Rapla : 21,95%</t>
  </si>
  <si>
    <t>Harju : 1,23%</t>
  </si>
  <si>
    <t>Pärnu : 0,59%</t>
  </si>
  <si>
    <t>Pärnu : 8,19%</t>
  </si>
  <si>
    <t>Saare : 0,02%</t>
  </si>
  <si>
    <t>Rapla : 0,59%</t>
  </si>
  <si>
    <t>Saared : 4,55%</t>
  </si>
  <si>
    <t>Lõuna : 4,48%</t>
  </si>
  <si>
    <t>Lääne : 0,01%</t>
  </si>
  <si>
    <t>Saared : 0,80%</t>
  </si>
  <si>
    <t>Põhja : 0,11%</t>
  </si>
  <si>
    <t>Saku : 0,65%</t>
  </si>
  <si>
    <t>Rapla : 1,83%</t>
  </si>
  <si>
    <t>Põhja-Pärnumaa : 0,16%</t>
  </si>
  <si>
    <t>Pärnu : 0,76%</t>
  </si>
  <si>
    <t>Harju : 0,29%</t>
  </si>
  <si>
    <t>Pärnu : 0,08%</t>
  </si>
  <si>
    <t>Lääne : 0,41%</t>
  </si>
  <si>
    <t>Lääne : 3,86%</t>
  </si>
  <si>
    <t>Jõgeva : 0,02%</t>
  </si>
  <si>
    <t>Põhja : 0,05%</t>
  </si>
  <si>
    <t>Kohila : 82,97%</t>
  </si>
  <si>
    <t>Lääne-Nigula : 74,33%</t>
  </si>
  <si>
    <t>Viljandi : 99,92%</t>
  </si>
  <si>
    <t>Lääneranna : 83,13%</t>
  </si>
  <si>
    <t>Pärnu : 53,01%</t>
  </si>
  <si>
    <t>Lääne : 99,44%</t>
  </si>
  <si>
    <t>Rapla : 87,32%</t>
  </si>
  <si>
    <t>Lääne : 45,84%</t>
  </si>
  <si>
    <t>Rapla : 35,18%</t>
  </si>
  <si>
    <t>Harju : 99,99%</t>
  </si>
  <si>
    <t>Pärnu : 88,11%</t>
  </si>
  <si>
    <t>Põhja : 75,40%</t>
  </si>
  <si>
    <t>Põhja : 45,95%</t>
  </si>
  <si>
    <t>Lääne : 97,96%</t>
  </si>
  <si>
    <t>Lääne : 64,16%</t>
  </si>
  <si>
    <t>Lääne : 96,28%</t>
  </si>
  <si>
    <t>Saue : 16,23%</t>
  </si>
  <si>
    <t>Põhja-Pärnumaa : 0,04%</t>
  </si>
  <si>
    <t>Lääne-Nigula : 15,46%</t>
  </si>
  <si>
    <t>Lääne-Nigula : 20,37%</t>
  </si>
  <si>
    <t>Saare : 0,31%</t>
  </si>
  <si>
    <t>Viljandi : 22,43%</t>
  </si>
  <si>
    <t>Lääne : 12,68%</t>
  </si>
  <si>
    <t>Saare : 27,72%</t>
  </si>
  <si>
    <t>Harju : 34,24%</t>
  </si>
  <si>
    <t>Rapla : 10,27%</t>
  </si>
  <si>
    <t>Saared : 17,39%</t>
  </si>
  <si>
    <t>Lääne : 33,56%</t>
  </si>
  <si>
    <t>Saared : 1,44%</t>
  </si>
  <si>
    <t>Põhja : 34,90%</t>
  </si>
  <si>
    <t>Põhja : 3,72%</t>
  </si>
  <si>
    <t>Lääne-Nigula : 0,32%</t>
  </si>
  <si>
    <t>Tori : 1,22%</t>
  </si>
  <si>
    <t>Lääneranna : 13,22%</t>
  </si>
  <si>
    <t>Harju : 0,09%</t>
  </si>
  <si>
    <t>Rapla : 21,97%</t>
  </si>
  <si>
    <t>Pärnu : 22,67%</t>
  </si>
  <si>
    <t>Pärnu : 12,93%</t>
  </si>
  <si>
    <t>Jõgeva : 0,66%</t>
  </si>
  <si>
    <t>Lääne : 7,08%</t>
  </si>
  <si>
    <t>Saared : 17,89%</t>
  </si>
  <si>
    <t>Lõuna : 0,60%</t>
  </si>
  <si>
    <t>Saared : 0,81%</t>
  </si>
  <si>
    <t>Lääneranna : 0,23%</t>
  </si>
  <si>
    <t>Põhja-Pärnumaa : 0,15%</t>
  </si>
  <si>
    <t>Mustvee : 7,48%</t>
  </si>
  <si>
    <t>Jõgeva : 0,05%</t>
  </si>
  <si>
    <t>Võru : 2,45%</t>
  </si>
  <si>
    <t>Ida-Viru : 4,80%</t>
  </si>
  <si>
    <t>Harju : 0,46%</t>
  </si>
  <si>
    <t>Lõuna : 0,13%</t>
  </si>
  <si>
    <t>Lõuna : 2,60%</t>
  </si>
  <si>
    <t>Kohila : 77,01%</t>
  </si>
  <si>
    <t>Lääne-Nigula : 74,34%</t>
  </si>
  <si>
    <t>Lääne-Nigula : 99,97%</t>
  </si>
  <si>
    <t>Lääne-Nigula : 97,21%</t>
  </si>
  <si>
    <t>Viljandi : 99,86%</t>
  </si>
  <si>
    <t>Lääneranna : 72,16%</t>
  </si>
  <si>
    <t>Pärnu : 76,73%</t>
  </si>
  <si>
    <t>Saare : 70,15%</t>
  </si>
  <si>
    <t>Tartu : 25,08%</t>
  </si>
  <si>
    <t>Rapla : 72,41%</t>
  </si>
  <si>
    <t>Lääne : 87,98%</t>
  </si>
  <si>
    <t>Harju : 35,64%</t>
  </si>
  <si>
    <t>Pärnu : 78,24%</t>
  </si>
  <si>
    <t>Saared : 95,67%</t>
  </si>
  <si>
    <t>Põhja : 48,41%</t>
  </si>
  <si>
    <t>Lääne : 99,82%</t>
  </si>
  <si>
    <t>Lääne : 66,66%</t>
  </si>
  <si>
    <t>Lääne : 95,15%</t>
  </si>
  <si>
    <t>Saue : 22,05%</t>
  </si>
  <si>
    <t>Mulgi : 0,02%</t>
  </si>
  <si>
    <t>Saaremaa : 1,91%</t>
  </si>
  <si>
    <t>Kohila : 0,07%</t>
  </si>
  <si>
    <t>Lääne-Nigula : 26,82%</t>
  </si>
  <si>
    <t>Lääneranna : 17,28%</t>
  </si>
  <si>
    <t>Lääne : 27,06%</t>
  </si>
  <si>
    <t>Viljandi : 22,48%</t>
  </si>
  <si>
    <t>Lääne : 27,59%</t>
  </si>
  <si>
    <t>Saare : 7,60%</t>
  </si>
  <si>
    <t>Rapla : 26,05%</t>
  </si>
  <si>
    <t>Rapla : 16,25%</t>
  </si>
  <si>
    <t>Põhja : 4,21%</t>
  </si>
  <si>
    <t>Saared : 30,03%</t>
  </si>
  <si>
    <t>Saared : 0,18%</t>
  </si>
  <si>
    <t>Põhja : 32,17%</t>
  </si>
  <si>
    <t>Põhja : 4,85%</t>
  </si>
  <si>
    <t>Saaremaa : 0,36%</t>
  </si>
  <si>
    <t>Saku : 0,01%</t>
  </si>
  <si>
    <t>Mulgi : 0,86%</t>
  </si>
  <si>
    <t>Rapla : 0,05%</t>
  </si>
  <si>
    <t>Tori : 0,93%</t>
  </si>
  <si>
    <t>Kose : 5,39%</t>
  </si>
  <si>
    <t>Järva : 1,72%</t>
  </si>
  <si>
    <t>Rapla : 21,88%</t>
  </si>
  <si>
    <t>Pärnu : 4,25%</t>
  </si>
  <si>
    <t>Pärnu : 15,04%</t>
  </si>
  <si>
    <t>Harju : 2,82%</t>
  </si>
  <si>
    <t>Lääne : 0,11%</t>
  </si>
  <si>
    <t>Lääne : 19,97%</t>
  </si>
  <si>
    <t>Saared : 1,01%</t>
  </si>
  <si>
    <t>Saarde : 0,28%</t>
  </si>
  <si>
    <t>Kiili : 0,01%</t>
  </si>
  <si>
    <t>Saue : 0,01%</t>
  </si>
  <si>
    <t>Põhja-Pärnumaa : 0,06%</t>
  </si>
  <si>
    <t>Lääne-Nigula : 0,33%</t>
  </si>
  <si>
    <t>Pärnu : 0,47%</t>
  </si>
  <si>
    <t>Viljandi : 0,14%</t>
  </si>
  <si>
    <t>Ida-Viru : 9,41%</t>
  </si>
  <si>
    <t>Lääne : 2,27%</t>
  </si>
  <si>
    <t>Lõuna : 1,59%</t>
  </si>
  <si>
    <t>Lõuna : 0,16%</t>
  </si>
  <si>
    <t>Kohila : 81,77%</t>
  </si>
  <si>
    <t>Lääne-Nigula : 74,39%</t>
  </si>
  <si>
    <t>Lääne-Nigula : 99,62%</t>
  </si>
  <si>
    <t>Lääne-Nigula : 99,74%</t>
  </si>
  <si>
    <t>Põhja-Sakala : 50,56%</t>
  </si>
  <si>
    <t>Lääneranna : 99,52%</t>
  </si>
  <si>
    <t>Lääneranna : 85,52%</t>
  </si>
  <si>
    <t>Lääne : 82,05%</t>
  </si>
  <si>
    <t>Tartu : 24,89%</t>
  </si>
  <si>
    <t>Rapla : 99,93%</t>
  </si>
  <si>
    <t>Saare : 99,54%</t>
  </si>
  <si>
    <t>Harju : 54,73%</t>
  </si>
  <si>
    <t>Pärnu : 81,49%</t>
  </si>
  <si>
    <t>Saared : 79,01%</t>
  </si>
  <si>
    <t>Põhja : 44,74%</t>
  </si>
  <si>
    <t>Lääne : 80,12%</t>
  </si>
  <si>
    <t>Lääne : 57,60%</t>
  </si>
  <si>
    <t>Lääne : 97,24%</t>
  </si>
  <si>
    <t>Saue : 16,71%</t>
  </si>
  <si>
    <t>Põhja-Sakala : 8,90%</t>
  </si>
  <si>
    <t>Saku : 0,31%</t>
  </si>
  <si>
    <t>Saaremaa : 0,26%</t>
  </si>
  <si>
    <t>Kohila : 30,09%</t>
  </si>
  <si>
    <t>Lääne-Nigula : 0,22%</t>
  </si>
  <si>
    <t>Kose : 6,80%</t>
  </si>
  <si>
    <t>Saare : 14,79%</t>
  </si>
  <si>
    <t>Viljandi : 22,40%</t>
  </si>
  <si>
    <t>Lääne : 0,07%</t>
  </si>
  <si>
    <t>Võru : 0,18%</t>
  </si>
  <si>
    <t>Rapla : 19,61%</t>
  </si>
  <si>
    <t>Rapla : 18,00%</t>
  </si>
  <si>
    <t>Põhja : 17,52%</t>
  </si>
  <si>
    <t>Lääne : 32,46%</t>
  </si>
  <si>
    <t>Saared : 19,87%</t>
  </si>
  <si>
    <t>Põhja : 36,92%</t>
  </si>
  <si>
    <t>Põhja : 2,57%</t>
  </si>
  <si>
    <t>Lääne-Nigula : 0,72%</t>
  </si>
  <si>
    <t>Kiili : 0,07%</t>
  </si>
  <si>
    <t>Viljandi : 16,67%</t>
  </si>
  <si>
    <t>Põhja-Pärnumaa : 0,17%</t>
  </si>
  <si>
    <t>Pärnu : 4,59%</t>
  </si>
  <si>
    <t>Järva : 1,09%</t>
  </si>
  <si>
    <t>Rapla : 22,10%</t>
  </si>
  <si>
    <t>Pärnu : 0,13%</t>
  </si>
  <si>
    <t>Ida-Viru : 8,56%</t>
  </si>
  <si>
    <t>Lääne : 0,49%</t>
  </si>
  <si>
    <t>Lääne : 3,29%</t>
  </si>
  <si>
    <t>Saared : 20,16%</t>
  </si>
  <si>
    <t>Saared : 5,40%</t>
  </si>
  <si>
    <t>Saared : 0,19%</t>
  </si>
  <si>
    <t>Lääneranna : 0,70%</t>
  </si>
  <si>
    <t>Vinni : 1,75%</t>
  </si>
  <si>
    <t>Põltsamaa : 0,74%</t>
  </si>
  <si>
    <t>Märjamaa : 0,05%</t>
  </si>
  <si>
    <t>Põhja-Sakala : 3,00%</t>
  </si>
  <si>
    <t>Pärnu : 0,73%</t>
  </si>
  <si>
    <t>Lääne : 0,12%</t>
  </si>
  <si>
    <t>Lääne : 5,80%</t>
  </si>
  <si>
    <t>Harju : 0,01%</t>
  </si>
  <si>
    <t>Lõuna : 2,64%</t>
  </si>
  <si>
    <t>Lõuna : 0,08%</t>
  </si>
  <si>
    <t>Kohila : 77,48%</t>
  </si>
  <si>
    <t>Lääne-Nigula : 74,30%</t>
  </si>
  <si>
    <t>Viljandi : 99,09%</t>
  </si>
  <si>
    <t>Lääne-Nigula : 97,71%</t>
  </si>
  <si>
    <t>Pärnu : 94,62%</t>
  </si>
  <si>
    <t>Lääne : 99,64%</t>
  </si>
  <si>
    <t>Tartu : 25,29%</t>
  </si>
  <si>
    <t>Lääne : 99,49%</t>
  </si>
  <si>
    <t>Pärnu : 68,54%</t>
  </si>
  <si>
    <t>Harju : 32,71%</t>
  </si>
  <si>
    <t>Lääne : 59,53%</t>
  </si>
  <si>
    <t>Põhja : 90,75%</t>
  </si>
  <si>
    <t>Põhja : 54,09%</t>
  </si>
  <si>
    <t>Lääne : 99,98%</t>
  </si>
  <si>
    <t>Lääne : 66,21%</t>
  </si>
  <si>
    <t>Lääne : 96,07%</t>
  </si>
  <si>
    <t>Saue : 18,85%</t>
  </si>
  <si>
    <t>Põhja-Sakala : 8,94%</t>
  </si>
  <si>
    <t>Kose : 0,00%</t>
  </si>
  <si>
    <t>Põhja-Pärnumaa : 0,51%</t>
  </si>
  <si>
    <t>Lääneranna : 2,22%</t>
  </si>
  <si>
    <t>Kose : 5,18%</t>
  </si>
  <si>
    <t>Jõgeva : 0,16%</t>
  </si>
  <si>
    <t>Viljandi : 22,57%</t>
  </si>
  <si>
    <t>Rapla : 0,51%</t>
  </si>
  <si>
    <t>Saare : 23,86%</t>
  </si>
  <si>
    <t>Rapla : 17,56%</t>
  </si>
  <si>
    <t>Pärnu : 25,77%</t>
  </si>
  <si>
    <t>Lääne : 8,54%</t>
  </si>
  <si>
    <t>Lääne : 44,22%</t>
  </si>
  <si>
    <t>Põhja : 32,53%</t>
  </si>
  <si>
    <t>Põhja : 3,86%</t>
  </si>
  <si>
    <t>Lääneranna : 1,92%</t>
  </si>
  <si>
    <t>Jõgeva : 0,00%</t>
  </si>
  <si>
    <t>Põhja-Sakala : 0,32%</t>
  </si>
  <si>
    <t>Tori : 0,04%</t>
  </si>
  <si>
    <t>Lääneranna : 0,20%</t>
  </si>
  <si>
    <t>Rapla : 21,66%</t>
  </si>
  <si>
    <t>Lääne : 7,13%</t>
  </si>
  <si>
    <t>Ida-Viru : 15,47%</t>
  </si>
  <si>
    <t>Lääne-Viru : 13,79%</t>
  </si>
  <si>
    <t>Lõuna : 0,53%</t>
  </si>
  <si>
    <t>Saared : 1,42%</t>
  </si>
  <si>
    <t>Saared : 0,97%</t>
  </si>
  <si>
    <t>Saared : 0,07%</t>
  </si>
  <si>
    <t>Lääne-Nigula : 1,21%</t>
  </si>
  <si>
    <t>Saaremaa : 0,01%</t>
  </si>
  <si>
    <t>Ida-Viru : 0,35%</t>
  </si>
  <si>
    <t>Pärnu : 14,82%</t>
  </si>
  <si>
    <t>Harju : 0,64%</t>
  </si>
  <si>
    <t>Lõuna : 0,27%</t>
  </si>
  <si>
    <t>Lõuna : 0,30%</t>
  </si>
  <si>
    <t>Kohila : 81,54%</t>
  </si>
  <si>
    <t>Lääne-Nigula : 95,86%</t>
  </si>
  <si>
    <t>Lääne-Nigula : 99,73%</t>
  </si>
  <si>
    <t>Viljandi : 93,72%</t>
  </si>
  <si>
    <t>Lääneranna : 90,81%</t>
  </si>
  <si>
    <t>Pärnu : 46,47%</t>
  </si>
  <si>
    <t>Lääne : 53,02%</t>
  </si>
  <si>
    <t>Rapla : 96,14%</t>
  </si>
  <si>
    <t>Lääne : 85,75%</t>
  </si>
  <si>
    <t>Harju : 33,45%</t>
  </si>
  <si>
    <t>Harju : 99,88%</t>
  </si>
  <si>
    <t>Pärnu : 95,30%</t>
  </si>
  <si>
    <t>Põhja : 75,13%</t>
  </si>
  <si>
    <t>Lääne : 66,80%</t>
  </si>
  <si>
    <t>Lääne : 63,55%</t>
  </si>
  <si>
    <t>Lääne : 95,09%</t>
  </si>
  <si>
    <t>Lääne-Nigula : 8,08%</t>
  </si>
  <si>
    <t>Saku : 3,18%</t>
  </si>
  <si>
    <t>Saaremaa : 0,24%</t>
  </si>
  <si>
    <t>Põhja-Sakala : 5,95%</t>
  </si>
  <si>
    <t>Lääne-Nigula : 8,62%</t>
  </si>
  <si>
    <t>Lääneranna : 33,93%</t>
  </si>
  <si>
    <t>Saare : 43,43%</t>
  </si>
  <si>
    <t>Viljandi : 22,44%</t>
  </si>
  <si>
    <t>Pärnu : 10,30%</t>
  </si>
  <si>
    <t>Rapla : 27,36%</t>
  </si>
  <si>
    <t>Rapla : 0,12%</t>
  </si>
  <si>
    <t>Rapla : 3,50%</t>
  </si>
  <si>
    <t>Saared : 21,12%</t>
  </si>
  <si>
    <t>Põhja : 26,93%</t>
  </si>
  <si>
    <t>Saared : 0,44%</t>
  </si>
  <si>
    <t>Põhja : 34,55%</t>
  </si>
  <si>
    <t>Põhja : 4,91%</t>
  </si>
  <si>
    <t>Saue : 6,80%</t>
  </si>
  <si>
    <t>Kiili : 0,97%</t>
  </si>
  <si>
    <t>Viljandi : 0,02%</t>
  </si>
  <si>
    <t>Kohila : 0,21%</t>
  </si>
  <si>
    <t>Tori : 0,44%</t>
  </si>
  <si>
    <t>Lääne-Nigula : 12,05%</t>
  </si>
  <si>
    <t>Järva : 1,81%</t>
  </si>
  <si>
    <t>Rapla : 21,99%</t>
  </si>
  <si>
    <t>Saare : 3,54%</t>
  </si>
  <si>
    <t>Pärnu : 14,81%</t>
  </si>
  <si>
    <t>Jõgeva : 0,58%</t>
  </si>
  <si>
    <t>Lääne : 3,60%</t>
  </si>
  <si>
    <t>Saared : 6,02%</t>
  </si>
  <si>
    <t>Saared : 1,81%</t>
  </si>
  <si>
    <t>Lääneranna : 1,76%</t>
  </si>
  <si>
    <t>Mulgi : 0,01%</t>
  </si>
  <si>
    <t>Põhja-Pärnumaa : 0,10%</t>
  </si>
  <si>
    <t>Mustvee : 3,67%</t>
  </si>
  <si>
    <t>Pärnu : 0,78%</t>
  </si>
  <si>
    <t>Viljandi : 0,36%</t>
  </si>
  <si>
    <t>Ida-Viru : 9,27%</t>
  </si>
  <si>
    <t>Lääne : 0,48%</t>
  </si>
  <si>
    <t>Lõuna : 0,26%</t>
  </si>
  <si>
    <t>Kohila : 64,16%</t>
  </si>
  <si>
    <t>Lääne-Nigula : 74,37%</t>
  </si>
  <si>
    <t>Saku : 79,53%</t>
  </si>
  <si>
    <t>Lääne-Nigula : 99,96%</t>
  </si>
  <si>
    <t>Lääneranna : 97,72%</t>
  </si>
  <si>
    <t>Lääneranna : 98,81%</t>
  </si>
  <si>
    <t>Saare : 60,32%</t>
  </si>
  <si>
    <t>Tartu : 25,16%</t>
  </si>
  <si>
    <t>Lääne : 64,83%</t>
  </si>
  <si>
    <t>Pärnu : 68,78%</t>
  </si>
  <si>
    <t>Harju : 47,71%</t>
  </si>
  <si>
    <t>Harju : 99,95%</t>
  </si>
  <si>
    <t>Pärnu : 96,04%</t>
  </si>
  <si>
    <t>Saared : 93,46%</t>
  </si>
  <si>
    <t>Põhja : 50,26%</t>
  </si>
  <si>
    <t>Lääne : 99,68%</t>
  </si>
  <si>
    <t>Lääne : 64,71%</t>
  </si>
  <si>
    <t>Lääne : 97,83%</t>
  </si>
  <si>
    <t>Saue : 35,71%</t>
  </si>
  <si>
    <t>Kiili : 20,44%</t>
  </si>
  <si>
    <t>Põhja-Pärnumaa : 0,00%</t>
  </si>
  <si>
    <t>Lääne-Nigula : 2,10%</t>
  </si>
  <si>
    <t>Pärnu : 0,45%</t>
  </si>
  <si>
    <t>Lääne : 33,37%</t>
  </si>
  <si>
    <t>Rapla : 35,17%</t>
  </si>
  <si>
    <t>Saare : 24,92%</t>
  </si>
  <si>
    <t>Ida-Viru : 15,09%</t>
  </si>
  <si>
    <t>Viljandi : 0,04%</t>
  </si>
  <si>
    <t>Lääne : 2,16%</t>
  </si>
  <si>
    <t>Põhja : 5,57%</t>
  </si>
  <si>
    <t>Lääne : 30,51%</t>
  </si>
  <si>
    <t>Lõuna : 0,22%</t>
  </si>
  <si>
    <t>Põhja : 33,48%</t>
  </si>
  <si>
    <t>Põhja : 2,06%</t>
  </si>
  <si>
    <t>Lääneranna : 0,06%</t>
  </si>
  <si>
    <t>Lääne-Nigula : 0,03%</t>
  </si>
  <si>
    <t>Tori : 0,13%</t>
  </si>
  <si>
    <t>Põhja-Sakala : 0,41%</t>
  </si>
  <si>
    <t>Järva : 3,60%</t>
  </si>
  <si>
    <t>Rapla : 21,80%</t>
  </si>
  <si>
    <t>Võru : 2,65%</t>
  </si>
  <si>
    <t>Rapla : 12,67%</t>
  </si>
  <si>
    <t>Rapla : 1,72%</t>
  </si>
  <si>
    <t>Lääne : 0,95%</t>
  </si>
  <si>
    <t>Saared : 16,80%</t>
  </si>
  <si>
    <t>Saared : 0,10%</t>
  </si>
  <si>
    <t>Saared : 1,66%</t>
  </si>
  <si>
    <t>Saku : 0,02%</t>
  </si>
  <si>
    <t>Mustvee : 0,24%</t>
  </si>
  <si>
    <t>Pärnu : 1,05%</t>
  </si>
  <si>
    <t>Lääne : 2,48%</t>
  </si>
  <si>
    <t>Saare : 6,64%</t>
  </si>
  <si>
    <t>Lääne-Viru : 0,02%</t>
  </si>
  <si>
    <t>Lõuna : 2,44%</t>
  </si>
  <si>
    <t>Saared : 0,04%</t>
  </si>
  <si>
    <t>Kohila : 57,91%</t>
  </si>
  <si>
    <t>Lääne-Nigula : 71,74%</t>
  </si>
  <si>
    <t>Lääneranna : 96,42%</t>
  </si>
  <si>
    <t>Lääneranna : 91,41%</t>
  </si>
  <si>
    <t>Tartu : 25,07%</t>
  </si>
  <si>
    <t>Rapla : 94,27%</t>
  </si>
  <si>
    <t>Saare : 98,66%</t>
  </si>
  <si>
    <t>Harju : 41,35%</t>
  </si>
  <si>
    <t>Pärnu : 79,48%</t>
  </si>
  <si>
    <t>Saared : 97,46%</t>
  </si>
  <si>
    <t>Põhja : 40,08%</t>
  </si>
  <si>
    <t>Lääne : 64,76%</t>
  </si>
  <si>
    <t>Lääne : 98,31%</t>
  </si>
  <si>
    <t>Saue : 42,03%</t>
  </si>
  <si>
    <t>Saku : 25,03%</t>
  </si>
  <si>
    <t>Lääne-Nigula : 3,33%</t>
  </si>
  <si>
    <t>Pärnu : 6,29%</t>
  </si>
  <si>
    <t>Lääne : 5,73%</t>
  </si>
  <si>
    <t>Võru : 0,54%</t>
  </si>
  <si>
    <t>Rapla : 27,12%</t>
  </si>
  <si>
    <t>Rapla : 19,59%</t>
  </si>
  <si>
    <t>Põhja : 1,47%</t>
  </si>
  <si>
    <t>Lääne : 31,40%</t>
  </si>
  <si>
    <t>Saared : 0,51%</t>
  </si>
  <si>
    <t>Põhja : 34,43%</t>
  </si>
  <si>
    <t>Põhja : 1,57%</t>
  </si>
  <si>
    <t>Saarde : 0,02%</t>
  </si>
  <si>
    <t>Kiili : 3,24%</t>
  </si>
  <si>
    <t>Põhja-Sakala : 0,00%</t>
  </si>
  <si>
    <t>Tori : 0,16%</t>
  </si>
  <si>
    <t>Mustvee : 1,69%</t>
  </si>
  <si>
    <t>Rapla : 21,92%</t>
  </si>
  <si>
    <t>Pärnu : 9,97%</t>
  </si>
  <si>
    <t>Lääne : 0,56%</t>
  </si>
  <si>
    <t>Lääne : 1,03%</t>
  </si>
  <si>
    <t>Saared : 19,95%</t>
  </si>
  <si>
    <t>Saared : 0,72%</t>
  </si>
  <si>
    <t>Lääneranna : 0,02%</t>
  </si>
  <si>
    <t>Kose : 0,40%</t>
  </si>
  <si>
    <t>Pärnu : 9,15%</t>
  </si>
  <si>
    <t>Pärnu : 0,37%</t>
  </si>
  <si>
    <t>Ida-Viru : 7,17%</t>
  </si>
  <si>
    <t>Lõuna : 0,04%</t>
  </si>
  <si>
    <t>Lõuna : 8,57%</t>
  </si>
  <si>
    <t>Saaremaa : 89,65%</t>
  </si>
  <si>
    <t>Lääne-Nigula : 74,28%</t>
  </si>
  <si>
    <t>Lääne-Nigula : 99,49%</t>
  </si>
  <si>
    <t>Saaremaa : 85,46%</t>
  </si>
  <si>
    <t>Lääne-Nigula : 92,86%</t>
  </si>
  <si>
    <t>Lääneranna : 99,09%</t>
  </si>
  <si>
    <t>Lääne : 94,20%</t>
  </si>
  <si>
    <t>Rapla : 96,83%</t>
  </si>
  <si>
    <t>Saare : 52,57%</t>
  </si>
  <si>
    <t>Harju : 53,53%</t>
  </si>
  <si>
    <t>Harju : 99,62%</t>
  </si>
  <si>
    <t>Pärnu : 99,44%</t>
  </si>
  <si>
    <t>Saared : 98,31%</t>
  </si>
  <si>
    <t>Põhja : 46,88%</t>
  </si>
  <si>
    <t>Lääne : 90,72%</t>
  </si>
  <si>
    <t>Lääne : 62,63%</t>
  </si>
  <si>
    <t>Lääne : 96,57%</t>
  </si>
  <si>
    <t>Muhu : 6,96%</t>
  </si>
  <si>
    <t>Põhja-Sakala : 8,95%</t>
  </si>
  <si>
    <t>Põhja-Sakala : 0,22%</t>
  </si>
  <si>
    <t>Mulgi : 14,39%</t>
  </si>
  <si>
    <t>Lääneranna : 6,78%</t>
  </si>
  <si>
    <t>Pärnu : 0,65%</t>
  </si>
  <si>
    <t>Saare : 3,61%</t>
  </si>
  <si>
    <t>Viljandi : 22,56%</t>
  </si>
  <si>
    <t>Lääne : 3,17%</t>
  </si>
  <si>
    <t>Pärnu : 32,04%</t>
  </si>
  <si>
    <t>Viljandi : 0,38%</t>
  </si>
  <si>
    <t>Rapla : 0,43%</t>
  </si>
  <si>
    <t>Põhja : 1,53%</t>
  </si>
  <si>
    <t>Saared : 40,24%</t>
  </si>
  <si>
    <t>Saared : 5,58%</t>
  </si>
  <si>
    <t>Põhja : 36,15%</t>
  </si>
  <si>
    <t>Põhja : 3,39%</t>
  </si>
  <si>
    <t>Pärnu : 1,03%</t>
  </si>
  <si>
    <t>Väike-Maarja : 5,77%</t>
  </si>
  <si>
    <t>Saku : 0,14%</t>
  </si>
  <si>
    <t>Lääne-Nigula : 0,15%</t>
  </si>
  <si>
    <t>Tori : 0,15%</t>
  </si>
  <si>
    <t>Saaremaa : 0,08%</t>
  </si>
  <si>
    <t>Harju : 0,98%</t>
  </si>
  <si>
    <t>Rapla : 21,69%</t>
  </si>
  <si>
    <t>Viljandi : 13,85%</t>
  </si>
  <si>
    <t>Ida-Viru : 10,78%</t>
  </si>
  <si>
    <t>Lääne : 0,15%</t>
  </si>
  <si>
    <t>Lääne : 11,62%</t>
  </si>
  <si>
    <t>Lõuna : 3,59%</t>
  </si>
  <si>
    <t>Saared : 1,02%</t>
  </si>
  <si>
    <t>Lääneranna : 0,87%</t>
  </si>
  <si>
    <t>Põltsamaa : 0,07%</t>
  </si>
  <si>
    <t>Jõgeva : 0,01%</t>
  </si>
  <si>
    <t>Saaremaa : 0,07%</t>
  </si>
  <si>
    <t>Põhja-Sakala : 0,05%</t>
  </si>
  <si>
    <t>Järva : 0,88%</t>
  </si>
  <si>
    <t>Lääne : 1,36%</t>
  </si>
  <si>
    <t>Lääne : 4,72%</t>
  </si>
  <si>
    <t>Viljandi : 0,03%</t>
  </si>
  <si>
    <t>Lõuna : 1,27%</t>
  </si>
  <si>
    <t>Põhja : 0,10%</t>
  </si>
  <si>
    <t>Lõuna : 0,21%</t>
  </si>
  <si>
    <t>Kohila : 62,49%</t>
  </si>
  <si>
    <t>Lääne-Nigula : 74,40%</t>
  </si>
  <si>
    <t>Lääne-Nigula : 97,00%</t>
  </si>
  <si>
    <t>Viljandi : 99,96%</t>
  </si>
  <si>
    <t>Lääneranna : 97,77%</t>
  </si>
  <si>
    <t>Lääneranna : 99,36%</t>
  </si>
  <si>
    <t>Lääne : 88,10%</t>
  </si>
  <si>
    <t>Tartu : 25,01%</t>
  </si>
  <si>
    <t>Rapla : 99,70%</t>
  </si>
  <si>
    <t>Lääne : 59,72%</t>
  </si>
  <si>
    <t>Harju : 46,71%</t>
  </si>
  <si>
    <t>Pärnu : 71,59%</t>
  </si>
  <si>
    <t>Saared : 91,13%</t>
  </si>
  <si>
    <t>Põhja : 42,26%</t>
  </si>
  <si>
    <t>Lääne : 61,43%</t>
  </si>
  <si>
    <t>Lääne : 97,44%</t>
  </si>
  <si>
    <t>Saue : 37,44%</t>
  </si>
  <si>
    <t>Saku : 2,17%</t>
  </si>
  <si>
    <t>Lääne-Nigula : 1,86%</t>
  </si>
  <si>
    <t>Pärnu : 0,44%</t>
  </si>
  <si>
    <t>Saare : 10,24%</t>
  </si>
  <si>
    <t>Lääne : 0,30%</t>
  </si>
  <si>
    <t>Saare : 39,66%</t>
  </si>
  <si>
    <t>Rapla : 22,43%</t>
  </si>
  <si>
    <t>Rapla : 25,43%</t>
  </si>
  <si>
    <t>Põhja : 8,49%</t>
  </si>
  <si>
    <t>Saared : 31,43%</t>
  </si>
  <si>
    <t>Saared : 0,35%</t>
  </si>
  <si>
    <t>Põhja : 37,13%</t>
  </si>
  <si>
    <t>Põhja : 2,50%</t>
  </si>
  <si>
    <t>Lääneranna : 0,04%</t>
  </si>
  <si>
    <t>Kiili : 0,82%</t>
  </si>
  <si>
    <t>Kohila : 0,01%</t>
  </si>
  <si>
    <t>Lääne-Nigula : 0,13%</t>
  </si>
  <si>
    <t>Järva : 0,98%</t>
  </si>
  <si>
    <t>Pärnu : 0,32%</t>
  </si>
  <si>
    <t>Ida-Viru : 9,81%</t>
  </si>
  <si>
    <t>Lääne : 1,89%</t>
  </si>
  <si>
    <t>Lääne : 0,35%</t>
  </si>
  <si>
    <t>Lääne : 21,97%</t>
  </si>
  <si>
    <t>Saared : 1,34%</t>
  </si>
  <si>
    <t>Saared : 0,06%</t>
  </si>
  <si>
    <t>Saue : 0,00%</t>
  </si>
  <si>
    <t>Tori : 0,14%</t>
  </si>
  <si>
    <t>Harju : 0,31%</t>
  </si>
  <si>
    <t>Viljandi : 0,18%</t>
  </si>
  <si>
    <t>Pärnu : 7,55%</t>
  </si>
  <si>
    <t>Valga : 0,66%</t>
  </si>
  <si>
    <t>Lõuna : 0,03%</t>
  </si>
  <si>
    <t>Lõuna : 4,34%</t>
  </si>
  <si>
    <t>Kohila : 83,26%</t>
  </si>
  <si>
    <t>Lääne-Nigula : 84,06%</t>
  </si>
  <si>
    <t>Pärnu : 74,97%</t>
  </si>
  <si>
    <t>Lääne : 99,24%</t>
  </si>
  <si>
    <t>Rapla : 98,15%</t>
  </si>
  <si>
    <t>Pärnu : 43,28%</t>
  </si>
  <si>
    <t>Harju : 34,97%</t>
  </si>
  <si>
    <t>Harju : 99,92%</t>
  </si>
  <si>
    <t>Pärnu : 64,99%</t>
  </si>
  <si>
    <t>Põhja : 89,85%</t>
  </si>
  <si>
    <t>Põhja : 47,07%</t>
  </si>
  <si>
    <t>Lääne : 99,99%</t>
  </si>
  <si>
    <t>Lääne : 62,46%</t>
  </si>
  <si>
    <t>Lääne : 97,47%</t>
  </si>
  <si>
    <t>Saue : 15,56%</t>
  </si>
  <si>
    <t>Lääneranna : 15,54%</t>
  </si>
  <si>
    <t>Lääneranna : 21,63%</t>
  </si>
  <si>
    <t>Saare : 0,40%</t>
  </si>
  <si>
    <t>Lääne : 1,85%</t>
  </si>
  <si>
    <t>Lääne : 39,69%</t>
  </si>
  <si>
    <t>Rapla : 31,85%</t>
  </si>
  <si>
    <t>Rapla : 0,07%</t>
  </si>
  <si>
    <t>Rapla : 25,79%</t>
  </si>
  <si>
    <t>Saared : 9,55%</t>
  </si>
  <si>
    <t>Lääne : 30,91%</t>
  </si>
  <si>
    <t>Põhja : 36,66%</t>
  </si>
  <si>
    <t>Põhja : 2,49%</t>
  </si>
  <si>
    <t>Lääne-Nigula : 0,52%</t>
  </si>
  <si>
    <t>Kose : 2,58%</t>
  </si>
  <si>
    <t>Rapla : 21,91%</t>
  </si>
  <si>
    <t>Saare : 16,18%</t>
  </si>
  <si>
    <t>Pärnu : 15,94%</t>
  </si>
  <si>
    <t>Harju : 8,26%</t>
  </si>
  <si>
    <t>Lääne : 0,55%</t>
  </si>
  <si>
    <t>Saared : 20,11%</t>
  </si>
  <si>
    <t>Saared : 0,77%</t>
  </si>
  <si>
    <t>Lääneranna : 0,41%</t>
  </si>
  <si>
    <t>Mustvee : 0,79%</t>
  </si>
  <si>
    <t>Järva : 0,06%</t>
  </si>
  <si>
    <t>Võru : 0,79%</t>
  </si>
  <si>
    <t>Ida-Viru : 5,62%</t>
  </si>
  <si>
    <t>Valga : 0,64%</t>
  </si>
  <si>
    <t>Lõuna : 1,90%</t>
  </si>
  <si>
    <t>Lõuna : 0,11%</t>
  </si>
  <si>
    <t>Kohila : 32,34%</t>
  </si>
  <si>
    <t>Viljandi : 93,14%</t>
  </si>
  <si>
    <t>Lääneranna : 53,61%</t>
  </si>
  <si>
    <t>Lääneranna : 70,69%</t>
  </si>
  <si>
    <t>Lääne : 54,34%</t>
  </si>
  <si>
    <t>Rapla : 97,01%</t>
  </si>
  <si>
    <t>Lääne : 44,66%</t>
  </si>
  <si>
    <t>Harju : 44,52%</t>
  </si>
  <si>
    <t>Harju : 99,93%</t>
  </si>
  <si>
    <t>Pärnu : 99,63%</t>
  </si>
  <si>
    <t>Saared : 91,82%</t>
  </si>
  <si>
    <t>Põhja : 48,02%</t>
  </si>
  <si>
    <t>Lääne : 99,96%</t>
  </si>
  <si>
    <t>Lääne : 62,99%</t>
  </si>
  <si>
    <t>Lääne : 98,64%</t>
  </si>
  <si>
    <t>Lääne-Nigula : 31,50%</t>
  </si>
  <si>
    <t>Põhja-Sakala : 6,32%</t>
  </si>
  <si>
    <t>Lääne-Nigula : 46,11%</t>
  </si>
  <si>
    <t>Pärnu : 24,47%</t>
  </si>
  <si>
    <t>Saare : 41,10%</t>
  </si>
  <si>
    <t>Viljandi : 22,50%</t>
  </si>
  <si>
    <t>Lääne : 2,99%</t>
  </si>
  <si>
    <t>Saare : 33,63%</t>
  </si>
  <si>
    <t>Rapla : 17,42%</t>
  </si>
  <si>
    <t>Rapla : 0,13%</t>
  </si>
  <si>
    <t>Lääne : 5,53%</t>
  </si>
  <si>
    <t>Lääne : 35,21%</t>
  </si>
  <si>
    <t>Saared : 0,03%</t>
  </si>
  <si>
    <t>Põhja : 35,66%</t>
  </si>
  <si>
    <t>Põhja : 1,30%</t>
  </si>
  <si>
    <t>Saku : 11,48%</t>
  </si>
  <si>
    <t>Kohila : 0,31%</t>
  </si>
  <si>
    <t>Tori : 0,22%</t>
  </si>
  <si>
    <t>Mustvee : 4,69%</t>
  </si>
  <si>
    <t>Järva : 1,56%</t>
  </si>
  <si>
    <t>Rapla : 21,84%</t>
  </si>
  <si>
    <t>Pärnu : 21,45%</t>
  </si>
  <si>
    <t>Ida-Viru : 12,67%</t>
  </si>
  <si>
    <t>Rapla : 0,02%</t>
  </si>
  <si>
    <t>Valga : 0,09%</t>
  </si>
  <si>
    <t>Põhja : 2,58%</t>
  </si>
  <si>
    <t>Saared : 15,73%</t>
  </si>
  <si>
    <t>Saared : 1,25%</t>
  </si>
  <si>
    <t>Lääneranna : 10,52%</t>
  </si>
  <si>
    <t>Põltsamaa : 0,08%</t>
  </si>
  <si>
    <t>Kose : 0,09%</t>
  </si>
  <si>
    <t>Pärnu : 1,55%</t>
  </si>
  <si>
    <t>Pärnu : 9,13%</t>
  </si>
  <si>
    <t>Viljandi : 0,13%</t>
  </si>
  <si>
    <t>Pärnu : 8,95%</t>
  </si>
  <si>
    <t>Harju : 0,06%</t>
  </si>
  <si>
    <t>Lõuna : 1,04%</t>
  </si>
  <si>
    <t>Kohila : 81,88%</t>
  </si>
  <si>
    <t>Saku : 56,11%</t>
  </si>
  <si>
    <t>Saaremaa : 94,95%</t>
  </si>
  <si>
    <t>Lääneranna : 92,14%</t>
  </si>
  <si>
    <t>Lääneranna : 93,81%</t>
  </si>
  <si>
    <t>Lääne : 75,64%</t>
  </si>
  <si>
    <t>Rapla : 68,13%</t>
  </si>
  <si>
    <t>Saare : 60,79%</t>
  </si>
  <si>
    <t>Harju : 56,06%</t>
  </si>
  <si>
    <t>Harju : 59,56%</t>
  </si>
  <si>
    <t>Pärnu : 56,61%</t>
  </si>
  <si>
    <t>Saared : 97,91%</t>
  </si>
  <si>
    <t>Lääne : 63,72%</t>
  </si>
  <si>
    <t>Lääne : 87,60%</t>
  </si>
  <si>
    <t>Lääne : 62,67%</t>
  </si>
  <si>
    <t>Lääne : 95,27%</t>
  </si>
  <si>
    <t>Saue : 17,51%</t>
  </si>
  <si>
    <t>Kiili : 28,95%</t>
  </si>
  <si>
    <t>Viljandi : 4,97%</t>
  </si>
  <si>
    <t>Kohila : 0,03%</t>
  </si>
  <si>
    <t>Põhja-Pärnumaa : 3,77%</t>
  </si>
  <si>
    <t>Pärnu : 3,16%</t>
  </si>
  <si>
    <t>Saare : 18,68%</t>
  </si>
  <si>
    <t>Viljandi : 22,41%</t>
  </si>
  <si>
    <t>Lääne : 31,68%</t>
  </si>
  <si>
    <t>Pärnu : 34,64%</t>
  </si>
  <si>
    <t>Rapla : 14,39%</t>
  </si>
  <si>
    <t>Pärnu : 28,44%</t>
  </si>
  <si>
    <t>Rapla : 41,76%</t>
  </si>
  <si>
    <t>Põhja : 1,20%</t>
  </si>
  <si>
    <t>Põhja : 23,23%</t>
  </si>
  <si>
    <t>Saared : 11,70%</t>
  </si>
  <si>
    <t>Põhja : 34,99%</t>
  </si>
  <si>
    <t>Põhja : 4,70%</t>
  </si>
  <si>
    <t>Lääne-Nigula : 0,26%</t>
  </si>
  <si>
    <t>Väike-Maarja : 5,76%</t>
  </si>
  <si>
    <t>Lääne-Nigula : 14,94%</t>
  </si>
  <si>
    <t>Muhu : 0,08%</t>
  </si>
  <si>
    <t>Lääne-Nigula : 2,16%</t>
  </si>
  <si>
    <t>Kose : 1,94%</t>
  </si>
  <si>
    <t>Pärnu : 1,60%</t>
  </si>
  <si>
    <t>Rapla : 22,04%</t>
  </si>
  <si>
    <t>Hiiu : 0,15%</t>
  </si>
  <si>
    <t>Võru : 2,56%</t>
  </si>
  <si>
    <t>Ida-Viru : 12,19%</t>
  </si>
  <si>
    <t>Rapla : 11,95%</t>
  </si>
  <si>
    <t>Lääne : 1,37%</t>
  </si>
  <si>
    <t>Lääne : 0,86%</t>
  </si>
  <si>
    <t>Saared : 12,28%</t>
  </si>
  <si>
    <t>Saared : 2,27%</t>
  </si>
  <si>
    <t>Märjamaa : 1,58%</t>
  </si>
  <si>
    <t>Põhja-Sakala : 0,44%</t>
  </si>
  <si>
    <t>Järva : 1,27%</t>
  </si>
  <si>
    <t>Lääne : 1,09%</t>
  </si>
  <si>
    <t>Lääne : 4,34%</t>
  </si>
  <si>
    <t>Viljandi : 0,06%</t>
  </si>
  <si>
    <t>Harju : 0,11%</t>
  </si>
  <si>
    <t>Lõuna : 0,76%</t>
  </si>
  <si>
    <t>Põhja : 0,09%</t>
  </si>
  <si>
    <t>Kohila : 67,39%</t>
  </si>
  <si>
    <t>Lääne-Nigula : 74,29%</t>
  </si>
  <si>
    <t>Põhja-Sakala : 68,40%</t>
  </si>
  <si>
    <t>Viljandi : 99,80%</t>
  </si>
  <si>
    <t>Lääne-Nigula : 85,26%</t>
  </si>
  <si>
    <t>Lääneranna : 50,21%</t>
  </si>
  <si>
    <t>Lääne : 99,47%</t>
  </si>
  <si>
    <t>Tartu : 25,20%</t>
  </si>
  <si>
    <t>Rapla : 88,49%</t>
  </si>
  <si>
    <t>Saare : 68,99%</t>
  </si>
  <si>
    <t>Harju : 40,84%</t>
  </si>
  <si>
    <t>Viljandi : 95,49%</t>
  </si>
  <si>
    <t>Pärnu : 99,74%</t>
  </si>
  <si>
    <t>Saared : 93,08%</t>
  </si>
  <si>
    <t>Põhja : 45,51%</t>
  </si>
  <si>
    <t>Lääne : 98,74%</t>
  </si>
  <si>
    <t>Saue : 29,11%</t>
  </si>
  <si>
    <t>Lääneranna : 28,31%</t>
  </si>
  <si>
    <t>Lääneranna : 14,53%</t>
  </si>
  <si>
    <t>Pärnu : 28,90%</t>
  </si>
  <si>
    <t>Harju : 0,17%</t>
  </si>
  <si>
    <t>Lääne : 11,51%</t>
  </si>
  <si>
    <t>Pärnu : 30,55%</t>
  </si>
  <si>
    <t>Rapla : 24,40%</t>
  </si>
  <si>
    <t>Harju : 4,46%</t>
  </si>
  <si>
    <t>Lääne : 4,55%</t>
  </si>
  <si>
    <t>Lääne : 35,36%</t>
  </si>
  <si>
    <t>Põhja : 32,40%</t>
  </si>
  <si>
    <t>Saaremaa : 2,47%</t>
  </si>
  <si>
    <t>Lääne-Nigula : 3,29%</t>
  </si>
  <si>
    <t>Mustvee : 20,56%</t>
  </si>
  <si>
    <t>Jõgeva : 0,15%</t>
  </si>
  <si>
    <t>Võru : 0,22%</t>
  </si>
  <si>
    <t>Pärnu : 10,64%</t>
  </si>
  <si>
    <t>Valga : 0,04%</t>
  </si>
  <si>
    <t>Harju : 0,10%</t>
  </si>
  <si>
    <t>Põhja : 2,31%</t>
  </si>
  <si>
    <t>Saared : 15,99%</t>
  </si>
  <si>
    <t>Saared : 0,84%</t>
  </si>
  <si>
    <t>Lääneranna : 0,46%</t>
  </si>
  <si>
    <t>Saaremaa : 0,05%</t>
  </si>
  <si>
    <t>Kose : 0,17%</t>
  </si>
  <si>
    <t>Saare : 0,08%</t>
  </si>
  <si>
    <t>Lääne : 0,20%</t>
  </si>
  <si>
    <t>Lääne : 10,64%</t>
  </si>
  <si>
    <t>Jõgeva : 0,04%</t>
  </si>
  <si>
    <t>Lõuna : 3,14%</t>
  </si>
  <si>
    <t>Kohila : 84,63%</t>
  </si>
  <si>
    <t>Lääne-Nigula : 60,43%</t>
  </si>
  <si>
    <t>Viljandi : 91,80%</t>
  </si>
  <si>
    <t>Lääneranna : 53,39%</t>
  </si>
  <si>
    <t>Lääneranna : 53,63%</t>
  </si>
  <si>
    <t>Lääne : 95,25%</t>
  </si>
  <si>
    <t>Tartu : 25,04%</t>
  </si>
  <si>
    <t>Rapla : 94,91%</t>
  </si>
  <si>
    <t>Lääne : 87,72%</t>
  </si>
  <si>
    <t>Harju : 35,21%</t>
  </si>
  <si>
    <t>Harju : 99,90%</t>
  </si>
  <si>
    <t>Pärnu : 95,96%</t>
  </si>
  <si>
    <t>Saared : 80,11%</t>
  </si>
  <si>
    <t>Põhja : 46,64%</t>
  </si>
  <si>
    <t>Lääne : 99,76%</t>
  </si>
  <si>
    <t>Lääne : 65,49%</t>
  </si>
  <si>
    <t>Lääne : 95,98%</t>
  </si>
  <si>
    <t>Saue : 6,63%</t>
  </si>
  <si>
    <t>Saku : 31,97%</t>
  </si>
  <si>
    <t>Kohila : 5,41%</t>
  </si>
  <si>
    <t>Lääne-Nigula : 45,97%</t>
  </si>
  <si>
    <t>Kose : 31,54%</t>
  </si>
  <si>
    <t>Saare : 3,37%</t>
  </si>
  <si>
    <t>Lääne : 5,09%</t>
  </si>
  <si>
    <t>Saare : 10,69%</t>
  </si>
  <si>
    <t>Rapla : 30,62%</t>
  </si>
  <si>
    <t>Rapla : 0,09%</t>
  </si>
  <si>
    <t>Rapla : 3,93%</t>
  </si>
  <si>
    <t>Lääne : 10,72%</t>
  </si>
  <si>
    <t>Lääne : 32,25%</t>
  </si>
  <si>
    <t>Põhja : 33,30%</t>
  </si>
  <si>
    <t>Saku : 3,10%</t>
  </si>
  <si>
    <t>Kiili : 7,60%</t>
  </si>
  <si>
    <t>Põhja-Sakala : 2,13%</t>
  </si>
  <si>
    <t>Tori : 0,59%</t>
  </si>
  <si>
    <t>Pärnu : 10,67%</t>
  </si>
  <si>
    <t>Pärnu : 1,38%</t>
  </si>
  <si>
    <t>Pärnu : 15,69%</t>
  </si>
  <si>
    <t>Põhja : 8,99%</t>
  </si>
  <si>
    <t>Saared : 18,32%</t>
  </si>
  <si>
    <t>Saared : 1,11%</t>
  </si>
  <si>
    <t>Kiili : 2,15%</t>
  </si>
  <si>
    <t>Lääne-Nigula : 2,38%</t>
  </si>
  <si>
    <t>Ida-Viru : 0,27%</t>
  </si>
  <si>
    <t>Viljandi : 0,20%</t>
  </si>
  <si>
    <t>Ida-Viru : 7,85%</t>
  </si>
  <si>
    <t>Lõuna : 0,17%</t>
  </si>
  <si>
    <t>Lõuna : 2,79%</t>
  </si>
  <si>
    <t>Kohila : 52,68%</t>
  </si>
  <si>
    <t>Põhja-Pärnumaa : 99,94%</t>
  </si>
  <si>
    <t>Lääneranna : 99,90%</t>
  </si>
  <si>
    <t>Viljandi : 99,60%</t>
  </si>
  <si>
    <t>Lääne-Nigula : 73,81%</t>
  </si>
  <si>
    <t>Põhja-Sakala : 95,94%</t>
  </si>
  <si>
    <t>Lääne : 99,92%</t>
  </si>
  <si>
    <t>Rapla : 47,67%</t>
  </si>
  <si>
    <t>Jõgeva : 99,74%</t>
  </si>
  <si>
    <t>Põhja : 62,51%</t>
  </si>
  <si>
    <t>Lõuna : 56,63%</t>
  </si>
  <si>
    <t>Lääne : 99,56%</t>
  </si>
  <si>
    <t>Lääne : 52,70%</t>
  </si>
  <si>
    <t>Põhja : 66,26%</t>
  </si>
  <si>
    <t>Saue : 46,68%</t>
  </si>
  <si>
    <t>Lääne-Nigula : 0,06%</t>
  </si>
  <si>
    <t>Põhja-Sakala : 0,06%</t>
  </si>
  <si>
    <t>Pärnu : 0,33%</t>
  </si>
  <si>
    <t>Lääneranna : 25,69%</t>
  </si>
  <si>
    <t>Lääneranna : 3,91%</t>
  </si>
  <si>
    <t>Harju : 0,07%</t>
  </si>
  <si>
    <t>Viljandi : 22,46%</t>
  </si>
  <si>
    <t>Harju : 29,31%</t>
  </si>
  <si>
    <t>Viljandi : 0,26%</t>
  </si>
  <si>
    <t>Saared : 37,26%</t>
  </si>
  <si>
    <t>Põhja : 18,92%</t>
  </si>
  <si>
    <t>Põhja : 0,43%</t>
  </si>
  <si>
    <t>Põhja : 46,95%</t>
  </si>
  <si>
    <t>Lääne : 33,73%</t>
  </si>
  <si>
    <t>Lääneranna : 0,38%</t>
  </si>
  <si>
    <t>Saaremaa : 0,03%</t>
  </si>
  <si>
    <t>Tori : 0,45%</t>
  </si>
  <si>
    <t>Pärnu : 0,09%</t>
  </si>
  <si>
    <t>Pärnu : 10,46%</t>
  </si>
  <si>
    <t>Lääne : 15,64%</t>
  </si>
  <si>
    <t>Saared : 0,28%</t>
  </si>
  <si>
    <t>Rapla : 0,18%</t>
  </si>
  <si>
    <t>Järva : 0,00%</t>
  </si>
  <si>
    <t>Lääne : 7,24%</t>
  </si>
  <si>
    <t>Saared : 8,81%</t>
  </si>
  <si>
    <t>Saaremaa : 64,72%</t>
  </si>
  <si>
    <t>Põhja-Sakala : 89,40%</t>
  </si>
  <si>
    <t>Lääne-Nigula : 97,89%</t>
  </si>
  <si>
    <t>Viljandi : 98,72%</t>
  </si>
  <si>
    <t>Lääne-Nigula : 94,28%</t>
  </si>
  <si>
    <t>Lääneranna : 99,16%</t>
  </si>
  <si>
    <t>Lääne : 85,50%</t>
  </si>
  <si>
    <t>Tartu : 25,17%</t>
  </si>
  <si>
    <t>Pärnu : 99,98%</t>
  </si>
  <si>
    <t>Harju : 47,61%</t>
  </si>
  <si>
    <t>Pärnu : 49,90%</t>
  </si>
  <si>
    <t>Hiiu : 95,42%</t>
  </si>
  <si>
    <t>Lääne : 49,53%</t>
  </si>
  <si>
    <t>Lääne : 66,12%</t>
  </si>
  <si>
    <t>Saared : 98,58%</t>
  </si>
  <si>
    <t>Saared : 99,41%</t>
  </si>
  <si>
    <t>Lääne : 47,89%</t>
  </si>
  <si>
    <t>Lääne : 97,06%</t>
  </si>
  <si>
    <t>Põhja-Pärnumaa : 11,29%</t>
  </si>
  <si>
    <t>Põhja-Sakala : 8,88%</t>
  </si>
  <si>
    <t>Mulgi : 7,76%</t>
  </si>
  <si>
    <t>Hiiumaa : 2,01%</t>
  </si>
  <si>
    <t>Kohila : 0,69%</t>
  </si>
  <si>
    <t>Lääneranna : 5,59%</t>
  </si>
  <si>
    <t>Pärnu : 0,49%</t>
  </si>
  <si>
    <t>Saare : 4,91%</t>
  </si>
  <si>
    <t>Viljandi : 22,52%</t>
  </si>
  <si>
    <t>Rapla : 17,14%</t>
  </si>
  <si>
    <t>Rapla : 44,31%</t>
  </si>
  <si>
    <t>Pärnu : 3,82%</t>
  </si>
  <si>
    <t>Põhja : 42,90%</t>
  </si>
  <si>
    <t>Lõuna : 18,28%</t>
  </si>
  <si>
    <t>Lääne : 1,41%</t>
  </si>
  <si>
    <t>Lääne : 0,59%</t>
  </si>
  <si>
    <t>Põhja : 45,48%</t>
  </si>
  <si>
    <t>Saared : 2,21%</t>
  </si>
  <si>
    <t>Muhu : 11,16%</t>
  </si>
  <si>
    <t>Lääne-Nigula : 2,77%</t>
  </si>
  <si>
    <t>Saaremaa : 0,06%</t>
  </si>
  <si>
    <t>Põhja-Sakala : 0,49%</t>
  </si>
  <si>
    <t>Tori : 0,06%</t>
  </si>
  <si>
    <t>Mustvee : 0,15%</t>
  </si>
  <si>
    <t>Harju : 2,80%</t>
  </si>
  <si>
    <t>Rapla : 21,79%</t>
  </si>
  <si>
    <t>Ida-Viru : 14,09%</t>
  </si>
  <si>
    <t>Harju : 5,80%</t>
  </si>
  <si>
    <t>Saare : 0,75%</t>
  </si>
  <si>
    <t>Saared : 7,27%</t>
  </si>
  <si>
    <t>Põhja : 0,01%</t>
  </si>
  <si>
    <t>Saared : 6,56%</t>
  </si>
  <si>
    <t>Põhja : 0,73%</t>
  </si>
  <si>
    <t>Hiiumaa : 6,82%</t>
  </si>
  <si>
    <t>Põltsamaa : 0,04%</t>
  </si>
  <si>
    <t>Jõgeva : 0,14%</t>
  </si>
  <si>
    <t>Järva : 1,62%</t>
  </si>
  <si>
    <t>Saare : 5,78%</t>
  </si>
  <si>
    <t>Lõuna : 0,31%</t>
  </si>
  <si>
    <t>Kohila : 49,76%</t>
  </si>
  <si>
    <t>Lääne-Nigula : 74,43%</t>
  </si>
  <si>
    <t>Põhja-Sakala : 95,40%</t>
  </si>
  <si>
    <t>Viljandi : 99,91%</t>
  </si>
  <si>
    <t>Lääne-Nigula : 78,68%</t>
  </si>
  <si>
    <t>Jõgeva : 79,26%</t>
  </si>
  <si>
    <t>Lääne : 98,58%</t>
  </si>
  <si>
    <t>Tartu : 24,92%</t>
  </si>
  <si>
    <t>Rapla : 99,99%</t>
  </si>
  <si>
    <t>Pärnu : 99,54%</t>
  </si>
  <si>
    <t>Rapla : 54,61%</t>
  </si>
  <si>
    <t>Harju : 99,98%</t>
  </si>
  <si>
    <t>Harju : 61,55%</t>
  </si>
  <si>
    <t>Põhja : 99,96%</t>
  </si>
  <si>
    <t>Põhja : 47,90%</t>
  </si>
  <si>
    <t>Lääne : 74,30%</t>
  </si>
  <si>
    <t>Saared : 99,96%</t>
  </si>
  <si>
    <t>Põhja : 96,07%</t>
  </si>
  <si>
    <t>Saue : 33,72%</t>
  </si>
  <si>
    <t>Kose : 0,01%</t>
  </si>
  <si>
    <t>Jõhvi : 2,32%</t>
  </si>
  <si>
    <t>Valga : 0,07%</t>
  </si>
  <si>
    <t>Lääneranna : 19,01%</t>
  </si>
  <si>
    <t>Lääneranna : 14,71%</t>
  </si>
  <si>
    <t>Harju : 1,36%</t>
  </si>
  <si>
    <t>Saare : 0,30%</t>
  </si>
  <si>
    <t>Harju : 36,09%</t>
  </si>
  <si>
    <t>Valga : 0,01%</t>
  </si>
  <si>
    <t>Saared : 34,69%</t>
  </si>
  <si>
    <t>Põhja : 16,86%</t>
  </si>
  <si>
    <t>Põhja : 45,16%</t>
  </si>
  <si>
    <t>Lääne : 3,93%</t>
  </si>
  <si>
    <t>Saaremaa : 6,24%</t>
  </si>
  <si>
    <t>Väike-Maarja : 5,68%</t>
  </si>
  <si>
    <t>Kuusalu : 2,28%</t>
  </si>
  <si>
    <t>Kuusalu : 0,01%</t>
  </si>
  <si>
    <t>Tori : 1,82%</t>
  </si>
  <si>
    <t>Lääne-Nigula : 5,44%</t>
  </si>
  <si>
    <t>Rapla : 22,07%</t>
  </si>
  <si>
    <t>Pärnu : 3,33%</t>
  </si>
  <si>
    <t>Viljandi : 0,01%</t>
  </si>
  <si>
    <t>Valga : 7,81%</t>
  </si>
  <si>
    <t>Lääne : 15,00%</t>
  </si>
  <si>
    <t>Saared : 4,83%</t>
  </si>
  <si>
    <t>Rapla : 3,35%</t>
  </si>
  <si>
    <t>Põhja-Pärnumaa : 0,18%</t>
  </si>
  <si>
    <t>Põhja-Sakala : 0,45%</t>
  </si>
  <si>
    <t>Järva : 0,01%</t>
  </si>
  <si>
    <t>Lääne : 2,51%</t>
  </si>
  <si>
    <t>Lääne : 4,54%</t>
  </si>
  <si>
    <t>Lõuna : 2,41%</t>
  </si>
  <si>
    <t>Lõuna : 4,02%</t>
  </si>
  <si>
    <t>Kohila : 71,62%</t>
  </si>
  <si>
    <t>Lääne-Nigula : 74,53%</t>
  </si>
  <si>
    <t>Põhja-Sakala : 99,99%</t>
  </si>
  <si>
    <t>Lääne-Nigula : 99,63%</t>
  </si>
  <si>
    <t>Viljandi : 56,00%</t>
  </si>
  <si>
    <t>Lääneranna : 99,91%</t>
  </si>
  <si>
    <t>Lääneranna : 94,60%</t>
  </si>
  <si>
    <t>Pärnu : 94,36%</t>
  </si>
  <si>
    <t>Lääne-Viru : 100,00%</t>
  </si>
  <si>
    <t>Harju : 50,57%</t>
  </si>
  <si>
    <t>Pärnu : 98,76%</t>
  </si>
  <si>
    <t>Saared : 90,12%</t>
  </si>
  <si>
    <t>Põhja : 41,78%</t>
  </si>
  <si>
    <t>Saared : 89,41%</t>
  </si>
  <si>
    <t>Lääne : 51,78%</t>
  </si>
  <si>
    <t>Lääne : 91,36%</t>
  </si>
  <si>
    <t>Saue : 27,85%</t>
  </si>
  <si>
    <t>Põhja-Sakala : 8,84%</t>
  </si>
  <si>
    <t>Lääneranna : 0,30%</t>
  </si>
  <si>
    <t>Põhja-Sakala : 41,69%</t>
  </si>
  <si>
    <t>Lääne-Nigula : 0,04%</t>
  </si>
  <si>
    <t>Saaremaa : 4,40%</t>
  </si>
  <si>
    <t>Saare : 2,57%</t>
  </si>
  <si>
    <t>Saare : 5,62%</t>
  </si>
  <si>
    <t>Rapla : 25,47%</t>
  </si>
  <si>
    <t>Rapla : 1,08%</t>
  </si>
  <si>
    <t>Lääne : 7,60%</t>
  </si>
  <si>
    <t>Lääne : 27,10%</t>
  </si>
  <si>
    <t>Lääne : 10,59%</t>
  </si>
  <si>
    <t>Põhja : 45,61%</t>
  </si>
  <si>
    <t>Saared : 5,56%</t>
  </si>
  <si>
    <t>Lääneranna : 0,42%</t>
  </si>
  <si>
    <t>Kohila : 1,63%</t>
  </si>
  <si>
    <t>Jõgeva : 0,47%</t>
  </si>
  <si>
    <t>Pärnu : 0,72%</t>
  </si>
  <si>
    <t>Rapla : 22,05%</t>
  </si>
  <si>
    <t>Võru : 0,01%</t>
  </si>
  <si>
    <t>Ida-Viru : 9,49%</t>
  </si>
  <si>
    <t>Hiiu : 0,13%</t>
  </si>
  <si>
    <t>Põhja : 2,16%</t>
  </si>
  <si>
    <t>Saared : 23,23%</t>
  </si>
  <si>
    <t>Saared : 2,55%</t>
  </si>
  <si>
    <t>Põhja : 3,08%</t>
  </si>
  <si>
    <t>Lääne-Nigula : 0,07%</t>
  </si>
  <si>
    <t>Vinni : 1,72%</t>
  </si>
  <si>
    <t>Lääne-Nigula : 0,00%</t>
  </si>
  <si>
    <t>Põltsamaa : 0,27%</t>
  </si>
  <si>
    <t>Märjamaa : 0,01%</t>
  </si>
  <si>
    <t>Põhja-Sakala : 0,28%</t>
  </si>
  <si>
    <t>Jõgeva : 0,44%</t>
  </si>
  <si>
    <t>Pärnu : 9,20%</t>
  </si>
  <si>
    <t>Pärnu : 3,52%</t>
  </si>
  <si>
    <t>Lääne : 0,03%</t>
  </si>
  <si>
    <t>Lõuna : 0,12%</t>
  </si>
  <si>
    <t>Lõuna : 7,88%</t>
  </si>
  <si>
    <t>Lõuna : 0,05%</t>
  </si>
  <si>
    <t>Kohila : 57,54%</t>
  </si>
  <si>
    <t>Mulgi : 99,23%</t>
  </si>
  <si>
    <t>Põhja-Sakala : 96,34%</t>
  </si>
  <si>
    <t>Lääne-Nigula : 97,24%</t>
  </si>
  <si>
    <t>Kose : 54,05%</t>
  </si>
  <si>
    <t>Lääne : 99,73%</t>
  </si>
  <si>
    <t>Tartu : 24,84%</t>
  </si>
  <si>
    <t>Pärnu : 94,54%</t>
  </si>
  <si>
    <t>Rapla : 48,88%</t>
  </si>
  <si>
    <t>Jõgeva : 99,99%</t>
  </si>
  <si>
    <t>Pärnu : 99,19%</t>
  </si>
  <si>
    <t>Põhja : 82,40%</t>
  </si>
  <si>
    <t>Lääne : 66,07%</t>
  </si>
  <si>
    <t>Põhja : 36,00%</t>
  </si>
  <si>
    <t>Lääne : 99,95%</t>
  </si>
  <si>
    <t>Lääne : 52,21%</t>
  </si>
  <si>
    <t>Põhja : 84,70%</t>
  </si>
  <si>
    <t>Saue : 26,16%</t>
  </si>
  <si>
    <t>Lääne-Nigula : 0,74%</t>
  </si>
  <si>
    <t>Lääneranna : 3,66%</t>
  </si>
  <si>
    <t>Lääneranna : 2,59%</t>
  </si>
  <si>
    <t>Põhja-Sakala : 45,34%</t>
  </si>
  <si>
    <t>Viljandi : 22,37%</t>
  </si>
  <si>
    <t>Saare : 5,37%</t>
  </si>
  <si>
    <t>Lääne : 0,50%</t>
  </si>
  <si>
    <t>Saared : 17,59%</t>
  </si>
  <si>
    <t>Lääne : 27,76%</t>
  </si>
  <si>
    <t>Põhja : 46,91%</t>
  </si>
  <si>
    <t>Lääne : 15,29%</t>
  </si>
  <si>
    <t>Saaremaa : 12,12%</t>
  </si>
  <si>
    <t>Jõgeva : 0,09%</t>
  </si>
  <si>
    <t>Rapla : 22,16%</t>
  </si>
  <si>
    <t>Lääne : 9,18%</t>
  </si>
  <si>
    <t>Rapla : 0,22%</t>
  </si>
  <si>
    <t>Saared : 19,91%</t>
  </si>
  <si>
    <t>Saared : 0,82%</t>
  </si>
  <si>
    <t>Lääneranna : 2,29%</t>
  </si>
  <si>
    <t>Põltsamaa : 0,00%</t>
  </si>
  <si>
    <t>Pärnu : 5,74%</t>
  </si>
  <si>
    <t>Lõuna : 16,34%</t>
  </si>
  <si>
    <t>Saaremaa : 78,61%</t>
  </si>
  <si>
    <t>Lääne-Nigula : 99,52%</t>
  </si>
  <si>
    <t>Viljandi : 89,29%</t>
  </si>
  <si>
    <t>Lääne-Nigula : 99,36%</t>
  </si>
  <si>
    <t>Lääne : 95,81%</t>
  </si>
  <si>
    <t>Tartu : 25,21%</t>
  </si>
  <si>
    <t>Pärnu : 99,94%</t>
  </si>
  <si>
    <t>Harju : 44,90%</t>
  </si>
  <si>
    <t>Pärnu : 99,64%</t>
  </si>
  <si>
    <t>Saared : 58,40%</t>
  </si>
  <si>
    <t>Põhja : 45,72%</t>
  </si>
  <si>
    <t>Lääne : 99,94%</t>
  </si>
  <si>
    <t>Lääne : 52,13%</t>
  </si>
  <si>
    <t>Lääne : 97,38%</t>
  </si>
  <si>
    <t>Lääneranna : 7,56%</t>
  </si>
  <si>
    <t>Lääneranna : 0,25%</t>
  </si>
  <si>
    <t>Põhja-Sakala : 10,39%</t>
  </si>
  <si>
    <t>Lääneranna : 0,60%</t>
  </si>
  <si>
    <t>Saare : 2,68%</t>
  </si>
  <si>
    <t>Viljandi : 22,54%</t>
  </si>
  <si>
    <t>Saare : 0,06%</t>
  </si>
  <si>
    <t>Rapla : 24,94%</t>
  </si>
  <si>
    <t>Hiiu : 0,34%</t>
  </si>
  <si>
    <t>Põhja : 33,67%</t>
  </si>
  <si>
    <t>Lääne : 27,61%</t>
  </si>
  <si>
    <t>Põhja : 42,61%</t>
  </si>
  <si>
    <t>Põhja : 2,12%</t>
  </si>
  <si>
    <t>Pärnu : 4,34%</t>
  </si>
  <si>
    <t>Mulgi : 0,14%</t>
  </si>
  <si>
    <t>Põltsamaa : 0,20%</t>
  </si>
  <si>
    <t>Pärnu : 0,41%</t>
  </si>
  <si>
    <t>Ida-Viru : 10,72%</t>
  </si>
  <si>
    <t>Lääne : 6,69%</t>
  </si>
  <si>
    <t>Saared : 24,09%</t>
  </si>
  <si>
    <t>Saared : 5,21%</t>
  </si>
  <si>
    <t>Saared : 0,50%</t>
  </si>
  <si>
    <t>Kohila : 3,76%</t>
  </si>
  <si>
    <t>Põhja-Sakala : 0,09%</t>
  </si>
  <si>
    <t>Harju : 0,28%</t>
  </si>
  <si>
    <t>Pärnu : 5,83%</t>
  </si>
  <si>
    <t>Lõuna : 1,24%</t>
  </si>
  <si>
    <t>Lõuna : 2,59%</t>
  </si>
  <si>
    <t>Kohila : 63,53%</t>
  </si>
  <si>
    <t>Põhja-Sakala : 100,00%</t>
  </si>
  <si>
    <t>Lääne-Nigula : 87,98%</t>
  </si>
  <si>
    <t>Viljandi : 97,61%</t>
  </si>
  <si>
    <t>Lääne-Nigula : 93,83%</t>
  </si>
  <si>
    <t>Lääneranna : 99,06%</t>
  </si>
  <si>
    <t>Lääne : 99,74%</t>
  </si>
  <si>
    <t>Harju : 37,91%</t>
  </si>
  <si>
    <t>Viljandi : 82,87%</t>
  </si>
  <si>
    <t>Põhja : 95,73%</t>
  </si>
  <si>
    <t>Lääne : 66,11%</t>
  </si>
  <si>
    <t>Põhja : 47,02%</t>
  </si>
  <si>
    <t>Lääne : 52,42%</t>
  </si>
  <si>
    <t>Lääne : 90,84%</t>
  </si>
  <si>
    <t>Saue : 34,46%</t>
  </si>
  <si>
    <t>Saaremaa : 11,97%</t>
  </si>
  <si>
    <t>Põhja-Sakala : 2,35%</t>
  </si>
  <si>
    <t>Lääneranna : 6,03%</t>
  </si>
  <si>
    <t>Mustvee : 0,63%</t>
  </si>
  <si>
    <t>Rapla : 32,39%</t>
  </si>
  <si>
    <t>Harju : 15,46%</t>
  </si>
  <si>
    <t>Hiiu : 0,02%</t>
  </si>
  <si>
    <t>Saared : 4,16%</t>
  </si>
  <si>
    <t>Lääne : 32,96%</t>
  </si>
  <si>
    <t>Põhja : 45,67%</t>
  </si>
  <si>
    <t>Põhja : 8,40%</t>
  </si>
  <si>
    <t>Lääneranna : 1,48%</t>
  </si>
  <si>
    <t>Hiiumaa : 0,05%</t>
  </si>
  <si>
    <t>Põltsamaa : 0,03%</t>
  </si>
  <si>
    <t>Tori : 0,09%</t>
  </si>
  <si>
    <t>Pärnu : 0,26%</t>
  </si>
  <si>
    <t>Pärnu : 10,83%</t>
  </si>
  <si>
    <t>Pärnu : 1,09%</t>
  </si>
  <si>
    <t>Saared : 16,71%</t>
  </si>
  <si>
    <t>Saared : 0,76%</t>
  </si>
  <si>
    <t>Rapla : 0,25%</t>
  </si>
  <si>
    <t>Saare : 0,04%</t>
  </si>
  <si>
    <t>Ida-Viru : 7,93%</t>
  </si>
  <si>
    <t>Jõgeva : 0,50%</t>
  </si>
  <si>
    <t>Lõuna : 3,31%</t>
  </si>
  <si>
    <t>Kohila : 64,80%</t>
  </si>
  <si>
    <t>Viljandi : 55,06%</t>
  </si>
  <si>
    <t>Lääne-Nigula : 91,22%</t>
  </si>
  <si>
    <t>Lääneranna : 99,97%</t>
  </si>
  <si>
    <t>Lääne : 63,20%</t>
  </si>
  <si>
    <t>Tartu : 25,11%</t>
  </si>
  <si>
    <t>Pärnu : 62,46%</t>
  </si>
  <si>
    <t>Harju : 44,64%</t>
  </si>
  <si>
    <t>Harju : 95,21%</t>
  </si>
  <si>
    <t>Pärnu : 95,60%</t>
  </si>
  <si>
    <t>Põhja : 57,59%</t>
  </si>
  <si>
    <t>Põhja : 47,74%</t>
  </si>
  <si>
    <t>Lääne : 99,97%</t>
  </si>
  <si>
    <t>Lääne : 52,58%</t>
  </si>
  <si>
    <t>Lääne : 96,34%</t>
  </si>
  <si>
    <t>Lääne-Nigula : 16,15%</t>
  </si>
  <si>
    <t>Hiiumaa : 0,00%</t>
  </si>
  <si>
    <t>Põhja-Sakala : 34,52%</t>
  </si>
  <si>
    <t>Lääneranna : 8,64%</t>
  </si>
  <si>
    <t>Saare : 31,65%</t>
  </si>
  <si>
    <t>Saare : 37,54%</t>
  </si>
  <si>
    <t>Rapla : 24,10%</t>
  </si>
  <si>
    <t>Pärnu : 3,98%</t>
  </si>
  <si>
    <t>Saare : 1,93%</t>
  </si>
  <si>
    <t>Lääne : 35,19%</t>
  </si>
  <si>
    <t>Lääne : 44,61%</t>
  </si>
  <si>
    <t>Põhja : 42,32%</t>
  </si>
  <si>
    <t>Põhja : 2,92%</t>
  </si>
  <si>
    <t>Saue : 10,14%</t>
  </si>
  <si>
    <t>Põltsamaa : 9,86%</t>
  </si>
  <si>
    <t>Pärnu : 2,16%</t>
  </si>
  <si>
    <t>Ida-Viru : 10,94%</t>
  </si>
  <si>
    <t>Rapla : 0,81%</t>
  </si>
  <si>
    <t>Hiiu : 1,15%</t>
  </si>
  <si>
    <t>Lõuna : 6,40%</t>
  </si>
  <si>
    <t>Saared : 6,87%</t>
  </si>
  <si>
    <t>Saared : 5,04%</t>
  </si>
  <si>
    <t>Saared : 0,74%</t>
  </si>
  <si>
    <t>Lääneranna : 2,75%</t>
  </si>
  <si>
    <t>Pärnu : 0,15%</t>
  </si>
  <si>
    <t>Järva : 1,23%</t>
  </si>
  <si>
    <t>Pärnu : 6,01%</t>
  </si>
  <si>
    <t>Harju : 0,82%</t>
  </si>
  <si>
    <t>Lõuna : 0,78%</t>
  </si>
  <si>
    <t>Kohila : 85,30%</t>
  </si>
  <si>
    <t>Lääne-Nigula : 74,42%</t>
  </si>
  <si>
    <t>Saku : 83,21%</t>
  </si>
  <si>
    <t>Viljandi : 99,58%</t>
  </si>
  <si>
    <t>Lääneranna : 82,99%</t>
  </si>
  <si>
    <t>Lääneranna : 73,24%</t>
  </si>
  <si>
    <t>Pärnu : 51,90%</t>
  </si>
  <si>
    <t>Harju : 44,47%</t>
  </si>
  <si>
    <t>Pärnu : 90,07%</t>
  </si>
  <si>
    <t>Saared : 93,31%</t>
  </si>
  <si>
    <t>Põhja : 37,75%</t>
  </si>
  <si>
    <t>Lääne : 96,22%</t>
  </si>
  <si>
    <t>Lääne : 53,09%</t>
  </si>
  <si>
    <t>Lääne : 69,45%</t>
  </si>
  <si>
    <t>Saue : 11,84%</t>
  </si>
  <si>
    <t>Põhja-Sakala : 8,87%</t>
  </si>
  <si>
    <t>Kiili : 8,55%</t>
  </si>
  <si>
    <t>Põhja-Sakala : 0,37%</t>
  </si>
  <si>
    <t>Lääne-Nigula : 16,73%</t>
  </si>
  <si>
    <t>Põhja-Sakala : 26,76%</t>
  </si>
  <si>
    <t>Saare : 48,10%</t>
  </si>
  <si>
    <t>Rapla : 30,63%</t>
  </si>
  <si>
    <t>Lääne : 9,58%</t>
  </si>
  <si>
    <t>Lääne : 26,22%</t>
  </si>
  <si>
    <t>Saared : 3,78%</t>
  </si>
  <si>
    <t>Põhja : 44,52%</t>
  </si>
  <si>
    <t>Põhja : 30,49%</t>
  </si>
  <si>
    <t>Lääneranna : 1,13%</t>
  </si>
  <si>
    <t>Põhja-Sakala : 8,23%</t>
  </si>
  <si>
    <t>Kohila : 0,05%</t>
  </si>
  <si>
    <t>Saare : 0,05%</t>
  </si>
  <si>
    <t>Rapla : 22,09%</t>
  </si>
  <si>
    <t>Ida-Viru : 7,61%</t>
  </si>
  <si>
    <t>Jõgeva : 0,33%</t>
  </si>
  <si>
    <t>Lääne : 1,72%</t>
  </si>
  <si>
    <t>Saared : 25,77%</t>
  </si>
  <si>
    <t>Saared : 2,34%</t>
  </si>
  <si>
    <t>Lääne-Nigula : 1,00%</t>
  </si>
  <si>
    <t>Pärnu : 5,94%</t>
  </si>
  <si>
    <t>Lõuna : 10,25%</t>
  </si>
  <si>
    <t>Kohila : 68,52%</t>
  </si>
  <si>
    <t>Viljandi : 50,58%</t>
  </si>
  <si>
    <t>Lääneranna : 72,33%</t>
  </si>
  <si>
    <t>Lääneranna : 99,94%</t>
  </si>
  <si>
    <t>Lääne : 98,35%</t>
  </si>
  <si>
    <t>Harju : 43,04%</t>
  </si>
  <si>
    <t>Pärnu : 99,83%</t>
  </si>
  <si>
    <t>Saared : 81,48%</t>
  </si>
  <si>
    <t>Põhja : 41,45%</t>
  </si>
  <si>
    <t>Saared : 97,75%</t>
  </si>
  <si>
    <t>Lääne : 52,96%</t>
  </si>
  <si>
    <t>Lääne : 93,62%</t>
  </si>
  <si>
    <t>Saue : 30,04%</t>
  </si>
  <si>
    <t>Mulgi : 0,04%</t>
  </si>
  <si>
    <t>Põhja-Sakala : 26,86%</t>
  </si>
  <si>
    <t>Lääne-Nigula : 27,42%</t>
  </si>
  <si>
    <t>Põhja-Sakala : 0,04%</t>
  </si>
  <si>
    <t>Saare : 0,81%</t>
  </si>
  <si>
    <t>Rapla : 34,39%</t>
  </si>
  <si>
    <t>Põhja : 9,49%</t>
  </si>
  <si>
    <t>Lääne : 29,41%</t>
  </si>
  <si>
    <t>Lääne : 2,25%</t>
  </si>
  <si>
    <t>Põhja : 41,42%</t>
  </si>
  <si>
    <t>Saared : 4,35%</t>
  </si>
  <si>
    <t>Lääneranna : 0,86%</t>
  </si>
  <si>
    <t>Kohila : 21,72%</t>
  </si>
  <si>
    <t>Tori : 0,11%</t>
  </si>
  <si>
    <t>Jõgeva : 0,23%</t>
  </si>
  <si>
    <t>Rapla : 21,94%</t>
  </si>
  <si>
    <t>Hiiu : 0,05%</t>
  </si>
  <si>
    <t>Lääne : 8,81%</t>
  </si>
  <si>
    <t>Saared : 22,05%</t>
  </si>
  <si>
    <t>Saared : 5,57%</t>
  </si>
  <si>
    <t>Põhja : 2,03%</t>
  </si>
  <si>
    <t>Lääne-Nigula : 0,47%</t>
  </si>
  <si>
    <t>Saue : 0,48%</t>
  </si>
  <si>
    <t>Pärnu : 0,18%</t>
  </si>
  <si>
    <t>Pärnu : 9,16%</t>
  </si>
  <si>
    <t>Pärnu : 5,51%</t>
  </si>
  <si>
    <t>Lõuna : 7,09%</t>
  </si>
  <si>
    <t>Kohila : 65,06%</t>
  </si>
  <si>
    <t>Lääne-Nigula : 97,54%</t>
  </si>
  <si>
    <t>Jõgeva : 44,25%</t>
  </si>
  <si>
    <t>Viljandi : 99,98%</t>
  </si>
  <si>
    <t>Lääne-Nigula : 76,95%</t>
  </si>
  <si>
    <t>Lääneranna : 76,97%</t>
  </si>
  <si>
    <t>Lääne : 99,81%</t>
  </si>
  <si>
    <t>Rapla : 41,28%</t>
  </si>
  <si>
    <t>Pärnu : 96,43%</t>
  </si>
  <si>
    <t>Saared : 81,91%</t>
  </si>
  <si>
    <t>Põhja : 40,85%</t>
  </si>
  <si>
    <t>Lääne : 51,65%</t>
  </si>
  <si>
    <t>Lääne : 84,17%</t>
  </si>
  <si>
    <t>Saue : 33,71%</t>
  </si>
  <si>
    <t>Mulgi : 2,45%</t>
  </si>
  <si>
    <t>Pärnu : 34,74%</t>
  </si>
  <si>
    <t>Lääneranna : 22,72%</t>
  </si>
  <si>
    <t>Lääne-Nigula : 18,96%</t>
  </si>
  <si>
    <t>Saare : 0,37%</t>
  </si>
  <si>
    <t>Harju : 40,51%</t>
  </si>
  <si>
    <t>Rapla : 3,11%</t>
  </si>
  <si>
    <t>Põhja : 18,00%</t>
  </si>
  <si>
    <t>Lääne : 28,32%</t>
  </si>
  <si>
    <t>Põhja : 46,73%</t>
  </si>
  <si>
    <t>Põhja : 15,70%</t>
  </si>
  <si>
    <t>Lääneranna : 0,76%</t>
  </si>
  <si>
    <t>Põhja-Sakala : 18,44%</t>
  </si>
  <si>
    <t>Tori : 0,28%</t>
  </si>
  <si>
    <t>Põhja-Sakala : 3,10%</t>
  </si>
  <si>
    <t>Jõgeva : 0,03%</t>
  </si>
  <si>
    <t>Rapla : 21,96%</t>
  </si>
  <si>
    <t>Pärnu : 5,87%</t>
  </si>
  <si>
    <t>Lääne : 0,33%</t>
  </si>
  <si>
    <t>Saared : 24,48%</t>
  </si>
  <si>
    <t>Saared : 1,56%</t>
  </si>
  <si>
    <t>Saaremaa : 2,36%</t>
  </si>
  <si>
    <t>Pärnu : 0,63%</t>
  </si>
  <si>
    <t>Lääne : 4,27%</t>
  </si>
  <si>
    <t>Lõuna : 6,35%</t>
  </si>
  <si>
    <t>Kohila : 79,44%</t>
  </si>
  <si>
    <t>Saaremaa : 96,96%</t>
  </si>
  <si>
    <t>Põhja-Sakala : 54,31%</t>
  </si>
  <si>
    <t>Lääneranna : 93,91%</t>
  </si>
  <si>
    <t>Lääneranna : 99,61%</t>
  </si>
  <si>
    <t>Lääne : 52,15%</t>
  </si>
  <si>
    <t>Pärnu : 94,86%</t>
  </si>
  <si>
    <t>Harju : 46,18%</t>
  </si>
  <si>
    <t>Pärnu : 89,43%</t>
  </si>
  <si>
    <t>Saared : 67,48%</t>
  </si>
  <si>
    <t>Põhja : 43,14%</t>
  </si>
  <si>
    <t>Saared : 91,61%</t>
  </si>
  <si>
    <t>Lääne : 52,32%</t>
  </si>
  <si>
    <t>Lääne : 86,10%</t>
  </si>
  <si>
    <t>Lääneranna : 8,94%</t>
  </si>
  <si>
    <t>Põhja-Sakala : 8,86%</t>
  </si>
  <si>
    <t>Lääne-Nigula : 3,03%</t>
  </si>
  <si>
    <t>Viljandi : 44,13%</t>
  </si>
  <si>
    <t>Lääne-Nigula : 5,99%</t>
  </si>
  <si>
    <t>Mustvee : 0,23%</t>
  </si>
  <si>
    <t>Saare : 41,04%</t>
  </si>
  <si>
    <t>Saare : 5,14%</t>
  </si>
  <si>
    <t>Rapla : 24,61%</t>
  </si>
  <si>
    <t>Rapla : 10,39%</t>
  </si>
  <si>
    <t>Põhja : 19,64%</t>
  </si>
  <si>
    <t>Saared : 28,58%</t>
  </si>
  <si>
    <t>Lääne : 8,39%</t>
  </si>
  <si>
    <t>Põhja : 42,77%</t>
  </si>
  <si>
    <t>Saared : 13,83%</t>
  </si>
  <si>
    <t>Saue : 7,64%</t>
  </si>
  <si>
    <t>Hiiumaa : 0,01%</t>
  </si>
  <si>
    <t>Põltsamaa : 0,86%</t>
  </si>
  <si>
    <t>Jõgeva : 0,12%</t>
  </si>
  <si>
    <t>Pärnu : 2,61%</t>
  </si>
  <si>
    <t>Ida-Viru : 10,97%</t>
  </si>
  <si>
    <t>Harju : 0,13%</t>
  </si>
  <si>
    <t>Lääne : 12,26%</t>
  </si>
  <si>
    <t>Lääne : 24,76%</t>
  </si>
  <si>
    <t>Saared : 4,86%</t>
  </si>
  <si>
    <t>Põhja : 0,08%</t>
  </si>
  <si>
    <t>Saku : 1,65%</t>
  </si>
  <si>
    <t>Saku : 0,28%</t>
  </si>
  <si>
    <t>Pärnu : 0,04%</t>
  </si>
  <si>
    <t>Järva : 1,59%</t>
  </si>
  <si>
    <t>Pärnu : 9,18%</t>
  </si>
  <si>
    <t>Pärnu : 5,39%</t>
  </si>
  <si>
    <t>Saare : 0,03%</t>
  </si>
  <si>
    <t>Lõuna : 3,52%</t>
  </si>
  <si>
    <t>Kohila : 65,17%</t>
  </si>
  <si>
    <t>Põhja-Sakala : 99,91%</t>
  </si>
  <si>
    <t>Lääne-Nigula : 76,52%</t>
  </si>
  <si>
    <t>Viljandi : 99,97%</t>
  </si>
  <si>
    <t>Lääne-Nigula : 99,22%</t>
  </si>
  <si>
    <t>Lääne : 99,89%</t>
  </si>
  <si>
    <t>Tartu : 25,06%</t>
  </si>
  <si>
    <t>Rapla : 46,40%</t>
  </si>
  <si>
    <t>Jõgeva : 98,31%</t>
  </si>
  <si>
    <t>Pärnu : 99,96%</t>
  </si>
  <si>
    <t>Põhja : 69,64%</t>
  </si>
  <si>
    <t>Põhja : 36,08%</t>
  </si>
  <si>
    <t>Lääne : 51,69%</t>
  </si>
  <si>
    <t>Lääne : 61,86%</t>
  </si>
  <si>
    <t>Saue : 33,39%</t>
  </si>
  <si>
    <t>Lääneranna : 0,09%</t>
  </si>
  <si>
    <t>Põhja-Sakala : 14,45%</t>
  </si>
  <si>
    <t>Lääneranna : 0,59%</t>
  </si>
  <si>
    <t>Põhja-Sakala : 0,10%</t>
  </si>
  <si>
    <t>Harju : 29,04%</t>
  </si>
  <si>
    <t>Viljandi : 1,69%</t>
  </si>
  <si>
    <t>Saared : 22,07%</t>
  </si>
  <si>
    <t>Lääne : 27,78%</t>
  </si>
  <si>
    <t>Põhja : 47,71%</t>
  </si>
  <si>
    <t>Põhja : 38,10%</t>
  </si>
  <si>
    <t>Lääneranna : 0,80%</t>
  </si>
  <si>
    <t>Väike-Maarja : 5,78%</t>
  </si>
  <si>
    <t>Saaremaa : 8,99%</t>
  </si>
  <si>
    <t>Pärnu : 11,64%</t>
  </si>
  <si>
    <t>Lääne : 7,94%</t>
  </si>
  <si>
    <t>Saared : 23,06%</t>
  </si>
  <si>
    <t>Saared : 0,54%</t>
  </si>
  <si>
    <t>Rapla : 0,36%</t>
  </si>
  <si>
    <t>Põhja-Sakala : 0,07%</t>
  </si>
  <si>
    <t>Haljala : 0,00%</t>
  </si>
  <si>
    <t>Lääne : 6,59%</t>
  </si>
  <si>
    <t>Lõuna : 0,36%</t>
  </si>
  <si>
    <t>Lõuna : 13,08%</t>
  </si>
  <si>
    <t>Kohila : 71,30%</t>
  </si>
  <si>
    <t>Lääne-Nigula : 99,87%</t>
  </si>
  <si>
    <t>Põhja-Sakala : 99,96%</t>
  </si>
  <si>
    <t>Viljandi : 97,05%</t>
  </si>
  <si>
    <t>Lääne-Nigula : 86,67%</t>
  </si>
  <si>
    <t>Lääneranna : 95,00%</t>
  </si>
  <si>
    <t>Lääne : 99,37%</t>
  </si>
  <si>
    <t>Rapla : 99,98%</t>
  </si>
  <si>
    <t>Pärnu : 99,99%</t>
  </si>
  <si>
    <t>Rapla : 51,42%</t>
  </si>
  <si>
    <t>Viljandi : 71,08%</t>
  </si>
  <si>
    <t>Pärnu : 94,98%</t>
  </si>
  <si>
    <t>Põhja : 99,04%</t>
  </si>
  <si>
    <t>Põhja : 39,22%</t>
  </si>
  <si>
    <t>Lääne : 99,86%</t>
  </si>
  <si>
    <t>Lääne : 51,56%</t>
  </si>
  <si>
    <t>Saared : 99,95%</t>
  </si>
  <si>
    <t>Põhja : 77,77%</t>
  </si>
  <si>
    <t>Saue : 18,36%</t>
  </si>
  <si>
    <t>Kose : 0,12%</t>
  </si>
  <si>
    <t>Valga : 2,86%</t>
  </si>
  <si>
    <t>Lääneranna : 11,34%</t>
  </si>
  <si>
    <t>Põhja-Sakala : 2,68%</t>
  </si>
  <si>
    <t>Harju : 0,62%</t>
  </si>
  <si>
    <t>Lääne : 0,02%</t>
  </si>
  <si>
    <t>Harju : 27,18%</t>
  </si>
  <si>
    <t>Jõgeva : 28,61%</t>
  </si>
  <si>
    <t>Hiiu : 2,80%</t>
  </si>
  <si>
    <t>Saared : 0,95%</t>
  </si>
  <si>
    <t>Lõuna : 18,35%</t>
  </si>
  <si>
    <t>Lääne : 29,11%</t>
  </si>
  <si>
    <t>Saared : 0,14%</t>
  </si>
  <si>
    <t>Põhja : 48,12%</t>
  </si>
  <si>
    <t>Lääne : 22,20%</t>
  </si>
  <si>
    <t>Saaremaa : 3,79%</t>
  </si>
  <si>
    <t>Lüganuse : 0,05%</t>
  </si>
  <si>
    <t>Tori : 1,24%</t>
  </si>
  <si>
    <t>Jõgeva : 1,04%</t>
  </si>
  <si>
    <t>Pärnu : 11,81%</t>
  </si>
  <si>
    <t>Harju : 0,18%</t>
  </si>
  <si>
    <t>Rapla : 2,18%</t>
  </si>
  <si>
    <t>Saared : 24,02%</t>
  </si>
  <si>
    <t>Lääne-Nigula : 2,28%</t>
  </si>
  <si>
    <t>Pärnu : 0,66%</t>
  </si>
  <si>
    <t>Pärnu : 9,09%</t>
  </si>
  <si>
    <t>Lääne : 3,19%</t>
  </si>
  <si>
    <t>Pärnu : 0,12%</t>
  </si>
  <si>
    <t>Lõuna : 7,65%</t>
  </si>
  <si>
    <t>Kohila : 74,03%</t>
  </si>
  <si>
    <t>Põhja-Sakala : 98,88%</t>
  </si>
  <si>
    <t>Põhja-Sakala : 82,70%</t>
  </si>
  <si>
    <t>Lääneranna : 99,71%</t>
  </si>
  <si>
    <t>Põhja-Sakala : 50,01%</t>
  </si>
  <si>
    <t>Lääne : 99,62%</t>
  </si>
  <si>
    <t>Tartu : 24,82%</t>
  </si>
  <si>
    <t>Saare : 97,53%</t>
  </si>
  <si>
    <t>Harju : 43,61%</t>
  </si>
  <si>
    <t>Harju : 99,37%</t>
  </si>
  <si>
    <t>Pärnu : 99,32%</t>
  </si>
  <si>
    <t>Saared : 80,57%</t>
  </si>
  <si>
    <t>Põhja : 34,15%</t>
  </si>
  <si>
    <t>Saared : 78,31%</t>
  </si>
  <si>
    <t>Lääne : 54,22%</t>
  </si>
  <si>
    <t>Lääne : 81,79%</t>
  </si>
  <si>
    <t>Saue : 24,74%</t>
  </si>
  <si>
    <t>Saku : 0,87%</t>
  </si>
  <si>
    <t>Viljandi : 14,97%</t>
  </si>
  <si>
    <t>Lääne-Nigula : 0,19%</t>
  </si>
  <si>
    <t>Lääneranna : 49,63%</t>
  </si>
  <si>
    <t>Jõgeva : 0,26%</t>
  </si>
  <si>
    <t>Viljandi : 22,38%</t>
  </si>
  <si>
    <t>Pärnu : 2,47%</t>
  </si>
  <si>
    <t>Rapla : 39,33%</t>
  </si>
  <si>
    <t>Viljandi : 0,62%</t>
  </si>
  <si>
    <t>Rapla : 0,64%</t>
  </si>
  <si>
    <t>Põhja : 14,88%</t>
  </si>
  <si>
    <t>Lääne : 28,07%</t>
  </si>
  <si>
    <t>Lääne : 21,69%</t>
  </si>
  <si>
    <t>Põhja : 42,24%</t>
  </si>
  <si>
    <t>Põhja : 17,22%</t>
  </si>
  <si>
    <t>Lääneranna : 0,89%</t>
  </si>
  <si>
    <t>Kiili : 0,25%</t>
  </si>
  <si>
    <t>Põltsamaa : 1,48%</t>
  </si>
  <si>
    <t>Lääne-Nigula : 0,23%</t>
  </si>
  <si>
    <t>Lääne-Viru : 0,04%</t>
  </si>
  <si>
    <t>Rapla : 22,19%</t>
  </si>
  <si>
    <t>Lääne : 4,70%</t>
  </si>
  <si>
    <t>Hiiu : 0,03%</t>
  </si>
  <si>
    <t>Lääne : 4,35%</t>
  </si>
  <si>
    <t>Lõuna : 27,25%</t>
  </si>
  <si>
    <t>Saared : 3,50%</t>
  </si>
  <si>
    <t>Saared : 0,99%</t>
  </si>
  <si>
    <t>Kohila : 0,54%</t>
  </si>
  <si>
    <t>Tori : 0,02%</t>
  </si>
  <si>
    <t>Rapla : 0,04%</t>
  </si>
  <si>
    <t>Pärnu : 4,07%</t>
  </si>
  <si>
    <t>Lõuna : 0,20%</t>
  </si>
  <si>
    <t>Saared : 10,53%</t>
  </si>
  <si>
    <t>Kohila : 79,45%</t>
  </si>
  <si>
    <t>Lääne-Nigula : 74,50%</t>
  </si>
  <si>
    <t>Lääne-Nigula : 77,39%</t>
  </si>
  <si>
    <t>Saaremaa : 88,23%</t>
  </si>
  <si>
    <t>Põhja-Sakala : 78,53%</t>
  </si>
  <si>
    <t>Lääneranna : 99,93%</t>
  </si>
  <si>
    <t>Lääneranna : 93,27%</t>
  </si>
  <si>
    <t>Lääne : 57,19%</t>
  </si>
  <si>
    <t>Saare : 92,93%</t>
  </si>
  <si>
    <t>Harju : 53,75%</t>
  </si>
  <si>
    <t>Pärnu : 63,34%</t>
  </si>
  <si>
    <t>Saared : 54,59%</t>
  </si>
  <si>
    <t>Põhja : 41,80%</t>
  </si>
  <si>
    <t>Saared : 99,42%</t>
  </si>
  <si>
    <t>Lääne : 53,81%</t>
  </si>
  <si>
    <t>Lääne : 69,24%</t>
  </si>
  <si>
    <t>Saue : 17,90%</t>
  </si>
  <si>
    <t>Põhja-Sakala : 8,83%</t>
  </si>
  <si>
    <t>Saku : 19,17%</t>
  </si>
  <si>
    <t>Lääne-Nigula : 9,74%</t>
  </si>
  <si>
    <t>Viljandi : 15,15%</t>
  </si>
  <si>
    <t>Jõgeva : 6,56%</t>
  </si>
  <si>
    <t>Saare : 33,68%</t>
  </si>
  <si>
    <t>Pärnu : 7,06%</t>
  </si>
  <si>
    <t>Rapla : 15,97%</t>
  </si>
  <si>
    <t>Rapla : 35,82%</t>
  </si>
  <si>
    <t>Põhja : 29,43%</t>
  </si>
  <si>
    <t>Lääne : 28,22%</t>
  </si>
  <si>
    <t>Lääne : 0,58%</t>
  </si>
  <si>
    <t>Põhja : 42,20%</t>
  </si>
  <si>
    <t>Saared : 30,70%</t>
  </si>
  <si>
    <t>Kiili : 2,79%</t>
  </si>
  <si>
    <t>Mulgi : 1,73%</t>
  </si>
  <si>
    <t>Põltsamaa : 3,99%</t>
  </si>
  <si>
    <t>Pärnu : 4,02%</t>
  </si>
  <si>
    <t>Ida-Viru : 12,45%</t>
  </si>
  <si>
    <t>Lääne : 15,60%</t>
  </si>
  <si>
    <t>Saared : 25,31%</t>
  </si>
  <si>
    <t>Saared : 3,94%</t>
  </si>
  <si>
    <t>Põhja : 0,06%</t>
  </si>
  <si>
    <t>Lääne-Nigula : 0,59%</t>
  </si>
  <si>
    <t>Vinni : 1,73%</t>
  </si>
  <si>
    <t>Mulgi : 0,65%</t>
  </si>
  <si>
    <t>Hiiumaa : 0,23%</t>
  </si>
  <si>
    <t>Kohila : 1,12%</t>
  </si>
  <si>
    <t>Mustvee : 0,05%</t>
  </si>
  <si>
    <t>Järva : 1,97%</t>
  </si>
  <si>
    <t>Pärnu : 9,17%</t>
  </si>
  <si>
    <t>Saare : 4,85%</t>
  </si>
  <si>
    <t>Hiiu : 0,27%</t>
  </si>
  <si>
    <t>Lõuna : 0,38%</t>
  </si>
  <si>
    <t>Lõuna : 4,67%</t>
  </si>
  <si>
    <t>Kohila : 82,98%</t>
  </si>
  <si>
    <t>Mulgi : 99,98%</t>
  </si>
  <si>
    <t>Saaremaa : 98,96%</t>
  </si>
  <si>
    <t>Lääneranna : 96,04%</t>
  </si>
  <si>
    <t>Lääneranna : 56,23%</t>
  </si>
  <si>
    <t>Lääne : 99,52%</t>
  </si>
  <si>
    <t>Tartu : 24,85%</t>
  </si>
  <si>
    <t>Pärnu : 82,81%</t>
  </si>
  <si>
    <t>Harju : 42,60%</t>
  </si>
  <si>
    <t>Pärnu : 99,48%</t>
  </si>
  <si>
    <t>Saared : 90,45%</t>
  </si>
  <si>
    <t>Põhja : 40,96%</t>
  </si>
  <si>
    <t>Saared : 98,52%</t>
  </si>
  <si>
    <t>Lääne : 53,27%</t>
  </si>
  <si>
    <t>Põhja : 53,19%</t>
  </si>
  <si>
    <t>Saue : 15,92%</t>
  </si>
  <si>
    <t>Lääne-Nigula : 3,63%</t>
  </si>
  <si>
    <t>Põhja-Sakala : 42,56%</t>
  </si>
  <si>
    <t>Jõgeva : 0,25%</t>
  </si>
  <si>
    <t>Saare : 16,89%</t>
  </si>
  <si>
    <t>Rapla : 30,08%</t>
  </si>
  <si>
    <t>Rapla : 0,52%</t>
  </si>
  <si>
    <t>Põhja : 7,97%</t>
  </si>
  <si>
    <t>Saared : 30,00%</t>
  </si>
  <si>
    <t>Lääne : 1,48%</t>
  </si>
  <si>
    <t>Lääne : 46,80%</t>
  </si>
  <si>
    <t>Mulgi : 0,30%</t>
  </si>
  <si>
    <t>Lääne-Nigula : 1,18%</t>
  </si>
  <si>
    <t>Harju : 0,08%</t>
  </si>
  <si>
    <t>Lääne : 0,25%</t>
  </si>
  <si>
    <t>Ida-Viru : 8,21%</t>
  </si>
  <si>
    <t>Lääne : 1,47%</t>
  </si>
  <si>
    <t>Lääne : 24,19%</t>
  </si>
  <si>
    <t>Saared : 3,20%</t>
  </si>
  <si>
    <t>Saared : 0,02%</t>
  </si>
  <si>
    <t>Lääne-Nigula : 0,29%</t>
  </si>
  <si>
    <t>Põhja-Pärnumaa : 0,12%</t>
  </si>
  <si>
    <t>Lääne-Viru : 0,06%</t>
  </si>
  <si>
    <t>Viljandi : 0,05%</t>
  </si>
  <si>
    <t>Pärnu : 6,72%</t>
  </si>
  <si>
    <t>Lõuna : 4,84%</t>
  </si>
  <si>
    <t>Kohila : 63,02%</t>
  </si>
  <si>
    <t>Lääne-Nigula : 95,11%</t>
  </si>
  <si>
    <t>Põhja-Sakala : 99,89%</t>
  </si>
  <si>
    <t>Lääne-Nigula : 98,20%</t>
  </si>
  <si>
    <t>Lääneranna : 96,12%</t>
  </si>
  <si>
    <t>Lääne : 99,84%</t>
  </si>
  <si>
    <t>Saare : 83,94%</t>
  </si>
  <si>
    <t>Rapla : 47,92%</t>
  </si>
  <si>
    <t>Harju : 76,24%</t>
  </si>
  <si>
    <t>Põhja : 93,59%</t>
  </si>
  <si>
    <t>Lääne : 46,62%</t>
  </si>
  <si>
    <t>Lääne : 97,25%</t>
  </si>
  <si>
    <t>Lääne : 51,58%</t>
  </si>
  <si>
    <t>Põhja : 62,53%</t>
  </si>
  <si>
    <t>Saue : 11,30%</t>
  </si>
  <si>
    <t>Mulgi : 4,64%</t>
  </si>
  <si>
    <t>Lääneranna : 1,60%</t>
  </si>
  <si>
    <t>Jõgeva : 3,12%</t>
  </si>
  <si>
    <t>Pärnu : 16,06%</t>
  </si>
  <si>
    <t>Harju : 31,36%</t>
  </si>
  <si>
    <t>Pärnu : 21,05%</t>
  </si>
  <si>
    <t>Lääne : 3,69%</t>
  </si>
  <si>
    <t>Põhja : 45,71%</t>
  </si>
  <si>
    <t>Saared : 2,28%</t>
  </si>
  <si>
    <t>Põhja : 47,46%</t>
  </si>
  <si>
    <t>Lääne : 37,47%</t>
  </si>
  <si>
    <t>Saaremaa : 9,57%</t>
  </si>
  <si>
    <t>Põhja-Sakala : 0,25%</t>
  </si>
  <si>
    <t>Hiiumaa : 0,03%</t>
  </si>
  <si>
    <t>Pärnu : 0,31%</t>
  </si>
  <si>
    <t>Pärnu : 11,02%</t>
  </si>
  <si>
    <t>Saare : 2,02%</t>
  </si>
  <si>
    <t>Saared : 2,35%</t>
  </si>
  <si>
    <t>Saared : 5,86%</t>
  </si>
  <si>
    <t>Lõuna : 0,47%</t>
  </si>
  <si>
    <t>Saared : 0,90%</t>
  </si>
  <si>
    <t>Lääne-Nigula : 6,43%</t>
  </si>
  <si>
    <t>Põltsamaa : 0,01%</t>
  </si>
  <si>
    <t>Lääne : 3,21%</t>
  </si>
  <si>
    <t>Hiiu : 0,39%</t>
  </si>
  <si>
    <t>Lõuna : 1,81%</t>
  </si>
  <si>
    <t>Kohila : 82,89%</t>
  </si>
  <si>
    <t>Lääne-Nigula : 74,46%</t>
  </si>
  <si>
    <t>Põhja-Sakala : 99,76%</t>
  </si>
  <si>
    <t>Viljandi : 99,83%</t>
  </si>
  <si>
    <t>Lääneranna : 98,43%</t>
  </si>
  <si>
    <t>Lääneranna : 57,21%</t>
  </si>
  <si>
    <t>Lääne : 98,90%</t>
  </si>
  <si>
    <t>Tartu : 24,79%</t>
  </si>
  <si>
    <t>Saare : 92,52%</t>
  </si>
  <si>
    <t>Rapla : 42,16%</t>
  </si>
  <si>
    <t>Pärnu : 51,19%</t>
  </si>
  <si>
    <t>Saared : 49,98%</t>
  </si>
  <si>
    <t>Põhja : 38,53%</t>
  </si>
  <si>
    <t>Saared : 79,60%</t>
  </si>
  <si>
    <t>Lääne : 53,69%</t>
  </si>
  <si>
    <t>Lääne : 75,49%</t>
  </si>
  <si>
    <t>Saue : 15,77%</t>
  </si>
  <si>
    <t>Lääne-Nigula : 0,16%</t>
  </si>
  <si>
    <t>Kohila : 0,13%</t>
  </si>
  <si>
    <t>Lääne-Nigula : 1,46%</t>
  </si>
  <si>
    <t>Põhja-Sakala : 42,64%</t>
  </si>
  <si>
    <t>Viljandi : 22,32%</t>
  </si>
  <si>
    <t>Pärnu : 7,46%</t>
  </si>
  <si>
    <t>Harju : 38,02%</t>
  </si>
  <si>
    <t>Rapla : 45,81%</t>
  </si>
  <si>
    <t>Põhja : 29,90%</t>
  </si>
  <si>
    <t>Lääne : 28,61%</t>
  </si>
  <si>
    <t>Lääne : 20,40%</t>
  </si>
  <si>
    <t>Põhja : 43,85%</t>
  </si>
  <si>
    <t>Põhja : 24,48%</t>
  </si>
  <si>
    <t>Lääneranna : 0,58%</t>
  </si>
  <si>
    <t>Lääne-Nigula : 0,11%</t>
  </si>
  <si>
    <t>Järva : 0,09%</t>
  </si>
  <si>
    <t>Rapla : 22,29%</t>
  </si>
  <si>
    <t>Pärnu : 6,70%</t>
  </si>
  <si>
    <t>Harju : 2,63%</t>
  </si>
  <si>
    <t>Lääne : 19,57%</t>
  </si>
  <si>
    <t>Saared : 24,99%</t>
  </si>
  <si>
    <t>Saared : 2,40%</t>
  </si>
  <si>
    <t>Lääne-Nigula : 0,55%</t>
  </si>
  <si>
    <t>Ida-Viru : 4,73%</t>
  </si>
  <si>
    <t>Lõuna : 0,55%</t>
  </si>
  <si>
    <t>Lõuna : 7,87%</t>
  </si>
  <si>
    <t>Kohila : 81,72%</t>
  </si>
  <si>
    <t>Saaremaa : 56,93%</t>
  </si>
  <si>
    <t>Viljandi : 90,05%</t>
  </si>
  <si>
    <t>Lääneranna : 95,73%</t>
  </si>
  <si>
    <t>Lääneranna : 99,89%</t>
  </si>
  <si>
    <t>Lääne : 75,97%</t>
  </si>
  <si>
    <t>Tartu : 24,97%</t>
  </si>
  <si>
    <t>Saare : 98,04%</t>
  </si>
  <si>
    <t>Harju : 33,05%</t>
  </si>
  <si>
    <t>Pärnu : 82,46%</t>
  </si>
  <si>
    <t>Saared : 67,67%</t>
  </si>
  <si>
    <t>Põhja : 43,37%</t>
  </si>
  <si>
    <t>Saared : 85,55%</t>
  </si>
  <si>
    <t>Lääne : 53,47%</t>
  </si>
  <si>
    <t>Lääne : 96,18%</t>
  </si>
  <si>
    <t>Saue : 8,56%</t>
  </si>
  <si>
    <t>Lääne-Nigula : 16,10%</t>
  </si>
  <si>
    <t>Põhja-Sakala : 7,70%</t>
  </si>
  <si>
    <t>Lääne-Nigula : 4,08%</t>
  </si>
  <si>
    <t>Saare : 21,51%</t>
  </si>
  <si>
    <t>Pärnu : 1,95%</t>
  </si>
  <si>
    <t>Rapla : 24,57%</t>
  </si>
  <si>
    <t>Rapla : 16,27%</t>
  </si>
  <si>
    <t>Põhja : 25,98%</t>
  </si>
  <si>
    <t>Saared : 30,14%</t>
  </si>
  <si>
    <t>Lääne : 14,45%</t>
  </si>
  <si>
    <t>Põhja : 42,28%</t>
  </si>
  <si>
    <t>Põhja : 2,46%</t>
  </si>
  <si>
    <t>Lääne-Nigula : 4,44%</t>
  </si>
  <si>
    <t>Põhja-Sakala : 14,36%</t>
  </si>
  <si>
    <t>Kohila : 2,08%</t>
  </si>
  <si>
    <t>Tori : 0,10%</t>
  </si>
  <si>
    <t>Pärnu : 0,85%</t>
  </si>
  <si>
    <t>Rapla : 22,08%</t>
  </si>
  <si>
    <t>Ida-Viru : 14,85%</t>
  </si>
  <si>
    <t>Harju : 0,88%</t>
  </si>
  <si>
    <t>Lääne : 5,98%</t>
  </si>
  <si>
    <t>Lääne : 23,59%</t>
  </si>
  <si>
    <t>Saared : 4,20%</t>
  </si>
  <si>
    <t>Saared : 1,36%</t>
  </si>
  <si>
    <t>Lääneranna : 4,12%</t>
  </si>
  <si>
    <t>Mulgi : 12,57%</t>
  </si>
  <si>
    <t>Rapla : 0,11%</t>
  </si>
  <si>
    <t>Järva : 0,83%</t>
  </si>
  <si>
    <t>Pärnu : 12,54%</t>
  </si>
  <si>
    <t>Lõuna : 2,90%</t>
  </si>
  <si>
    <t>Lääne-Nigula : 81,69%</t>
  </si>
  <si>
    <t>Viljandi : 98,83%</t>
  </si>
  <si>
    <t>Lääne-Nigula : 87,74%</t>
  </si>
  <si>
    <t>Lääneranna : 98,45%</t>
  </si>
  <si>
    <t>Lääne : 98,32%</t>
  </si>
  <si>
    <t>Saare : 94,34%</t>
  </si>
  <si>
    <t>Rapla : 39,67%</t>
  </si>
  <si>
    <t>Pärnu : 73,98%</t>
  </si>
  <si>
    <t>Põhja : 86,74%</t>
  </si>
  <si>
    <t>Põhja : 43,39%</t>
  </si>
  <si>
    <t>Lääne : 99,91%</t>
  </si>
  <si>
    <t>Lääne : 54,67%</t>
  </si>
  <si>
    <t>Lääne : 92,70%</t>
  </si>
  <si>
    <t>Saue : 24,85%</t>
  </si>
  <si>
    <t>Saaremaa : 15,36%</t>
  </si>
  <si>
    <t>Põhja-Sakala : 1,05%</t>
  </si>
  <si>
    <t>Lääneranna : 12,00%</t>
  </si>
  <si>
    <t>Põhja-Sakala : 1,17%</t>
  </si>
  <si>
    <t>Saare : 1,16%</t>
  </si>
  <si>
    <t>Pärnu : 5,66%</t>
  </si>
  <si>
    <t>Harju : 35,49%</t>
  </si>
  <si>
    <t>Harju : 17,50%</t>
  </si>
  <si>
    <t>Saared : 12,75%</t>
  </si>
  <si>
    <t>Lääne : 33,11%</t>
  </si>
  <si>
    <t>Saared : 0,09%</t>
  </si>
  <si>
    <t>Põhja : 41,79%</t>
  </si>
  <si>
    <t>Põhja : 6,95%</t>
  </si>
  <si>
    <t>Lääne-Nigula : 3,44%</t>
  </si>
  <si>
    <t>Põhja-Sakala : 2,14%</t>
  </si>
  <si>
    <t>Kohila : 0,11%</t>
  </si>
  <si>
    <t>Tori : 0,21%</t>
  </si>
  <si>
    <t>Lääne-Nigula : 0,36%</t>
  </si>
  <si>
    <t>Harju : 0,16%</t>
  </si>
  <si>
    <t>Rapla : 22,01%</t>
  </si>
  <si>
    <t>Pärnu : 10,02%</t>
  </si>
  <si>
    <t>Rapla : 5,33%</t>
  </si>
  <si>
    <t>Lääne : 0,44%</t>
  </si>
  <si>
    <t>Saared : 19,79%</t>
  </si>
  <si>
    <t>Saared : 3,49%</t>
  </si>
  <si>
    <t>Lääneranna : 2,28%</t>
  </si>
  <si>
    <t>Mulgi : 0,80%</t>
  </si>
  <si>
    <t>Järva : 0,16%</t>
  </si>
  <si>
    <t>Ida-Viru : 5,71%</t>
  </si>
  <si>
    <t>Hiiu : 2,03%</t>
  </si>
  <si>
    <t>Lõuna : 3,71%</t>
  </si>
  <si>
    <t>LäänenigulaLääneLääne</t>
  </si>
  <si>
    <t>Vallad</t>
  </si>
  <si>
    <t>Alutaguse</t>
  </si>
  <si>
    <t>Hiiu</t>
  </si>
  <si>
    <t>Jõelähtme</t>
  </si>
  <si>
    <t>Jõgeva</t>
  </si>
  <si>
    <t>Kadrina</t>
  </si>
  <si>
    <t>Lääneranna</t>
  </si>
  <si>
    <t>Lüganuse</t>
  </si>
  <si>
    <t>Mustvee</t>
  </si>
  <si>
    <t>Märjamaa</t>
  </si>
  <si>
    <t>Paide</t>
  </si>
  <si>
    <t>Pärnu</t>
  </si>
  <si>
    <t>Põhja-Sakala</t>
  </si>
  <si>
    <t>Lääne-Nigula</t>
  </si>
  <si>
    <t>Rakvere</t>
  </si>
  <si>
    <t>Rapla</t>
  </si>
  <si>
    <t>Saaremaa</t>
  </si>
  <si>
    <t>Saue</t>
  </si>
  <si>
    <t>Tartu</t>
  </si>
  <si>
    <t>Tõrva</t>
  </si>
  <si>
    <t>Türi</t>
  </si>
  <si>
    <t>Valga</t>
  </si>
  <si>
    <t>Viljandi</t>
  </si>
  <si>
    <t>Maakonnad</t>
  </si>
  <si>
    <t>Harju</t>
  </si>
  <si>
    <t>Lääne-Viru</t>
  </si>
  <si>
    <t>Ida-Viru</t>
  </si>
  <si>
    <t>Järva</t>
  </si>
  <si>
    <t>Saare</t>
  </si>
  <si>
    <t>Lääne</t>
  </si>
  <si>
    <t>Regioonid</t>
  </si>
  <si>
    <t>Põhja</t>
  </si>
  <si>
    <t>Lõuna</t>
  </si>
  <si>
    <t>Saared</t>
  </si>
  <si>
    <t>Esimene pakkumine</t>
  </si>
  <si>
    <t>Teine pakkumine</t>
  </si>
  <si>
    <t>Kolmas pakkumine</t>
  </si>
  <si>
    <t>Neljas pakkumine</t>
  </si>
  <si>
    <t>Ebatäpne pakkumine</t>
  </si>
  <si>
    <t>Tulemusi piirkonnas</t>
  </si>
  <si>
    <t>Pilte piirkonnas</t>
  </si>
  <si>
    <t>Pakkumise kohta:</t>
  </si>
  <si>
    <t>Kõik tulemused</t>
  </si>
  <si>
    <t>Eesti Rahva Muuseumi kujutiste tulemused</t>
  </si>
  <si>
    <t>MTÜ Rahvarõivad kujutiste tulemused</t>
  </si>
  <si>
    <t>Kokku tulemusi</t>
  </si>
  <si>
    <t>Korrektseid tulemusi</t>
  </si>
  <si>
    <t>MTÜ Rahvarõivad kujutiste tulemused - rohkendatud materjalidell treenitud mudelid</t>
  </si>
  <si>
    <t>Eesti Rahva Muuseumi kujutiste tulemused - rohkendatud materjalidel treenitud mudelid</t>
  </si>
  <si>
    <t>Kõik tulemused - rohkendatud materjalidel treenitud mudelid</t>
  </si>
  <si>
    <t>MTÜ Rahvarõivad kujutiste tulemused - algmaterjalidel treenitud mudelid</t>
  </si>
  <si>
    <t>Eesti Rahva Muuseumi kujutiste tulemused - algmaterjalidel treenitud mudelid</t>
  </si>
  <si>
    <t>Kõik tulemused - algmaterjalidel treenitud mudelid</t>
  </si>
  <si>
    <t>Korrektne tulemus</t>
  </si>
  <si>
    <t>Ebakorrektne tulemus</t>
  </si>
  <si>
    <t>Laiendatud korrektusega tulemus</t>
  </si>
  <si>
    <t>Kõik tulemused - kas rohkendatud materjalidel treenitud mudelid olid täpsemad kui algmaterjalidel treenitud mudelid?</t>
  </si>
  <si>
    <t>Eesti Rahva Muuseumi kujutiste tulemused - kas rohkendatud materjalidel treenitud mudelid olid täpsemad kui algmaterjalidel treenitud mudelid?</t>
  </si>
  <si>
    <t>MTÜ Rahvarõivad kujutiste tulemused - kas rohkendatud materjalidel treenitud mudelid olid täpsemad kui algmaterjalidel treenitud mudelid?</t>
  </si>
  <si>
    <t>Laiendatud</t>
  </si>
  <si>
    <t>Laiendatud tulemused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</si>
</sst>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C0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double">
        <color indexed="64"/>
      </bottom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2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0" xfId="0" applyBorder="1" applyAlignment="1">
      <alignment vertical="center"/>
    </xf>
    <xf numFmtId="0" fontId="0" fillId="7" borderId="25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3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FF0000"/>
      <color rgb="FFCC0000"/>
      <color rgb="FF66FF33"/>
      <color rgb="FFFFCC99"/>
      <color rgb="FF99FF99"/>
      <color rgb="FFFF9933"/>
      <color rgb="FFFFFF66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D6E5-A217-4CC7-B4D9-EEBD3E1AA6A8}">
  <dimension ref="B1:AL189"/>
  <sheetViews>
    <sheetView zoomScale="85" zoomScaleNormal="85" workbookViewId="0">
      <selection activeCell="AA203" sqref="AA203"/>
    </sheetView>
  </sheetViews>
  <sheetFormatPr defaultRowHeight="15" outlineLevelCol="2" x14ac:dyDescent="0.25"/>
  <cols>
    <col min="2" max="2" width="43.140625" customWidth="1"/>
    <col min="3" max="14" width="24.28515625" hidden="1" customWidth="1" outlineLevel="2"/>
    <col min="15" max="15" width="24.28515625" hidden="1" customWidth="1" outlineLevel="1" collapsed="1"/>
    <col min="16" max="26" width="24.28515625" hidden="1" customWidth="1" outlineLevel="1"/>
    <col min="27" max="27" width="24.28515625" customWidth="1" collapsed="1"/>
    <col min="28" max="38" width="24.28515625" customWidth="1"/>
  </cols>
  <sheetData>
    <row r="1" spans="2:38" ht="15.75" thickBot="1" x14ac:dyDescent="0.3"/>
    <row r="2" spans="2:38" ht="16.5" thickTop="1" thickBot="1" x14ac:dyDescent="0.3">
      <c r="B2" s="163" t="s">
        <v>21</v>
      </c>
      <c r="C2" s="154" t="s">
        <v>22</v>
      </c>
      <c r="D2" s="155"/>
      <c r="E2" s="155"/>
      <c r="F2" s="155"/>
      <c r="G2" s="155"/>
      <c r="H2" s="156"/>
      <c r="I2" s="154" t="s">
        <v>23</v>
      </c>
      <c r="J2" s="155"/>
      <c r="K2" s="155"/>
      <c r="L2" s="155"/>
      <c r="M2" s="155"/>
      <c r="N2" s="156"/>
      <c r="O2" s="154" t="s">
        <v>24</v>
      </c>
      <c r="P2" s="155"/>
      <c r="Q2" s="155"/>
      <c r="R2" s="155"/>
      <c r="S2" s="155"/>
      <c r="T2" s="156"/>
      <c r="U2" s="154" t="s">
        <v>25</v>
      </c>
      <c r="V2" s="155"/>
      <c r="W2" s="155"/>
      <c r="X2" s="155"/>
      <c r="Y2" s="155"/>
      <c r="Z2" s="156"/>
      <c r="AA2" s="154" t="s">
        <v>26</v>
      </c>
      <c r="AB2" s="155"/>
      <c r="AC2" s="155"/>
      <c r="AD2" s="155"/>
      <c r="AE2" s="155"/>
      <c r="AF2" s="156"/>
      <c r="AG2" s="154" t="s">
        <v>27</v>
      </c>
      <c r="AH2" s="155"/>
      <c r="AI2" s="155"/>
      <c r="AJ2" s="155"/>
      <c r="AK2" s="155"/>
      <c r="AL2" s="156"/>
    </row>
    <row r="3" spans="2:38" ht="15.75" thickBot="1" x14ac:dyDescent="0.3">
      <c r="B3" s="164"/>
      <c r="C3" s="160" t="s">
        <v>31</v>
      </c>
      <c r="D3" s="158"/>
      <c r="E3" s="161"/>
      <c r="F3" s="157" t="s">
        <v>32</v>
      </c>
      <c r="G3" s="158"/>
      <c r="H3" s="159"/>
      <c r="I3" s="160" t="s">
        <v>31</v>
      </c>
      <c r="J3" s="158"/>
      <c r="K3" s="161"/>
      <c r="L3" s="157" t="s">
        <v>32</v>
      </c>
      <c r="M3" s="158"/>
      <c r="N3" s="159"/>
      <c r="O3" s="160" t="s">
        <v>31</v>
      </c>
      <c r="P3" s="158"/>
      <c r="Q3" s="161"/>
      <c r="R3" s="157" t="s">
        <v>32</v>
      </c>
      <c r="S3" s="158"/>
      <c r="T3" s="159"/>
      <c r="U3" s="160" t="s">
        <v>31</v>
      </c>
      <c r="V3" s="158"/>
      <c r="W3" s="161"/>
      <c r="X3" s="157" t="s">
        <v>32</v>
      </c>
      <c r="Y3" s="158"/>
      <c r="Z3" s="159"/>
      <c r="AA3" s="160" t="s">
        <v>31</v>
      </c>
      <c r="AB3" s="158"/>
      <c r="AC3" s="161"/>
      <c r="AD3" s="157" t="s">
        <v>32</v>
      </c>
      <c r="AE3" s="158"/>
      <c r="AF3" s="159"/>
      <c r="AG3" s="160" t="s">
        <v>31</v>
      </c>
      <c r="AH3" s="158"/>
      <c r="AI3" s="161"/>
      <c r="AJ3" s="157" t="s">
        <v>32</v>
      </c>
      <c r="AK3" s="158"/>
      <c r="AL3" s="159"/>
    </row>
    <row r="4" spans="2:38" ht="15.75" thickBot="1" x14ac:dyDescent="0.3">
      <c r="B4" s="165"/>
      <c r="C4" s="3" t="s">
        <v>28</v>
      </c>
      <c r="D4" s="4" t="s">
        <v>29</v>
      </c>
      <c r="E4" s="5" t="s">
        <v>30</v>
      </c>
      <c r="F4" s="6" t="s">
        <v>28</v>
      </c>
      <c r="G4" s="4" t="s">
        <v>29</v>
      </c>
      <c r="H4" s="7" t="s">
        <v>30</v>
      </c>
      <c r="I4" s="3" t="s">
        <v>28</v>
      </c>
      <c r="J4" s="4" t="s">
        <v>29</v>
      </c>
      <c r="K4" s="5" t="s">
        <v>30</v>
      </c>
      <c r="L4" s="6" t="s">
        <v>28</v>
      </c>
      <c r="M4" s="4" t="s">
        <v>29</v>
      </c>
      <c r="N4" s="7" t="s">
        <v>30</v>
      </c>
      <c r="O4" s="3" t="s">
        <v>28</v>
      </c>
      <c r="P4" s="4" t="s">
        <v>29</v>
      </c>
      <c r="Q4" s="5" t="s">
        <v>30</v>
      </c>
      <c r="R4" s="6" t="s">
        <v>28</v>
      </c>
      <c r="S4" s="4" t="s">
        <v>29</v>
      </c>
      <c r="T4" s="7" t="s">
        <v>30</v>
      </c>
      <c r="U4" s="3" t="s">
        <v>28</v>
      </c>
      <c r="V4" s="4" t="s">
        <v>29</v>
      </c>
      <c r="W4" s="5" t="s">
        <v>30</v>
      </c>
      <c r="X4" s="6" t="s">
        <v>28</v>
      </c>
      <c r="Y4" s="4" t="s">
        <v>29</v>
      </c>
      <c r="Z4" s="7" t="s">
        <v>30</v>
      </c>
      <c r="AA4" s="3" t="s">
        <v>28</v>
      </c>
      <c r="AB4" s="4" t="s">
        <v>29</v>
      </c>
      <c r="AC4" s="5" t="s">
        <v>30</v>
      </c>
      <c r="AD4" s="6" t="s">
        <v>28</v>
      </c>
      <c r="AE4" s="4" t="s">
        <v>29</v>
      </c>
      <c r="AF4" s="7" t="s">
        <v>30</v>
      </c>
      <c r="AG4" s="3" t="s">
        <v>28</v>
      </c>
      <c r="AH4" s="4" t="s">
        <v>29</v>
      </c>
      <c r="AI4" s="5" t="s">
        <v>30</v>
      </c>
      <c r="AJ4" s="6" t="s">
        <v>28</v>
      </c>
      <c r="AK4" s="4" t="s">
        <v>29</v>
      </c>
      <c r="AL4" s="7" t="s">
        <v>30</v>
      </c>
    </row>
    <row r="5" spans="2:38" x14ac:dyDescent="0.25">
      <c r="B5" s="162" t="s">
        <v>0</v>
      </c>
      <c r="C5" s="13" t="s">
        <v>39</v>
      </c>
      <c r="D5" s="14" t="s">
        <v>40</v>
      </c>
      <c r="E5" s="15" t="s">
        <v>38</v>
      </c>
      <c r="F5" s="16" t="s">
        <v>41</v>
      </c>
      <c r="G5" s="14" t="s">
        <v>42</v>
      </c>
      <c r="H5" s="17" t="s">
        <v>43</v>
      </c>
      <c r="I5" s="13" t="s">
        <v>44</v>
      </c>
      <c r="J5" s="14" t="s">
        <v>45</v>
      </c>
      <c r="K5" s="15" t="s">
        <v>46</v>
      </c>
      <c r="L5" s="16" t="s">
        <v>44</v>
      </c>
      <c r="M5" s="14" t="s">
        <v>47</v>
      </c>
      <c r="N5" s="17" t="s">
        <v>48</v>
      </c>
      <c r="O5" s="13" t="s">
        <v>49</v>
      </c>
      <c r="P5" s="14" t="s">
        <v>50</v>
      </c>
      <c r="Q5" s="15" t="s">
        <v>51</v>
      </c>
      <c r="R5" s="16" t="s">
        <v>52</v>
      </c>
      <c r="S5" s="14" t="s">
        <v>53</v>
      </c>
      <c r="T5" s="17" t="s">
        <v>54</v>
      </c>
      <c r="U5" s="13" t="s">
        <v>55</v>
      </c>
      <c r="V5" s="54" t="s">
        <v>56</v>
      </c>
      <c r="W5" s="15" t="s">
        <v>57</v>
      </c>
      <c r="X5" s="16" t="s">
        <v>58</v>
      </c>
      <c r="Y5" s="14" t="s">
        <v>59</v>
      </c>
      <c r="Z5" s="17" t="s">
        <v>60</v>
      </c>
      <c r="AA5" s="45" t="s">
        <v>61</v>
      </c>
      <c r="AB5" s="72" t="s">
        <v>62</v>
      </c>
      <c r="AC5" s="51" t="s">
        <v>63</v>
      </c>
      <c r="AD5" s="82" t="s">
        <v>64</v>
      </c>
      <c r="AE5" s="54" t="s">
        <v>65</v>
      </c>
      <c r="AF5" s="60" t="s">
        <v>66</v>
      </c>
      <c r="AG5" s="63" t="s">
        <v>67</v>
      </c>
      <c r="AH5" s="42" t="s">
        <v>68</v>
      </c>
      <c r="AI5" s="51" t="s">
        <v>63</v>
      </c>
      <c r="AJ5" s="76" t="s">
        <v>63</v>
      </c>
      <c r="AK5" s="42" t="s">
        <v>69</v>
      </c>
      <c r="AL5" s="60" t="s">
        <v>66</v>
      </c>
    </row>
    <row r="6" spans="2:38" x14ac:dyDescent="0.25">
      <c r="B6" s="153"/>
      <c r="C6" s="18" t="s">
        <v>70</v>
      </c>
      <c r="D6" s="19" t="s">
        <v>71</v>
      </c>
      <c r="E6" s="20" t="s">
        <v>72</v>
      </c>
      <c r="F6" s="21" t="s">
        <v>73</v>
      </c>
      <c r="G6" s="19" t="s">
        <v>74</v>
      </c>
      <c r="H6" s="22" t="s">
        <v>75</v>
      </c>
      <c r="I6" s="18" t="s">
        <v>76</v>
      </c>
      <c r="J6" s="19" t="s">
        <v>77</v>
      </c>
      <c r="K6" s="20" t="s">
        <v>78</v>
      </c>
      <c r="L6" s="21" t="s">
        <v>76</v>
      </c>
      <c r="M6" s="19" t="s">
        <v>79</v>
      </c>
      <c r="N6" s="22" t="s">
        <v>75</v>
      </c>
      <c r="O6" s="18" t="s">
        <v>80</v>
      </c>
      <c r="P6" s="19" t="s">
        <v>81</v>
      </c>
      <c r="Q6" s="20" t="s">
        <v>82</v>
      </c>
      <c r="R6" s="21" t="s">
        <v>83</v>
      </c>
      <c r="S6" s="19" t="s">
        <v>84</v>
      </c>
      <c r="T6" s="22" t="s">
        <v>85</v>
      </c>
      <c r="U6" s="18" t="s">
        <v>86</v>
      </c>
      <c r="V6" s="55" t="s">
        <v>87</v>
      </c>
      <c r="W6" s="20" t="s">
        <v>82</v>
      </c>
      <c r="X6" s="21" t="s">
        <v>88</v>
      </c>
      <c r="Y6" s="19" t="s">
        <v>89</v>
      </c>
      <c r="Z6" s="22" t="s">
        <v>82</v>
      </c>
      <c r="AA6" s="46" t="s">
        <v>90</v>
      </c>
      <c r="AB6" s="73" t="s">
        <v>91</v>
      </c>
      <c r="AC6" s="52" t="s">
        <v>92</v>
      </c>
      <c r="AD6" s="83" t="s">
        <v>93</v>
      </c>
      <c r="AE6" s="55" t="s">
        <v>94</v>
      </c>
      <c r="AF6" s="61" t="s">
        <v>95</v>
      </c>
      <c r="AG6" s="64" t="s">
        <v>95</v>
      </c>
      <c r="AH6" s="43" t="s">
        <v>96</v>
      </c>
      <c r="AI6" s="52" t="s">
        <v>92</v>
      </c>
      <c r="AJ6" s="77" t="s">
        <v>97</v>
      </c>
      <c r="AK6" s="43" t="s">
        <v>98</v>
      </c>
      <c r="AL6" s="61" t="s">
        <v>95</v>
      </c>
    </row>
    <row r="7" spans="2:38" x14ac:dyDescent="0.25">
      <c r="B7" s="153"/>
      <c r="C7" s="18" t="s">
        <v>99</v>
      </c>
      <c r="D7" s="19" t="s">
        <v>100</v>
      </c>
      <c r="E7" s="20" t="s">
        <v>101</v>
      </c>
      <c r="F7" s="21" t="s">
        <v>75</v>
      </c>
      <c r="G7" s="19" t="s">
        <v>102</v>
      </c>
      <c r="H7" s="22" t="s">
        <v>103</v>
      </c>
      <c r="I7" s="18" t="s">
        <v>104</v>
      </c>
      <c r="J7" s="19" t="s">
        <v>105</v>
      </c>
      <c r="K7" s="20" t="s">
        <v>106</v>
      </c>
      <c r="L7" s="21" t="s">
        <v>104</v>
      </c>
      <c r="M7" s="19" t="s">
        <v>107</v>
      </c>
      <c r="N7" s="22" t="s">
        <v>108</v>
      </c>
      <c r="O7" s="18" t="s">
        <v>109</v>
      </c>
      <c r="P7" s="19" t="s">
        <v>110</v>
      </c>
      <c r="Q7" s="20" t="s">
        <v>85</v>
      </c>
      <c r="R7" s="21" t="s">
        <v>111</v>
      </c>
      <c r="S7" s="19" t="s">
        <v>112</v>
      </c>
      <c r="T7" s="22" t="s">
        <v>113</v>
      </c>
      <c r="U7" s="18" t="s">
        <v>114</v>
      </c>
      <c r="V7" s="55" t="s">
        <v>115</v>
      </c>
      <c r="W7" s="20" t="s">
        <v>85</v>
      </c>
      <c r="X7" s="21" t="s">
        <v>116</v>
      </c>
      <c r="Y7" s="19" t="s">
        <v>117</v>
      </c>
      <c r="Z7" s="22" t="s">
        <v>85</v>
      </c>
      <c r="AA7" s="46" t="s">
        <v>118</v>
      </c>
      <c r="AB7" s="73" t="s">
        <v>119</v>
      </c>
      <c r="AC7" s="52" t="s">
        <v>97</v>
      </c>
      <c r="AD7" s="83" t="s">
        <v>120</v>
      </c>
      <c r="AE7" s="55" t="s">
        <v>97</v>
      </c>
      <c r="AF7" s="61" t="s">
        <v>97</v>
      </c>
      <c r="AG7" s="64" t="s">
        <v>121</v>
      </c>
      <c r="AH7" s="43" t="s">
        <v>122</v>
      </c>
      <c r="AI7" s="52" t="s">
        <v>97</v>
      </c>
      <c r="AJ7" s="77" t="s">
        <v>92</v>
      </c>
      <c r="AK7" s="43" t="s">
        <v>97</v>
      </c>
      <c r="AL7" s="61" t="s">
        <v>97</v>
      </c>
    </row>
    <row r="8" spans="2:38" ht="15.75" thickBot="1" x14ac:dyDescent="0.3">
      <c r="B8" s="153"/>
      <c r="C8" s="23" t="s">
        <v>88</v>
      </c>
      <c r="D8" s="24" t="s">
        <v>123</v>
      </c>
      <c r="E8" s="25" t="s">
        <v>106</v>
      </c>
      <c r="F8" s="26" t="s">
        <v>124</v>
      </c>
      <c r="G8" s="24" t="s">
        <v>125</v>
      </c>
      <c r="H8" s="27" t="s">
        <v>101</v>
      </c>
      <c r="I8" s="23" t="s">
        <v>126</v>
      </c>
      <c r="J8" s="24" t="s">
        <v>127</v>
      </c>
      <c r="K8" s="25" t="s">
        <v>128</v>
      </c>
      <c r="L8" s="26" t="s">
        <v>126</v>
      </c>
      <c r="M8" s="24" t="s">
        <v>129</v>
      </c>
      <c r="N8" s="27" t="s">
        <v>101</v>
      </c>
      <c r="O8" s="23" t="s">
        <v>130</v>
      </c>
      <c r="P8" s="24" t="s">
        <v>131</v>
      </c>
      <c r="Q8" s="25" t="s">
        <v>113</v>
      </c>
      <c r="R8" s="26" t="s">
        <v>116</v>
      </c>
      <c r="S8" s="24" t="s">
        <v>132</v>
      </c>
      <c r="T8" s="27" t="s">
        <v>133</v>
      </c>
      <c r="U8" s="23" t="s">
        <v>116</v>
      </c>
      <c r="V8" s="56" t="s">
        <v>134</v>
      </c>
      <c r="W8" s="25" t="s">
        <v>133</v>
      </c>
      <c r="X8" s="26" t="s">
        <v>85</v>
      </c>
      <c r="Y8" s="24" t="s">
        <v>135</v>
      </c>
      <c r="Z8" s="27" t="s">
        <v>113</v>
      </c>
      <c r="AA8" s="47" t="s">
        <v>136</v>
      </c>
      <c r="AB8" s="74" t="s">
        <v>95</v>
      </c>
      <c r="AC8" s="53" t="s">
        <v>121</v>
      </c>
      <c r="AD8" s="84" t="s">
        <v>137</v>
      </c>
      <c r="AE8" s="56" t="s">
        <v>92</v>
      </c>
      <c r="AF8" s="62" t="s">
        <v>121</v>
      </c>
      <c r="AG8" s="65" t="s">
        <v>92</v>
      </c>
      <c r="AH8" s="44" t="s">
        <v>138</v>
      </c>
      <c r="AI8" s="53" t="s">
        <v>121</v>
      </c>
      <c r="AJ8" s="78" t="s">
        <v>121</v>
      </c>
      <c r="AK8" s="44" t="s">
        <v>95</v>
      </c>
      <c r="AL8" s="62" t="s">
        <v>121</v>
      </c>
    </row>
    <row r="9" spans="2:38" x14ac:dyDescent="0.25">
      <c r="B9" s="153" t="s">
        <v>6</v>
      </c>
      <c r="C9" s="13" t="s">
        <v>475</v>
      </c>
      <c r="D9" s="14" t="s">
        <v>140</v>
      </c>
      <c r="E9" s="15" t="s">
        <v>38</v>
      </c>
      <c r="F9" s="16" t="s">
        <v>41</v>
      </c>
      <c r="G9" s="14" t="s">
        <v>41</v>
      </c>
      <c r="H9" s="17" t="s">
        <v>43</v>
      </c>
      <c r="I9" s="13" t="s">
        <v>476</v>
      </c>
      <c r="J9" s="14" t="s">
        <v>477</v>
      </c>
      <c r="K9" s="48" t="s">
        <v>46</v>
      </c>
      <c r="L9" s="16" t="s">
        <v>476</v>
      </c>
      <c r="M9" s="14" t="s">
        <v>478</v>
      </c>
      <c r="N9" s="17" t="s">
        <v>48</v>
      </c>
      <c r="O9" s="13" t="s">
        <v>479</v>
      </c>
      <c r="P9" s="14" t="s">
        <v>480</v>
      </c>
      <c r="Q9" s="15" t="s">
        <v>51</v>
      </c>
      <c r="R9" s="16" t="s">
        <v>481</v>
      </c>
      <c r="S9" s="14" t="s">
        <v>482</v>
      </c>
      <c r="T9" s="17" t="s">
        <v>54</v>
      </c>
      <c r="U9" s="13" t="s">
        <v>483</v>
      </c>
      <c r="V9" s="14" t="s">
        <v>484</v>
      </c>
      <c r="W9" s="15" t="s">
        <v>57</v>
      </c>
      <c r="X9" s="16" t="s">
        <v>485</v>
      </c>
      <c r="Y9" s="14" t="s">
        <v>486</v>
      </c>
      <c r="Z9" s="17" t="s">
        <v>60</v>
      </c>
      <c r="AA9" s="45" t="s">
        <v>487</v>
      </c>
      <c r="AB9" s="72" t="s">
        <v>364</v>
      </c>
      <c r="AC9" s="51" t="s">
        <v>63</v>
      </c>
      <c r="AD9" s="39" t="s">
        <v>488</v>
      </c>
      <c r="AE9" s="54" t="s">
        <v>489</v>
      </c>
      <c r="AF9" s="60" t="s">
        <v>66</v>
      </c>
      <c r="AG9" s="63" t="s">
        <v>490</v>
      </c>
      <c r="AH9" s="42" t="s">
        <v>491</v>
      </c>
      <c r="AI9" s="51" t="s">
        <v>63</v>
      </c>
      <c r="AJ9" s="76" t="s">
        <v>492</v>
      </c>
      <c r="AK9" s="42" t="s">
        <v>493</v>
      </c>
      <c r="AL9" s="60" t="s">
        <v>66</v>
      </c>
    </row>
    <row r="10" spans="2:38" x14ac:dyDescent="0.25">
      <c r="B10" s="153"/>
      <c r="C10" s="18" t="s">
        <v>494</v>
      </c>
      <c r="D10" s="19" t="s">
        <v>228</v>
      </c>
      <c r="E10" s="20" t="s">
        <v>72</v>
      </c>
      <c r="F10" s="21" t="s">
        <v>75</v>
      </c>
      <c r="G10" s="19" t="s">
        <v>125</v>
      </c>
      <c r="H10" s="22" t="s">
        <v>75</v>
      </c>
      <c r="I10" s="18" t="s">
        <v>495</v>
      </c>
      <c r="J10" s="19" t="s">
        <v>496</v>
      </c>
      <c r="K10" s="49" t="s">
        <v>78</v>
      </c>
      <c r="L10" s="21" t="s">
        <v>495</v>
      </c>
      <c r="M10" s="19" t="s">
        <v>497</v>
      </c>
      <c r="N10" s="22" t="s">
        <v>75</v>
      </c>
      <c r="O10" s="18" t="s">
        <v>498</v>
      </c>
      <c r="P10" s="19" t="s">
        <v>499</v>
      </c>
      <c r="Q10" s="20" t="s">
        <v>82</v>
      </c>
      <c r="R10" s="21" t="s">
        <v>500</v>
      </c>
      <c r="S10" s="19" t="s">
        <v>501</v>
      </c>
      <c r="T10" s="22" t="s">
        <v>85</v>
      </c>
      <c r="U10" s="18" t="s">
        <v>502</v>
      </c>
      <c r="V10" s="19" t="s">
        <v>503</v>
      </c>
      <c r="W10" s="20" t="s">
        <v>82</v>
      </c>
      <c r="X10" s="21" t="s">
        <v>504</v>
      </c>
      <c r="Y10" s="19" t="s">
        <v>505</v>
      </c>
      <c r="Z10" s="22" t="s">
        <v>82</v>
      </c>
      <c r="AA10" s="46" t="s">
        <v>506</v>
      </c>
      <c r="AB10" s="73" t="s">
        <v>383</v>
      </c>
      <c r="AC10" s="52" t="s">
        <v>92</v>
      </c>
      <c r="AD10" s="40" t="s">
        <v>507</v>
      </c>
      <c r="AE10" s="55" t="s">
        <v>508</v>
      </c>
      <c r="AF10" s="61" t="s">
        <v>95</v>
      </c>
      <c r="AG10" s="64" t="s">
        <v>509</v>
      </c>
      <c r="AH10" s="43" t="s">
        <v>510</v>
      </c>
      <c r="AI10" s="52" t="s">
        <v>92</v>
      </c>
      <c r="AJ10" s="77" t="s">
        <v>511</v>
      </c>
      <c r="AK10" s="43" t="s">
        <v>512</v>
      </c>
      <c r="AL10" s="61" t="s">
        <v>95</v>
      </c>
    </row>
    <row r="11" spans="2:38" x14ac:dyDescent="0.25">
      <c r="B11" s="153"/>
      <c r="C11" s="18" t="s">
        <v>513</v>
      </c>
      <c r="D11" s="19" t="s">
        <v>514</v>
      </c>
      <c r="E11" s="20" t="s">
        <v>101</v>
      </c>
      <c r="F11" s="21" t="s">
        <v>73</v>
      </c>
      <c r="G11" s="19" t="s">
        <v>248</v>
      </c>
      <c r="H11" s="22" t="s">
        <v>103</v>
      </c>
      <c r="I11" s="18" t="s">
        <v>515</v>
      </c>
      <c r="J11" s="19" t="s">
        <v>516</v>
      </c>
      <c r="K11" s="49" t="s">
        <v>106</v>
      </c>
      <c r="L11" s="21" t="s">
        <v>515</v>
      </c>
      <c r="M11" s="19" t="s">
        <v>517</v>
      </c>
      <c r="N11" s="22" t="s">
        <v>108</v>
      </c>
      <c r="O11" s="18" t="s">
        <v>518</v>
      </c>
      <c r="P11" s="19" t="s">
        <v>519</v>
      </c>
      <c r="Q11" s="20" t="s">
        <v>85</v>
      </c>
      <c r="R11" s="21" t="s">
        <v>520</v>
      </c>
      <c r="S11" s="19" t="s">
        <v>410</v>
      </c>
      <c r="T11" s="22" t="s">
        <v>113</v>
      </c>
      <c r="U11" s="18" t="s">
        <v>521</v>
      </c>
      <c r="V11" s="19" t="s">
        <v>522</v>
      </c>
      <c r="W11" s="20" t="s">
        <v>85</v>
      </c>
      <c r="X11" s="21" t="s">
        <v>523</v>
      </c>
      <c r="Y11" s="19" t="s">
        <v>524</v>
      </c>
      <c r="Z11" s="22" t="s">
        <v>85</v>
      </c>
      <c r="AA11" s="46" t="s">
        <v>97</v>
      </c>
      <c r="AB11" s="73" t="s">
        <v>119</v>
      </c>
      <c r="AC11" s="52" t="s">
        <v>97</v>
      </c>
      <c r="AD11" s="40" t="s">
        <v>525</v>
      </c>
      <c r="AE11" s="55" t="s">
        <v>526</v>
      </c>
      <c r="AF11" s="61" t="s">
        <v>97</v>
      </c>
      <c r="AG11" s="64" t="s">
        <v>527</v>
      </c>
      <c r="AH11" s="43" t="s">
        <v>528</v>
      </c>
      <c r="AI11" s="52" t="s">
        <v>97</v>
      </c>
      <c r="AJ11" s="77" t="s">
        <v>529</v>
      </c>
      <c r="AK11" s="43" t="s">
        <v>97</v>
      </c>
      <c r="AL11" s="61" t="s">
        <v>97</v>
      </c>
    </row>
    <row r="12" spans="2:38" ht="15.75" thickBot="1" x14ac:dyDescent="0.3">
      <c r="B12" s="153"/>
      <c r="C12" s="23" t="s">
        <v>530</v>
      </c>
      <c r="D12" s="24" t="s">
        <v>264</v>
      </c>
      <c r="E12" s="25" t="s">
        <v>106</v>
      </c>
      <c r="F12" s="26" t="s">
        <v>108</v>
      </c>
      <c r="G12" s="24" t="s">
        <v>75</v>
      </c>
      <c r="H12" s="27" t="s">
        <v>101</v>
      </c>
      <c r="I12" s="23" t="s">
        <v>531</v>
      </c>
      <c r="J12" s="24" t="s">
        <v>532</v>
      </c>
      <c r="K12" s="50" t="s">
        <v>128</v>
      </c>
      <c r="L12" s="26" t="s">
        <v>531</v>
      </c>
      <c r="M12" s="24" t="s">
        <v>533</v>
      </c>
      <c r="N12" s="27" t="s">
        <v>101</v>
      </c>
      <c r="O12" s="23" t="s">
        <v>534</v>
      </c>
      <c r="P12" s="24" t="s">
        <v>203</v>
      </c>
      <c r="Q12" s="25" t="s">
        <v>113</v>
      </c>
      <c r="R12" s="26" t="s">
        <v>535</v>
      </c>
      <c r="S12" s="24" t="s">
        <v>342</v>
      </c>
      <c r="T12" s="27" t="s">
        <v>133</v>
      </c>
      <c r="U12" s="23" t="s">
        <v>536</v>
      </c>
      <c r="V12" s="24" t="s">
        <v>537</v>
      </c>
      <c r="W12" s="25" t="s">
        <v>133</v>
      </c>
      <c r="X12" s="26" t="s">
        <v>116</v>
      </c>
      <c r="Y12" s="24" t="s">
        <v>538</v>
      </c>
      <c r="Z12" s="27" t="s">
        <v>113</v>
      </c>
      <c r="AA12" s="47" t="s">
        <v>95</v>
      </c>
      <c r="AB12" s="74" t="s">
        <v>95</v>
      </c>
      <c r="AC12" s="53" t="s">
        <v>121</v>
      </c>
      <c r="AD12" s="41" t="s">
        <v>137</v>
      </c>
      <c r="AE12" s="56" t="s">
        <v>539</v>
      </c>
      <c r="AF12" s="62" t="s">
        <v>121</v>
      </c>
      <c r="AG12" s="65" t="s">
        <v>92</v>
      </c>
      <c r="AH12" s="44" t="s">
        <v>273</v>
      </c>
      <c r="AI12" s="53" t="s">
        <v>121</v>
      </c>
      <c r="AJ12" s="78" t="s">
        <v>121</v>
      </c>
      <c r="AK12" s="44" t="s">
        <v>95</v>
      </c>
      <c r="AL12" s="62" t="s">
        <v>121</v>
      </c>
    </row>
    <row r="13" spans="2:38" x14ac:dyDescent="0.25">
      <c r="B13" s="153" t="s">
        <v>4</v>
      </c>
      <c r="C13" s="13" t="s">
        <v>349</v>
      </c>
      <c r="D13" s="14" t="s">
        <v>350</v>
      </c>
      <c r="E13" s="33" t="s">
        <v>38</v>
      </c>
      <c r="F13" s="16" t="s">
        <v>41</v>
      </c>
      <c r="G13" s="14" t="s">
        <v>351</v>
      </c>
      <c r="H13" s="17" t="s">
        <v>43</v>
      </c>
      <c r="I13" s="13" t="s">
        <v>352</v>
      </c>
      <c r="J13" s="14" t="s">
        <v>353</v>
      </c>
      <c r="K13" s="15" t="s">
        <v>46</v>
      </c>
      <c r="L13" s="16" t="s">
        <v>352</v>
      </c>
      <c r="M13" s="14" t="s">
        <v>354</v>
      </c>
      <c r="N13" s="17" t="s">
        <v>48</v>
      </c>
      <c r="O13" s="13" t="s">
        <v>355</v>
      </c>
      <c r="P13" s="14" t="s">
        <v>356</v>
      </c>
      <c r="Q13" s="15" t="s">
        <v>51</v>
      </c>
      <c r="R13" s="16" t="s">
        <v>357</v>
      </c>
      <c r="S13" s="14" t="s">
        <v>358</v>
      </c>
      <c r="T13" s="17" t="s">
        <v>54</v>
      </c>
      <c r="U13" s="13" t="s">
        <v>359</v>
      </c>
      <c r="V13" s="14" t="s">
        <v>360</v>
      </c>
      <c r="W13" s="15" t="s">
        <v>57</v>
      </c>
      <c r="X13" s="16" t="s">
        <v>361</v>
      </c>
      <c r="Y13" s="14" t="s">
        <v>362</v>
      </c>
      <c r="Z13" s="17" t="s">
        <v>60</v>
      </c>
      <c r="AA13" s="45" t="s">
        <v>363</v>
      </c>
      <c r="AB13" s="72" t="s">
        <v>364</v>
      </c>
      <c r="AC13" s="51" t="s">
        <v>63</v>
      </c>
      <c r="AD13" s="39" t="s">
        <v>365</v>
      </c>
      <c r="AE13" s="54" t="s">
        <v>366</v>
      </c>
      <c r="AF13" s="60" t="s">
        <v>66</v>
      </c>
      <c r="AG13" s="79" t="s">
        <v>67</v>
      </c>
      <c r="AH13" s="42" t="s">
        <v>367</v>
      </c>
      <c r="AI13" s="51" t="s">
        <v>63</v>
      </c>
      <c r="AJ13" s="76" t="s">
        <v>63</v>
      </c>
      <c r="AK13" s="42" t="s">
        <v>368</v>
      </c>
      <c r="AL13" s="60" t="s">
        <v>66</v>
      </c>
    </row>
    <row r="14" spans="2:38" x14ac:dyDescent="0.25">
      <c r="B14" s="153"/>
      <c r="C14" s="18" t="s">
        <v>369</v>
      </c>
      <c r="D14" s="19" t="s">
        <v>296</v>
      </c>
      <c r="E14" s="34" t="s">
        <v>72</v>
      </c>
      <c r="F14" s="21" t="s">
        <v>73</v>
      </c>
      <c r="G14" s="19" t="s">
        <v>370</v>
      </c>
      <c r="H14" s="22" t="s">
        <v>75</v>
      </c>
      <c r="I14" s="18" t="s">
        <v>371</v>
      </c>
      <c r="J14" s="19" t="s">
        <v>372</v>
      </c>
      <c r="K14" s="20" t="s">
        <v>78</v>
      </c>
      <c r="L14" s="21" t="s">
        <v>371</v>
      </c>
      <c r="M14" s="19" t="s">
        <v>373</v>
      </c>
      <c r="N14" s="22" t="s">
        <v>75</v>
      </c>
      <c r="O14" s="18" t="s">
        <v>374</v>
      </c>
      <c r="P14" s="19" t="s">
        <v>375</v>
      </c>
      <c r="Q14" s="20" t="s">
        <v>82</v>
      </c>
      <c r="R14" s="21" t="s">
        <v>376</v>
      </c>
      <c r="S14" s="19" t="s">
        <v>377</v>
      </c>
      <c r="T14" s="22" t="s">
        <v>85</v>
      </c>
      <c r="U14" s="18" t="s">
        <v>378</v>
      </c>
      <c r="V14" s="19" t="s">
        <v>379</v>
      </c>
      <c r="W14" s="20" t="s">
        <v>82</v>
      </c>
      <c r="X14" s="21" t="s">
        <v>380</v>
      </c>
      <c r="Y14" s="19" t="s">
        <v>381</v>
      </c>
      <c r="Z14" s="22" t="s">
        <v>82</v>
      </c>
      <c r="AA14" s="46" t="s">
        <v>382</v>
      </c>
      <c r="AB14" s="73" t="s">
        <v>383</v>
      </c>
      <c r="AC14" s="52" t="s">
        <v>92</v>
      </c>
      <c r="AD14" s="40" t="s">
        <v>384</v>
      </c>
      <c r="AE14" s="55" t="s">
        <v>385</v>
      </c>
      <c r="AF14" s="61" t="s">
        <v>95</v>
      </c>
      <c r="AG14" s="80" t="s">
        <v>95</v>
      </c>
      <c r="AH14" s="43" t="s">
        <v>386</v>
      </c>
      <c r="AI14" s="52" t="s">
        <v>92</v>
      </c>
      <c r="AJ14" s="77" t="s">
        <v>97</v>
      </c>
      <c r="AK14" s="43" t="s">
        <v>387</v>
      </c>
      <c r="AL14" s="61" t="s">
        <v>95</v>
      </c>
    </row>
    <row r="15" spans="2:38" x14ac:dyDescent="0.25">
      <c r="B15" s="153"/>
      <c r="C15" s="18" t="s">
        <v>388</v>
      </c>
      <c r="D15" s="19" t="s">
        <v>100</v>
      </c>
      <c r="E15" s="34" t="s">
        <v>101</v>
      </c>
      <c r="F15" s="21" t="s">
        <v>108</v>
      </c>
      <c r="G15" s="19" t="s">
        <v>389</v>
      </c>
      <c r="H15" s="22" t="s">
        <v>103</v>
      </c>
      <c r="I15" s="18" t="s">
        <v>390</v>
      </c>
      <c r="J15" s="19" t="s">
        <v>391</v>
      </c>
      <c r="K15" s="20" t="s">
        <v>106</v>
      </c>
      <c r="L15" s="21" t="s">
        <v>390</v>
      </c>
      <c r="M15" s="19" t="s">
        <v>392</v>
      </c>
      <c r="N15" s="22" t="s">
        <v>108</v>
      </c>
      <c r="O15" s="18" t="s">
        <v>393</v>
      </c>
      <c r="P15" s="19" t="s">
        <v>394</v>
      </c>
      <c r="Q15" s="20" t="s">
        <v>85</v>
      </c>
      <c r="R15" s="21" t="s">
        <v>395</v>
      </c>
      <c r="S15" s="19" t="s">
        <v>396</v>
      </c>
      <c r="T15" s="22" t="s">
        <v>113</v>
      </c>
      <c r="U15" s="18" t="s">
        <v>397</v>
      </c>
      <c r="V15" s="19" t="s">
        <v>398</v>
      </c>
      <c r="W15" s="20" t="s">
        <v>85</v>
      </c>
      <c r="X15" s="21" t="s">
        <v>399</v>
      </c>
      <c r="Y15" s="19" t="s">
        <v>400</v>
      </c>
      <c r="Z15" s="22" t="s">
        <v>85</v>
      </c>
      <c r="AA15" s="46" t="s">
        <v>138</v>
      </c>
      <c r="AB15" s="73" t="s">
        <v>119</v>
      </c>
      <c r="AC15" s="52" t="s">
        <v>97</v>
      </c>
      <c r="AD15" s="40" t="s">
        <v>401</v>
      </c>
      <c r="AE15" s="55" t="s">
        <v>402</v>
      </c>
      <c r="AF15" s="61" t="s">
        <v>97</v>
      </c>
      <c r="AG15" s="80" t="s">
        <v>92</v>
      </c>
      <c r="AH15" s="43" t="s">
        <v>403</v>
      </c>
      <c r="AI15" s="52" t="s">
        <v>97</v>
      </c>
      <c r="AJ15" s="77" t="s">
        <v>92</v>
      </c>
      <c r="AK15" s="43" t="s">
        <v>97</v>
      </c>
      <c r="AL15" s="61" t="s">
        <v>97</v>
      </c>
    </row>
    <row r="16" spans="2:38" ht="15.75" thickBot="1" x14ac:dyDescent="0.3">
      <c r="B16" s="153"/>
      <c r="C16" s="23" t="s">
        <v>404</v>
      </c>
      <c r="D16" s="24" t="s">
        <v>405</v>
      </c>
      <c r="E16" s="35" t="s">
        <v>106</v>
      </c>
      <c r="F16" s="26" t="s">
        <v>75</v>
      </c>
      <c r="G16" s="24" t="s">
        <v>101</v>
      </c>
      <c r="H16" s="27" t="s">
        <v>101</v>
      </c>
      <c r="I16" s="23" t="s">
        <v>397</v>
      </c>
      <c r="J16" s="24" t="s">
        <v>406</v>
      </c>
      <c r="K16" s="25" t="s">
        <v>128</v>
      </c>
      <c r="L16" s="26" t="s">
        <v>397</v>
      </c>
      <c r="M16" s="24" t="s">
        <v>407</v>
      </c>
      <c r="N16" s="27" t="s">
        <v>101</v>
      </c>
      <c r="O16" s="23" t="s">
        <v>408</v>
      </c>
      <c r="P16" s="24" t="s">
        <v>131</v>
      </c>
      <c r="Q16" s="25" t="s">
        <v>113</v>
      </c>
      <c r="R16" s="26" t="s">
        <v>269</v>
      </c>
      <c r="S16" s="24" t="s">
        <v>409</v>
      </c>
      <c r="T16" s="27" t="s">
        <v>133</v>
      </c>
      <c r="U16" s="23" t="s">
        <v>410</v>
      </c>
      <c r="V16" s="24" t="s">
        <v>411</v>
      </c>
      <c r="W16" s="25" t="s">
        <v>133</v>
      </c>
      <c r="X16" s="26" t="s">
        <v>170</v>
      </c>
      <c r="Y16" s="24" t="s">
        <v>412</v>
      </c>
      <c r="Z16" s="27" t="s">
        <v>113</v>
      </c>
      <c r="AA16" s="47" t="s">
        <v>332</v>
      </c>
      <c r="AB16" s="74" t="s">
        <v>95</v>
      </c>
      <c r="AC16" s="53" t="s">
        <v>121</v>
      </c>
      <c r="AD16" s="41" t="s">
        <v>413</v>
      </c>
      <c r="AE16" s="56" t="s">
        <v>92</v>
      </c>
      <c r="AF16" s="62" t="s">
        <v>121</v>
      </c>
      <c r="AG16" s="81" t="s">
        <v>121</v>
      </c>
      <c r="AH16" s="44" t="s">
        <v>330</v>
      </c>
      <c r="AI16" s="53" t="s">
        <v>121</v>
      </c>
      <c r="AJ16" s="78" t="s">
        <v>121</v>
      </c>
      <c r="AK16" s="44" t="s">
        <v>95</v>
      </c>
      <c r="AL16" s="62" t="s">
        <v>121</v>
      </c>
    </row>
    <row r="17" spans="2:38" x14ac:dyDescent="0.25">
      <c r="B17" s="153" t="s">
        <v>12</v>
      </c>
      <c r="C17" s="13" t="s">
        <v>821</v>
      </c>
      <c r="D17" s="14" t="s">
        <v>822</v>
      </c>
      <c r="E17" s="15" t="s">
        <v>38</v>
      </c>
      <c r="F17" s="16" t="s">
        <v>823</v>
      </c>
      <c r="G17" s="14" t="s">
        <v>824</v>
      </c>
      <c r="H17" s="17" t="s">
        <v>43</v>
      </c>
      <c r="I17" s="13" t="s">
        <v>151</v>
      </c>
      <c r="J17" s="14" t="s">
        <v>825</v>
      </c>
      <c r="K17" s="15" t="s">
        <v>46</v>
      </c>
      <c r="L17" s="16" t="s">
        <v>151</v>
      </c>
      <c r="M17" s="14" t="s">
        <v>826</v>
      </c>
      <c r="N17" s="17" t="s">
        <v>48</v>
      </c>
      <c r="O17" s="13" t="s">
        <v>827</v>
      </c>
      <c r="P17" s="14" t="s">
        <v>828</v>
      </c>
      <c r="Q17" s="15" t="s">
        <v>51</v>
      </c>
      <c r="R17" s="16" t="s">
        <v>829</v>
      </c>
      <c r="S17" s="14" t="s">
        <v>830</v>
      </c>
      <c r="T17" s="17" t="s">
        <v>54</v>
      </c>
      <c r="U17" s="13" t="s">
        <v>151</v>
      </c>
      <c r="V17" s="14" t="s">
        <v>831</v>
      </c>
      <c r="W17" s="15" t="s">
        <v>57</v>
      </c>
      <c r="X17" s="16" t="s">
        <v>832</v>
      </c>
      <c r="Y17" s="54" t="s">
        <v>833</v>
      </c>
      <c r="Z17" s="17" t="s">
        <v>60</v>
      </c>
      <c r="AA17" s="45" t="s">
        <v>834</v>
      </c>
      <c r="AB17" s="72" t="s">
        <v>155</v>
      </c>
      <c r="AC17" s="51" t="s">
        <v>63</v>
      </c>
      <c r="AD17" s="39" t="s">
        <v>835</v>
      </c>
      <c r="AE17" s="54" t="s">
        <v>836</v>
      </c>
      <c r="AF17" s="60" t="s">
        <v>66</v>
      </c>
      <c r="AG17" s="63" t="s">
        <v>67</v>
      </c>
      <c r="AH17" s="42" t="s">
        <v>837</v>
      </c>
      <c r="AI17" s="51" t="s">
        <v>63</v>
      </c>
      <c r="AJ17" s="76" t="s">
        <v>63</v>
      </c>
      <c r="AK17" s="42" t="s">
        <v>838</v>
      </c>
      <c r="AL17" s="60" t="s">
        <v>66</v>
      </c>
    </row>
    <row r="18" spans="2:38" x14ac:dyDescent="0.25">
      <c r="B18" s="153"/>
      <c r="C18" s="18" t="s">
        <v>839</v>
      </c>
      <c r="D18" s="19" t="s">
        <v>228</v>
      </c>
      <c r="E18" s="20" t="s">
        <v>72</v>
      </c>
      <c r="F18" s="21" t="s">
        <v>840</v>
      </c>
      <c r="G18" s="19" t="s">
        <v>184</v>
      </c>
      <c r="H18" s="22" t="s">
        <v>75</v>
      </c>
      <c r="I18" s="18" t="s">
        <v>841</v>
      </c>
      <c r="J18" s="19" t="s">
        <v>842</v>
      </c>
      <c r="K18" s="20" t="s">
        <v>78</v>
      </c>
      <c r="L18" s="21" t="s">
        <v>841</v>
      </c>
      <c r="M18" s="19" t="s">
        <v>843</v>
      </c>
      <c r="N18" s="22" t="s">
        <v>75</v>
      </c>
      <c r="O18" s="18" t="s">
        <v>844</v>
      </c>
      <c r="P18" s="19" t="s">
        <v>303</v>
      </c>
      <c r="Q18" s="20" t="s">
        <v>82</v>
      </c>
      <c r="R18" s="21" t="s">
        <v>845</v>
      </c>
      <c r="S18" s="19" t="s">
        <v>846</v>
      </c>
      <c r="T18" s="22" t="s">
        <v>85</v>
      </c>
      <c r="U18" s="18" t="s">
        <v>170</v>
      </c>
      <c r="V18" s="19" t="s">
        <v>847</v>
      </c>
      <c r="W18" s="20" t="s">
        <v>82</v>
      </c>
      <c r="X18" s="21" t="s">
        <v>848</v>
      </c>
      <c r="Y18" s="55" t="s">
        <v>849</v>
      </c>
      <c r="Z18" s="22" t="s">
        <v>82</v>
      </c>
      <c r="AA18" s="46" t="s">
        <v>850</v>
      </c>
      <c r="AB18" s="73" t="s">
        <v>310</v>
      </c>
      <c r="AC18" s="52" t="s">
        <v>92</v>
      </c>
      <c r="AD18" s="40" t="s">
        <v>851</v>
      </c>
      <c r="AE18" s="55" t="s">
        <v>852</v>
      </c>
      <c r="AF18" s="61" t="s">
        <v>95</v>
      </c>
      <c r="AG18" s="64" t="s">
        <v>95</v>
      </c>
      <c r="AH18" s="43" t="s">
        <v>853</v>
      </c>
      <c r="AI18" s="52" t="s">
        <v>92</v>
      </c>
      <c r="AJ18" s="77" t="s">
        <v>97</v>
      </c>
      <c r="AK18" s="43" t="s">
        <v>854</v>
      </c>
      <c r="AL18" s="61" t="s">
        <v>95</v>
      </c>
    </row>
    <row r="19" spans="2:38" x14ac:dyDescent="0.25">
      <c r="B19" s="153"/>
      <c r="C19" s="18" t="s">
        <v>855</v>
      </c>
      <c r="D19" s="19" t="s">
        <v>316</v>
      </c>
      <c r="E19" s="20" t="s">
        <v>101</v>
      </c>
      <c r="F19" s="21" t="s">
        <v>856</v>
      </c>
      <c r="G19" s="19" t="s">
        <v>85</v>
      </c>
      <c r="H19" s="22" t="s">
        <v>103</v>
      </c>
      <c r="I19" s="18" t="s">
        <v>172</v>
      </c>
      <c r="J19" s="19" t="s">
        <v>857</v>
      </c>
      <c r="K19" s="20" t="s">
        <v>106</v>
      </c>
      <c r="L19" s="21" t="s">
        <v>172</v>
      </c>
      <c r="M19" s="19" t="s">
        <v>858</v>
      </c>
      <c r="N19" s="22" t="s">
        <v>108</v>
      </c>
      <c r="O19" s="18" t="s">
        <v>859</v>
      </c>
      <c r="P19" s="19" t="s">
        <v>860</v>
      </c>
      <c r="Q19" s="20" t="s">
        <v>85</v>
      </c>
      <c r="R19" s="21" t="s">
        <v>111</v>
      </c>
      <c r="S19" s="19" t="s">
        <v>861</v>
      </c>
      <c r="T19" s="22" t="s">
        <v>113</v>
      </c>
      <c r="U19" s="18" t="s">
        <v>172</v>
      </c>
      <c r="V19" s="19" t="s">
        <v>862</v>
      </c>
      <c r="W19" s="20" t="s">
        <v>85</v>
      </c>
      <c r="X19" s="21" t="s">
        <v>172</v>
      </c>
      <c r="Y19" s="55" t="s">
        <v>863</v>
      </c>
      <c r="Z19" s="22" t="s">
        <v>85</v>
      </c>
      <c r="AA19" s="46" t="s">
        <v>864</v>
      </c>
      <c r="AB19" s="73" t="s">
        <v>328</v>
      </c>
      <c r="AC19" s="52" t="s">
        <v>97</v>
      </c>
      <c r="AD19" s="40" t="s">
        <v>865</v>
      </c>
      <c r="AE19" s="55" t="s">
        <v>866</v>
      </c>
      <c r="AF19" s="61" t="s">
        <v>97</v>
      </c>
      <c r="AG19" s="64" t="s">
        <v>121</v>
      </c>
      <c r="AH19" s="43" t="s">
        <v>867</v>
      </c>
      <c r="AI19" s="52" t="s">
        <v>97</v>
      </c>
      <c r="AJ19" s="77" t="s">
        <v>92</v>
      </c>
      <c r="AK19" s="43" t="s">
        <v>138</v>
      </c>
      <c r="AL19" s="61" t="s">
        <v>97</v>
      </c>
    </row>
    <row r="20" spans="2:38" ht="15.75" thickBot="1" x14ac:dyDescent="0.3">
      <c r="B20" s="153"/>
      <c r="C20" s="23" t="s">
        <v>868</v>
      </c>
      <c r="D20" s="24" t="s">
        <v>123</v>
      </c>
      <c r="E20" s="25" t="s">
        <v>106</v>
      </c>
      <c r="F20" s="26" t="s">
        <v>101</v>
      </c>
      <c r="G20" s="24" t="s">
        <v>101</v>
      </c>
      <c r="H20" s="27" t="s">
        <v>101</v>
      </c>
      <c r="I20" s="23" t="s">
        <v>125</v>
      </c>
      <c r="J20" s="24" t="s">
        <v>557</v>
      </c>
      <c r="K20" s="25" t="s">
        <v>128</v>
      </c>
      <c r="L20" s="26" t="s">
        <v>125</v>
      </c>
      <c r="M20" s="24" t="s">
        <v>869</v>
      </c>
      <c r="N20" s="27" t="s">
        <v>101</v>
      </c>
      <c r="O20" s="23" t="s">
        <v>870</v>
      </c>
      <c r="P20" s="24" t="s">
        <v>203</v>
      </c>
      <c r="Q20" s="25" t="s">
        <v>113</v>
      </c>
      <c r="R20" s="26" t="s">
        <v>116</v>
      </c>
      <c r="S20" s="24" t="s">
        <v>871</v>
      </c>
      <c r="T20" s="27" t="s">
        <v>133</v>
      </c>
      <c r="U20" s="23" t="s">
        <v>204</v>
      </c>
      <c r="V20" s="24" t="s">
        <v>872</v>
      </c>
      <c r="W20" s="25" t="s">
        <v>133</v>
      </c>
      <c r="X20" s="26" t="s">
        <v>116</v>
      </c>
      <c r="Y20" s="56" t="s">
        <v>873</v>
      </c>
      <c r="Z20" s="27" t="s">
        <v>113</v>
      </c>
      <c r="AA20" s="47" t="s">
        <v>244</v>
      </c>
      <c r="AB20" s="74" t="s">
        <v>95</v>
      </c>
      <c r="AC20" s="53" t="s">
        <v>121</v>
      </c>
      <c r="AD20" s="41" t="s">
        <v>874</v>
      </c>
      <c r="AE20" s="56" t="s">
        <v>92</v>
      </c>
      <c r="AF20" s="62" t="s">
        <v>121</v>
      </c>
      <c r="AG20" s="65" t="s">
        <v>92</v>
      </c>
      <c r="AH20" s="44" t="s">
        <v>651</v>
      </c>
      <c r="AI20" s="53" t="s">
        <v>121</v>
      </c>
      <c r="AJ20" s="78" t="s">
        <v>121</v>
      </c>
      <c r="AK20" s="44" t="s">
        <v>875</v>
      </c>
      <c r="AL20" s="62" t="s">
        <v>121</v>
      </c>
    </row>
    <row r="21" spans="2:38" x14ac:dyDescent="0.25">
      <c r="B21" s="153" t="s">
        <v>7</v>
      </c>
      <c r="C21" s="13" t="s">
        <v>592</v>
      </c>
      <c r="D21" s="14" t="s">
        <v>593</v>
      </c>
      <c r="E21" s="15" t="s">
        <v>38</v>
      </c>
      <c r="F21" s="16" t="s">
        <v>594</v>
      </c>
      <c r="G21" s="14" t="s">
        <v>595</v>
      </c>
      <c r="H21" s="57" t="s">
        <v>43</v>
      </c>
      <c r="I21" s="13" t="s">
        <v>596</v>
      </c>
      <c r="J21" s="14" t="s">
        <v>597</v>
      </c>
      <c r="K21" s="15" t="s">
        <v>46</v>
      </c>
      <c r="L21" s="16" t="s">
        <v>596</v>
      </c>
      <c r="M21" s="14" t="s">
        <v>598</v>
      </c>
      <c r="N21" s="17" t="s">
        <v>48</v>
      </c>
      <c r="O21" s="13" t="s">
        <v>599</v>
      </c>
      <c r="P21" s="72" t="s">
        <v>600</v>
      </c>
      <c r="Q21" s="15" t="s">
        <v>51</v>
      </c>
      <c r="R21" s="39" t="s">
        <v>601</v>
      </c>
      <c r="S21" s="14" t="s">
        <v>602</v>
      </c>
      <c r="T21" s="17" t="s">
        <v>54</v>
      </c>
      <c r="U21" s="79" t="s">
        <v>151</v>
      </c>
      <c r="V21" s="42" t="s">
        <v>603</v>
      </c>
      <c r="W21" s="15" t="s">
        <v>57</v>
      </c>
      <c r="X21" s="82" t="s">
        <v>51</v>
      </c>
      <c r="Y21" s="42" t="s">
        <v>604</v>
      </c>
      <c r="Z21" s="17" t="s">
        <v>60</v>
      </c>
      <c r="AA21" s="45" t="s">
        <v>605</v>
      </c>
      <c r="AB21" s="72" t="s">
        <v>62</v>
      </c>
      <c r="AC21" s="51" t="s">
        <v>63</v>
      </c>
      <c r="AD21" s="39" t="s">
        <v>606</v>
      </c>
      <c r="AE21" s="54" t="s">
        <v>607</v>
      </c>
      <c r="AF21" s="60" t="s">
        <v>66</v>
      </c>
      <c r="AG21" s="63" t="s">
        <v>67</v>
      </c>
      <c r="AH21" s="42" t="s">
        <v>608</v>
      </c>
      <c r="AI21" s="51" t="s">
        <v>63</v>
      </c>
      <c r="AJ21" s="82" t="s">
        <v>63</v>
      </c>
      <c r="AK21" s="42" t="s">
        <v>609</v>
      </c>
      <c r="AL21" s="60" t="s">
        <v>66</v>
      </c>
    </row>
    <row r="22" spans="2:38" x14ac:dyDescent="0.25">
      <c r="B22" s="153"/>
      <c r="C22" s="18" t="s">
        <v>610</v>
      </c>
      <c r="D22" s="19" t="s">
        <v>296</v>
      </c>
      <c r="E22" s="20" t="s">
        <v>72</v>
      </c>
      <c r="F22" s="21" t="s">
        <v>611</v>
      </c>
      <c r="G22" s="19" t="s">
        <v>612</v>
      </c>
      <c r="H22" s="58" t="s">
        <v>75</v>
      </c>
      <c r="I22" s="18" t="s">
        <v>613</v>
      </c>
      <c r="J22" s="19" t="s">
        <v>614</v>
      </c>
      <c r="K22" s="20" t="s">
        <v>78</v>
      </c>
      <c r="L22" s="21" t="s">
        <v>613</v>
      </c>
      <c r="M22" s="19" t="s">
        <v>615</v>
      </c>
      <c r="N22" s="22" t="s">
        <v>75</v>
      </c>
      <c r="O22" s="18" t="s">
        <v>616</v>
      </c>
      <c r="P22" s="73" t="s">
        <v>617</v>
      </c>
      <c r="Q22" s="20" t="s">
        <v>82</v>
      </c>
      <c r="R22" s="40" t="s">
        <v>618</v>
      </c>
      <c r="S22" s="19" t="s">
        <v>619</v>
      </c>
      <c r="T22" s="22" t="s">
        <v>85</v>
      </c>
      <c r="U22" s="80" t="s">
        <v>170</v>
      </c>
      <c r="V22" s="43" t="s">
        <v>620</v>
      </c>
      <c r="W22" s="20" t="s">
        <v>82</v>
      </c>
      <c r="X22" s="83" t="s">
        <v>172</v>
      </c>
      <c r="Y22" s="43" t="s">
        <v>621</v>
      </c>
      <c r="Z22" s="22" t="s">
        <v>82</v>
      </c>
      <c r="AA22" s="46" t="s">
        <v>622</v>
      </c>
      <c r="AB22" s="73" t="s">
        <v>91</v>
      </c>
      <c r="AC22" s="52" t="s">
        <v>92</v>
      </c>
      <c r="AD22" s="40" t="s">
        <v>623</v>
      </c>
      <c r="AE22" s="55" t="s">
        <v>624</v>
      </c>
      <c r="AF22" s="61" t="s">
        <v>95</v>
      </c>
      <c r="AG22" s="64" t="s">
        <v>95</v>
      </c>
      <c r="AH22" s="43" t="s">
        <v>625</v>
      </c>
      <c r="AI22" s="52" t="s">
        <v>92</v>
      </c>
      <c r="AJ22" s="83" t="s">
        <v>92</v>
      </c>
      <c r="AK22" s="43" t="s">
        <v>626</v>
      </c>
      <c r="AL22" s="61" t="s">
        <v>95</v>
      </c>
    </row>
    <row r="23" spans="2:38" x14ac:dyDescent="0.25">
      <c r="B23" s="153"/>
      <c r="C23" s="18" t="s">
        <v>627</v>
      </c>
      <c r="D23" s="19" t="s">
        <v>100</v>
      </c>
      <c r="E23" s="20" t="s">
        <v>101</v>
      </c>
      <c r="F23" s="21" t="s">
        <v>628</v>
      </c>
      <c r="G23" s="19" t="s">
        <v>629</v>
      </c>
      <c r="H23" s="58" t="s">
        <v>103</v>
      </c>
      <c r="I23" s="18" t="s">
        <v>630</v>
      </c>
      <c r="J23" s="19" t="s">
        <v>631</v>
      </c>
      <c r="K23" s="20" t="s">
        <v>106</v>
      </c>
      <c r="L23" s="21" t="s">
        <v>630</v>
      </c>
      <c r="M23" s="19" t="s">
        <v>632</v>
      </c>
      <c r="N23" s="22" t="s">
        <v>108</v>
      </c>
      <c r="O23" s="18" t="s">
        <v>633</v>
      </c>
      <c r="P23" s="73" t="s">
        <v>634</v>
      </c>
      <c r="Q23" s="20" t="s">
        <v>85</v>
      </c>
      <c r="R23" s="40" t="s">
        <v>111</v>
      </c>
      <c r="S23" s="19" t="s">
        <v>635</v>
      </c>
      <c r="T23" s="22" t="s">
        <v>113</v>
      </c>
      <c r="U23" s="80" t="s">
        <v>172</v>
      </c>
      <c r="V23" s="43" t="s">
        <v>636</v>
      </c>
      <c r="W23" s="20" t="s">
        <v>85</v>
      </c>
      <c r="X23" s="83" t="s">
        <v>170</v>
      </c>
      <c r="Y23" s="43" t="s">
        <v>637</v>
      </c>
      <c r="Z23" s="22" t="s">
        <v>85</v>
      </c>
      <c r="AA23" s="46" t="s">
        <v>638</v>
      </c>
      <c r="AB23" s="73" t="s">
        <v>119</v>
      </c>
      <c r="AC23" s="52" t="s">
        <v>97</v>
      </c>
      <c r="AD23" s="40" t="s">
        <v>639</v>
      </c>
      <c r="AE23" s="55" t="s">
        <v>348</v>
      </c>
      <c r="AF23" s="61" t="s">
        <v>97</v>
      </c>
      <c r="AG23" s="64" t="s">
        <v>121</v>
      </c>
      <c r="AH23" s="43" t="s">
        <v>640</v>
      </c>
      <c r="AI23" s="52" t="s">
        <v>97</v>
      </c>
      <c r="AJ23" s="83" t="s">
        <v>97</v>
      </c>
      <c r="AK23" s="43" t="s">
        <v>95</v>
      </c>
      <c r="AL23" s="61" t="s">
        <v>97</v>
      </c>
    </row>
    <row r="24" spans="2:38" ht="15.75" thickBot="1" x14ac:dyDescent="0.3">
      <c r="B24" s="153"/>
      <c r="C24" s="23" t="s">
        <v>641</v>
      </c>
      <c r="D24" s="24" t="s">
        <v>334</v>
      </c>
      <c r="E24" s="25" t="s">
        <v>106</v>
      </c>
      <c r="F24" s="26" t="s">
        <v>642</v>
      </c>
      <c r="G24" s="24" t="s">
        <v>201</v>
      </c>
      <c r="H24" s="59" t="s">
        <v>101</v>
      </c>
      <c r="I24" s="23" t="s">
        <v>643</v>
      </c>
      <c r="J24" s="24" t="s">
        <v>644</v>
      </c>
      <c r="K24" s="25" t="s">
        <v>128</v>
      </c>
      <c r="L24" s="26" t="s">
        <v>643</v>
      </c>
      <c r="M24" s="24" t="s">
        <v>645</v>
      </c>
      <c r="N24" s="27" t="s">
        <v>101</v>
      </c>
      <c r="O24" s="23" t="s">
        <v>646</v>
      </c>
      <c r="P24" s="74" t="s">
        <v>203</v>
      </c>
      <c r="Q24" s="25" t="s">
        <v>113</v>
      </c>
      <c r="R24" s="41" t="s">
        <v>116</v>
      </c>
      <c r="S24" s="24" t="s">
        <v>647</v>
      </c>
      <c r="T24" s="27" t="s">
        <v>133</v>
      </c>
      <c r="U24" s="81" t="s">
        <v>204</v>
      </c>
      <c r="V24" s="44" t="s">
        <v>648</v>
      </c>
      <c r="W24" s="25" t="s">
        <v>133</v>
      </c>
      <c r="X24" s="84" t="s">
        <v>85</v>
      </c>
      <c r="Y24" s="44" t="s">
        <v>649</v>
      </c>
      <c r="Z24" s="27" t="s">
        <v>113</v>
      </c>
      <c r="AA24" s="47" t="s">
        <v>348</v>
      </c>
      <c r="AB24" s="74" t="s">
        <v>95</v>
      </c>
      <c r="AC24" s="53" t="s">
        <v>121</v>
      </c>
      <c r="AD24" s="41" t="s">
        <v>650</v>
      </c>
      <c r="AE24" s="56" t="s">
        <v>92</v>
      </c>
      <c r="AF24" s="62" t="s">
        <v>121</v>
      </c>
      <c r="AG24" s="65" t="s">
        <v>92</v>
      </c>
      <c r="AH24" s="44" t="s">
        <v>651</v>
      </c>
      <c r="AI24" s="53" t="s">
        <v>121</v>
      </c>
      <c r="AJ24" s="84" t="s">
        <v>121</v>
      </c>
      <c r="AK24" s="44" t="s">
        <v>97</v>
      </c>
      <c r="AL24" s="62" t="s">
        <v>121</v>
      </c>
    </row>
    <row r="25" spans="2:38" x14ac:dyDescent="0.25">
      <c r="B25" s="153" t="s">
        <v>13</v>
      </c>
      <c r="C25" s="13" t="s">
        <v>876</v>
      </c>
      <c r="D25" s="14" t="s">
        <v>653</v>
      </c>
      <c r="E25" s="15" t="s">
        <v>38</v>
      </c>
      <c r="F25" s="16" t="s">
        <v>877</v>
      </c>
      <c r="G25" s="14" t="s">
        <v>41</v>
      </c>
      <c r="H25" s="17" t="s">
        <v>43</v>
      </c>
      <c r="I25" s="63" t="s">
        <v>422</v>
      </c>
      <c r="J25" s="14" t="s">
        <v>878</v>
      </c>
      <c r="K25" s="15" t="s">
        <v>46</v>
      </c>
      <c r="L25" s="66" t="s">
        <v>422</v>
      </c>
      <c r="M25" s="14" t="s">
        <v>879</v>
      </c>
      <c r="N25" s="17" t="s">
        <v>48</v>
      </c>
      <c r="O25" s="13" t="s">
        <v>482</v>
      </c>
      <c r="P25" s="72" t="s">
        <v>880</v>
      </c>
      <c r="Q25" s="15" t="s">
        <v>51</v>
      </c>
      <c r="R25" s="39" t="s">
        <v>881</v>
      </c>
      <c r="S25" s="14" t="s">
        <v>882</v>
      </c>
      <c r="T25" s="17" t="s">
        <v>54</v>
      </c>
      <c r="U25" s="79" t="s">
        <v>151</v>
      </c>
      <c r="V25" s="42" t="s">
        <v>883</v>
      </c>
      <c r="W25" s="15" t="s">
        <v>57</v>
      </c>
      <c r="X25" s="82" t="s">
        <v>51</v>
      </c>
      <c r="Y25" s="42" t="s">
        <v>884</v>
      </c>
      <c r="Z25" s="17" t="s">
        <v>60</v>
      </c>
      <c r="AA25" s="45" t="s">
        <v>885</v>
      </c>
      <c r="AB25" s="72" t="s">
        <v>364</v>
      </c>
      <c r="AC25" s="51" t="s">
        <v>63</v>
      </c>
      <c r="AD25" s="39" t="s">
        <v>886</v>
      </c>
      <c r="AE25" s="54" t="s">
        <v>283</v>
      </c>
      <c r="AF25" s="60" t="s">
        <v>66</v>
      </c>
      <c r="AG25" s="63" t="s">
        <v>67</v>
      </c>
      <c r="AH25" s="42" t="s">
        <v>887</v>
      </c>
      <c r="AI25" s="51" t="s">
        <v>63</v>
      </c>
      <c r="AJ25" s="76" t="s">
        <v>63</v>
      </c>
      <c r="AK25" s="42" t="s">
        <v>888</v>
      </c>
      <c r="AL25" s="60" t="s">
        <v>66</v>
      </c>
    </row>
    <row r="26" spans="2:38" x14ac:dyDescent="0.25">
      <c r="B26" s="153"/>
      <c r="C26" s="18" t="s">
        <v>889</v>
      </c>
      <c r="D26" s="19" t="s">
        <v>228</v>
      </c>
      <c r="E26" s="20" t="s">
        <v>72</v>
      </c>
      <c r="F26" s="21" t="s">
        <v>890</v>
      </c>
      <c r="G26" s="19" t="s">
        <v>298</v>
      </c>
      <c r="H26" s="22" t="s">
        <v>75</v>
      </c>
      <c r="I26" s="64" t="s">
        <v>841</v>
      </c>
      <c r="J26" s="19" t="s">
        <v>891</v>
      </c>
      <c r="K26" s="20" t="s">
        <v>78</v>
      </c>
      <c r="L26" s="67" t="s">
        <v>841</v>
      </c>
      <c r="M26" s="19" t="s">
        <v>892</v>
      </c>
      <c r="N26" s="22" t="s">
        <v>75</v>
      </c>
      <c r="O26" s="18" t="s">
        <v>574</v>
      </c>
      <c r="P26" s="73" t="s">
        <v>233</v>
      </c>
      <c r="Q26" s="20" t="s">
        <v>82</v>
      </c>
      <c r="R26" s="40" t="s">
        <v>893</v>
      </c>
      <c r="S26" s="19" t="s">
        <v>894</v>
      </c>
      <c r="T26" s="22" t="s">
        <v>85</v>
      </c>
      <c r="U26" s="80" t="s">
        <v>170</v>
      </c>
      <c r="V26" s="43" t="s">
        <v>895</v>
      </c>
      <c r="W26" s="20" t="s">
        <v>82</v>
      </c>
      <c r="X26" s="83" t="s">
        <v>172</v>
      </c>
      <c r="Y26" s="43" t="s">
        <v>896</v>
      </c>
      <c r="Z26" s="22" t="s">
        <v>82</v>
      </c>
      <c r="AA26" s="46" t="s">
        <v>897</v>
      </c>
      <c r="AB26" s="73" t="s">
        <v>444</v>
      </c>
      <c r="AC26" s="52" t="s">
        <v>92</v>
      </c>
      <c r="AD26" s="40" t="s">
        <v>898</v>
      </c>
      <c r="AE26" s="55" t="s">
        <v>899</v>
      </c>
      <c r="AF26" s="61" t="s">
        <v>95</v>
      </c>
      <c r="AG26" s="64" t="s">
        <v>95</v>
      </c>
      <c r="AH26" s="43" t="s">
        <v>900</v>
      </c>
      <c r="AI26" s="52" t="s">
        <v>92</v>
      </c>
      <c r="AJ26" s="77" t="s">
        <v>97</v>
      </c>
      <c r="AK26" s="43" t="s">
        <v>901</v>
      </c>
      <c r="AL26" s="61" t="s">
        <v>95</v>
      </c>
    </row>
    <row r="27" spans="2:38" x14ac:dyDescent="0.25">
      <c r="B27" s="153"/>
      <c r="C27" s="18" t="s">
        <v>902</v>
      </c>
      <c r="D27" s="19" t="s">
        <v>316</v>
      </c>
      <c r="E27" s="20" t="s">
        <v>101</v>
      </c>
      <c r="F27" s="21" t="s">
        <v>903</v>
      </c>
      <c r="G27" s="19" t="s">
        <v>116</v>
      </c>
      <c r="H27" s="22" t="s">
        <v>103</v>
      </c>
      <c r="I27" s="64" t="s">
        <v>904</v>
      </c>
      <c r="J27" s="19" t="s">
        <v>905</v>
      </c>
      <c r="K27" s="20" t="s">
        <v>106</v>
      </c>
      <c r="L27" s="67" t="s">
        <v>904</v>
      </c>
      <c r="M27" s="19" t="s">
        <v>906</v>
      </c>
      <c r="N27" s="22" t="s">
        <v>108</v>
      </c>
      <c r="O27" s="18" t="s">
        <v>538</v>
      </c>
      <c r="P27" s="73" t="s">
        <v>907</v>
      </c>
      <c r="Q27" s="20" t="s">
        <v>85</v>
      </c>
      <c r="R27" s="40" t="s">
        <v>111</v>
      </c>
      <c r="S27" s="19" t="s">
        <v>536</v>
      </c>
      <c r="T27" s="22" t="s">
        <v>113</v>
      </c>
      <c r="U27" s="80" t="s">
        <v>172</v>
      </c>
      <c r="V27" s="43" t="s">
        <v>908</v>
      </c>
      <c r="W27" s="20" t="s">
        <v>85</v>
      </c>
      <c r="X27" s="83" t="s">
        <v>85</v>
      </c>
      <c r="Y27" s="43" t="s">
        <v>909</v>
      </c>
      <c r="Z27" s="22" t="s">
        <v>85</v>
      </c>
      <c r="AA27" s="46" t="s">
        <v>910</v>
      </c>
      <c r="AB27" s="73" t="s">
        <v>328</v>
      </c>
      <c r="AC27" s="52" t="s">
        <v>97</v>
      </c>
      <c r="AD27" s="40" t="s">
        <v>911</v>
      </c>
      <c r="AE27" s="55" t="s">
        <v>136</v>
      </c>
      <c r="AF27" s="61" t="s">
        <v>97</v>
      </c>
      <c r="AG27" s="64" t="s">
        <v>121</v>
      </c>
      <c r="AH27" s="43" t="s">
        <v>912</v>
      </c>
      <c r="AI27" s="52" t="s">
        <v>97</v>
      </c>
      <c r="AJ27" s="77" t="s">
        <v>92</v>
      </c>
      <c r="AK27" s="43" t="s">
        <v>258</v>
      </c>
      <c r="AL27" s="61" t="s">
        <v>97</v>
      </c>
    </row>
    <row r="28" spans="2:38" ht="15.75" thickBot="1" x14ac:dyDescent="0.3">
      <c r="B28" s="153"/>
      <c r="C28" s="23" t="s">
        <v>913</v>
      </c>
      <c r="D28" s="24" t="s">
        <v>123</v>
      </c>
      <c r="E28" s="25" t="s">
        <v>106</v>
      </c>
      <c r="F28" s="26" t="s">
        <v>731</v>
      </c>
      <c r="G28" s="24" t="s">
        <v>248</v>
      </c>
      <c r="H28" s="27" t="s">
        <v>101</v>
      </c>
      <c r="I28" s="65" t="s">
        <v>172</v>
      </c>
      <c r="J28" s="24" t="s">
        <v>299</v>
      </c>
      <c r="K28" s="25" t="s">
        <v>128</v>
      </c>
      <c r="L28" s="68" t="s">
        <v>172</v>
      </c>
      <c r="M28" s="24" t="s">
        <v>914</v>
      </c>
      <c r="N28" s="27" t="s">
        <v>101</v>
      </c>
      <c r="O28" s="23" t="s">
        <v>523</v>
      </c>
      <c r="P28" s="74" t="s">
        <v>915</v>
      </c>
      <c r="Q28" s="25" t="s">
        <v>113</v>
      </c>
      <c r="R28" s="41" t="s">
        <v>116</v>
      </c>
      <c r="S28" s="24" t="s">
        <v>916</v>
      </c>
      <c r="T28" s="27" t="s">
        <v>133</v>
      </c>
      <c r="U28" s="81" t="s">
        <v>204</v>
      </c>
      <c r="V28" s="44" t="s">
        <v>917</v>
      </c>
      <c r="W28" s="25" t="s">
        <v>133</v>
      </c>
      <c r="X28" s="84" t="s">
        <v>116</v>
      </c>
      <c r="Y28" s="44" t="s">
        <v>135</v>
      </c>
      <c r="Z28" s="27" t="s">
        <v>113</v>
      </c>
      <c r="AA28" s="47" t="s">
        <v>918</v>
      </c>
      <c r="AB28" s="74" t="s">
        <v>95</v>
      </c>
      <c r="AC28" s="53" t="s">
        <v>121</v>
      </c>
      <c r="AD28" s="41" t="s">
        <v>919</v>
      </c>
      <c r="AE28" s="56" t="s">
        <v>92</v>
      </c>
      <c r="AF28" s="62" t="s">
        <v>121</v>
      </c>
      <c r="AG28" s="65" t="s">
        <v>92</v>
      </c>
      <c r="AH28" s="44" t="s">
        <v>273</v>
      </c>
      <c r="AI28" s="53" t="s">
        <v>121</v>
      </c>
      <c r="AJ28" s="78" t="s">
        <v>121</v>
      </c>
      <c r="AK28" s="44" t="s">
        <v>97</v>
      </c>
      <c r="AL28" s="62" t="s">
        <v>121</v>
      </c>
    </row>
    <row r="29" spans="2:38" x14ac:dyDescent="0.25">
      <c r="B29" s="153" t="s">
        <v>2</v>
      </c>
      <c r="C29" s="13" t="s">
        <v>209</v>
      </c>
      <c r="D29" s="14" t="s">
        <v>210</v>
      </c>
      <c r="E29" s="15" t="s">
        <v>38</v>
      </c>
      <c r="F29" s="16" t="s">
        <v>41</v>
      </c>
      <c r="G29" s="14" t="s">
        <v>41</v>
      </c>
      <c r="H29" s="17" t="s">
        <v>43</v>
      </c>
      <c r="I29" s="13" t="s">
        <v>211</v>
      </c>
      <c r="J29" s="14" t="s">
        <v>212</v>
      </c>
      <c r="K29" s="15" t="s">
        <v>46</v>
      </c>
      <c r="L29" s="16" t="s">
        <v>211</v>
      </c>
      <c r="M29" s="14" t="s">
        <v>213</v>
      </c>
      <c r="N29" s="17" t="s">
        <v>48</v>
      </c>
      <c r="O29" s="79" t="s">
        <v>214</v>
      </c>
      <c r="P29" s="14" t="s">
        <v>215</v>
      </c>
      <c r="Q29" s="33" t="s">
        <v>51</v>
      </c>
      <c r="R29" s="76" t="s">
        <v>216</v>
      </c>
      <c r="S29" s="14" t="s">
        <v>217</v>
      </c>
      <c r="T29" s="17" t="s">
        <v>54</v>
      </c>
      <c r="U29" s="13" t="s">
        <v>218</v>
      </c>
      <c r="V29" s="42" t="s">
        <v>219</v>
      </c>
      <c r="W29" s="15" t="s">
        <v>57</v>
      </c>
      <c r="X29" s="39" t="s">
        <v>58</v>
      </c>
      <c r="Y29" s="54" t="s">
        <v>220</v>
      </c>
      <c r="Z29" s="17" t="s">
        <v>60</v>
      </c>
      <c r="AA29" s="69" t="s">
        <v>221</v>
      </c>
      <c r="AB29" s="72" t="s">
        <v>62</v>
      </c>
      <c r="AC29" s="51" t="s">
        <v>63</v>
      </c>
      <c r="AD29" s="39" t="s">
        <v>222</v>
      </c>
      <c r="AE29" s="54" t="s">
        <v>223</v>
      </c>
      <c r="AF29" s="60" t="s">
        <v>66</v>
      </c>
      <c r="AG29" s="63" t="s">
        <v>67</v>
      </c>
      <c r="AH29" s="42" t="s">
        <v>224</v>
      </c>
      <c r="AI29" s="51" t="s">
        <v>63</v>
      </c>
      <c r="AJ29" s="76" t="s">
        <v>225</v>
      </c>
      <c r="AK29" s="42" t="s">
        <v>226</v>
      </c>
      <c r="AL29" s="60" t="s">
        <v>66</v>
      </c>
    </row>
    <row r="30" spans="2:38" x14ac:dyDescent="0.25">
      <c r="B30" s="153"/>
      <c r="C30" s="18" t="s">
        <v>227</v>
      </c>
      <c r="D30" s="19" t="s">
        <v>228</v>
      </c>
      <c r="E30" s="20" t="s">
        <v>72</v>
      </c>
      <c r="F30" s="21" t="s">
        <v>75</v>
      </c>
      <c r="G30" s="19" t="s">
        <v>125</v>
      </c>
      <c r="H30" s="22" t="s">
        <v>75</v>
      </c>
      <c r="I30" s="18" t="s">
        <v>229</v>
      </c>
      <c r="J30" s="19" t="s">
        <v>230</v>
      </c>
      <c r="K30" s="20" t="s">
        <v>78</v>
      </c>
      <c r="L30" s="21" t="s">
        <v>229</v>
      </c>
      <c r="M30" s="19" t="s">
        <v>231</v>
      </c>
      <c r="N30" s="22" t="s">
        <v>75</v>
      </c>
      <c r="O30" s="80" t="s">
        <v>232</v>
      </c>
      <c r="P30" s="19" t="s">
        <v>233</v>
      </c>
      <c r="Q30" s="34" t="s">
        <v>82</v>
      </c>
      <c r="R30" s="77" t="s">
        <v>234</v>
      </c>
      <c r="S30" s="19" t="s">
        <v>235</v>
      </c>
      <c r="T30" s="22" t="s">
        <v>85</v>
      </c>
      <c r="U30" s="18" t="s">
        <v>236</v>
      </c>
      <c r="V30" s="43" t="s">
        <v>237</v>
      </c>
      <c r="W30" s="20" t="s">
        <v>82</v>
      </c>
      <c r="X30" s="40" t="s">
        <v>88</v>
      </c>
      <c r="Y30" s="55" t="s">
        <v>238</v>
      </c>
      <c r="Z30" s="22" t="s">
        <v>82</v>
      </c>
      <c r="AA30" s="70" t="s">
        <v>239</v>
      </c>
      <c r="AB30" s="73" t="s">
        <v>240</v>
      </c>
      <c r="AC30" s="52" t="s">
        <v>92</v>
      </c>
      <c r="AD30" s="40" t="s">
        <v>241</v>
      </c>
      <c r="AE30" s="55" t="s">
        <v>242</v>
      </c>
      <c r="AF30" s="61" t="s">
        <v>95</v>
      </c>
      <c r="AG30" s="64" t="s">
        <v>95</v>
      </c>
      <c r="AH30" s="43" t="s">
        <v>243</v>
      </c>
      <c r="AI30" s="52" t="s">
        <v>92</v>
      </c>
      <c r="AJ30" s="77" t="s">
        <v>244</v>
      </c>
      <c r="AK30" s="43" t="s">
        <v>245</v>
      </c>
      <c r="AL30" s="61" t="s">
        <v>95</v>
      </c>
    </row>
    <row r="31" spans="2:38" x14ac:dyDescent="0.25">
      <c r="B31" s="153"/>
      <c r="C31" s="18" t="s">
        <v>246</v>
      </c>
      <c r="D31" s="19" t="s">
        <v>247</v>
      </c>
      <c r="E31" s="20" t="s">
        <v>101</v>
      </c>
      <c r="F31" s="21" t="s">
        <v>73</v>
      </c>
      <c r="G31" s="19" t="s">
        <v>248</v>
      </c>
      <c r="H31" s="22" t="s">
        <v>103</v>
      </c>
      <c r="I31" s="18" t="s">
        <v>249</v>
      </c>
      <c r="J31" s="19" t="s">
        <v>250</v>
      </c>
      <c r="K31" s="20" t="s">
        <v>106</v>
      </c>
      <c r="L31" s="21" t="s">
        <v>249</v>
      </c>
      <c r="M31" s="19" t="s">
        <v>251</v>
      </c>
      <c r="N31" s="22" t="s">
        <v>108</v>
      </c>
      <c r="O31" s="80" t="s">
        <v>252</v>
      </c>
      <c r="P31" s="19" t="s">
        <v>253</v>
      </c>
      <c r="Q31" s="34" t="s">
        <v>85</v>
      </c>
      <c r="R31" s="77" t="s">
        <v>254</v>
      </c>
      <c r="S31" s="19" t="s">
        <v>255</v>
      </c>
      <c r="T31" s="22" t="s">
        <v>113</v>
      </c>
      <c r="U31" s="18" t="s">
        <v>126</v>
      </c>
      <c r="V31" s="43" t="s">
        <v>256</v>
      </c>
      <c r="W31" s="20" t="s">
        <v>85</v>
      </c>
      <c r="X31" s="40" t="s">
        <v>170</v>
      </c>
      <c r="Y31" s="55" t="s">
        <v>257</v>
      </c>
      <c r="Z31" s="22" t="s">
        <v>85</v>
      </c>
      <c r="AA31" s="70" t="s">
        <v>258</v>
      </c>
      <c r="AB31" s="73" t="s">
        <v>259</v>
      </c>
      <c r="AC31" s="52" t="s">
        <v>97</v>
      </c>
      <c r="AD31" s="40" t="s">
        <v>260</v>
      </c>
      <c r="AE31" s="55" t="s">
        <v>261</v>
      </c>
      <c r="AF31" s="61" t="s">
        <v>97</v>
      </c>
      <c r="AG31" s="64" t="s">
        <v>121</v>
      </c>
      <c r="AH31" s="43" t="s">
        <v>262</v>
      </c>
      <c r="AI31" s="52" t="s">
        <v>97</v>
      </c>
      <c r="AJ31" s="77" t="s">
        <v>92</v>
      </c>
      <c r="AK31" s="43" t="s">
        <v>97</v>
      </c>
      <c r="AL31" s="61" t="s">
        <v>97</v>
      </c>
    </row>
    <row r="32" spans="2:38" ht="15.75" thickBot="1" x14ac:dyDescent="0.3">
      <c r="B32" s="153"/>
      <c r="C32" s="23" t="s">
        <v>263</v>
      </c>
      <c r="D32" s="24" t="s">
        <v>264</v>
      </c>
      <c r="E32" s="25" t="s">
        <v>106</v>
      </c>
      <c r="F32" s="26" t="s">
        <v>108</v>
      </c>
      <c r="G32" s="24" t="s">
        <v>75</v>
      </c>
      <c r="H32" s="27" t="s">
        <v>101</v>
      </c>
      <c r="I32" s="23" t="s">
        <v>265</v>
      </c>
      <c r="J32" s="24" t="s">
        <v>266</v>
      </c>
      <c r="K32" s="25" t="s">
        <v>128</v>
      </c>
      <c r="L32" s="26" t="s">
        <v>265</v>
      </c>
      <c r="M32" s="24" t="s">
        <v>267</v>
      </c>
      <c r="N32" s="27" t="s">
        <v>101</v>
      </c>
      <c r="O32" s="81" t="s">
        <v>268</v>
      </c>
      <c r="P32" s="24" t="s">
        <v>203</v>
      </c>
      <c r="Q32" s="35" t="s">
        <v>113</v>
      </c>
      <c r="R32" s="78" t="s">
        <v>269</v>
      </c>
      <c r="S32" s="24" t="s">
        <v>270</v>
      </c>
      <c r="T32" s="27" t="s">
        <v>133</v>
      </c>
      <c r="U32" s="23" t="s">
        <v>269</v>
      </c>
      <c r="V32" s="44" t="s">
        <v>271</v>
      </c>
      <c r="W32" s="25" t="s">
        <v>133</v>
      </c>
      <c r="X32" s="41" t="s">
        <v>116</v>
      </c>
      <c r="Y32" s="56" t="s">
        <v>272</v>
      </c>
      <c r="Z32" s="27" t="s">
        <v>113</v>
      </c>
      <c r="AA32" s="71" t="s">
        <v>273</v>
      </c>
      <c r="AB32" s="74" t="s">
        <v>95</v>
      </c>
      <c r="AC32" s="53" t="s">
        <v>121</v>
      </c>
      <c r="AD32" s="41" t="s">
        <v>274</v>
      </c>
      <c r="AE32" s="56" t="s">
        <v>275</v>
      </c>
      <c r="AF32" s="62" t="s">
        <v>121</v>
      </c>
      <c r="AG32" s="65" t="s">
        <v>92</v>
      </c>
      <c r="AH32" s="44" t="s">
        <v>276</v>
      </c>
      <c r="AI32" s="53" t="s">
        <v>121</v>
      </c>
      <c r="AJ32" s="78" t="s">
        <v>121</v>
      </c>
      <c r="AK32" s="44" t="s">
        <v>95</v>
      </c>
      <c r="AL32" s="62" t="s">
        <v>121</v>
      </c>
    </row>
    <row r="33" spans="2:38" x14ac:dyDescent="0.25">
      <c r="B33" s="153" t="s">
        <v>15</v>
      </c>
      <c r="C33" s="45" t="s">
        <v>980</v>
      </c>
      <c r="D33" s="14" t="s">
        <v>981</v>
      </c>
      <c r="E33" s="15" t="s">
        <v>38</v>
      </c>
      <c r="F33" s="16" t="s">
        <v>982</v>
      </c>
      <c r="G33" s="14" t="s">
        <v>142</v>
      </c>
      <c r="H33" s="17" t="s">
        <v>43</v>
      </c>
      <c r="I33" s="63" t="s">
        <v>983</v>
      </c>
      <c r="J33" s="14" t="s">
        <v>984</v>
      </c>
      <c r="K33" s="15" t="s">
        <v>46</v>
      </c>
      <c r="L33" s="66" t="s">
        <v>983</v>
      </c>
      <c r="M33" s="14" t="s">
        <v>985</v>
      </c>
      <c r="N33" s="17" t="s">
        <v>48</v>
      </c>
      <c r="O33" s="63" t="s">
        <v>986</v>
      </c>
      <c r="P33" s="14" t="s">
        <v>987</v>
      </c>
      <c r="Q33" s="33" t="s">
        <v>51</v>
      </c>
      <c r="R33" s="76" t="s">
        <v>988</v>
      </c>
      <c r="S33" s="14" t="s">
        <v>989</v>
      </c>
      <c r="T33" s="17" t="s">
        <v>54</v>
      </c>
      <c r="U33" s="13" t="s">
        <v>151</v>
      </c>
      <c r="V33" s="36" t="s">
        <v>990</v>
      </c>
      <c r="W33" s="15" t="s">
        <v>57</v>
      </c>
      <c r="X33" s="39" t="s">
        <v>51</v>
      </c>
      <c r="Y33" s="14" t="s">
        <v>991</v>
      </c>
      <c r="Z33" s="17" t="s">
        <v>60</v>
      </c>
      <c r="AA33" s="45" t="s">
        <v>992</v>
      </c>
      <c r="AB33" s="72" t="s">
        <v>62</v>
      </c>
      <c r="AC33" s="51" t="s">
        <v>63</v>
      </c>
      <c r="AD33" s="39" t="s">
        <v>993</v>
      </c>
      <c r="AE33" s="54" t="s">
        <v>487</v>
      </c>
      <c r="AF33" s="60" t="s">
        <v>66</v>
      </c>
      <c r="AG33" s="63" t="s">
        <v>67</v>
      </c>
      <c r="AH33" s="42" t="s">
        <v>994</v>
      </c>
      <c r="AI33" s="51" t="s">
        <v>63</v>
      </c>
      <c r="AJ33" s="76" t="s">
        <v>63</v>
      </c>
      <c r="AK33" s="42" t="s">
        <v>995</v>
      </c>
      <c r="AL33" s="60" t="s">
        <v>66</v>
      </c>
    </row>
    <row r="34" spans="2:38" x14ac:dyDescent="0.25">
      <c r="B34" s="153"/>
      <c r="C34" s="46" t="s">
        <v>996</v>
      </c>
      <c r="D34" s="19" t="s">
        <v>671</v>
      </c>
      <c r="E34" s="20" t="s">
        <v>72</v>
      </c>
      <c r="F34" s="21" t="s">
        <v>997</v>
      </c>
      <c r="G34" s="19" t="s">
        <v>759</v>
      </c>
      <c r="H34" s="22" t="s">
        <v>75</v>
      </c>
      <c r="I34" s="64" t="s">
        <v>126</v>
      </c>
      <c r="J34" s="19" t="s">
        <v>998</v>
      </c>
      <c r="K34" s="20" t="s">
        <v>78</v>
      </c>
      <c r="L34" s="67" t="s">
        <v>126</v>
      </c>
      <c r="M34" s="19" t="s">
        <v>999</v>
      </c>
      <c r="N34" s="22" t="s">
        <v>75</v>
      </c>
      <c r="O34" s="64" t="s">
        <v>1000</v>
      </c>
      <c r="P34" s="19" t="s">
        <v>561</v>
      </c>
      <c r="Q34" s="34" t="s">
        <v>82</v>
      </c>
      <c r="R34" s="77" t="s">
        <v>1001</v>
      </c>
      <c r="S34" s="19" t="s">
        <v>1002</v>
      </c>
      <c r="T34" s="22" t="s">
        <v>85</v>
      </c>
      <c r="U34" s="18" t="s">
        <v>170</v>
      </c>
      <c r="V34" s="37" t="s">
        <v>1003</v>
      </c>
      <c r="W34" s="20" t="s">
        <v>82</v>
      </c>
      <c r="X34" s="40" t="s">
        <v>172</v>
      </c>
      <c r="Y34" s="19" t="s">
        <v>1004</v>
      </c>
      <c r="Z34" s="22" t="s">
        <v>82</v>
      </c>
      <c r="AA34" s="46" t="s">
        <v>1005</v>
      </c>
      <c r="AB34" s="73" t="s">
        <v>444</v>
      </c>
      <c r="AC34" s="52" t="s">
        <v>92</v>
      </c>
      <c r="AD34" s="40" t="s">
        <v>1006</v>
      </c>
      <c r="AE34" s="55" t="s">
        <v>1007</v>
      </c>
      <c r="AF34" s="61" t="s">
        <v>95</v>
      </c>
      <c r="AG34" s="64" t="s">
        <v>95</v>
      </c>
      <c r="AH34" s="43" t="s">
        <v>1008</v>
      </c>
      <c r="AI34" s="52" t="s">
        <v>92</v>
      </c>
      <c r="AJ34" s="77" t="s">
        <v>97</v>
      </c>
      <c r="AK34" s="43" t="s">
        <v>1009</v>
      </c>
      <c r="AL34" s="61" t="s">
        <v>95</v>
      </c>
    </row>
    <row r="35" spans="2:38" x14ac:dyDescent="0.25">
      <c r="B35" s="153"/>
      <c r="C35" s="46" t="s">
        <v>1010</v>
      </c>
      <c r="D35" s="19" t="s">
        <v>100</v>
      </c>
      <c r="E35" s="20" t="s">
        <v>101</v>
      </c>
      <c r="F35" s="21" t="s">
        <v>1011</v>
      </c>
      <c r="G35" s="19" t="s">
        <v>85</v>
      </c>
      <c r="H35" s="22" t="s">
        <v>103</v>
      </c>
      <c r="I35" s="64" t="s">
        <v>1012</v>
      </c>
      <c r="J35" s="19" t="s">
        <v>691</v>
      </c>
      <c r="K35" s="20" t="s">
        <v>106</v>
      </c>
      <c r="L35" s="67" t="s">
        <v>1012</v>
      </c>
      <c r="M35" s="19" t="s">
        <v>1013</v>
      </c>
      <c r="N35" s="22" t="s">
        <v>108</v>
      </c>
      <c r="O35" s="64" t="s">
        <v>1014</v>
      </c>
      <c r="P35" s="19" t="s">
        <v>805</v>
      </c>
      <c r="Q35" s="34" t="s">
        <v>85</v>
      </c>
      <c r="R35" s="77" t="s">
        <v>111</v>
      </c>
      <c r="S35" s="19" t="s">
        <v>1015</v>
      </c>
      <c r="T35" s="22" t="s">
        <v>113</v>
      </c>
      <c r="U35" s="18" t="s">
        <v>172</v>
      </c>
      <c r="V35" s="37" t="s">
        <v>1016</v>
      </c>
      <c r="W35" s="20" t="s">
        <v>85</v>
      </c>
      <c r="X35" s="40" t="s">
        <v>170</v>
      </c>
      <c r="Y35" s="19" t="s">
        <v>1017</v>
      </c>
      <c r="Z35" s="22" t="s">
        <v>85</v>
      </c>
      <c r="AA35" s="46" t="s">
        <v>1018</v>
      </c>
      <c r="AB35" s="73" t="s">
        <v>328</v>
      </c>
      <c r="AC35" s="52" t="s">
        <v>97</v>
      </c>
      <c r="AD35" s="40" t="s">
        <v>1019</v>
      </c>
      <c r="AE35" s="55" t="s">
        <v>348</v>
      </c>
      <c r="AF35" s="61" t="s">
        <v>97</v>
      </c>
      <c r="AG35" s="64" t="s">
        <v>121</v>
      </c>
      <c r="AH35" s="43" t="s">
        <v>1020</v>
      </c>
      <c r="AI35" s="52" t="s">
        <v>97</v>
      </c>
      <c r="AJ35" s="77" t="s">
        <v>92</v>
      </c>
      <c r="AK35" s="43" t="s">
        <v>1021</v>
      </c>
      <c r="AL35" s="61" t="s">
        <v>97</v>
      </c>
    </row>
    <row r="36" spans="2:38" ht="15.75" thickBot="1" x14ac:dyDescent="0.3">
      <c r="B36" s="153"/>
      <c r="C36" s="47" t="s">
        <v>902</v>
      </c>
      <c r="D36" s="24" t="s">
        <v>123</v>
      </c>
      <c r="E36" s="25" t="s">
        <v>106</v>
      </c>
      <c r="F36" s="26" t="s">
        <v>813</v>
      </c>
      <c r="G36" s="24" t="s">
        <v>101</v>
      </c>
      <c r="H36" s="27" t="s">
        <v>101</v>
      </c>
      <c r="I36" s="65" t="s">
        <v>1022</v>
      </c>
      <c r="J36" s="24" t="s">
        <v>1023</v>
      </c>
      <c r="K36" s="25" t="s">
        <v>128</v>
      </c>
      <c r="L36" s="68" t="s">
        <v>1022</v>
      </c>
      <c r="M36" s="24" t="s">
        <v>538</v>
      </c>
      <c r="N36" s="27" t="s">
        <v>101</v>
      </c>
      <c r="O36" s="65" t="s">
        <v>1024</v>
      </c>
      <c r="P36" s="24" t="s">
        <v>469</v>
      </c>
      <c r="Q36" s="35" t="s">
        <v>113</v>
      </c>
      <c r="R36" s="78" t="s">
        <v>116</v>
      </c>
      <c r="S36" s="24" t="s">
        <v>1025</v>
      </c>
      <c r="T36" s="27" t="s">
        <v>133</v>
      </c>
      <c r="U36" s="23" t="s">
        <v>204</v>
      </c>
      <c r="V36" s="38" t="s">
        <v>1026</v>
      </c>
      <c r="W36" s="25" t="s">
        <v>133</v>
      </c>
      <c r="X36" s="41" t="s">
        <v>85</v>
      </c>
      <c r="Y36" s="24" t="s">
        <v>1027</v>
      </c>
      <c r="Z36" s="27" t="s">
        <v>113</v>
      </c>
      <c r="AA36" s="47" t="s">
        <v>1028</v>
      </c>
      <c r="AB36" s="74" t="s">
        <v>95</v>
      </c>
      <c r="AC36" s="53" t="s">
        <v>121</v>
      </c>
      <c r="AD36" s="41" t="s">
        <v>1029</v>
      </c>
      <c r="AE36" s="56" t="s">
        <v>92</v>
      </c>
      <c r="AF36" s="62" t="s">
        <v>121</v>
      </c>
      <c r="AG36" s="65" t="s">
        <v>92</v>
      </c>
      <c r="AH36" s="44" t="s">
        <v>330</v>
      </c>
      <c r="AI36" s="53" t="s">
        <v>121</v>
      </c>
      <c r="AJ36" s="78" t="s">
        <v>121</v>
      </c>
      <c r="AK36" s="44" t="s">
        <v>97</v>
      </c>
      <c r="AL36" s="62" t="s">
        <v>121</v>
      </c>
    </row>
    <row r="37" spans="2:38" x14ac:dyDescent="0.25">
      <c r="B37" s="153" t="s">
        <v>9</v>
      </c>
      <c r="C37" s="13" t="s">
        <v>652</v>
      </c>
      <c r="D37" s="14" t="s">
        <v>653</v>
      </c>
      <c r="E37" s="15" t="s">
        <v>38</v>
      </c>
      <c r="F37" s="16" t="s">
        <v>654</v>
      </c>
      <c r="G37" s="14" t="s">
        <v>655</v>
      </c>
      <c r="H37" s="17" t="s">
        <v>43</v>
      </c>
      <c r="I37" s="13" t="s">
        <v>656</v>
      </c>
      <c r="J37" s="14" t="s">
        <v>657</v>
      </c>
      <c r="K37" s="15" t="s">
        <v>46</v>
      </c>
      <c r="L37" s="16" t="s">
        <v>656</v>
      </c>
      <c r="M37" s="14" t="s">
        <v>658</v>
      </c>
      <c r="N37" s="17" t="s">
        <v>48</v>
      </c>
      <c r="O37" s="79" t="s">
        <v>659</v>
      </c>
      <c r="P37" s="14" t="s">
        <v>660</v>
      </c>
      <c r="Q37" s="15" t="s">
        <v>51</v>
      </c>
      <c r="R37" s="16" t="s">
        <v>661</v>
      </c>
      <c r="S37" s="14" t="s">
        <v>662</v>
      </c>
      <c r="T37" s="17" t="s">
        <v>54</v>
      </c>
      <c r="U37" s="13" t="s">
        <v>151</v>
      </c>
      <c r="V37" s="14" t="s">
        <v>663</v>
      </c>
      <c r="W37" s="15" t="s">
        <v>57</v>
      </c>
      <c r="X37" s="16" t="s">
        <v>549</v>
      </c>
      <c r="Y37" s="14" t="s">
        <v>664</v>
      </c>
      <c r="Z37" s="17" t="s">
        <v>60</v>
      </c>
      <c r="AA37" s="45" t="s">
        <v>665</v>
      </c>
      <c r="AB37" s="72" t="s">
        <v>364</v>
      </c>
      <c r="AC37" s="51" t="s">
        <v>63</v>
      </c>
      <c r="AD37" s="39" t="s">
        <v>666</v>
      </c>
      <c r="AE37" s="54" t="s">
        <v>667</v>
      </c>
      <c r="AF37" s="60" t="s">
        <v>66</v>
      </c>
      <c r="AG37" s="79" t="s">
        <v>67</v>
      </c>
      <c r="AH37" s="42" t="s">
        <v>668</v>
      </c>
      <c r="AI37" s="51" t="s">
        <v>63</v>
      </c>
      <c r="AJ37" s="76" t="s">
        <v>63</v>
      </c>
      <c r="AK37" s="42" t="s">
        <v>669</v>
      </c>
      <c r="AL37" s="60" t="s">
        <v>66</v>
      </c>
    </row>
    <row r="38" spans="2:38" x14ac:dyDescent="0.25">
      <c r="B38" s="153"/>
      <c r="C38" s="18" t="s">
        <v>670</v>
      </c>
      <c r="D38" s="19" t="s">
        <v>671</v>
      </c>
      <c r="E38" s="20" t="s">
        <v>72</v>
      </c>
      <c r="F38" s="21" t="s">
        <v>672</v>
      </c>
      <c r="G38" s="19" t="s">
        <v>673</v>
      </c>
      <c r="H38" s="22" t="s">
        <v>75</v>
      </c>
      <c r="I38" s="18" t="s">
        <v>674</v>
      </c>
      <c r="J38" s="19" t="s">
        <v>675</v>
      </c>
      <c r="K38" s="20" t="s">
        <v>78</v>
      </c>
      <c r="L38" s="21" t="s">
        <v>674</v>
      </c>
      <c r="M38" s="19" t="s">
        <v>676</v>
      </c>
      <c r="N38" s="22" t="s">
        <v>75</v>
      </c>
      <c r="O38" s="80" t="s">
        <v>677</v>
      </c>
      <c r="P38" s="19" t="s">
        <v>678</v>
      </c>
      <c r="Q38" s="20" t="s">
        <v>82</v>
      </c>
      <c r="R38" s="21" t="s">
        <v>679</v>
      </c>
      <c r="S38" s="19" t="s">
        <v>680</v>
      </c>
      <c r="T38" s="22" t="s">
        <v>85</v>
      </c>
      <c r="U38" s="18" t="s">
        <v>170</v>
      </c>
      <c r="V38" s="19" t="s">
        <v>681</v>
      </c>
      <c r="W38" s="20" t="s">
        <v>82</v>
      </c>
      <c r="X38" s="21" t="s">
        <v>172</v>
      </c>
      <c r="Y38" s="19" t="s">
        <v>682</v>
      </c>
      <c r="Z38" s="22" t="s">
        <v>82</v>
      </c>
      <c r="AA38" s="46" t="s">
        <v>683</v>
      </c>
      <c r="AB38" s="73" t="s">
        <v>444</v>
      </c>
      <c r="AC38" s="52" t="s">
        <v>92</v>
      </c>
      <c r="AD38" s="40" t="s">
        <v>684</v>
      </c>
      <c r="AE38" s="55" t="s">
        <v>685</v>
      </c>
      <c r="AF38" s="61" t="s">
        <v>95</v>
      </c>
      <c r="AG38" s="80" t="s">
        <v>95</v>
      </c>
      <c r="AH38" s="43" t="s">
        <v>686</v>
      </c>
      <c r="AI38" s="52" t="s">
        <v>92</v>
      </c>
      <c r="AJ38" s="77" t="s">
        <v>97</v>
      </c>
      <c r="AK38" s="43" t="s">
        <v>687</v>
      </c>
      <c r="AL38" s="61" t="s">
        <v>95</v>
      </c>
    </row>
    <row r="39" spans="2:38" x14ac:dyDescent="0.25">
      <c r="B39" s="153"/>
      <c r="C39" s="18" t="s">
        <v>688</v>
      </c>
      <c r="D39" s="19" t="s">
        <v>316</v>
      </c>
      <c r="E39" s="20" t="s">
        <v>101</v>
      </c>
      <c r="F39" s="21" t="s">
        <v>689</v>
      </c>
      <c r="G39" s="19" t="s">
        <v>298</v>
      </c>
      <c r="H39" s="22" t="s">
        <v>103</v>
      </c>
      <c r="I39" s="18" t="s">
        <v>690</v>
      </c>
      <c r="J39" s="19" t="s">
        <v>691</v>
      </c>
      <c r="K39" s="20" t="s">
        <v>106</v>
      </c>
      <c r="L39" s="21" t="s">
        <v>690</v>
      </c>
      <c r="M39" s="19" t="s">
        <v>692</v>
      </c>
      <c r="N39" s="22" t="s">
        <v>108</v>
      </c>
      <c r="O39" s="80" t="s">
        <v>693</v>
      </c>
      <c r="P39" s="19" t="s">
        <v>694</v>
      </c>
      <c r="Q39" s="20" t="s">
        <v>85</v>
      </c>
      <c r="R39" s="21" t="s">
        <v>188</v>
      </c>
      <c r="S39" s="19" t="s">
        <v>695</v>
      </c>
      <c r="T39" s="22" t="s">
        <v>113</v>
      </c>
      <c r="U39" s="18" t="s">
        <v>172</v>
      </c>
      <c r="V39" s="19" t="s">
        <v>696</v>
      </c>
      <c r="W39" s="20" t="s">
        <v>85</v>
      </c>
      <c r="X39" s="21" t="s">
        <v>116</v>
      </c>
      <c r="Y39" s="19" t="s">
        <v>697</v>
      </c>
      <c r="Z39" s="22" t="s">
        <v>85</v>
      </c>
      <c r="AA39" s="46" t="s">
        <v>698</v>
      </c>
      <c r="AB39" s="73" t="s">
        <v>328</v>
      </c>
      <c r="AC39" s="52" t="s">
        <v>97</v>
      </c>
      <c r="AD39" s="40" t="s">
        <v>699</v>
      </c>
      <c r="AE39" s="55" t="s">
        <v>97</v>
      </c>
      <c r="AF39" s="61" t="s">
        <v>97</v>
      </c>
      <c r="AG39" s="80" t="s">
        <v>92</v>
      </c>
      <c r="AH39" s="43" t="s">
        <v>700</v>
      </c>
      <c r="AI39" s="52" t="s">
        <v>97</v>
      </c>
      <c r="AJ39" s="77" t="s">
        <v>92</v>
      </c>
      <c r="AK39" s="43" t="s">
        <v>701</v>
      </c>
      <c r="AL39" s="61" t="s">
        <v>97</v>
      </c>
    </row>
    <row r="40" spans="2:38" ht="15.75" thickBot="1" x14ac:dyDescent="0.3">
      <c r="B40" s="153"/>
      <c r="C40" s="23" t="s">
        <v>702</v>
      </c>
      <c r="D40" s="24" t="s">
        <v>703</v>
      </c>
      <c r="E40" s="25" t="s">
        <v>106</v>
      </c>
      <c r="F40" s="26" t="s">
        <v>450</v>
      </c>
      <c r="G40" s="24" t="s">
        <v>101</v>
      </c>
      <c r="H40" s="27" t="s">
        <v>101</v>
      </c>
      <c r="I40" s="23" t="s">
        <v>704</v>
      </c>
      <c r="J40" s="24" t="s">
        <v>705</v>
      </c>
      <c r="K40" s="25" t="s">
        <v>128</v>
      </c>
      <c r="L40" s="26" t="s">
        <v>704</v>
      </c>
      <c r="M40" s="24" t="s">
        <v>706</v>
      </c>
      <c r="N40" s="27" t="s">
        <v>101</v>
      </c>
      <c r="O40" s="81" t="s">
        <v>707</v>
      </c>
      <c r="P40" s="24" t="s">
        <v>340</v>
      </c>
      <c r="Q40" s="25" t="s">
        <v>113</v>
      </c>
      <c r="R40" s="26" t="s">
        <v>116</v>
      </c>
      <c r="S40" s="24" t="s">
        <v>708</v>
      </c>
      <c r="T40" s="27" t="s">
        <v>133</v>
      </c>
      <c r="U40" s="23" t="s">
        <v>204</v>
      </c>
      <c r="V40" s="24" t="s">
        <v>709</v>
      </c>
      <c r="W40" s="25" t="s">
        <v>133</v>
      </c>
      <c r="X40" s="26" t="s">
        <v>85</v>
      </c>
      <c r="Y40" s="24" t="s">
        <v>710</v>
      </c>
      <c r="Z40" s="27" t="s">
        <v>113</v>
      </c>
      <c r="AA40" s="47" t="s">
        <v>136</v>
      </c>
      <c r="AB40" s="74" t="s">
        <v>95</v>
      </c>
      <c r="AC40" s="53" t="s">
        <v>121</v>
      </c>
      <c r="AD40" s="41" t="s">
        <v>711</v>
      </c>
      <c r="AE40" s="56" t="s">
        <v>92</v>
      </c>
      <c r="AF40" s="62" t="s">
        <v>121</v>
      </c>
      <c r="AG40" s="81" t="s">
        <v>121</v>
      </c>
      <c r="AH40" s="44" t="s">
        <v>712</v>
      </c>
      <c r="AI40" s="53" t="s">
        <v>121</v>
      </c>
      <c r="AJ40" s="78" t="s">
        <v>121</v>
      </c>
      <c r="AK40" s="44" t="s">
        <v>97</v>
      </c>
      <c r="AL40" s="62" t="s">
        <v>121</v>
      </c>
    </row>
    <row r="41" spans="2:38" x14ac:dyDescent="0.25">
      <c r="B41" s="153" t="s">
        <v>18</v>
      </c>
      <c r="C41" s="13" t="s">
        <v>1126</v>
      </c>
      <c r="D41" s="14" t="s">
        <v>714</v>
      </c>
      <c r="E41" s="15" t="s">
        <v>38</v>
      </c>
      <c r="F41" s="16" t="s">
        <v>1127</v>
      </c>
      <c r="G41" s="14" t="s">
        <v>1128</v>
      </c>
      <c r="H41" s="17" t="s">
        <v>43</v>
      </c>
      <c r="I41" s="13" t="s">
        <v>211</v>
      </c>
      <c r="J41" s="14" t="s">
        <v>1129</v>
      </c>
      <c r="K41" s="15" t="s">
        <v>46</v>
      </c>
      <c r="L41" s="16" t="s">
        <v>211</v>
      </c>
      <c r="M41" s="14" t="s">
        <v>1130</v>
      </c>
      <c r="N41" s="17" t="s">
        <v>48</v>
      </c>
      <c r="O41" s="63" t="s">
        <v>1131</v>
      </c>
      <c r="P41" s="14" t="s">
        <v>660</v>
      </c>
      <c r="Q41" s="15" t="s">
        <v>51</v>
      </c>
      <c r="R41" s="16" t="s">
        <v>1132</v>
      </c>
      <c r="S41" s="14" t="s">
        <v>1133</v>
      </c>
      <c r="T41" s="17" t="s">
        <v>54</v>
      </c>
      <c r="U41" s="13" t="s">
        <v>151</v>
      </c>
      <c r="V41" s="14" t="s">
        <v>1134</v>
      </c>
      <c r="W41" s="15" t="s">
        <v>57</v>
      </c>
      <c r="X41" s="16" t="s">
        <v>1135</v>
      </c>
      <c r="Y41" s="14" t="s">
        <v>1136</v>
      </c>
      <c r="Z41" s="17" t="s">
        <v>60</v>
      </c>
      <c r="AA41" s="45" t="s">
        <v>1137</v>
      </c>
      <c r="AB41" s="72" t="s">
        <v>364</v>
      </c>
      <c r="AC41" s="51" t="s">
        <v>63</v>
      </c>
      <c r="AD41" s="82" t="s">
        <v>1138</v>
      </c>
      <c r="AE41" s="54" t="s">
        <v>1139</v>
      </c>
      <c r="AF41" s="60" t="s">
        <v>66</v>
      </c>
      <c r="AG41" s="79" t="s">
        <v>67</v>
      </c>
      <c r="AH41" s="42" t="s">
        <v>1140</v>
      </c>
      <c r="AI41" s="48" t="s">
        <v>63</v>
      </c>
      <c r="AJ41" s="76" t="s">
        <v>63</v>
      </c>
      <c r="AK41" s="42" t="s">
        <v>1141</v>
      </c>
      <c r="AL41" s="60" t="s">
        <v>66</v>
      </c>
    </row>
    <row r="42" spans="2:38" x14ac:dyDescent="0.25">
      <c r="B42" s="153"/>
      <c r="C42" s="18" t="s">
        <v>1142</v>
      </c>
      <c r="D42" s="19" t="s">
        <v>296</v>
      </c>
      <c r="E42" s="20" t="s">
        <v>72</v>
      </c>
      <c r="F42" s="21" t="s">
        <v>1143</v>
      </c>
      <c r="G42" s="19" t="s">
        <v>1144</v>
      </c>
      <c r="H42" s="22" t="s">
        <v>75</v>
      </c>
      <c r="I42" s="18" t="s">
        <v>1145</v>
      </c>
      <c r="J42" s="19" t="s">
        <v>1146</v>
      </c>
      <c r="K42" s="20" t="s">
        <v>78</v>
      </c>
      <c r="L42" s="21" t="s">
        <v>1145</v>
      </c>
      <c r="M42" s="19" t="s">
        <v>1147</v>
      </c>
      <c r="N42" s="22" t="s">
        <v>75</v>
      </c>
      <c r="O42" s="64" t="s">
        <v>1148</v>
      </c>
      <c r="P42" s="19" t="s">
        <v>1149</v>
      </c>
      <c r="Q42" s="20" t="s">
        <v>82</v>
      </c>
      <c r="R42" s="21" t="s">
        <v>1150</v>
      </c>
      <c r="S42" s="19" t="s">
        <v>1151</v>
      </c>
      <c r="T42" s="22" t="s">
        <v>85</v>
      </c>
      <c r="U42" s="18" t="s">
        <v>170</v>
      </c>
      <c r="V42" s="19" t="s">
        <v>1152</v>
      </c>
      <c r="W42" s="20" t="s">
        <v>82</v>
      </c>
      <c r="X42" s="21" t="s">
        <v>1153</v>
      </c>
      <c r="Y42" s="19" t="s">
        <v>1154</v>
      </c>
      <c r="Z42" s="22" t="s">
        <v>82</v>
      </c>
      <c r="AA42" s="46" t="s">
        <v>1155</v>
      </c>
      <c r="AB42" s="73" t="s">
        <v>444</v>
      </c>
      <c r="AC42" s="52" t="s">
        <v>92</v>
      </c>
      <c r="AD42" s="83" t="s">
        <v>1156</v>
      </c>
      <c r="AE42" s="55" t="s">
        <v>1157</v>
      </c>
      <c r="AF42" s="61" t="s">
        <v>95</v>
      </c>
      <c r="AG42" s="80" t="s">
        <v>95</v>
      </c>
      <c r="AH42" s="43" t="s">
        <v>1158</v>
      </c>
      <c r="AI42" s="49" t="s">
        <v>92</v>
      </c>
      <c r="AJ42" s="77" t="s">
        <v>97</v>
      </c>
      <c r="AK42" s="43" t="s">
        <v>1159</v>
      </c>
      <c r="AL42" s="61" t="s">
        <v>95</v>
      </c>
    </row>
    <row r="43" spans="2:38" x14ac:dyDescent="0.25">
      <c r="B43" s="153"/>
      <c r="C43" s="18" t="s">
        <v>1160</v>
      </c>
      <c r="D43" s="19" t="s">
        <v>1161</v>
      </c>
      <c r="E43" s="20" t="s">
        <v>101</v>
      </c>
      <c r="F43" s="21" t="s">
        <v>1162</v>
      </c>
      <c r="G43" s="19" t="s">
        <v>1163</v>
      </c>
      <c r="H43" s="22" t="s">
        <v>103</v>
      </c>
      <c r="I43" s="18" t="s">
        <v>114</v>
      </c>
      <c r="J43" s="19" t="s">
        <v>1164</v>
      </c>
      <c r="K43" s="20" t="s">
        <v>106</v>
      </c>
      <c r="L43" s="21" t="s">
        <v>114</v>
      </c>
      <c r="M43" s="19" t="s">
        <v>1165</v>
      </c>
      <c r="N43" s="22" t="s">
        <v>108</v>
      </c>
      <c r="O43" s="64" t="s">
        <v>1166</v>
      </c>
      <c r="P43" s="19" t="s">
        <v>1167</v>
      </c>
      <c r="Q43" s="20" t="s">
        <v>85</v>
      </c>
      <c r="R43" s="21" t="s">
        <v>1168</v>
      </c>
      <c r="S43" s="19" t="s">
        <v>1169</v>
      </c>
      <c r="T43" s="22" t="s">
        <v>113</v>
      </c>
      <c r="U43" s="18" t="s">
        <v>172</v>
      </c>
      <c r="V43" s="19" t="s">
        <v>1170</v>
      </c>
      <c r="W43" s="20" t="s">
        <v>85</v>
      </c>
      <c r="X43" s="21" t="s">
        <v>1171</v>
      </c>
      <c r="Y43" s="19" t="s">
        <v>1172</v>
      </c>
      <c r="Z43" s="22" t="s">
        <v>85</v>
      </c>
      <c r="AA43" s="46" t="s">
        <v>1173</v>
      </c>
      <c r="AB43" s="73" t="s">
        <v>328</v>
      </c>
      <c r="AC43" s="52" t="s">
        <v>97</v>
      </c>
      <c r="AD43" s="83" t="s">
        <v>1174</v>
      </c>
      <c r="AE43" s="55" t="s">
        <v>207</v>
      </c>
      <c r="AF43" s="61" t="s">
        <v>97</v>
      </c>
      <c r="AG43" s="80" t="s">
        <v>92</v>
      </c>
      <c r="AH43" s="43" t="s">
        <v>1175</v>
      </c>
      <c r="AI43" s="49" t="s">
        <v>97</v>
      </c>
      <c r="AJ43" s="77" t="s">
        <v>92</v>
      </c>
      <c r="AK43" s="43" t="s">
        <v>1101</v>
      </c>
      <c r="AL43" s="61" t="s">
        <v>97</v>
      </c>
    </row>
    <row r="44" spans="2:38" ht="15.75" thickBot="1" x14ac:dyDescent="0.3">
      <c r="B44" s="153"/>
      <c r="C44" s="23" t="s">
        <v>583</v>
      </c>
      <c r="D44" s="24" t="s">
        <v>334</v>
      </c>
      <c r="E44" s="25" t="s">
        <v>106</v>
      </c>
      <c r="F44" s="26" t="s">
        <v>75</v>
      </c>
      <c r="G44" s="24" t="s">
        <v>101</v>
      </c>
      <c r="H44" s="27" t="s">
        <v>101</v>
      </c>
      <c r="I44" s="23" t="s">
        <v>201</v>
      </c>
      <c r="J44" s="24" t="s">
        <v>1176</v>
      </c>
      <c r="K44" s="25" t="s">
        <v>128</v>
      </c>
      <c r="L44" s="26" t="s">
        <v>201</v>
      </c>
      <c r="M44" s="24" t="s">
        <v>1177</v>
      </c>
      <c r="N44" s="27" t="s">
        <v>101</v>
      </c>
      <c r="O44" s="65" t="s">
        <v>1178</v>
      </c>
      <c r="P44" s="24" t="s">
        <v>469</v>
      </c>
      <c r="Q44" s="25" t="s">
        <v>113</v>
      </c>
      <c r="R44" s="26" t="s">
        <v>344</v>
      </c>
      <c r="S44" s="24" t="s">
        <v>1179</v>
      </c>
      <c r="T44" s="27" t="s">
        <v>133</v>
      </c>
      <c r="U44" s="23" t="s">
        <v>342</v>
      </c>
      <c r="V44" s="24" t="s">
        <v>1180</v>
      </c>
      <c r="W44" s="25" t="s">
        <v>133</v>
      </c>
      <c r="X44" s="26" t="s">
        <v>1181</v>
      </c>
      <c r="Y44" s="24" t="s">
        <v>1182</v>
      </c>
      <c r="Z44" s="27" t="s">
        <v>113</v>
      </c>
      <c r="AA44" s="47" t="s">
        <v>1028</v>
      </c>
      <c r="AB44" s="74" t="s">
        <v>95</v>
      </c>
      <c r="AC44" s="53" t="s">
        <v>121</v>
      </c>
      <c r="AD44" s="84" t="s">
        <v>1183</v>
      </c>
      <c r="AE44" s="56" t="s">
        <v>1184</v>
      </c>
      <c r="AF44" s="62" t="s">
        <v>121</v>
      </c>
      <c r="AG44" s="81" t="s">
        <v>121</v>
      </c>
      <c r="AH44" s="44" t="s">
        <v>138</v>
      </c>
      <c r="AI44" s="50" t="s">
        <v>121</v>
      </c>
      <c r="AJ44" s="78" t="s">
        <v>121</v>
      </c>
      <c r="AK44" s="44" t="s">
        <v>97</v>
      </c>
      <c r="AL44" s="62" t="s">
        <v>121</v>
      </c>
    </row>
    <row r="45" spans="2:38" x14ac:dyDescent="0.25">
      <c r="B45" s="153" t="s">
        <v>1</v>
      </c>
      <c r="C45" s="13" t="s">
        <v>139</v>
      </c>
      <c r="D45" s="14" t="s">
        <v>140</v>
      </c>
      <c r="E45" s="15" t="s">
        <v>38</v>
      </c>
      <c r="F45" s="16" t="s">
        <v>141</v>
      </c>
      <c r="G45" s="14" t="s">
        <v>142</v>
      </c>
      <c r="H45" s="17" t="s">
        <v>43</v>
      </c>
      <c r="I45" s="13" t="s">
        <v>143</v>
      </c>
      <c r="J45" s="14" t="s">
        <v>144</v>
      </c>
      <c r="K45" s="15" t="s">
        <v>46</v>
      </c>
      <c r="L45" s="16" t="s">
        <v>143</v>
      </c>
      <c r="M45" s="14" t="s">
        <v>145</v>
      </c>
      <c r="N45" s="17" t="s">
        <v>48</v>
      </c>
      <c r="O45" s="13" t="s">
        <v>146</v>
      </c>
      <c r="P45" s="14" t="s">
        <v>147</v>
      </c>
      <c r="Q45" s="15" t="s">
        <v>148</v>
      </c>
      <c r="R45" s="76" t="s">
        <v>149</v>
      </c>
      <c r="S45" s="14" t="s">
        <v>150</v>
      </c>
      <c r="T45" s="17" t="s">
        <v>54</v>
      </c>
      <c r="U45" s="13" t="s">
        <v>151</v>
      </c>
      <c r="V45" s="14" t="s">
        <v>152</v>
      </c>
      <c r="W45" s="15" t="s">
        <v>57</v>
      </c>
      <c r="X45" s="16" t="s">
        <v>51</v>
      </c>
      <c r="Y45" s="54" t="s">
        <v>153</v>
      </c>
      <c r="Z45" s="17" t="s">
        <v>60</v>
      </c>
      <c r="AA45" s="69" t="s">
        <v>154</v>
      </c>
      <c r="AB45" s="54" t="s">
        <v>155</v>
      </c>
      <c r="AC45" s="33" t="s">
        <v>63</v>
      </c>
      <c r="AD45" s="76" t="s">
        <v>156</v>
      </c>
      <c r="AE45" s="42" t="s">
        <v>157</v>
      </c>
      <c r="AF45" s="85" t="s">
        <v>66</v>
      </c>
      <c r="AG45" s="45" t="s">
        <v>67</v>
      </c>
      <c r="AH45" s="72" t="s">
        <v>158</v>
      </c>
      <c r="AI45" s="33" t="s">
        <v>63</v>
      </c>
      <c r="AJ45" s="39" t="s">
        <v>63</v>
      </c>
      <c r="AK45" s="42" t="s">
        <v>159</v>
      </c>
      <c r="AL45" s="85" t="s">
        <v>66</v>
      </c>
    </row>
    <row r="46" spans="2:38" x14ac:dyDescent="0.25">
      <c r="B46" s="153"/>
      <c r="C46" s="18" t="s">
        <v>160</v>
      </c>
      <c r="D46" s="19" t="s">
        <v>161</v>
      </c>
      <c r="E46" s="20" t="s">
        <v>72</v>
      </c>
      <c r="F46" s="21" t="s">
        <v>162</v>
      </c>
      <c r="G46" s="19" t="s">
        <v>163</v>
      </c>
      <c r="H46" s="22" t="s">
        <v>75</v>
      </c>
      <c r="I46" s="18" t="s">
        <v>164</v>
      </c>
      <c r="J46" s="19" t="s">
        <v>165</v>
      </c>
      <c r="K46" s="20" t="s">
        <v>78</v>
      </c>
      <c r="L46" s="21" t="s">
        <v>164</v>
      </c>
      <c r="M46" s="19" t="s">
        <v>166</v>
      </c>
      <c r="N46" s="22" t="s">
        <v>75</v>
      </c>
      <c r="O46" s="18" t="s">
        <v>167</v>
      </c>
      <c r="P46" s="19" t="s">
        <v>168</v>
      </c>
      <c r="Q46" s="20" t="s">
        <v>82</v>
      </c>
      <c r="R46" s="77" t="s">
        <v>121</v>
      </c>
      <c r="S46" s="19" t="s">
        <v>169</v>
      </c>
      <c r="T46" s="22" t="s">
        <v>85</v>
      </c>
      <c r="U46" s="18" t="s">
        <v>170</v>
      </c>
      <c r="V46" s="19" t="s">
        <v>171</v>
      </c>
      <c r="W46" s="20" t="s">
        <v>82</v>
      </c>
      <c r="X46" s="21" t="s">
        <v>172</v>
      </c>
      <c r="Y46" s="55" t="s">
        <v>173</v>
      </c>
      <c r="Z46" s="22" t="s">
        <v>82</v>
      </c>
      <c r="AA46" s="70" t="s">
        <v>174</v>
      </c>
      <c r="AB46" s="55" t="s">
        <v>175</v>
      </c>
      <c r="AC46" s="34" t="s">
        <v>92</v>
      </c>
      <c r="AD46" s="77" t="s">
        <v>176</v>
      </c>
      <c r="AE46" s="43" t="s">
        <v>177</v>
      </c>
      <c r="AF46" s="86" t="s">
        <v>95</v>
      </c>
      <c r="AG46" s="46" t="s">
        <v>95</v>
      </c>
      <c r="AH46" s="73" t="s">
        <v>178</v>
      </c>
      <c r="AI46" s="34" t="s">
        <v>92</v>
      </c>
      <c r="AJ46" s="40" t="s">
        <v>92</v>
      </c>
      <c r="AK46" s="43" t="s">
        <v>179</v>
      </c>
      <c r="AL46" s="86" t="s">
        <v>95</v>
      </c>
    </row>
    <row r="47" spans="2:38" x14ac:dyDescent="0.25">
      <c r="B47" s="153"/>
      <c r="C47" s="18" t="s">
        <v>180</v>
      </c>
      <c r="D47" s="19" t="s">
        <v>181</v>
      </c>
      <c r="E47" s="20" t="s">
        <v>101</v>
      </c>
      <c r="F47" s="21" t="s">
        <v>182</v>
      </c>
      <c r="G47" s="19" t="s">
        <v>116</v>
      </c>
      <c r="H47" s="22" t="s">
        <v>103</v>
      </c>
      <c r="I47" s="18" t="s">
        <v>183</v>
      </c>
      <c r="J47" s="19" t="s">
        <v>184</v>
      </c>
      <c r="K47" s="20" t="s">
        <v>106</v>
      </c>
      <c r="L47" s="21" t="s">
        <v>183</v>
      </c>
      <c r="M47" s="19" t="s">
        <v>185</v>
      </c>
      <c r="N47" s="22" t="s">
        <v>108</v>
      </c>
      <c r="O47" s="18" t="s">
        <v>186</v>
      </c>
      <c r="P47" s="19" t="s">
        <v>187</v>
      </c>
      <c r="Q47" s="20" t="s">
        <v>85</v>
      </c>
      <c r="R47" s="77" t="s">
        <v>188</v>
      </c>
      <c r="S47" s="19" t="s">
        <v>121</v>
      </c>
      <c r="T47" s="22" t="s">
        <v>113</v>
      </c>
      <c r="U47" s="18" t="s">
        <v>172</v>
      </c>
      <c r="V47" s="19" t="s">
        <v>189</v>
      </c>
      <c r="W47" s="20" t="s">
        <v>85</v>
      </c>
      <c r="X47" s="21" t="s">
        <v>116</v>
      </c>
      <c r="Y47" s="55" t="s">
        <v>190</v>
      </c>
      <c r="Z47" s="22" t="s">
        <v>85</v>
      </c>
      <c r="AA47" s="70" t="s">
        <v>191</v>
      </c>
      <c r="AB47" s="55" t="s">
        <v>192</v>
      </c>
      <c r="AC47" s="34" t="s">
        <v>97</v>
      </c>
      <c r="AD47" s="77" t="s">
        <v>193</v>
      </c>
      <c r="AE47" s="43" t="s">
        <v>97</v>
      </c>
      <c r="AF47" s="86" t="s">
        <v>97</v>
      </c>
      <c r="AG47" s="46" t="s">
        <v>121</v>
      </c>
      <c r="AH47" s="73" t="s">
        <v>194</v>
      </c>
      <c r="AI47" s="34" t="s">
        <v>97</v>
      </c>
      <c r="AJ47" s="40" t="s">
        <v>97</v>
      </c>
      <c r="AK47" s="43" t="s">
        <v>195</v>
      </c>
      <c r="AL47" s="86" t="s">
        <v>97</v>
      </c>
    </row>
    <row r="48" spans="2:38" ht="15.75" thickBot="1" x14ac:dyDescent="0.3">
      <c r="B48" s="153"/>
      <c r="C48" s="23" t="s">
        <v>196</v>
      </c>
      <c r="D48" s="24" t="s">
        <v>197</v>
      </c>
      <c r="E48" s="25" t="s">
        <v>106</v>
      </c>
      <c r="F48" s="26" t="s">
        <v>198</v>
      </c>
      <c r="G48" s="24" t="s">
        <v>101</v>
      </c>
      <c r="H48" s="27" t="s">
        <v>101</v>
      </c>
      <c r="I48" s="23" t="s">
        <v>199</v>
      </c>
      <c r="J48" s="24" t="s">
        <v>200</v>
      </c>
      <c r="K48" s="25" t="s">
        <v>128</v>
      </c>
      <c r="L48" s="26" t="s">
        <v>199</v>
      </c>
      <c r="M48" s="24" t="s">
        <v>201</v>
      </c>
      <c r="N48" s="27" t="s">
        <v>101</v>
      </c>
      <c r="O48" s="23" t="s">
        <v>202</v>
      </c>
      <c r="P48" s="24" t="s">
        <v>203</v>
      </c>
      <c r="Q48" s="25" t="s">
        <v>113</v>
      </c>
      <c r="R48" s="78" t="s">
        <v>116</v>
      </c>
      <c r="S48" s="24" t="s">
        <v>82</v>
      </c>
      <c r="T48" s="27" t="s">
        <v>133</v>
      </c>
      <c r="U48" s="23" t="s">
        <v>204</v>
      </c>
      <c r="V48" s="24" t="s">
        <v>205</v>
      </c>
      <c r="W48" s="25" t="s">
        <v>133</v>
      </c>
      <c r="X48" s="26" t="s">
        <v>85</v>
      </c>
      <c r="Y48" s="56" t="s">
        <v>206</v>
      </c>
      <c r="Z48" s="27" t="s">
        <v>113</v>
      </c>
      <c r="AA48" s="71" t="s">
        <v>207</v>
      </c>
      <c r="AB48" s="56" t="s">
        <v>95</v>
      </c>
      <c r="AC48" s="35" t="s">
        <v>121</v>
      </c>
      <c r="AD48" s="78" t="s">
        <v>208</v>
      </c>
      <c r="AE48" s="44" t="s">
        <v>92</v>
      </c>
      <c r="AF48" s="87" t="s">
        <v>121</v>
      </c>
      <c r="AG48" s="47" t="s">
        <v>92</v>
      </c>
      <c r="AH48" s="74" t="s">
        <v>138</v>
      </c>
      <c r="AI48" s="35" t="s">
        <v>121</v>
      </c>
      <c r="AJ48" s="41" t="s">
        <v>121</v>
      </c>
      <c r="AK48" s="44" t="s">
        <v>97</v>
      </c>
      <c r="AL48" s="87" t="s">
        <v>121</v>
      </c>
    </row>
    <row r="49" spans="2:38" x14ac:dyDescent="0.25">
      <c r="B49" s="153" t="s">
        <v>14</v>
      </c>
      <c r="C49" s="69" t="s">
        <v>920</v>
      </c>
      <c r="D49" s="14" t="s">
        <v>921</v>
      </c>
      <c r="E49" s="15" t="s">
        <v>38</v>
      </c>
      <c r="F49" s="16" t="s">
        <v>922</v>
      </c>
      <c r="G49" s="36" t="s">
        <v>923</v>
      </c>
      <c r="H49" s="17" t="s">
        <v>43</v>
      </c>
      <c r="I49" s="13" t="s">
        <v>151</v>
      </c>
      <c r="J49" s="54" t="s">
        <v>924</v>
      </c>
      <c r="K49" s="33" t="s">
        <v>46</v>
      </c>
      <c r="L49" s="16" t="s">
        <v>151</v>
      </c>
      <c r="M49" s="72" t="s">
        <v>925</v>
      </c>
      <c r="N49" s="17" t="s">
        <v>48</v>
      </c>
      <c r="O49" s="45" t="s">
        <v>926</v>
      </c>
      <c r="P49" s="14" t="s">
        <v>147</v>
      </c>
      <c r="Q49" s="15" t="s">
        <v>51</v>
      </c>
      <c r="R49" s="16" t="s">
        <v>927</v>
      </c>
      <c r="S49" s="36" t="s">
        <v>928</v>
      </c>
      <c r="T49" s="17" t="s">
        <v>54</v>
      </c>
      <c r="U49" s="45" t="s">
        <v>151</v>
      </c>
      <c r="V49" s="14" t="s">
        <v>929</v>
      </c>
      <c r="W49" s="15" t="s">
        <v>57</v>
      </c>
      <c r="X49" s="16" t="s">
        <v>930</v>
      </c>
      <c r="Y49" s="14" t="s">
        <v>931</v>
      </c>
      <c r="Z49" s="17" t="s">
        <v>60</v>
      </c>
      <c r="AA49" s="69" t="s">
        <v>932</v>
      </c>
      <c r="AB49" s="54" t="s">
        <v>155</v>
      </c>
      <c r="AC49" s="33" t="s">
        <v>63</v>
      </c>
      <c r="AD49" s="82" t="s">
        <v>933</v>
      </c>
      <c r="AE49" s="42" t="s">
        <v>934</v>
      </c>
      <c r="AF49" s="85" t="s">
        <v>66</v>
      </c>
      <c r="AG49" s="45" t="s">
        <v>67</v>
      </c>
      <c r="AH49" s="72" t="s">
        <v>935</v>
      </c>
      <c r="AI49" s="33" t="s">
        <v>63</v>
      </c>
      <c r="AJ49" s="39" t="s">
        <v>63</v>
      </c>
      <c r="AK49" s="72" t="s">
        <v>936</v>
      </c>
      <c r="AL49" s="85" t="s">
        <v>66</v>
      </c>
    </row>
    <row r="50" spans="2:38" x14ac:dyDescent="0.25">
      <c r="B50" s="153"/>
      <c r="C50" s="70" t="s">
        <v>937</v>
      </c>
      <c r="D50" s="19" t="s">
        <v>938</v>
      </c>
      <c r="E50" s="20" t="s">
        <v>72</v>
      </c>
      <c r="F50" s="21" t="s">
        <v>939</v>
      </c>
      <c r="G50" s="37" t="s">
        <v>940</v>
      </c>
      <c r="H50" s="22" t="s">
        <v>75</v>
      </c>
      <c r="I50" s="18" t="s">
        <v>841</v>
      </c>
      <c r="J50" s="55" t="s">
        <v>941</v>
      </c>
      <c r="K50" s="34" t="s">
        <v>78</v>
      </c>
      <c r="L50" s="21" t="s">
        <v>841</v>
      </c>
      <c r="M50" s="73" t="s">
        <v>942</v>
      </c>
      <c r="N50" s="22" t="s">
        <v>75</v>
      </c>
      <c r="O50" s="46" t="s">
        <v>943</v>
      </c>
      <c r="P50" s="19" t="s">
        <v>944</v>
      </c>
      <c r="Q50" s="20" t="s">
        <v>82</v>
      </c>
      <c r="R50" s="21" t="s">
        <v>945</v>
      </c>
      <c r="S50" s="37" t="s">
        <v>946</v>
      </c>
      <c r="T50" s="22" t="s">
        <v>85</v>
      </c>
      <c r="U50" s="46" t="s">
        <v>170</v>
      </c>
      <c r="V50" s="19" t="s">
        <v>739</v>
      </c>
      <c r="W50" s="20" t="s">
        <v>82</v>
      </c>
      <c r="X50" s="21" t="s">
        <v>947</v>
      </c>
      <c r="Y50" s="19" t="s">
        <v>948</v>
      </c>
      <c r="Z50" s="22" t="s">
        <v>82</v>
      </c>
      <c r="AA50" s="70" t="s">
        <v>949</v>
      </c>
      <c r="AB50" s="55" t="s">
        <v>310</v>
      </c>
      <c r="AC50" s="34" t="s">
        <v>92</v>
      </c>
      <c r="AD50" s="83" t="s">
        <v>950</v>
      </c>
      <c r="AE50" s="43" t="s">
        <v>951</v>
      </c>
      <c r="AF50" s="86" t="s">
        <v>95</v>
      </c>
      <c r="AG50" s="46" t="s">
        <v>95</v>
      </c>
      <c r="AH50" s="73" t="s">
        <v>952</v>
      </c>
      <c r="AI50" s="34" t="s">
        <v>92</v>
      </c>
      <c r="AJ50" s="40" t="s">
        <v>97</v>
      </c>
      <c r="AK50" s="73" t="s">
        <v>953</v>
      </c>
      <c r="AL50" s="86" t="s">
        <v>95</v>
      </c>
    </row>
    <row r="51" spans="2:38" x14ac:dyDescent="0.25">
      <c r="B51" s="153"/>
      <c r="C51" s="70" t="s">
        <v>954</v>
      </c>
      <c r="D51" s="19" t="s">
        <v>955</v>
      </c>
      <c r="E51" s="20" t="s">
        <v>101</v>
      </c>
      <c r="F51" s="21" t="s">
        <v>956</v>
      </c>
      <c r="G51" s="37" t="s">
        <v>957</v>
      </c>
      <c r="H51" s="22" t="s">
        <v>103</v>
      </c>
      <c r="I51" s="18" t="s">
        <v>172</v>
      </c>
      <c r="J51" s="55" t="s">
        <v>958</v>
      </c>
      <c r="K51" s="34" t="s">
        <v>106</v>
      </c>
      <c r="L51" s="21" t="s">
        <v>172</v>
      </c>
      <c r="M51" s="73" t="s">
        <v>959</v>
      </c>
      <c r="N51" s="22" t="s">
        <v>108</v>
      </c>
      <c r="O51" s="46" t="s">
        <v>960</v>
      </c>
      <c r="P51" s="19" t="s">
        <v>961</v>
      </c>
      <c r="Q51" s="20" t="s">
        <v>85</v>
      </c>
      <c r="R51" s="21" t="s">
        <v>111</v>
      </c>
      <c r="S51" s="37" t="s">
        <v>962</v>
      </c>
      <c r="T51" s="22" t="s">
        <v>113</v>
      </c>
      <c r="U51" s="46" t="s">
        <v>172</v>
      </c>
      <c r="V51" s="19" t="s">
        <v>963</v>
      </c>
      <c r="W51" s="20" t="s">
        <v>85</v>
      </c>
      <c r="X51" s="21" t="s">
        <v>172</v>
      </c>
      <c r="Y51" s="19" t="s">
        <v>325</v>
      </c>
      <c r="Z51" s="22" t="s">
        <v>85</v>
      </c>
      <c r="AA51" s="70" t="s">
        <v>964</v>
      </c>
      <c r="AB51" s="55" t="s">
        <v>328</v>
      </c>
      <c r="AC51" s="34" t="s">
        <v>97</v>
      </c>
      <c r="AD51" s="83" t="s">
        <v>965</v>
      </c>
      <c r="AE51" s="43" t="s">
        <v>966</v>
      </c>
      <c r="AF51" s="86" t="s">
        <v>97</v>
      </c>
      <c r="AG51" s="46" t="s">
        <v>121</v>
      </c>
      <c r="AH51" s="73" t="s">
        <v>967</v>
      </c>
      <c r="AI51" s="34" t="s">
        <v>97</v>
      </c>
      <c r="AJ51" s="40" t="s">
        <v>92</v>
      </c>
      <c r="AK51" s="73" t="s">
        <v>875</v>
      </c>
      <c r="AL51" s="86" t="s">
        <v>97</v>
      </c>
    </row>
    <row r="52" spans="2:38" ht="15.75" thickBot="1" x14ac:dyDescent="0.3">
      <c r="B52" s="153"/>
      <c r="C52" s="71" t="s">
        <v>968</v>
      </c>
      <c r="D52" s="24" t="s">
        <v>405</v>
      </c>
      <c r="E52" s="25" t="s">
        <v>106</v>
      </c>
      <c r="F52" s="26" t="s">
        <v>969</v>
      </c>
      <c r="G52" s="38" t="s">
        <v>970</v>
      </c>
      <c r="H52" s="27" t="s">
        <v>101</v>
      </c>
      <c r="I52" s="23" t="s">
        <v>125</v>
      </c>
      <c r="J52" s="56" t="s">
        <v>971</v>
      </c>
      <c r="K52" s="35" t="s">
        <v>128</v>
      </c>
      <c r="L52" s="26" t="s">
        <v>125</v>
      </c>
      <c r="M52" s="74" t="s">
        <v>972</v>
      </c>
      <c r="N52" s="27" t="s">
        <v>101</v>
      </c>
      <c r="O52" s="47" t="s">
        <v>973</v>
      </c>
      <c r="P52" s="24" t="s">
        <v>131</v>
      </c>
      <c r="Q52" s="25" t="s">
        <v>113</v>
      </c>
      <c r="R52" s="26" t="s">
        <v>116</v>
      </c>
      <c r="S52" s="38" t="s">
        <v>974</v>
      </c>
      <c r="T52" s="27" t="s">
        <v>133</v>
      </c>
      <c r="U52" s="47" t="s">
        <v>204</v>
      </c>
      <c r="V52" s="24" t="s">
        <v>975</v>
      </c>
      <c r="W52" s="25" t="s">
        <v>133</v>
      </c>
      <c r="X52" s="26" t="s">
        <v>746</v>
      </c>
      <c r="Y52" s="24" t="s">
        <v>976</v>
      </c>
      <c r="Z52" s="27" t="s">
        <v>113</v>
      </c>
      <c r="AA52" s="71" t="s">
        <v>244</v>
      </c>
      <c r="AB52" s="56" t="s">
        <v>95</v>
      </c>
      <c r="AC52" s="35" t="s">
        <v>121</v>
      </c>
      <c r="AD52" s="84" t="s">
        <v>977</v>
      </c>
      <c r="AE52" s="44" t="s">
        <v>978</v>
      </c>
      <c r="AF52" s="87" t="s">
        <v>121</v>
      </c>
      <c r="AG52" s="47" t="s">
        <v>92</v>
      </c>
      <c r="AH52" s="74" t="s">
        <v>979</v>
      </c>
      <c r="AI52" s="35" t="s">
        <v>121</v>
      </c>
      <c r="AJ52" s="41" t="s">
        <v>121</v>
      </c>
      <c r="AK52" s="74" t="s">
        <v>97</v>
      </c>
      <c r="AL52" s="87" t="s">
        <v>121</v>
      </c>
    </row>
    <row r="53" spans="2:38" x14ac:dyDescent="0.25">
      <c r="B53" s="153" t="s">
        <v>5</v>
      </c>
      <c r="C53" s="45" t="s">
        <v>414</v>
      </c>
      <c r="D53" s="14" t="s">
        <v>140</v>
      </c>
      <c r="E53" s="15" t="s">
        <v>38</v>
      </c>
      <c r="F53" s="16" t="s">
        <v>41</v>
      </c>
      <c r="G53" s="14" t="s">
        <v>41</v>
      </c>
      <c r="H53" s="17" t="s">
        <v>43</v>
      </c>
      <c r="I53" s="13" t="s">
        <v>415</v>
      </c>
      <c r="J53" s="36" t="s">
        <v>416</v>
      </c>
      <c r="K53" s="15" t="s">
        <v>46</v>
      </c>
      <c r="L53" s="16" t="s">
        <v>415</v>
      </c>
      <c r="M53" s="42" t="s">
        <v>417</v>
      </c>
      <c r="N53" s="17" t="s">
        <v>48</v>
      </c>
      <c r="O53" s="79" t="s">
        <v>418</v>
      </c>
      <c r="P53" s="54" t="s">
        <v>419</v>
      </c>
      <c r="Q53" s="15" t="s">
        <v>51</v>
      </c>
      <c r="R53" s="76" t="s">
        <v>420</v>
      </c>
      <c r="S53" s="54" t="s">
        <v>421</v>
      </c>
      <c r="T53" s="17" t="s">
        <v>54</v>
      </c>
      <c r="U53" s="63" t="s">
        <v>422</v>
      </c>
      <c r="V53" s="54" t="s">
        <v>423</v>
      </c>
      <c r="W53" s="15" t="s">
        <v>57</v>
      </c>
      <c r="X53" s="82" t="s">
        <v>424</v>
      </c>
      <c r="Y53" s="36" t="s">
        <v>425</v>
      </c>
      <c r="Z53" s="17" t="s">
        <v>60</v>
      </c>
      <c r="AA53" s="69" t="s">
        <v>426</v>
      </c>
      <c r="AB53" s="36" t="s">
        <v>364</v>
      </c>
      <c r="AC53" s="48" t="s">
        <v>63</v>
      </c>
      <c r="AD53" s="82" t="s">
        <v>427</v>
      </c>
      <c r="AE53" s="36" t="s">
        <v>428</v>
      </c>
      <c r="AF53" s="91" t="s">
        <v>66</v>
      </c>
      <c r="AG53" s="79" t="s">
        <v>67</v>
      </c>
      <c r="AH53" s="36" t="s">
        <v>429</v>
      </c>
      <c r="AI53" s="48" t="s">
        <v>63</v>
      </c>
      <c r="AJ53" s="66" t="s">
        <v>63</v>
      </c>
      <c r="AK53" s="36" t="s">
        <v>430</v>
      </c>
      <c r="AL53" s="91" t="s">
        <v>66</v>
      </c>
    </row>
    <row r="54" spans="2:38" x14ac:dyDescent="0.25">
      <c r="B54" s="153"/>
      <c r="C54" s="46" t="s">
        <v>431</v>
      </c>
      <c r="D54" s="19" t="s">
        <v>228</v>
      </c>
      <c r="E54" s="20" t="s">
        <v>72</v>
      </c>
      <c r="F54" s="21" t="s">
        <v>73</v>
      </c>
      <c r="G54" s="19" t="s">
        <v>85</v>
      </c>
      <c r="H54" s="22" t="s">
        <v>75</v>
      </c>
      <c r="I54" s="18" t="s">
        <v>432</v>
      </c>
      <c r="J54" s="37" t="s">
        <v>433</v>
      </c>
      <c r="K54" s="20" t="s">
        <v>78</v>
      </c>
      <c r="L54" s="21" t="s">
        <v>432</v>
      </c>
      <c r="M54" s="43" t="s">
        <v>434</v>
      </c>
      <c r="N54" s="22" t="s">
        <v>75</v>
      </c>
      <c r="O54" s="80" t="s">
        <v>435</v>
      </c>
      <c r="P54" s="55" t="s">
        <v>436</v>
      </c>
      <c r="Q54" s="20" t="s">
        <v>82</v>
      </c>
      <c r="R54" s="77" t="s">
        <v>437</v>
      </c>
      <c r="S54" s="55" t="s">
        <v>438</v>
      </c>
      <c r="T54" s="22" t="s">
        <v>85</v>
      </c>
      <c r="U54" s="64" t="s">
        <v>439</v>
      </c>
      <c r="V54" s="55" t="s">
        <v>440</v>
      </c>
      <c r="W54" s="20" t="s">
        <v>82</v>
      </c>
      <c r="X54" s="83" t="s">
        <v>441</v>
      </c>
      <c r="Y54" s="37" t="s">
        <v>442</v>
      </c>
      <c r="Z54" s="22" t="s">
        <v>82</v>
      </c>
      <c r="AA54" s="70" t="s">
        <v>443</v>
      </c>
      <c r="AB54" s="37" t="s">
        <v>444</v>
      </c>
      <c r="AC54" s="49" t="s">
        <v>92</v>
      </c>
      <c r="AD54" s="83" t="s">
        <v>445</v>
      </c>
      <c r="AE54" s="37" t="s">
        <v>258</v>
      </c>
      <c r="AF54" s="92" t="s">
        <v>95</v>
      </c>
      <c r="AG54" s="80" t="s">
        <v>95</v>
      </c>
      <c r="AH54" s="37" t="s">
        <v>446</v>
      </c>
      <c r="AI54" s="49" t="s">
        <v>92</v>
      </c>
      <c r="AJ54" s="67" t="s">
        <v>97</v>
      </c>
      <c r="AK54" s="37" t="s">
        <v>447</v>
      </c>
      <c r="AL54" s="92" t="s">
        <v>95</v>
      </c>
    </row>
    <row r="55" spans="2:38" x14ac:dyDescent="0.25">
      <c r="B55" s="153"/>
      <c r="C55" s="46" t="s">
        <v>448</v>
      </c>
      <c r="D55" s="19" t="s">
        <v>449</v>
      </c>
      <c r="E55" s="20" t="s">
        <v>101</v>
      </c>
      <c r="F55" s="21" t="s">
        <v>450</v>
      </c>
      <c r="G55" s="19" t="s">
        <v>248</v>
      </c>
      <c r="H55" s="22" t="s">
        <v>103</v>
      </c>
      <c r="I55" s="18" t="s">
        <v>451</v>
      </c>
      <c r="J55" s="37" t="s">
        <v>452</v>
      </c>
      <c r="K55" s="20" t="s">
        <v>106</v>
      </c>
      <c r="L55" s="21" t="s">
        <v>451</v>
      </c>
      <c r="M55" s="43" t="s">
        <v>453</v>
      </c>
      <c r="N55" s="22" t="s">
        <v>108</v>
      </c>
      <c r="O55" s="80" t="s">
        <v>454</v>
      </c>
      <c r="P55" s="55" t="s">
        <v>455</v>
      </c>
      <c r="Q55" s="20" t="s">
        <v>85</v>
      </c>
      <c r="R55" s="77" t="s">
        <v>116</v>
      </c>
      <c r="S55" s="55" t="s">
        <v>456</v>
      </c>
      <c r="T55" s="22" t="s">
        <v>113</v>
      </c>
      <c r="U55" s="64" t="s">
        <v>172</v>
      </c>
      <c r="V55" s="55" t="s">
        <v>457</v>
      </c>
      <c r="W55" s="20" t="s">
        <v>85</v>
      </c>
      <c r="X55" s="83" t="s">
        <v>458</v>
      </c>
      <c r="Y55" s="37" t="s">
        <v>459</v>
      </c>
      <c r="Z55" s="22" t="s">
        <v>85</v>
      </c>
      <c r="AA55" s="70" t="s">
        <v>460</v>
      </c>
      <c r="AB55" s="37" t="s">
        <v>328</v>
      </c>
      <c r="AC55" s="49" t="s">
        <v>97</v>
      </c>
      <c r="AD55" s="83" t="s">
        <v>461</v>
      </c>
      <c r="AE55" s="37" t="s">
        <v>97</v>
      </c>
      <c r="AF55" s="92" t="s">
        <v>97</v>
      </c>
      <c r="AG55" s="80" t="s">
        <v>121</v>
      </c>
      <c r="AH55" s="37" t="s">
        <v>462</v>
      </c>
      <c r="AI55" s="49" t="s">
        <v>97</v>
      </c>
      <c r="AJ55" s="67" t="s">
        <v>92</v>
      </c>
      <c r="AK55" s="37" t="s">
        <v>463</v>
      </c>
      <c r="AL55" s="92" t="s">
        <v>97</v>
      </c>
    </row>
    <row r="56" spans="2:38" ht="15.75" thickBot="1" x14ac:dyDescent="0.3">
      <c r="B56" s="153"/>
      <c r="C56" s="47" t="s">
        <v>464</v>
      </c>
      <c r="D56" s="24" t="s">
        <v>123</v>
      </c>
      <c r="E56" s="25" t="s">
        <v>106</v>
      </c>
      <c r="F56" s="26" t="s">
        <v>108</v>
      </c>
      <c r="G56" s="24" t="s">
        <v>101</v>
      </c>
      <c r="H56" s="27" t="s">
        <v>101</v>
      </c>
      <c r="I56" s="23" t="s">
        <v>465</v>
      </c>
      <c r="J56" s="38" t="s">
        <v>466</v>
      </c>
      <c r="K56" s="25" t="s">
        <v>128</v>
      </c>
      <c r="L56" s="26" t="s">
        <v>465</v>
      </c>
      <c r="M56" s="44" t="s">
        <v>467</v>
      </c>
      <c r="N56" s="27" t="s">
        <v>101</v>
      </c>
      <c r="O56" s="81" t="s">
        <v>468</v>
      </c>
      <c r="P56" s="56" t="s">
        <v>469</v>
      </c>
      <c r="Q56" s="25" t="s">
        <v>113</v>
      </c>
      <c r="R56" s="78" t="s">
        <v>111</v>
      </c>
      <c r="S56" s="56" t="s">
        <v>470</v>
      </c>
      <c r="T56" s="27" t="s">
        <v>133</v>
      </c>
      <c r="U56" s="65" t="s">
        <v>116</v>
      </c>
      <c r="V56" s="56" t="s">
        <v>471</v>
      </c>
      <c r="W56" s="25" t="s">
        <v>133</v>
      </c>
      <c r="X56" s="84" t="s">
        <v>170</v>
      </c>
      <c r="Y56" s="38" t="s">
        <v>472</v>
      </c>
      <c r="Z56" s="27" t="s">
        <v>113</v>
      </c>
      <c r="AA56" s="71" t="s">
        <v>473</v>
      </c>
      <c r="AB56" s="38" t="s">
        <v>95</v>
      </c>
      <c r="AC56" s="50" t="s">
        <v>121</v>
      </c>
      <c r="AD56" s="84" t="s">
        <v>474</v>
      </c>
      <c r="AE56" s="38" t="s">
        <v>92</v>
      </c>
      <c r="AF56" s="93" t="s">
        <v>121</v>
      </c>
      <c r="AG56" s="81" t="s">
        <v>92</v>
      </c>
      <c r="AH56" s="38" t="s">
        <v>330</v>
      </c>
      <c r="AI56" s="50" t="s">
        <v>121</v>
      </c>
      <c r="AJ56" s="68" t="s">
        <v>121</v>
      </c>
      <c r="AK56" s="38" t="s">
        <v>97</v>
      </c>
      <c r="AL56" s="93" t="s">
        <v>121</v>
      </c>
    </row>
    <row r="57" spans="2:38" x14ac:dyDescent="0.25">
      <c r="B57" s="153" t="s">
        <v>10</v>
      </c>
      <c r="C57" s="13" t="s">
        <v>713</v>
      </c>
      <c r="D57" s="14" t="s">
        <v>714</v>
      </c>
      <c r="E57" s="15" t="s">
        <v>38</v>
      </c>
      <c r="F57" s="16" t="s">
        <v>41</v>
      </c>
      <c r="G57" s="54" t="s">
        <v>41</v>
      </c>
      <c r="H57" s="60" t="s">
        <v>43</v>
      </c>
      <c r="I57" s="13" t="s">
        <v>715</v>
      </c>
      <c r="J57" s="14" t="s">
        <v>716</v>
      </c>
      <c r="K57" s="15" t="s">
        <v>46</v>
      </c>
      <c r="L57" s="16" t="s">
        <v>715</v>
      </c>
      <c r="M57" s="36" t="s">
        <v>717</v>
      </c>
      <c r="N57" s="17" t="s">
        <v>48</v>
      </c>
      <c r="O57" s="13" t="s">
        <v>718</v>
      </c>
      <c r="P57" s="54" t="s">
        <v>719</v>
      </c>
      <c r="Q57" s="15" t="s">
        <v>51</v>
      </c>
      <c r="R57" s="66" t="s">
        <v>720</v>
      </c>
      <c r="S57" s="36" t="s">
        <v>721</v>
      </c>
      <c r="T57" s="17" t="s">
        <v>54</v>
      </c>
      <c r="U57" s="63" t="s">
        <v>151</v>
      </c>
      <c r="V57" s="54" t="s">
        <v>722</v>
      </c>
      <c r="W57" s="15" t="s">
        <v>57</v>
      </c>
      <c r="X57" s="76" t="s">
        <v>549</v>
      </c>
      <c r="Y57" s="42" t="s">
        <v>723</v>
      </c>
      <c r="Z57" s="17" t="s">
        <v>60</v>
      </c>
      <c r="AA57" s="45" t="s">
        <v>724</v>
      </c>
      <c r="AB57" s="36" t="s">
        <v>155</v>
      </c>
      <c r="AC57" s="48" t="s">
        <v>63</v>
      </c>
      <c r="AD57" s="82" t="s">
        <v>725</v>
      </c>
      <c r="AE57" s="36" t="s">
        <v>726</v>
      </c>
      <c r="AF57" s="91" t="s">
        <v>66</v>
      </c>
      <c r="AG57" s="79" t="s">
        <v>67</v>
      </c>
      <c r="AH57" s="36" t="s">
        <v>727</v>
      </c>
      <c r="AI57" s="48" t="s">
        <v>63</v>
      </c>
      <c r="AJ57" s="66" t="s">
        <v>63</v>
      </c>
      <c r="AK57" s="36" t="s">
        <v>728</v>
      </c>
      <c r="AL57" s="91" t="s">
        <v>66</v>
      </c>
    </row>
    <row r="58" spans="2:38" x14ac:dyDescent="0.25">
      <c r="B58" s="153"/>
      <c r="C58" s="18" t="s">
        <v>729</v>
      </c>
      <c r="D58" s="19" t="s">
        <v>730</v>
      </c>
      <c r="E58" s="20" t="s">
        <v>72</v>
      </c>
      <c r="F58" s="21" t="s">
        <v>731</v>
      </c>
      <c r="G58" s="55" t="s">
        <v>298</v>
      </c>
      <c r="H58" s="61" t="s">
        <v>75</v>
      </c>
      <c r="I58" s="18" t="s">
        <v>732</v>
      </c>
      <c r="J58" s="19" t="s">
        <v>733</v>
      </c>
      <c r="K58" s="20" t="s">
        <v>78</v>
      </c>
      <c r="L58" s="21" t="s">
        <v>732</v>
      </c>
      <c r="M58" s="37" t="s">
        <v>734</v>
      </c>
      <c r="N58" s="22" t="s">
        <v>75</v>
      </c>
      <c r="O58" s="18" t="s">
        <v>735</v>
      </c>
      <c r="P58" s="55" t="s">
        <v>736</v>
      </c>
      <c r="Q58" s="20" t="s">
        <v>82</v>
      </c>
      <c r="R58" s="67" t="s">
        <v>737</v>
      </c>
      <c r="S58" s="37" t="s">
        <v>738</v>
      </c>
      <c r="T58" s="22" t="s">
        <v>85</v>
      </c>
      <c r="U58" s="64" t="s">
        <v>170</v>
      </c>
      <c r="V58" s="55" t="s">
        <v>739</v>
      </c>
      <c r="W58" s="20" t="s">
        <v>82</v>
      </c>
      <c r="X58" s="77" t="s">
        <v>172</v>
      </c>
      <c r="Y58" s="43" t="s">
        <v>740</v>
      </c>
      <c r="Z58" s="22" t="s">
        <v>82</v>
      </c>
      <c r="AA58" s="46" t="s">
        <v>741</v>
      </c>
      <c r="AB58" s="37" t="s">
        <v>310</v>
      </c>
      <c r="AC58" s="49" t="s">
        <v>92</v>
      </c>
      <c r="AD58" s="83" t="s">
        <v>742</v>
      </c>
      <c r="AE58" s="37" t="s">
        <v>244</v>
      </c>
      <c r="AF58" s="92" t="s">
        <v>95</v>
      </c>
      <c r="AG58" s="80" t="s">
        <v>95</v>
      </c>
      <c r="AH58" s="37" t="s">
        <v>743</v>
      </c>
      <c r="AI58" s="49" t="s">
        <v>92</v>
      </c>
      <c r="AJ58" s="67" t="s">
        <v>97</v>
      </c>
      <c r="AK58" s="37" t="s">
        <v>744</v>
      </c>
      <c r="AL58" s="92" t="s">
        <v>95</v>
      </c>
    </row>
    <row r="59" spans="2:38" x14ac:dyDescent="0.25">
      <c r="B59" s="153"/>
      <c r="C59" s="18" t="s">
        <v>745</v>
      </c>
      <c r="D59" s="19" t="s">
        <v>181</v>
      </c>
      <c r="E59" s="20" t="s">
        <v>101</v>
      </c>
      <c r="F59" s="21" t="s">
        <v>101</v>
      </c>
      <c r="G59" s="55" t="s">
        <v>746</v>
      </c>
      <c r="H59" s="61" t="s">
        <v>103</v>
      </c>
      <c r="I59" s="18" t="s">
        <v>747</v>
      </c>
      <c r="J59" s="19" t="s">
        <v>748</v>
      </c>
      <c r="K59" s="20" t="s">
        <v>106</v>
      </c>
      <c r="L59" s="21" t="s">
        <v>747</v>
      </c>
      <c r="M59" s="37" t="s">
        <v>749</v>
      </c>
      <c r="N59" s="22" t="s">
        <v>108</v>
      </c>
      <c r="O59" s="18" t="s">
        <v>574</v>
      </c>
      <c r="P59" s="55" t="s">
        <v>750</v>
      </c>
      <c r="Q59" s="20" t="s">
        <v>85</v>
      </c>
      <c r="R59" s="67" t="s">
        <v>746</v>
      </c>
      <c r="S59" s="37" t="s">
        <v>751</v>
      </c>
      <c r="T59" s="22" t="s">
        <v>113</v>
      </c>
      <c r="U59" s="64" t="s">
        <v>172</v>
      </c>
      <c r="V59" s="55" t="s">
        <v>752</v>
      </c>
      <c r="W59" s="20" t="s">
        <v>85</v>
      </c>
      <c r="X59" s="77" t="s">
        <v>116</v>
      </c>
      <c r="Y59" s="43" t="s">
        <v>753</v>
      </c>
      <c r="Z59" s="22" t="s">
        <v>85</v>
      </c>
      <c r="AA59" s="46" t="s">
        <v>754</v>
      </c>
      <c r="AB59" s="37" t="s">
        <v>328</v>
      </c>
      <c r="AC59" s="49" t="s">
        <v>97</v>
      </c>
      <c r="AD59" s="83" t="s">
        <v>755</v>
      </c>
      <c r="AE59" s="37" t="s">
        <v>95</v>
      </c>
      <c r="AF59" s="92" t="s">
        <v>97</v>
      </c>
      <c r="AG59" s="80" t="s">
        <v>121</v>
      </c>
      <c r="AH59" s="37" t="s">
        <v>756</v>
      </c>
      <c r="AI59" s="49" t="s">
        <v>97</v>
      </c>
      <c r="AJ59" s="67" t="s">
        <v>92</v>
      </c>
      <c r="AK59" s="37" t="s">
        <v>757</v>
      </c>
      <c r="AL59" s="92" t="s">
        <v>97</v>
      </c>
    </row>
    <row r="60" spans="2:38" ht="15.75" thickBot="1" x14ac:dyDescent="0.3">
      <c r="B60" s="153"/>
      <c r="C60" s="23" t="s">
        <v>758</v>
      </c>
      <c r="D60" s="24" t="s">
        <v>405</v>
      </c>
      <c r="E60" s="25" t="s">
        <v>106</v>
      </c>
      <c r="F60" s="26" t="s">
        <v>73</v>
      </c>
      <c r="G60" s="56" t="s">
        <v>116</v>
      </c>
      <c r="H60" s="62" t="s">
        <v>101</v>
      </c>
      <c r="I60" s="23" t="s">
        <v>705</v>
      </c>
      <c r="J60" s="24" t="s">
        <v>759</v>
      </c>
      <c r="K60" s="25" t="s">
        <v>128</v>
      </c>
      <c r="L60" s="26" t="s">
        <v>705</v>
      </c>
      <c r="M60" s="38" t="s">
        <v>338</v>
      </c>
      <c r="N60" s="27" t="s">
        <v>101</v>
      </c>
      <c r="O60" s="23" t="s">
        <v>523</v>
      </c>
      <c r="P60" s="56" t="s">
        <v>131</v>
      </c>
      <c r="Q60" s="25" t="s">
        <v>113</v>
      </c>
      <c r="R60" s="68" t="s">
        <v>116</v>
      </c>
      <c r="S60" s="38" t="s">
        <v>760</v>
      </c>
      <c r="T60" s="27" t="s">
        <v>133</v>
      </c>
      <c r="U60" s="65" t="s">
        <v>116</v>
      </c>
      <c r="V60" s="56" t="s">
        <v>761</v>
      </c>
      <c r="W60" s="25" t="s">
        <v>133</v>
      </c>
      <c r="X60" s="78" t="s">
        <v>85</v>
      </c>
      <c r="Y60" s="44" t="s">
        <v>762</v>
      </c>
      <c r="Z60" s="27" t="s">
        <v>113</v>
      </c>
      <c r="AA60" s="47" t="s">
        <v>624</v>
      </c>
      <c r="AB60" s="38" t="s">
        <v>95</v>
      </c>
      <c r="AC60" s="50" t="s">
        <v>121</v>
      </c>
      <c r="AD60" s="84" t="s">
        <v>763</v>
      </c>
      <c r="AE60" s="38" t="s">
        <v>92</v>
      </c>
      <c r="AF60" s="93" t="s">
        <v>121</v>
      </c>
      <c r="AG60" s="81" t="s">
        <v>92</v>
      </c>
      <c r="AH60" s="38" t="s">
        <v>764</v>
      </c>
      <c r="AI60" s="50" t="s">
        <v>121</v>
      </c>
      <c r="AJ60" s="68" t="s">
        <v>121</v>
      </c>
      <c r="AK60" s="38" t="s">
        <v>97</v>
      </c>
      <c r="AL60" s="93" t="s">
        <v>121</v>
      </c>
    </row>
    <row r="61" spans="2:38" x14ac:dyDescent="0.25">
      <c r="B61" s="153" t="s">
        <v>3</v>
      </c>
      <c r="C61" s="13" t="s">
        <v>277</v>
      </c>
      <c r="D61" s="14" t="s">
        <v>278</v>
      </c>
      <c r="E61" s="15" t="s">
        <v>38</v>
      </c>
      <c r="F61" s="16" t="s">
        <v>279</v>
      </c>
      <c r="G61" s="14" t="s">
        <v>142</v>
      </c>
      <c r="H61" s="17" t="s">
        <v>43</v>
      </c>
      <c r="I61" s="13" t="s">
        <v>280</v>
      </c>
      <c r="J61" s="14" t="s">
        <v>281</v>
      </c>
      <c r="K61" s="15" t="s">
        <v>46</v>
      </c>
      <c r="L61" s="16" t="s">
        <v>280</v>
      </c>
      <c r="M61" s="14" t="s">
        <v>282</v>
      </c>
      <c r="N61" s="17" t="s">
        <v>48</v>
      </c>
      <c r="O61" s="63" t="s">
        <v>283</v>
      </c>
      <c r="P61" s="14" t="s">
        <v>284</v>
      </c>
      <c r="Q61" s="15" t="s">
        <v>51</v>
      </c>
      <c r="R61" s="16" t="s">
        <v>285</v>
      </c>
      <c r="S61" s="14" t="s">
        <v>286</v>
      </c>
      <c r="T61" s="17" t="s">
        <v>54</v>
      </c>
      <c r="U61" s="13" t="s">
        <v>151</v>
      </c>
      <c r="V61" s="14" t="s">
        <v>287</v>
      </c>
      <c r="W61" s="15" t="s">
        <v>57</v>
      </c>
      <c r="X61" s="76" t="s">
        <v>288</v>
      </c>
      <c r="Y61" s="14" t="s">
        <v>289</v>
      </c>
      <c r="Z61" s="17" t="s">
        <v>60</v>
      </c>
      <c r="AA61" s="63" t="s">
        <v>290</v>
      </c>
      <c r="AB61" s="42" t="s">
        <v>155</v>
      </c>
      <c r="AC61" s="88" t="s">
        <v>63</v>
      </c>
      <c r="AD61" s="66" t="s">
        <v>291</v>
      </c>
      <c r="AE61" s="72" t="s">
        <v>292</v>
      </c>
      <c r="AF61" s="57" t="s">
        <v>66</v>
      </c>
      <c r="AG61" s="69" t="s">
        <v>67</v>
      </c>
      <c r="AH61" s="54" t="s">
        <v>293</v>
      </c>
      <c r="AI61" s="88" t="s">
        <v>63</v>
      </c>
      <c r="AJ61" s="82" t="s">
        <v>63</v>
      </c>
      <c r="AK61" s="54" t="s">
        <v>294</v>
      </c>
      <c r="AL61" s="57" t="s">
        <v>66</v>
      </c>
    </row>
    <row r="62" spans="2:38" x14ac:dyDescent="0.25">
      <c r="B62" s="153"/>
      <c r="C62" s="18" t="s">
        <v>295</v>
      </c>
      <c r="D62" s="19" t="s">
        <v>296</v>
      </c>
      <c r="E62" s="20" t="s">
        <v>72</v>
      </c>
      <c r="F62" s="21" t="s">
        <v>297</v>
      </c>
      <c r="G62" s="19" t="s">
        <v>298</v>
      </c>
      <c r="H62" s="22" t="s">
        <v>75</v>
      </c>
      <c r="I62" s="18" t="s">
        <v>299</v>
      </c>
      <c r="J62" s="19" t="s">
        <v>300</v>
      </c>
      <c r="K62" s="20" t="s">
        <v>78</v>
      </c>
      <c r="L62" s="21" t="s">
        <v>299</v>
      </c>
      <c r="M62" s="19" t="s">
        <v>301</v>
      </c>
      <c r="N62" s="22" t="s">
        <v>75</v>
      </c>
      <c r="O62" s="64" t="s">
        <v>302</v>
      </c>
      <c r="P62" s="19" t="s">
        <v>303</v>
      </c>
      <c r="Q62" s="20" t="s">
        <v>82</v>
      </c>
      <c r="R62" s="21" t="s">
        <v>304</v>
      </c>
      <c r="S62" s="19" t="s">
        <v>305</v>
      </c>
      <c r="T62" s="22" t="s">
        <v>85</v>
      </c>
      <c r="U62" s="18" t="s">
        <v>170</v>
      </c>
      <c r="V62" s="19" t="s">
        <v>306</v>
      </c>
      <c r="W62" s="20" t="s">
        <v>82</v>
      </c>
      <c r="X62" s="77" t="s">
        <v>307</v>
      </c>
      <c r="Y62" s="19" t="s">
        <v>308</v>
      </c>
      <c r="Z62" s="22" t="s">
        <v>82</v>
      </c>
      <c r="AA62" s="64" t="s">
        <v>309</v>
      </c>
      <c r="AB62" s="43" t="s">
        <v>310</v>
      </c>
      <c r="AC62" s="89" t="s">
        <v>92</v>
      </c>
      <c r="AD62" s="67" t="s">
        <v>311</v>
      </c>
      <c r="AE62" s="73" t="s">
        <v>312</v>
      </c>
      <c r="AF62" s="58" t="s">
        <v>95</v>
      </c>
      <c r="AG62" s="70" t="s">
        <v>95</v>
      </c>
      <c r="AH62" s="55" t="s">
        <v>313</v>
      </c>
      <c r="AI62" s="89" t="s">
        <v>92</v>
      </c>
      <c r="AJ62" s="83" t="s">
        <v>97</v>
      </c>
      <c r="AK62" s="55" t="s">
        <v>314</v>
      </c>
      <c r="AL62" s="58" t="s">
        <v>95</v>
      </c>
    </row>
    <row r="63" spans="2:38" x14ac:dyDescent="0.25">
      <c r="B63" s="153"/>
      <c r="C63" s="18" t="s">
        <v>315</v>
      </c>
      <c r="D63" s="19" t="s">
        <v>316</v>
      </c>
      <c r="E63" s="20" t="s">
        <v>101</v>
      </c>
      <c r="F63" s="21" t="s">
        <v>317</v>
      </c>
      <c r="G63" s="19" t="s">
        <v>248</v>
      </c>
      <c r="H63" s="22" t="s">
        <v>103</v>
      </c>
      <c r="I63" s="18" t="s">
        <v>318</v>
      </c>
      <c r="J63" s="19" t="s">
        <v>319</v>
      </c>
      <c r="K63" s="20" t="s">
        <v>106</v>
      </c>
      <c r="L63" s="21" t="s">
        <v>318</v>
      </c>
      <c r="M63" s="19" t="s">
        <v>320</v>
      </c>
      <c r="N63" s="22" t="s">
        <v>108</v>
      </c>
      <c r="O63" s="64" t="s">
        <v>321</v>
      </c>
      <c r="P63" s="19" t="s">
        <v>322</v>
      </c>
      <c r="Q63" s="20" t="s">
        <v>85</v>
      </c>
      <c r="R63" s="21" t="s">
        <v>111</v>
      </c>
      <c r="S63" s="19" t="s">
        <v>323</v>
      </c>
      <c r="T63" s="22" t="s">
        <v>113</v>
      </c>
      <c r="U63" s="18" t="s">
        <v>172</v>
      </c>
      <c r="V63" s="19" t="s">
        <v>324</v>
      </c>
      <c r="W63" s="20" t="s">
        <v>85</v>
      </c>
      <c r="X63" s="77" t="s">
        <v>325</v>
      </c>
      <c r="Y63" s="19" t="s">
        <v>326</v>
      </c>
      <c r="Z63" s="22" t="s">
        <v>85</v>
      </c>
      <c r="AA63" s="64" t="s">
        <v>327</v>
      </c>
      <c r="AB63" s="43" t="s">
        <v>328</v>
      </c>
      <c r="AC63" s="89" t="s">
        <v>97</v>
      </c>
      <c r="AD63" s="67" t="s">
        <v>329</v>
      </c>
      <c r="AE63" s="73" t="s">
        <v>330</v>
      </c>
      <c r="AF63" s="58" t="s">
        <v>97</v>
      </c>
      <c r="AG63" s="70" t="s">
        <v>121</v>
      </c>
      <c r="AH63" s="55" t="s">
        <v>331</v>
      </c>
      <c r="AI63" s="89" t="s">
        <v>97</v>
      </c>
      <c r="AJ63" s="83" t="s">
        <v>92</v>
      </c>
      <c r="AK63" s="55" t="s">
        <v>332</v>
      </c>
      <c r="AL63" s="58" t="s">
        <v>97</v>
      </c>
    </row>
    <row r="64" spans="2:38" ht="15.75" thickBot="1" x14ac:dyDescent="0.3">
      <c r="B64" s="153"/>
      <c r="C64" s="23" t="s">
        <v>333</v>
      </c>
      <c r="D64" s="24" t="s">
        <v>334</v>
      </c>
      <c r="E64" s="25" t="s">
        <v>106</v>
      </c>
      <c r="F64" s="26" t="s">
        <v>335</v>
      </c>
      <c r="G64" s="24" t="s">
        <v>116</v>
      </c>
      <c r="H64" s="27" t="s">
        <v>101</v>
      </c>
      <c r="I64" s="23" t="s">
        <v>336</v>
      </c>
      <c r="J64" s="24" t="s">
        <v>337</v>
      </c>
      <c r="K64" s="25" t="s">
        <v>128</v>
      </c>
      <c r="L64" s="26" t="s">
        <v>336</v>
      </c>
      <c r="M64" s="24" t="s">
        <v>338</v>
      </c>
      <c r="N64" s="27" t="s">
        <v>101</v>
      </c>
      <c r="O64" s="65" t="s">
        <v>339</v>
      </c>
      <c r="P64" s="24" t="s">
        <v>340</v>
      </c>
      <c r="Q64" s="25" t="s">
        <v>113</v>
      </c>
      <c r="R64" s="26" t="s">
        <v>116</v>
      </c>
      <c r="S64" s="24" t="s">
        <v>341</v>
      </c>
      <c r="T64" s="27" t="s">
        <v>133</v>
      </c>
      <c r="U64" s="23" t="s">
        <v>342</v>
      </c>
      <c r="V64" s="24" t="s">
        <v>343</v>
      </c>
      <c r="W64" s="25" t="s">
        <v>133</v>
      </c>
      <c r="X64" s="78" t="s">
        <v>116</v>
      </c>
      <c r="Y64" s="24" t="s">
        <v>344</v>
      </c>
      <c r="Z64" s="27" t="s">
        <v>113</v>
      </c>
      <c r="AA64" s="65" t="s">
        <v>345</v>
      </c>
      <c r="AB64" s="44" t="s">
        <v>95</v>
      </c>
      <c r="AC64" s="90" t="s">
        <v>121</v>
      </c>
      <c r="AD64" s="68" t="s">
        <v>346</v>
      </c>
      <c r="AE64" s="74" t="s">
        <v>92</v>
      </c>
      <c r="AF64" s="59" t="s">
        <v>121</v>
      </c>
      <c r="AG64" s="71" t="s">
        <v>92</v>
      </c>
      <c r="AH64" s="56" t="s">
        <v>347</v>
      </c>
      <c r="AI64" s="90" t="s">
        <v>121</v>
      </c>
      <c r="AJ64" s="84" t="s">
        <v>121</v>
      </c>
      <c r="AK64" s="56" t="s">
        <v>348</v>
      </c>
      <c r="AL64" s="59" t="s">
        <v>121</v>
      </c>
    </row>
    <row r="65" spans="2:38" x14ac:dyDescent="0.25">
      <c r="B65" s="153" t="s">
        <v>8</v>
      </c>
      <c r="C65" s="13" t="s">
        <v>540</v>
      </c>
      <c r="D65" s="14" t="s">
        <v>541</v>
      </c>
      <c r="E65" s="15" t="s">
        <v>38</v>
      </c>
      <c r="F65" s="16" t="s">
        <v>41</v>
      </c>
      <c r="G65" s="14" t="s">
        <v>41</v>
      </c>
      <c r="H65" s="17" t="s">
        <v>43</v>
      </c>
      <c r="I65" s="13" t="s">
        <v>542</v>
      </c>
      <c r="J65" s="14" t="s">
        <v>543</v>
      </c>
      <c r="K65" s="51" t="s">
        <v>46</v>
      </c>
      <c r="L65" s="16" t="s">
        <v>542</v>
      </c>
      <c r="M65" s="54" t="s">
        <v>544</v>
      </c>
      <c r="N65" s="17" t="s">
        <v>48</v>
      </c>
      <c r="O65" s="63" t="s">
        <v>545</v>
      </c>
      <c r="P65" s="14" t="s">
        <v>480</v>
      </c>
      <c r="Q65" s="15" t="s">
        <v>51</v>
      </c>
      <c r="R65" s="16" t="s">
        <v>546</v>
      </c>
      <c r="S65" s="14" t="s">
        <v>547</v>
      </c>
      <c r="T65" s="17" t="s">
        <v>54</v>
      </c>
      <c r="U65" s="13" t="s">
        <v>151</v>
      </c>
      <c r="V65" s="14" t="s">
        <v>548</v>
      </c>
      <c r="W65" s="15" t="s">
        <v>57</v>
      </c>
      <c r="X65" s="16" t="s">
        <v>549</v>
      </c>
      <c r="Y65" s="72" t="s">
        <v>550</v>
      </c>
      <c r="Z65" s="17" t="s">
        <v>60</v>
      </c>
      <c r="AA65" s="63" t="s">
        <v>551</v>
      </c>
      <c r="AB65" s="42" t="s">
        <v>364</v>
      </c>
      <c r="AC65" s="88" t="s">
        <v>63</v>
      </c>
      <c r="AD65" s="66" t="s">
        <v>552</v>
      </c>
      <c r="AE65" s="72" t="s">
        <v>553</v>
      </c>
      <c r="AF65" s="57" t="s">
        <v>66</v>
      </c>
      <c r="AG65" s="69" t="s">
        <v>67</v>
      </c>
      <c r="AH65" s="54" t="s">
        <v>554</v>
      </c>
      <c r="AI65" s="88" t="s">
        <v>63</v>
      </c>
      <c r="AJ65" s="82" t="s">
        <v>63</v>
      </c>
      <c r="AK65" s="72" t="s">
        <v>555</v>
      </c>
      <c r="AL65" s="57" t="s">
        <v>66</v>
      </c>
    </row>
    <row r="66" spans="2:38" x14ac:dyDescent="0.25">
      <c r="B66" s="153"/>
      <c r="C66" s="18" t="s">
        <v>556</v>
      </c>
      <c r="D66" s="19" t="s">
        <v>296</v>
      </c>
      <c r="E66" s="20" t="s">
        <v>72</v>
      </c>
      <c r="F66" s="21" t="s">
        <v>73</v>
      </c>
      <c r="G66" s="19" t="s">
        <v>298</v>
      </c>
      <c r="H66" s="22" t="s">
        <v>75</v>
      </c>
      <c r="I66" s="18" t="s">
        <v>557</v>
      </c>
      <c r="J66" s="19" t="s">
        <v>558</v>
      </c>
      <c r="K66" s="52" t="s">
        <v>78</v>
      </c>
      <c r="L66" s="21" t="s">
        <v>557</v>
      </c>
      <c r="M66" s="55" t="s">
        <v>559</v>
      </c>
      <c r="N66" s="22" t="s">
        <v>75</v>
      </c>
      <c r="O66" s="64" t="s">
        <v>560</v>
      </c>
      <c r="P66" s="19" t="s">
        <v>561</v>
      </c>
      <c r="Q66" s="20" t="s">
        <v>82</v>
      </c>
      <c r="R66" s="21" t="s">
        <v>562</v>
      </c>
      <c r="S66" s="19" t="s">
        <v>563</v>
      </c>
      <c r="T66" s="22" t="s">
        <v>85</v>
      </c>
      <c r="U66" s="18" t="s">
        <v>170</v>
      </c>
      <c r="V66" s="19" t="s">
        <v>564</v>
      </c>
      <c r="W66" s="20" t="s">
        <v>82</v>
      </c>
      <c r="X66" s="21" t="s">
        <v>114</v>
      </c>
      <c r="Y66" s="73" t="s">
        <v>565</v>
      </c>
      <c r="Z66" s="22" t="s">
        <v>82</v>
      </c>
      <c r="AA66" s="64" t="s">
        <v>566</v>
      </c>
      <c r="AB66" s="43" t="s">
        <v>383</v>
      </c>
      <c r="AC66" s="89" t="s">
        <v>92</v>
      </c>
      <c r="AD66" s="67" t="s">
        <v>567</v>
      </c>
      <c r="AE66" s="73" t="s">
        <v>568</v>
      </c>
      <c r="AF66" s="58" t="s">
        <v>95</v>
      </c>
      <c r="AG66" s="70" t="s">
        <v>95</v>
      </c>
      <c r="AH66" s="55" t="s">
        <v>569</v>
      </c>
      <c r="AI66" s="89" t="s">
        <v>92</v>
      </c>
      <c r="AJ66" s="83" t="s">
        <v>97</v>
      </c>
      <c r="AK66" s="73" t="s">
        <v>570</v>
      </c>
      <c r="AL66" s="58" t="s">
        <v>95</v>
      </c>
    </row>
    <row r="67" spans="2:38" x14ac:dyDescent="0.25">
      <c r="B67" s="153"/>
      <c r="C67" s="18" t="s">
        <v>571</v>
      </c>
      <c r="D67" s="19" t="s">
        <v>100</v>
      </c>
      <c r="E67" s="20" t="s">
        <v>101</v>
      </c>
      <c r="F67" s="21" t="s">
        <v>108</v>
      </c>
      <c r="G67" s="19" t="s">
        <v>248</v>
      </c>
      <c r="H67" s="22" t="s">
        <v>103</v>
      </c>
      <c r="I67" s="18" t="s">
        <v>318</v>
      </c>
      <c r="J67" s="19" t="s">
        <v>572</v>
      </c>
      <c r="K67" s="52" t="s">
        <v>106</v>
      </c>
      <c r="L67" s="21" t="s">
        <v>318</v>
      </c>
      <c r="M67" s="55" t="s">
        <v>573</v>
      </c>
      <c r="N67" s="22" t="s">
        <v>108</v>
      </c>
      <c r="O67" s="64" t="s">
        <v>574</v>
      </c>
      <c r="P67" s="19" t="s">
        <v>575</v>
      </c>
      <c r="Q67" s="20" t="s">
        <v>85</v>
      </c>
      <c r="R67" s="21" t="s">
        <v>111</v>
      </c>
      <c r="S67" s="19" t="s">
        <v>576</v>
      </c>
      <c r="T67" s="22" t="s">
        <v>113</v>
      </c>
      <c r="U67" s="18" t="s">
        <v>172</v>
      </c>
      <c r="V67" s="19" t="s">
        <v>577</v>
      </c>
      <c r="W67" s="20" t="s">
        <v>85</v>
      </c>
      <c r="X67" s="21" t="s">
        <v>116</v>
      </c>
      <c r="Y67" s="73" t="s">
        <v>578</v>
      </c>
      <c r="Z67" s="22" t="s">
        <v>85</v>
      </c>
      <c r="AA67" s="64" t="s">
        <v>579</v>
      </c>
      <c r="AB67" s="43" t="s">
        <v>119</v>
      </c>
      <c r="AC67" s="89" t="s">
        <v>97</v>
      </c>
      <c r="AD67" s="67" t="s">
        <v>580</v>
      </c>
      <c r="AE67" s="73" t="s">
        <v>581</v>
      </c>
      <c r="AF67" s="58" t="s">
        <v>97</v>
      </c>
      <c r="AG67" s="70" t="s">
        <v>121</v>
      </c>
      <c r="AH67" s="55" t="s">
        <v>582</v>
      </c>
      <c r="AI67" s="89" t="s">
        <v>97</v>
      </c>
      <c r="AJ67" s="83" t="s">
        <v>92</v>
      </c>
      <c r="AK67" s="73" t="s">
        <v>97</v>
      </c>
      <c r="AL67" s="58" t="s">
        <v>97</v>
      </c>
    </row>
    <row r="68" spans="2:38" ht="15" customHeight="1" thickBot="1" x14ac:dyDescent="0.3">
      <c r="B68" s="153"/>
      <c r="C68" s="23" t="s">
        <v>583</v>
      </c>
      <c r="D68" s="24" t="s">
        <v>405</v>
      </c>
      <c r="E68" s="25" t="s">
        <v>106</v>
      </c>
      <c r="F68" s="26" t="s">
        <v>75</v>
      </c>
      <c r="G68" s="24" t="s">
        <v>125</v>
      </c>
      <c r="H68" s="27" t="s">
        <v>101</v>
      </c>
      <c r="I68" s="23" t="s">
        <v>114</v>
      </c>
      <c r="J68" s="24" t="s">
        <v>584</v>
      </c>
      <c r="K68" s="53" t="s">
        <v>128</v>
      </c>
      <c r="L68" s="26" t="s">
        <v>114</v>
      </c>
      <c r="M68" s="56" t="s">
        <v>585</v>
      </c>
      <c r="N68" s="27" t="s">
        <v>101</v>
      </c>
      <c r="O68" s="65" t="s">
        <v>586</v>
      </c>
      <c r="P68" s="24" t="s">
        <v>131</v>
      </c>
      <c r="Q68" s="25" t="s">
        <v>113</v>
      </c>
      <c r="R68" s="26" t="s">
        <v>116</v>
      </c>
      <c r="S68" s="24" t="s">
        <v>587</v>
      </c>
      <c r="T68" s="27" t="s">
        <v>133</v>
      </c>
      <c r="U68" s="23" t="s">
        <v>204</v>
      </c>
      <c r="V68" s="24" t="s">
        <v>588</v>
      </c>
      <c r="W68" s="25" t="s">
        <v>133</v>
      </c>
      <c r="X68" s="26" t="s">
        <v>85</v>
      </c>
      <c r="Y68" s="74" t="s">
        <v>589</v>
      </c>
      <c r="Z68" s="27" t="s">
        <v>113</v>
      </c>
      <c r="AA68" s="65" t="s">
        <v>590</v>
      </c>
      <c r="AB68" s="44" t="s">
        <v>95</v>
      </c>
      <c r="AC68" s="90" t="s">
        <v>121</v>
      </c>
      <c r="AD68" s="68" t="s">
        <v>591</v>
      </c>
      <c r="AE68" s="74" t="s">
        <v>92</v>
      </c>
      <c r="AF68" s="59" t="s">
        <v>121</v>
      </c>
      <c r="AG68" s="71" t="s">
        <v>92</v>
      </c>
      <c r="AH68" s="56" t="s">
        <v>590</v>
      </c>
      <c r="AI68" s="90" t="s">
        <v>121</v>
      </c>
      <c r="AJ68" s="84" t="s">
        <v>121</v>
      </c>
      <c r="AK68" s="74" t="s">
        <v>95</v>
      </c>
      <c r="AL68" s="59" t="s">
        <v>121</v>
      </c>
    </row>
    <row r="69" spans="2:38" x14ac:dyDescent="0.25">
      <c r="B69" s="153" t="s">
        <v>16</v>
      </c>
      <c r="C69" s="13" t="s">
        <v>1030</v>
      </c>
      <c r="D69" s="14" t="s">
        <v>350</v>
      </c>
      <c r="E69" s="15" t="s">
        <v>38</v>
      </c>
      <c r="F69" s="16" t="s">
        <v>824</v>
      </c>
      <c r="G69" s="14" t="s">
        <v>41</v>
      </c>
      <c r="H69" s="17" t="s">
        <v>43</v>
      </c>
      <c r="I69" s="13" t="s">
        <v>211</v>
      </c>
      <c r="J69" s="14" t="s">
        <v>1031</v>
      </c>
      <c r="K69" s="15" t="s">
        <v>46</v>
      </c>
      <c r="L69" s="16" t="s">
        <v>211</v>
      </c>
      <c r="M69" s="14" t="s">
        <v>1032</v>
      </c>
      <c r="N69" s="17" t="s">
        <v>48</v>
      </c>
      <c r="O69" s="13" t="s">
        <v>1033</v>
      </c>
      <c r="P69" s="36" t="s">
        <v>215</v>
      </c>
      <c r="Q69" s="15" t="s">
        <v>51</v>
      </c>
      <c r="R69" s="16" t="s">
        <v>1034</v>
      </c>
      <c r="S69" s="14" t="s">
        <v>1035</v>
      </c>
      <c r="T69" s="91" t="s">
        <v>54</v>
      </c>
      <c r="U69" s="13" t="s">
        <v>151</v>
      </c>
      <c r="V69" s="14" t="s">
        <v>1036</v>
      </c>
      <c r="W69" s="48" t="s">
        <v>57</v>
      </c>
      <c r="X69" s="16" t="s">
        <v>1037</v>
      </c>
      <c r="Y69" s="14" t="s">
        <v>1038</v>
      </c>
      <c r="Z69" s="60" t="s">
        <v>60</v>
      </c>
      <c r="AA69" s="63" t="s">
        <v>1039</v>
      </c>
      <c r="AB69" s="42" t="s">
        <v>62</v>
      </c>
      <c r="AC69" s="88" t="s">
        <v>63</v>
      </c>
      <c r="AD69" s="66" t="s">
        <v>1040</v>
      </c>
      <c r="AE69" s="42" t="s">
        <v>1041</v>
      </c>
      <c r="AF69" s="57" t="s">
        <v>66</v>
      </c>
      <c r="AG69" s="69" t="s">
        <v>67</v>
      </c>
      <c r="AH69" s="54" t="s">
        <v>1042</v>
      </c>
      <c r="AI69" s="88" t="s">
        <v>63</v>
      </c>
      <c r="AJ69" s="82" t="s">
        <v>63</v>
      </c>
      <c r="AK69" s="54" t="s">
        <v>1043</v>
      </c>
      <c r="AL69" s="57" t="s">
        <v>66</v>
      </c>
    </row>
    <row r="70" spans="2:38" x14ac:dyDescent="0.25">
      <c r="B70" s="153"/>
      <c r="C70" s="18" t="s">
        <v>1044</v>
      </c>
      <c r="D70" s="19" t="s">
        <v>296</v>
      </c>
      <c r="E70" s="20" t="s">
        <v>72</v>
      </c>
      <c r="F70" s="21" t="s">
        <v>198</v>
      </c>
      <c r="G70" s="19" t="s">
        <v>248</v>
      </c>
      <c r="H70" s="22" t="s">
        <v>75</v>
      </c>
      <c r="I70" s="18" t="s">
        <v>104</v>
      </c>
      <c r="J70" s="19" t="s">
        <v>1045</v>
      </c>
      <c r="K70" s="20" t="s">
        <v>78</v>
      </c>
      <c r="L70" s="21" t="s">
        <v>104</v>
      </c>
      <c r="M70" s="19" t="s">
        <v>1046</v>
      </c>
      <c r="N70" s="22" t="s">
        <v>75</v>
      </c>
      <c r="O70" s="18" t="s">
        <v>1047</v>
      </c>
      <c r="P70" s="37" t="s">
        <v>233</v>
      </c>
      <c r="Q70" s="20" t="s">
        <v>82</v>
      </c>
      <c r="R70" s="21" t="s">
        <v>1048</v>
      </c>
      <c r="S70" s="19" t="s">
        <v>1049</v>
      </c>
      <c r="T70" s="92" t="s">
        <v>85</v>
      </c>
      <c r="U70" s="18" t="s">
        <v>170</v>
      </c>
      <c r="V70" s="19" t="s">
        <v>1050</v>
      </c>
      <c r="W70" s="49" t="s">
        <v>82</v>
      </c>
      <c r="X70" s="21" t="s">
        <v>1051</v>
      </c>
      <c r="Y70" s="19" t="s">
        <v>1052</v>
      </c>
      <c r="Z70" s="61" t="s">
        <v>82</v>
      </c>
      <c r="AA70" s="64" t="s">
        <v>1053</v>
      </c>
      <c r="AB70" s="43" t="s">
        <v>383</v>
      </c>
      <c r="AC70" s="89" t="s">
        <v>92</v>
      </c>
      <c r="AD70" s="67" t="s">
        <v>1054</v>
      </c>
      <c r="AE70" s="43" t="s">
        <v>348</v>
      </c>
      <c r="AF70" s="58" t="s">
        <v>95</v>
      </c>
      <c r="AG70" s="70" t="s">
        <v>95</v>
      </c>
      <c r="AH70" s="55" t="s">
        <v>1055</v>
      </c>
      <c r="AI70" s="89" t="s">
        <v>92</v>
      </c>
      <c r="AJ70" s="83" t="s">
        <v>97</v>
      </c>
      <c r="AK70" s="55" t="s">
        <v>1056</v>
      </c>
      <c r="AL70" s="58" t="s">
        <v>95</v>
      </c>
    </row>
    <row r="71" spans="2:38" x14ac:dyDescent="0.25">
      <c r="B71" s="153"/>
      <c r="C71" s="18" t="s">
        <v>1057</v>
      </c>
      <c r="D71" s="19" t="s">
        <v>100</v>
      </c>
      <c r="E71" s="20" t="s">
        <v>101</v>
      </c>
      <c r="F71" s="21" t="s">
        <v>108</v>
      </c>
      <c r="G71" s="19" t="s">
        <v>101</v>
      </c>
      <c r="H71" s="22" t="s">
        <v>103</v>
      </c>
      <c r="I71" s="18" t="s">
        <v>114</v>
      </c>
      <c r="J71" s="19" t="s">
        <v>391</v>
      </c>
      <c r="K71" s="20" t="s">
        <v>106</v>
      </c>
      <c r="L71" s="21" t="s">
        <v>114</v>
      </c>
      <c r="M71" s="19" t="s">
        <v>1058</v>
      </c>
      <c r="N71" s="22" t="s">
        <v>108</v>
      </c>
      <c r="O71" s="18" t="s">
        <v>135</v>
      </c>
      <c r="P71" s="37" t="s">
        <v>1059</v>
      </c>
      <c r="Q71" s="20" t="s">
        <v>85</v>
      </c>
      <c r="R71" s="21" t="s">
        <v>111</v>
      </c>
      <c r="S71" s="19" t="s">
        <v>1060</v>
      </c>
      <c r="T71" s="92" t="s">
        <v>113</v>
      </c>
      <c r="U71" s="18" t="s">
        <v>172</v>
      </c>
      <c r="V71" s="19" t="s">
        <v>1061</v>
      </c>
      <c r="W71" s="49" t="s">
        <v>85</v>
      </c>
      <c r="X71" s="21" t="s">
        <v>269</v>
      </c>
      <c r="Y71" s="19" t="s">
        <v>1062</v>
      </c>
      <c r="Z71" s="61" t="s">
        <v>85</v>
      </c>
      <c r="AA71" s="64" t="s">
        <v>1063</v>
      </c>
      <c r="AB71" s="43" t="s">
        <v>119</v>
      </c>
      <c r="AC71" s="89" t="s">
        <v>97</v>
      </c>
      <c r="AD71" s="67" t="s">
        <v>1064</v>
      </c>
      <c r="AE71" s="43" t="s">
        <v>95</v>
      </c>
      <c r="AF71" s="58" t="s">
        <v>97</v>
      </c>
      <c r="AG71" s="70" t="s">
        <v>121</v>
      </c>
      <c r="AH71" s="55" t="s">
        <v>1065</v>
      </c>
      <c r="AI71" s="89" t="s">
        <v>97</v>
      </c>
      <c r="AJ71" s="83" t="s">
        <v>92</v>
      </c>
      <c r="AK71" s="55" t="s">
        <v>875</v>
      </c>
      <c r="AL71" s="58" t="s">
        <v>97</v>
      </c>
    </row>
    <row r="72" spans="2:38" ht="15.75" thickBot="1" x14ac:dyDescent="0.3">
      <c r="B72" s="153"/>
      <c r="C72" s="23" t="s">
        <v>1066</v>
      </c>
      <c r="D72" s="24" t="s">
        <v>405</v>
      </c>
      <c r="E72" s="25" t="s">
        <v>106</v>
      </c>
      <c r="F72" s="26" t="s">
        <v>731</v>
      </c>
      <c r="G72" s="24" t="s">
        <v>298</v>
      </c>
      <c r="H72" s="27" t="s">
        <v>101</v>
      </c>
      <c r="I72" s="23" t="s">
        <v>1012</v>
      </c>
      <c r="J72" s="24" t="s">
        <v>466</v>
      </c>
      <c r="K72" s="25" t="s">
        <v>128</v>
      </c>
      <c r="L72" s="26" t="s">
        <v>1012</v>
      </c>
      <c r="M72" s="24" t="s">
        <v>1067</v>
      </c>
      <c r="N72" s="27" t="s">
        <v>101</v>
      </c>
      <c r="O72" s="23" t="s">
        <v>1068</v>
      </c>
      <c r="P72" s="38" t="s">
        <v>131</v>
      </c>
      <c r="Q72" s="25" t="s">
        <v>113</v>
      </c>
      <c r="R72" s="26" t="s">
        <v>116</v>
      </c>
      <c r="S72" s="24" t="s">
        <v>1069</v>
      </c>
      <c r="T72" s="93" t="s">
        <v>133</v>
      </c>
      <c r="U72" s="23" t="s">
        <v>204</v>
      </c>
      <c r="V72" s="24" t="s">
        <v>1070</v>
      </c>
      <c r="W72" s="50" t="s">
        <v>133</v>
      </c>
      <c r="X72" s="26" t="s">
        <v>113</v>
      </c>
      <c r="Y72" s="24" t="s">
        <v>1071</v>
      </c>
      <c r="Z72" s="62" t="s">
        <v>113</v>
      </c>
      <c r="AA72" s="65" t="s">
        <v>918</v>
      </c>
      <c r="AB72" s="44" t="s">
        <v>95</v>
      </c>
      <c r="AC72" s="90" t="s">
        <v>121</v>
      </c>
      <c r="AD72" s="68" t="s">
        <v>1072</v>
      </c>
      <c r="AE72" s="44" t="s">
        <v>92</v>
      </c>
      <c r="AF72" s="59" t="s">
        <v>121</v>
      </c>
      <c r="AG72" s="71" t="s">
        <v>92</v>
      </c>
      <c r="AH72" s="56" t="s">
        <v>1073</v>
      </c>
      <c r="AI72" s="90" t="s">
        <v>121</v>
      </c>
      <c r="AJ72" s="84" t="s">
        <v>121</v>
      </c>
      <c r="AK72" s="56" t="s">
        <v>97</v>
      </c>
      <c r="AL72" s="59" t="s">
        <v>121</v>
      </c>
    </row>
    <row r="73" spans="2:38" x14ac:dyDescent="0.25">
      <c r="B73" s="153" t="s">
        <v>17</v>
      </c>
      <c r="C73" s="13" t="s">
        <v>1074</v>
      </c>
      <c r="D73" s="14" t="s">
        <v>40</v>
      </c>
      <c r="E73" s="15" t="s">
        <v>38</v>
      </c>
      <c r="F73" s="16" t="s">
        <v>41</v>
      </c>
      <c r="G73" s="14" t="s">
        <v>41</v>
      </c>
      <c r="H73" s="17" t="s">
        <v>43</v>
      </c>
      <c r="I73" s="13" t="s">
        <v>1075</v>
      </c>
      <c r="J73" s="14" t="s">
        <v>1076</v>
      </c>
      <c r="K73" s="15" t="s">
        <v>46</v>
      </c>
      <c r="L73" s="16" t="s">
        <v>1075</v>
      </c>
      <c r="M73" s="14" t="s">
        <v>1077</v>
      </c>
      <c r="N73" s="17" t="s">
        <v>48</v>
      </c>
      <c r="O73" s="13" t="s">
        <v>1078</v>
      </c>
      <c r="P73" s="14" t="s">
        <v>419</v>
      </c>
      <c r="Q73" s="48" t="s">
        <v>51</v>
      </c>
      <c r="R73" s="16" t="s">
        <v>1079</v>
      </c>
      <c r="S73" s="14" t="s">
        <v>1080</v>
      </c>
      <c r="T73" s="57" t="s">
        <v>54</v>
      </c>
      <c r="U73" s="13" t="s">
        <v>151</v>
      </c>
      <c r="V73" s="14" t="s">
        <v>1081</v>
      </c>
      <c r="W73" s="33" t="s">
        <v>57</v>
      </c>
      <c r="X73" s="16" t="s">
        <v>1082</v>
      </c>
      <c r="Y73" s="72" t="s">
        <v>1083</v>
      </c>
      <c r="Z73" s="91" t="s">
        <v>60</v>
      </c>
      <c r="AA73" s="63" t="s">
        <v>1084</v>
      </c>
      <c r="AB73" s="42" t="s">
        <v>364</v>
      </c>
      <c r="AC73" s="88" t="s">
        <v>63</v>
      </c>
      <c r="AD73" s="66" t="s">
        <v>1085</v>
      </c>
      <c r="AE73" s="72" t="s">
        <v>1086</v>
      </c>
      <c r="AF73" s="57" t="s">
        <v>66</v>
      </c>
      <c r="AG73" s="69" t="s">
        <v>67</v>
      </c>
      <c r="AH73" s="54" t="s">
        <v>1087</v>
      </c>
      <c r="AI73" s="88" t="s">
        <v>63</v>
      </c>
      <c r="AJ73" s="82" t="s">
        <v>63</v>
      </c>
      <c r="AK73" s="54" t="s">
        <v>1088</v>
      </c>
      <c r="AL73" s="57" t="s">
        <v>66</v>
      </c>
    </row>
    <row r="74" spans="2:38" x14ac:dyDescent="0.25">
      <c r="B74" s="153"/>
      <c r="C74" s="18" t="s">
        <v>1089</v>
      </c>
      <c r="D74" s="19" t="s">
        <v>228</v>
      </c>
      <c r="E74" s="20" t="s">
        <v>72</v>
      </c>
      <c r="F74" s="21" t="s">
        <v>73</v>
      </c>
      <c r="G74" s="19" t="s">
        <v>85</v>
      </c>
      <c r="H74" s="22" t="s">
        <v>75</v>
      </c>
      <c r="I74" s="18" t="s">
        <v>1090</v>
      </c>
      <c r="J74" s="19" t="s">
        <v>1091</v>
      </c>
      <c r="K74" s="20" t="s">
        <v>78</v>
      </c>
      <c r="L74" s="21" t="s">
        <v>1090</v>
      </c>
      <c r="M74" s="19" t="s">
        <v>1092</v>
      </c>
      <c r="N74" s="22" t="s">
        <v>75</v>
      </c>
      <c r="O74" s="18" t="s">
        <v>1093</v>
      </c>
      <c r="P74" s="19" t="s">
        <v>1094</v>
      </c>
      <c r="Q74" s="49" t="s">
        <v>82</v>
      </c>
      <c r="R74" s="21" t="s">
        <v>1095</v>
      </c>
      <c r="S74" s="19" t="s">
        <v>1096</v>
      </c>
      <c r="T74" s="58" t="s">
        <v>85</v>
      </c>
      <c r="U74" s="18" t="s">
        <v>170</v>
      </c>
      <c r="V74" s="19" t="s">
        <v>1097</v>
      </c>
      <c r="W74" s="34" t="s">
        <v>82</v>
      </c>
      <c r="X74" s="21" t="s">
        <v>976</v>
      </c>
      <c r="Y74" s="73" t="s">
        <v>1098</v>
      </c>
      <c r="Z74" s="92" t="s">
        <v>82</v>
      </c>
      <c r="AA74" s="64" t="s">
        <v>1099</v>
      </c>
      <c r="AB74" s="43" t="s">
        <v>444</v>
      </c>
      <c r="AC74" s="89" t="s">
        <v>92</v>
      </c>
      <c r="AD74" s="67" t="s">
        <v>1100</v>
      </c>
      <c r="AE74" s="73" t="s">
        <v>1101</v>
      </c>
      <c r="AF74" s="58" t="s">
        <v>95</v>
      </c>
      <c r="AG74" s="70" t="s">
        <v>95</v>
      </c>
      <c r="AH74" s="55" t="s">
        <v>1102</v>
      </c>
      <c r="AI74" s="89" t="s">
        <v>92</v>
      </c>
      <c r="AJ74" s="83" t="s">
        <v>97</v>
      </c>
      <c r="AK74" s="55" t="s">
        <v>1103</v>
      </c>
      <c r="AL74" s="58" t="s">
        <v>95</v>
      </c>
    </row>
    <row r="75" spans="2:38" x14ac:dyDescent="0.25">
      <c r="B75" s="153"/>
      <c r="C75" s="18" t="s">
        <v>1104</v>
      </c>
      <c r="D75" s="19" t="s">
        <v>100</v>
      </c>
      <c r="E75" s="20" t="s">
        <v>101</v>
      </c>
      <c r="F75" s="21" t="s">
        <v>108</v>
      </c>
      <c r="G75" s="19" t="s">
        <v>298</v>
      </c>
      <c r="H75" s="22" t="s">
        <v>103</v>
      </c>
      <c r="I75" s="18" t="s">
        <v>1105</v>
      </c>
      <c r="J75" s="19" t="s">
        <v>1106</v>
      </c>
      <c r="K75" s="20" t="s">
        <v>106</v>
      </c>
      <c r="L75" s="21" t="s">
        <v>1105</v>
      </c>
      <c r="M75" s="19" t="s">
        <v>1107</v>
      </c>
      <c r="N75" s="22" t="s">
        <v>108</v>
      </c>
      <c r="O75" s="18" t="s">
        <v>1108</v>
      </c>
      <c r="P75" s="19" t="s">
        <v>1109</v>
      </c>
      <c r="Q75" s="49" t="s">
        <v>85</v>
      </c>
      <c r="R75" s="21" t="s">
        <v>116</v>
      </c>
      <c r="S75" s="19" t="s">
        <v>1110</v>
      </c>
      <c r="T75" s="58" t="s">
        <v>113</v>
      </c>
      <c r="U75" s="18" t="s">
        <v>172</v>
      </c>
      <c r="V75" s="19" t="s">
        <v>1111</v>
      </c>
      <c r="W75" s="34" t="s">
        <v>85</v>
      </c>
      <c r="X75" s="21" t="s">
        <v>1112</v>
      </c>
      <c r="Y75" s="73" t="s">
        <v>1113</v>
      </c>
      <c r="Z75" s="92" t="s">
        <v>85</v>
      </c>
      <c r="AA75" s="64" t="s">
        <v>1114</v>
      </c>
      <c r="AB75" s="43" t="s">
        <v>328</v>
      </c>
      <c r="AC75" s="89" t="s">
        <v>97</v>
      </c>
      <c r="AD75" s="67" t="s">
        <v>1115</v>
      </c>
      <c r="AE75" s="73" t="s">
        <v>348</v>
      </c>
      <c r="AF75" s="58" t="s">
        <v>97</v>
      </c>
      <c r="AG75" s="70" t="s">
        <v>121</v>
      </c>
      <c r="AH75" s="55" t="s">
        <v>1116</v>
      </c>
      <c r="AI75" s="89" t="s">
        <v>97</v>
      </c>
      <c r="AJ75" s="83" t="s">
        <v>92</v>
      </c>
      <c r="AK75" s="55" t="s">
        <v>1021</v>
      </c>
      <c r="AL75" s="58" t="s">
        <v>97</v>
      </c>
    </row>
    <row r="76" spans="2:38" ht="15.75" thickBot="1" x14ac:dyDescent="0.3">
      <c r="B76" s="153"/>
      <c r="C76" s="23" t="s">
        <v>1117</v>
      </c>
      <c r="D76" s="24" t="s">
        <v>334</v>
      </c>
      <c r="E76" s="25" t="s">
        <v>106</v>
      </c>
      <c r="F76" s="26" t="s">
        <v>450</v>
      </c>
      <c r="G76" s="24" t="s">
        <v>248</v>
      </c>
      <c r="H76" s="27" t="s">
        <v>101</v>
      </c>
      <c r="I76" s="23" t="s">
        <v>1118</v>
      </c>
      <c r="J76" s="24" t="s">
        <v>389</v>
      </c>
      <c r="K76" s="25" t="s">
        <v>128</v>
      </c>
      <c r="L76" s="26" t="s">
        <v>1118</v>
      </c>
      <c r="M76" s="24" t="s">
        <v>1119</v>
      </c>
      <c r="N76" s="27" t="s">
        <v>101</v>
      </c>
      <c r="O76" s="23" t="s">
        <v>1120</v>
      </c>
      <c r="P76" s="24" t="s">
        <v>1121</v>
      </c>
      <c r="Q76" s="50" t="s">
        <v>113</v>
      </c>
      <c r="R76" s="26" t="s">
        <v>111</v>
      </c>
      <c r="S76" s="24" t="s">
        <v>1122</v>
      </c>
      <c r="T76" s="59" t="s">
        <v>133</v>
      </c>
      <c r="U76" s="23" t="s">
        <v>116</v>
      </c>
      <c r="V76" s="24" t="s">
        <v>1123</v>
      </c>
      <c r="W76" s="35" t="s">
        <v>133</v>
      </c>
      <c r="X76" s="26" t="s">
        <v>166</v>
      </c>
      <c r="Y76" s="74" t="s">
        <v>1124</v>
      </c>
      <c r="Z76" s="93" t="s">
        <v>113</v>
      </c>
      <c r="AA76" s="65" t="s">
        <v>138</v>
      </c>
      <c r="AB76" s="44" t="s">
        <v>95</v>
      </c>
      <c r="AC76" s="90" t="s">
        <v>121</v>
      </c>
      <c r="AD76" s="68" t="s">
        <v>1125</v>
      </c>
      <c r="AE76" s="74" t="s">
        <v>92</v>
      </c>
      <c r="AF76" s="59" t="s">
        <v>121</v>
      </c>
      <c r="AG76" s="71" t="s">
        <v>92</v>
      </c>
      <c r="AH76" s="56" t="s">
        <v>273</v>
      </c>
      <c r="AI76" s="90" t="s">
        <v>121</v>
      </c>
      <c r="AJ76" s="84" t="s">
        <v>121</v>
      </c>
      <c r="AK76" s="56" t="s">
        <v>97</v>
      </c>
      <c r="AL76" s="59" t="s">
        <v>121</v>
      </c>
    </row>
    <row r="77" spans="2:38" x14ac:dyDescent="0.25">
      <c r="B77" s="153" t="s">
        <v>19</v>
      </c>
      <c r="C77" s="13" t="s">
        <v>1185</v>
      </c>
      <c r="D77" s="14" t="s">
        <v>1186</v>
      </c>
      <c r="E77" s="15" t="s">
        <v>38</v>
      </c>
      <c r="F77" s="16" t="s">
        <v>1187</v>
      </c>
      <c r="G77" s="14" t="s">
        <v>41</v>
      </c>
      <c r="H77" s="17" t="s">
        <v>43</v>
      </c>
      <c r="I77" s="13" t="s">
        <v>1188</v>
      </c>
      <c r="J77" s="14" t="s">
        <v>1189</v>
      </c>
      <c r="K77" s="15" t="s">
        <v>46</v>
      </c>
      <c r="L77" s="16" t="s">
        <v>1188</v>
      </c>
      <c r="M77" s="14" t="s">
        <v>1190</v>
      </c>
      <c r="N77" s="17" t="s">
        <v>48</v>
      </c>
      <c r="O77" s="13" t="s">
        <v>1191</v>
      </c>
      <c r="P77" s="14" t="s">
        <v>1192</v>
      </c>
      <c r="Q77" s="48" t="s">
        <v>51</v>
      </c>
      <c r="R77" s="16" t="s">
        <v>1193</v>
      </c>
      <c r="S77" s="14" t="s">
        <v>1194</v>
      </c>
      <c r="T77" s="57" t="s">
        <v>54</v>
      </c>
      <c r="U77" s="13" t="s">
        <v>151</v>
      </c>
      <c r="V77" s="14" t="s">
        <v>1195</v>
      </c>
      <c r="W77" s="33" t="s">
        <v>57</v>
      </c>
      <c r="X77" s="16" t="s">
        <v>1196</v>
      </c>
      <c r="Y77" s="14" t="s">
        <v>1197</v>
      </c>
      <c r="Z77" s="91" t="s">
        <v>60</v>
      </c>
      <c r="AA77" s="63" t="s">
        <v>1198</v>
      </c>
      <c r="AB77" s="42" t="s">
        <v>155</v>
      </c>
      <c r="AC77" s="88" t="s">
        <v>63</v>
      </c>
      <c r="AD77" s="66" t="s">
        <v>1199</v>
      </c>
      <c r="AE77" s="42" t="s">
        <v>726</v>
      </c>
      <c r="AF77" s="57" t="s">
        <v>66</v>
      </c>
      <c r="AG77" s="69" t="s">
        <v>67</v>
      </c>
      <c r="AH77" s="54" t="s">
        <v>608</v>
      </c>
      <c r="AI77" s="88" t="s">
        <v>63</v>
      </c>
      <c r="AJ77" s="82" t="s">
        <v>63</v>
      </c>
      <c r="AK77" s="54" t="s">
        <v>1200</v>
      </c>
      <c r="AL77" s="57" t="s">
        <v>66</v>
      </c>
    </row>
    <row r="78" spans="2:38" x14ac:dyDescent="0.25">
      <c r="B78" s="153"/>
      <c r="C78" s="18" t="s">
        <v>1201</v>
      </c>
      <c r="D78" s="19" t="s">
        <v>730</v>
      </c>
      <c r="E78" s="20" t="s">
        <v>72</v>
      </c>
      <c r="F78" s="21" t="s">
        <v>1202</v>
      </c>
      <c r="G78" s="19" t="s">
        <v>298</v>
      </c>
      <c r="H78" s="22" t="s">
        <v>75</v>
      </c>
      <c r="I78" s="18" t="s">
        <v>465</v>
      </c>
      <c r="J78" s="19" t="s">
        <v>1203</v>
      </c>
      <c r="K78" s="20" t="s">
        <v>78</v>
      </c>
      <c r="L78" s="21" t="s">
        <v>465</v>
      </c>
      <c r="M78" s="19" t="s">
        <v>1204</v>
      </c>
      <c r="N78" s="22" t="s">
        <v>75</v>
      </c>
      <c r="O78" s="18" t="s">
        <v>1205</v>
      </c>
      <c r="P78" s="19" t="s">
        <v>168</v>
      </c>
      <c r="Q78" s="49" t="s">
        <v>82</v>
      </c>
      <c r="R78" s="21" t="s">
        <v>1206</v>
      </c>
      <c r="S78" s="19" t="s">
        <v>1207</v>
      </c>
      <c r="T78" s="58" t="s">
        <v>85</v>
      </c>
      <c r="U78" s="18" t="s">
        <v>170</v>
      </c>
      <c r="V78" s="19" t="s">
        <v>1208</v>
      </c>
      <c r="W78" s="34" t="s">
        <v>82</v>
      </c>
      <c r="X78" s="21" t="s">
        <v>1209</v>
      </c>
      <c r="Y78" s="19" t="s">
        <v>397</v>
      </c>
      <c r="Z78" s="92" t="s">
        <v>82</v>
      </c>
      <c r="AA78" s="64" t="s">
        <v>1210</v>
      </c>
      <c r="AB78" s="43" t="s">
        <v>310</v>
      </c>
      <c r="AC78" s="89" t="s">
        <v>92</v>
      </c>
      <c r="AD78" s="67" t="s">
        <v>1211</v>
      </c>
      <c r="AE78" s="43" t="s">
        <v>348</v>
      </c>
      <c r="AF78" s="58" t="s">
        <v>95</v>
      </c>
      <c r="AG78" s="70" t="s">
        <v>95</v>
      </c>
      <c r="AH78" s="55" t="s">
        <v>1212</v>
      </c>
      <c r="AI78" s="89" t="s">
        <v>92</v>
      </c>
      <c r="AJ78" s="83" t="s">
        <v>97</v>
      </c>
      <c r="AK78" s="55" t="s">
        <v>1155</v>
      </c>
      <c r="AL78" s="58" t="s">
        <v>95</v>
      </c>
    </row>
    <row r="79" spans="2:38" x14ac:dyDescent="0.25">
      <c r="B79" s="153"/>
      <c r="C79" s="18" t="s">
        <v>1213</v>
      </c>
      <c r="D79" s="19" t="s">
        <v>1161</v>
      </c>
      <c r="E79" s="20" t="s">
        <v>101</v>
      </c>
      <c r="F79" s="21" t="s">
        <v>1214</v>
      </c>
      <c r="G79" s="19" t="s">
        <v>248</v>
      </c>
      <c r="H79" s="22" t="s">
        <v>103</v>
      </c>
      <c r="I79" s="18" t="s">
        <v>337</v>
      </c>
      <c r="J79" s="19" t="s">
        <v>857</v>
      </c>
      <c r="K79" s="20" t="s">
        <v>106</v>
      </c>
      <c r="L79" s="21" t="s">
        <v>337</v>
      </c>
      <c r="M79" s="19" t="s">
        <v>1215</v>
      </c>
      <c r="N79" s="22" t="s">
        <v>108</v>
      </c>
      <c r="O79" s="18" t="s">
        <v>1216</v>
      </c>
      <c r="P79" s="19" t="s">
        <v>187</v>
      </c>
      <c r="Q79" s="49" t="s">
        <v>85</v>
      </c>
      <c r="R79" s="21" t="s">
        <v>116</v>
      </c>
      <c r="S79" s="19" t="s">
        <v>1217</v>
      </c>
      <c r="T79" s="58" t="s">
        <v>113</v>
      </c>
      <c r="U79" s="18" t="s">
        <v>172</v>
      </c>
      <c r="V79" s="19" t="s">
        <v>1218</v>
      </c>
      <c r="W79" s="34" t="s">
        <v>85</v>
      </c>
      <c r="X79" s="21" t="s">
        <v>1219</v>
      </c>
      <c r="Y79" s="19" t="s">
        <v>1220</v>
      </c>
      <c r="Z79" s="92" t="s">
        <v>85</v>
      </c>
      <c r="AA79" s="64" t="s">
        <v>1221</v>
      </c>
      <c r="AB79" s="43" t="s">
        <v>328</v>
      </c>
      <c r="AC79" s="89" t="s">
        <v>97</v>
      </c>
      <c r="AD79" s="67" t="s">
        <v>1222</v>
      </c>
      <c r="AE79" s="43" t="s">
        <v>332</v>
      </c>
      <c r="AF79" s="58" t="s">
        <v>97</v>
      </c>
      <c r="AG79" s="70" t="s">
        <v>121</v>
      </c>
      <c r="AH79" s="55" t="s">
        <v>1223</v>
      </c>
      <c r="AI79" s="89" t="s">
        <v>97</v>
      </c>
      <c r="AJ79" s="83" t="s">
        <v>92</v>
      </c>
      <c r="AK79" s="55" t="s">
        <v>1021</v>
      </c>
      <c r="AL79" s="58" t="s">
        <v>97</v>
      </c>
    </row>
    <row r="80" spans="2:38" ht="15.75" thickBot="1" x14ac:dyDescent="0.3">
      <c r="B80" s="153"/>
      <c r="C80" s="23" t="s">
        <v>1224</v>
      </c>
      <c r="D80" s="24" t="s">
        <v>334</v>
      </c>
      <c r="E80" s="25" t="s">
        <v>106</v>
      </c>
      <c r="F80" s="26" t="s">
        <v>841</v>
      </c>
      <c r="G80" s="24" t="s">
        <v>116</v>
      </c>
      <c r="H80" s="27" t="s">
        <v>101</v>
      </c>
      <c r="I80" s="23" t="s">
        <v>269</v>
      </c>
      <c r="J80" s="24" t="s">
        <v>1225</v>
      </c>
      <c r="K80" s="25" t="s">
        <v>128</v>
      </c>
      <c r="L80" s="26" t="s">
        <v>269</v>
      </c>
      <c r="M80" s="24" t="s">
        <v>1226</v>
      </c>
      <c r="N80" s="27" t="s">
        <v>101</v>
      </c>
      <c r="O80" s="23" t="s">
        <v>1227</v>
      </c>
      <c r="P80" s="24" t="s">
        <v>915</v>
      </c>
      <c r="Q80" s="50" t="s">
        <v>113</v>
      </c>
      <c r="R80" s="26" t="s">
        <v>111</v>
      </c>
      <c r="S80" s="24" t="s">
        <v>1228</v>
      </c>
      <c r="T80" s="59" t="s">
        <v>133</v>
      </c>
      <c r="U80" s="23" t="s">
        <v>204</v>
      </c>
      <c r="V80" s="24" t="s">
        <v>1229</v>
      </c>
      <c r="W80" s="35" t="s">
        <v>133</v>
      </c>
      <c r="X80" s="26" t="s">
        <v>746</v>
      </c>
      <c r="Y80" s="24" t="s">
        <v>1230</v>
      </c>
      <c r="Z80" s="93" t="s">
        <v>113</v>
      </c>
      <c r="AA80" s="65" t="s">
        <v>138</v>
      </c>
      <c r="AB80" s="44" t="s">
        <v>95</v>
      </c>
      <c r="AC80" s="90" t="s">
        <v>121</v>
      </c>
      <c r="AD80" s="68" t="s">
        <v>1231</v>
      </c>
      <c r="AE80" s="44" t="s">
        <v>92</v>
      </c>
      <c r="AF80" s="59" t="s">
        <v>121</v>
      </c>
      <c r="AG80" s="71" t="s">
        <v>92</v>
      </c>
      <c r="AH80" s="56" t="s">
        <v>330</v>
      </c>
      <c r="AI80" s="90" t="s">
        <v>121</v>
      </c>
      <c r="AJ80" s="84" t="s">
        <v>121</v>
      </c>
      <c r="AK80" s="56" t="s">
        <v>97</v>
      </c>
      <c r="AL80" s="59" t="s">
        <v>121</v>
      </c>
    </row>
    <row r="81" spans="2:38" x14ac:dyDescent="0.25">
      <c r="B81" s="153" t="s">
        <v>11</v>
      </c>
      <c r="C81" s="13" t="s">
        <v>765</v>
      </c>
      <c r="D81" s="42" t="s">
        <v>278</v>
      </c>
      <c r="E81" s="15" t="s">
        <v>38</v>
      </c>
      <c r="F81" s="16" t="s">
        <v>766</v>
      </c>
      <c r="G81" s="14" t="s">
        <v>767</v>
      </c>
      <c r="H81" s="17" t="s">
        <v>43</v>
      </c>
      <c r="I81" s="45" t="s">
        <v>768</v>
      </c>
      <c r="J81" s="14" t="s">
        <v>769</v>
      </c>
      <c r="K81" s="15" t="s">
        <v>46</v>
      </c>
      <c r="L81" s="39" t="s">
        <v>768</v>
      </c>
      <c r="M81" s="14" t="s">
        <v>770</v>
      </c>
      <c r="N81" s="17" t="s">
        <v>48</v>
      </c>
      <c r="O81" s="13" t="s">
        <v>771</v>
      </c>
      <c r="P81" s="42" t="s">
        <v>356</v>
      </c>
      <c r="Q81" s="88" t="s">
        <v>51</v>
      </c>
      <c r="R81" s="16" t="s">
        <v>772</v>
      </c>
      <c r="S81" s="54" t="s">
        <v>773</v>
      </c>
      <c r="T81" s="85" t="s">
        <v>54</v>
      </c>
      <c r="U81" s="69" t="s">
        <v>422</v>
      </c>
      <c r="V81" s="14" t="s">
        <v>774</v>
      </c>
      <c r="W81" s="88" t="s">
        <v>57</v>
      </c>
      <c r="X81" s="16" t="s">
        <v>775</v>
      </c>
      <c r="Y81" s="14" t="s">
        <v>776</v>
      </c>
      <c r="Z81" s="57" t="s">
        <v>60</v>
      </c>
      <c r="AA81" s="63" t="s">
        <v>777</v>
      </c>
      <c r="AB81" s="42" t="s">
        <v>364</v>
      </c>
      <c r="AC81" s="88" t="s">
        <v>63</v>
      </c>
      <c r="AD81" s="66" t="s">
        <v>778</v>
      </c>
      <c r="AE81" s="72" t="s">
        <v>720</v>
      </c>
      <c r="AF81" s="57" t="s">
        <v>66</v>
      </c>
      <c r="AG81" s="69" t="s">
        <v>67</v>
      </c>
      <c r="AH81" s="54" t="s">
        <v>779</v>
      </c>
      <c r="AI81" s="88" t="s">
        <v>63</v>
      </c>
      <c r="AJ81" s="82" t="s">
        <v>63</v>
      </c>
      <c r="AK81" s="54" t="s">
        <v>780</v>
      </c>
      <c r="AL81" s="57" t="s">
        <v>66</v>
      </c>
    </row>
    <row r="82" spans="2:38" x14ac:dyDescent="0.25">
      <c r="B82" s="153"/>
      <c r="C82" s="18" t="s">
        <v>781</v>
      </c>
      <c r="D82" s="43" t="s">
        <v>296</v>
      </c>
      <c r="E82" s="20" t="s">
        <v>72</v>
      </c>
      <c r="F82" s="21" t="s">
        <v>782</v>
      </c>
      <c r="G82" s="19" t="s">
        <v>783</v>
      </c>
      <c r="H82" s="22" t="s">
        <v>75</v>
      </c>
      <c r="I82" s="46" t="s">
        <v>784</v>
      </c>
      <c r="J82" s="19" t="s">
        <v>785</v>
      </c>
      <c r="K82" s="20" t="s">
        <v>78</v>
      </c>
      <c r="L82" s="40" t="s">
        <v>784</v>
      </c>
      <c r="M82" s="19" t="s">
        <v>786</v>
      </c>
      <c r="N82" s="22" t="s">
        <v>75</v>
      </c>
      <c r="O82" s="18" t="s">
        <v>787</v>
      </c>
      <c r="P82" s="43" t="s">
        <v>788</v>
      </c>
      <c r="Q82" s="89" t="s">
        <v>82</v>
      </c>
      <c r="R82" s="21" t="s">
        <v>537</v>
      </c>
      <c r="S82" s="55" t="s">
        <v>789</v>
      </c>
      <c r="T82" s="86" t="s">
        <v>85</v>
      </c>
      <c r="U82" s="70" t="s">
        <v>439</v>
      </c>
      <c r="V82" s="19" t="s">
        <v>790</v>
      </c>
      <c r="W82" s="89" t="s">
        <v>82</v>
      </c>
      <c r="X82" s="21" t="s">
        <v>791</v>
      </c>
      <c r="Y82" s="19" t="s">
        <v>792</v>
      </c>
      <c r="Z82" s="58" t="s">
        <v>82</v>
      </c>
      <c r="AA82" s="64" t="s">
        <v>793</v>
      </c>
      <c r="AB82" s="43" t="s">
        <v>383</v>
      </c>
      <c r="AC82" s="89" t="s">
        <v>92</v>
      </c>
      <c r="AD82" s="67" t="s">
        <v>794</v>
      </c>
      <c r="AE82" s="73" t="s">
        <v>795</v>
      </c>
      <c r="AF82" s="58" t="s">
        <v>95</v>
      </c>
      <c r="AG82" s="70" t="s">
        <v>95</v>
      </c>
      <c r="AH82" s="55" t="s">
        <v>796</v>
      </c>
      <c r="AI82" s="89" t="s">
        <v>92</v>
      </c>
      <c r="AJ82" s="83" t="s">
        <v>97</v>
      </c>
      <c r="AK82" s="55" t="s">
        <v>797</v>
      </c>
      <c r="AL82" s="58" t="s">
        <v>95</v>
      </c>
    </row>
    <row r="83" spans="2:38" x14ac:dyDescent="0.25">
      <c r="B83" s="153"/>
      <c r="C83" s="18" t="s">
        <v>798</v>
      </c>
      <c r="D83" s="43" t="s">
        <v>316</v>
      </c>
      <c r="E83" s="20" t="s">
        <v>101</v>
      </c>
      <c r="F83" s="21" t="s">
        <v>799</v>
      </c>
      <c r="G83" s="19" t="s">
        <v>800</v>
      </c>
      <c r="H83" s="22" t="s">
        <v>103</v>
      </c>
      <c r="I83" s="46" t="s">
        <v>801</v>
      </c>
      <c r="J83" s="19" t="s">
        <v>802</v>
      </c>
      <c r="K83" s="20" t="s">
        <v>106</v>
      </c>
      <c r="L83" s="40" t="s">
        <v>801</v>
      </c>
      <c r="M83" s="19" t="s">
        <v>803</v>
      </c>
      <c r="N83" s="22" t="s">
        <v>108</v>
      </c>
      <c r="O83" s="18" t="s">
        <v>804</v>
      </c>
      <c r="P83" s="43" t="s">
        <v>805</v>
      </c>
      <c r="Q83" s="89" t="s">
        <v>85</v>
      </c>
      <c r="R83" s="21" t="s">
        <v>111</v>
      </c>
      <c r="S83" s="55" t="s">
        <v>806</v>
      </c>
      <c r="T83" s="86" t="s">
        <v>113</v>
      </c>
      <c r="U83" s="70" t="s">
        <v>172</v>
      </c>
      <c r="V83" s="19" t="s">
        <v>807</v>
      </c>
      <c r="W83" s="89" t="s">
        <v>85</v>
      </c>
      <c r="X83" s="21" t="s">
        <v>116</v>
      </c>
      <c r="Y83" s="19" t="s">
        <v>808</v>
      </c>
      <c r="Z83" s="58" t="s">
        <v>85</v>
      </c>
      <c r="AA83" s="64" t="s">
        <v>809</v>
      </c>
      <c r="AB83" s="43" t="s">
        <v>119</v>
      </c>
      <c r="AC83" s="89" t="s">
        <v>97</v>
      </c>
      <c r="AD83" s="67" t="s">
        <v>810</v>
      </c>
      <c r="AE83" s="73" t="s">
        <v>138</v>
      </c>
      <c r="AF83" s="58" t="s">
        <v>97</v>
      </c>
      <c r="AG83" s="70" t="s">
        <v>121</v>
      </c>
      <c r="AH83" s="55" t="s">
        <v>811</v>
      </c>
      <c r="AI83" s="89" t="s">
        <v>97</v>
      </c>
      <c r="AJ83" s="83" t="s">
        <v>92</v>
      </c>
      <c r="AK83" s="55" t="s">
        <v>95</v>
      </c>
      <c r="AL83" s="58" t="s">
        <v>97</v>
      </c>
    </row>
    <row r="84" spans="2:38" ht="15.75" thickBot="1" x14ac:dyDescent="0.3">
      <c r="B84" s="153"/>
      <c r="C84" s="23" t="s">
        <v>812</v>
      </c>
      <c r="D84" s="44" t="s">
        <v>334</v>
      </c>
      <c r="E84" s="25" t="s">
        <v>106</v>
      </c>
      <c r="F84" s="26" t="s">
        <v>101</v>
      </c>
      <c r="G84" s="24" t="s">
        <v>813</v>
      </c>
      <c r="H84" s="27" t="s">
        <v>101</v>
      </c>
      <c r="I84" s="47" t="s">
        <v>397</v>
      </c>
      <c r="J84" s="24" t="s">
        <v>814</v>
      </c>
      <c r="K84" s="25" t="s">
        <v>128</v>
      </c>
      <c r="L84" s="41" t="s">
        <v>397</v>
      </c>
      <c r="M84" s="24" t="s">
        <v>815</v>
      </c>
      <c r="N84" s="27" t="s">
        <v>101</v>
      </c>
      <c r="O84" s="23" t="s">
        <v>816</v>
      </c>
      <c r="P84" s="44" t="s">
        <v>203</v>
      </c>
      <c r="Q84" s="90" t="s">
        <v>113</v>
      </c>
      <c r="R84" s="26" t="s">
        <v>116</v>
      </c>
      <c r="S84" s="56" t="s">
        <v>817</v>
      </c>
      <c r="T84" s="87" t="s">
        <v>133</v>
      </c>
      <c r="U84" s="71" t="s">
        <v>116</v>
      </c>
      <c r="V84" s="24" t="s">
        <v>818</v>
      </c>
      <c r="W84" s="90" t="s">
        <v>133</v>
      </c>
      <c r="X84" s="26" t="s">
        <v>170</v>
      </c>
      <c r="Y84" s="24" t="s">
        <v>819</v>
      </c>
      <c r="Z84" s="59" t="s">
        <v>113</v>
      </c>
      <c r="AA84" s="65" t="s">
        <v>651</v>
      </c>
      <c r="AB84" s="44" t="s">
        <v>95</v>
      </c>
      <c r="AC84" s="90" t="s">
        <v>121</v>
      </c>
      <c r="AD84" s="68" t="s">
        <v>820</v>
      </c>
      <c r="AE84" s="74" t="s">
        <v>92</v>
      </c>
      <c r="AF84" s="59" t="s">
        <v>121</v>
      </c>
      <c r="AG84" s="71" t="s">
        <v>92</v>
      </c>
      <c r="AH84" s="56" t="s">
        <v>273</v>
      </c>
      <c r="AI84" s="90" t="s">
        <v>121</v>
      </c>
      <c r="AJ84" s="84" t="s">
        <v>121</v>
      </c>
      <c r="AK84" s="56" t="s">
        <v>97</v>
      </c>
      <c r="AL84" s="59" t="s">
        <v>121</v>
      </c>
    </row>
    <row r="85" spans="2:38" x14ac:dyDescent="0.25">
      <c r="B85" s="153" t="s">
        <v>20</v>
      </c>
      <c r="C85" s="13" t="s">
        <v>1232</v>
      </c>
      <c r="D85" s="14" t="s">
        <v>541</v>
      </c>
      <c r="E85" s="15" t="s">
        <v>38</v>
      </c>
      <c r="F85" s="16" t="s">
        <v>1233</v>
      </c>
      <c r="G85" s="14" t="s">
        <v>41</v>
      </c>
      <c r="H85" s="17" t="s">
        <v>43</v>
      </c>
      <c r="I85" s="13" t="s">
        <v>1234</v>
      </c>
      <c r="J85" s="14" t="s">
        <v>1235</v>
      </c>
      <c r="K85" s="15" t="s">
        <v>46</v>
      </c>
      <c r="L85" s="39" t="s">
        <v>1234</v>
      </c>
      <c r="M85" s="14" t="s">
        <v>1236</v>
      </c>
      <c r="N85" s="17" t="s">
        <v>48</v>
      </c>
      <c r="O85" s="13" t="s">
        <v>1237</v>
      </c>
      <c r="P85" s="42" t="s">
        <v>1238</v>
      </c>
      <c r="Q85" s="88" t="s">
        <v>51</v>
      </c>
      <c r="R85" s="16" t="s">
        <v>1239</v>
      </c>
      <c r="S85" s="54" t="s">
        <v>1240</v>
      </c>
      <c r="T85" s="85" t="s">
        <v>54</v>
      </c>
      <c r="U85" s="69" t="s">
        <v>422</v>
      </c>
      <c r="V85" s="14" t="s">
        <v>1241</v>
      </c>
      <c r="W85" s="88" t="s">
        <v>57</v>
      </c>
      <c r="X85" s="66" t="s">
        <v>1242</v>
      </c>
      <c r="Y85" s="14" t="s">
        <v>1243</v>
      </c>
      <c r="Z85" s="57" t="s">
        <v>60</v>
      </c>
      <c r="AA85" s="63" t="s">
        <v>1244</v>
      </c>
      <c r="AB85" s="42" t="s">
        <v>364</v>
      </c>
      <c r="AC85" s="88" t="s">
        <v>63</v>
      </c>
      <c r="AD85" s="66" t="s">
        <v>1245</v>
      </c>
      <c r="AE85" s="72" t="s">
        <v>1246</v>
      </c>
      <c r="AF85" s="57" t="s">
        <v>66</v>
      </c>
      <c r="AG85" s="69" t="s">
        <v>67</v>
      </c>
      <c r="AH85" s="54" t="s">
        <v>1247</v>
      </c>
      <c r="AI85" s="88" t="s">
        <v>63</v>
      </c>
      <c r="AJ85" s="82" t="s">
        <v>63</v>
      </c>
      <c r="AK85" s="54" t="s">
        <v>1248</v>
      </c>
      <c r="AL85" s="57" t="s">
        <v>66</v>
      </c>
    </row>
    <row r="86" spans="2:38" x14ac:dyDescent="0.25">
      <c r="B86" s="153"/>
      <c r="C86" s="18" t="s">
        <v>1249</v>
      </c>
      <c r="D86" s="19" t="s">
        <v>296</v>
      </c>
      <c r="E86" s="20" t="s">
        <v>72</v>
      </c>
      <c r="F86" s="21" t="s">
        <v>1250</v>
      </c>
      <c r="G86" s="19" t="s">
        <v>248</v>
      </c>
      <c r="H86" s="22" t="s">
        <v>75</v>
      </c>
      <c r="I86" s="18" t="s">
        <v>1251</v>
      </c>
      <c r="J86" s="19" t="s">
        <v>1252</v>
      </c>
      <c r="K86" s="20" t="s">
        <v>78</v>
      </c>
      <c r="L86" s="40" t="s">
        <v>1251</v>
      </c>
      <c r="M86" s="19" t="s">
        <v>1253</v>
      </c>
      <c r="N86" s="22" t="s">
        <v>75</v>
      </c>
      <c r="O86" s="18" t="s">
        <v>1254</v>
      </c>
      <c r="P86" s="43" t="s">
        <v>233</v>
      </c>
      <c r="Q86" s="89" t="s">
        <v>82</v>
      </c>
      <c r="R86" s="21" t="s">
        <v>1255</v>
      </c>
      <c r="S86" s="55" t="s">
        <v>1256</v>
      </c>
      <c r="T86" s="86" t="s">
        <v>85</v>
      </c>
      <c r="U86" s="70" t="s">
        <v>439</v>
      </c>
      <c r="V86" s="19" t="s">
        <v>1257</v>
      </c>
      <c r="W86" s="89" t="s">
        <v>82</v>
      </c>
      <c r="X86" s="67" t="s">
        <v>1258</v>
      </c>
      <c r="Y86" s="19" t="s">
        <v>1259</v>
      </c>
      <c r="Z86" s="58" t="s">
        <v>82</v>
      </c>
      <c r="AA86" s="64" t="s">
        <v>1260</v>
      </c>
      <c r="AB86" s="43" t="s">
        <v>444</v>
      </c>
      <c r="AC86" s="89" t="s">
        <v>92</v>
      </c>
      <c r="AD86" s="67" t="s">
        <v>1261</v>
      </c>
      <c r="AE86" s="73" t="s">
        <v>262</v>
      </c>
      <c r="AF86" s="58" t="s">
        <v>95</v>
      </c>
      <c r="AG86" s="70" t="s">
        <v>95</v>
      </c>
      <c r="AH86" s="55" t="s">
        <v>1262</v>
      </c>
      <c r="AI86" s="89" t="s">
        <v>92</v>
      </c>
      <c r="AJ86" s="83" t="s">
        <v>97</v>
      </c>
      <c r="AK86" s="55" t="s">
        <v>309</v>
      </c>
      <c r="AL86" s="58" t="s">
        <v>95</v>
      </c>
    </row>
    <row r="87" spans="2:38" x14ac:dyDescent="0.25">
      <c r="B87" s="153"/>
      <c r="C87" s="18" t="s">
        <v>1263</v>
      </c>
      <c r="D87" s="19" t="s">
        <v>316</v>
      </c>
      <c r="E87" s="20" t="s">
        <v>101</v>
      </c>
      <c r="F87" s="21" t="s">
        <v>1264</v>
      </c>
      <c r="G87" s="19" t="s">
        <v>101</v>
      </c>
      <c r="H87" s="22" t="s">
        <v>103</v>
      </c>
      <c r="I87" s="18" t="s">
        <v>1265</v>
      </c>
      <c r="J87" s="19" t="s">
        <v>1266</v>
      </c>
      <c r="K87" s="20" t="s">
        <v>106</v>
      </c>
      <c r="L87" s="40" t="s">
        <v>1265</v>
      </c>
      <c r="M87" s="19" t="s">
        <v>1267</v>
      </c>
      <c r="N87" s="22" t="s">
        <v>108</v>
      </c>
      <c r="O87" s="18" t="s">
        <v>843</v>
      </c>
      <c r="P87" s="43" t="s">
        <v>1059</v>
      </c>
      <c r="Q87" s="89" t="s">
        <v>85</v>
      </c>
      <c r="R87" s="21" t="s">
        <v>111</v>
      </c>
      <c r="S87" s="55" t="s">
        <v>1268</v>
      </c>
      <c r="T87" s="86" t="s">
        <v>113</v>
      </c>
      <c r="U87" s="70" t="s">
        <v>172</v>
      </c>
      <c r="V87" s="19" t="s">
        <v>1269</v>
      </c>
      <c r="W87" s="89" t="s">
        <v>85</v>
      </c>
      <c r="X87" s="67" t="s">
        <v>269</v>
      </c>
      <c r="Y87" s="19" t="s">
        <v>586</v>
      </c>
      <c r="Z87" s="58" t="s">
        <v>85</v>
      </c>
      <c r="AA87" s="64" t="s">
        <v>1270</v>
      </c>
      <c r="AB87" s="43" t="s">
        <v>119</v>
      </c>
      <c r="AC87" s="89" t="s">
        <v>97</v>
      </c>
      <c r="AD87" s="67" t="s">
        <v>1271</v>
      </c>
      <c r="AE87" s="73" t="s">
        <v>1028</v>
      </c>
      <c r="AF87" s="58" t="s">
        <v>97</v>
      </c>
      <c r="AG87" s="70" t="s">
        <v>92</v>
      </c>
      <c r="AH87" s="55" t="s">
        <v>1272</v>
      </c>
      <c r="AI87" s="89" t="s">
        <v>97</v>
      </c>
      <c r="AJ87" s="83" t="s">
        <v>92</v>
      </c>
      <c r="AK87" s="55" t="s">
        <v>95</v>
      </c>
      <c r="AL87" s="58" t="s">
        <v>97</v>
      </c>
    </row>
    <row r="88" spans="2:38" ht="15.75" thickBot="1" x14ac:dyDescent="0.3">
      <c r="B88" s="166"/>
      <c r="C88" s="28" t="s">
        <v>1273</v>
      </c>
      <c r="D88" s="29" t="s">
        <v>334</v>
      </c>
      <c r="E88" s="30" t="s">
        <v>106</v>
      </c>
      <c r="F88" s="31" t="s">
        <v>731</v>
      </c>
      <c r="G88" s="29" t="s">
        <v>298</v>
      </c>
      <c r="H88" s="32" t="s">
        <v>101</v>
      </c>
      <c r="I88" s="28" t="s">
        <v>737</v>
      </c>
      <c r="J88" s="29" t="s">
        <v>229</v>
      </c>
      <c r="K88" s="30" t="s">
        <v>128</v>
      </c>
      <c r="L88" s="75" t="s">
        <v>737</v>
      </c>
      <c r="M88" s="29" t="s">
        <v>1274</v>
      </c>
      <c r="N88" s="32" t="s">
        <v>101</v>
      </c>
      <c r="O88" s="28" t="s">
        <v>1275</v>
      </c>
      <c r="P88" s="94" t="s">
        <v>203</v>
      </c>
      <c r="Q88" s="96" t="s">
        <v>113</v>
      </c>
      <c r="R88" s="31" t="s">
        <v>116</v>
      </c>
      <c r="S88" s="98" t="s">
        <v>1276</v>
      </c>
      <c r="T88" s="95" t="s">
        <v>133</v>
      </c>
      <c r="U88" s="100" t="s">
        <v>116</v>
      </c>
      <c r="V88" s="29" t="s">
        <v>1277</v>
      </c>
      <c r="W88" s="96" t="s">
        <v>133</v>
      </c>
      <c r="X88" s="99" t="s">
        <v>85</v>
      </c>
      <c r="Y88" s="29" t="s">
        <v>344</v>
      </c>
      <c r="Z88" s="97" t="s">
        <v>113</v>
      </c>
      <c r="AA88" s="104" t="s">
        <v>1278</v>
      </c>
      <c r="AB88" s="94" t="s">
        <v>95</v>
      </c>
      <c r="AC88" s="96" t="s">
        <v>121</v>
      </c>
      <c r="AD88" s="99" t="s">
        <v>1279</v>
      </c>
      <c r="AE88" s="103" t="s">
        <v>92</v>
      </c>
      <c r="AF88" s="97" t="s">
        <v>121</v>
      </c>
      <c r="AG88" s="100" t="s">
        <v>121</v>
      </c>
      <c r="AH88" s="98" t="s">
        <v>330</v>
      </c>
      <c r="AI88" s="96" t="s">
        <v>121</v>
      </c>
      <c r="AJ88" s="102" t="s">
        <v>121</v>
      </c>
      <c r="AK88" s="98" t="s">
        <v>97</v>
      </c>
      <c r="AL88" s="97" t="s">
        <v>121</v>
      </c>
    </row>
    <row r="89" spans="2:38" x14ac:dyDescent="0.25">
      <c r="B89" s="145"/>
    </row>
    <row r="91" spans="2:38" x14ac:dyDescent="0.25">
      <c r="B91" t="s">
        <v>34</v>
      </c>
      <c r="C91" s="12"/>
    </row>
    <row r="92" spans="2:38" x14ac:dyDescent="0.25">
      <c r="B92" t="s">
        <v>35</v>
      </c>
      <c r="C92" s="11"/>
      <c r="O92" s="2"/>
    </row>
    <row r="93" spans="2:38" x14ac:dyDescent="0.25">
      <c r="B93" t="s">
        <v>36</v>
      </c>
      <c r="C93" s="10"/>
      <c r="O93" s="1"/>
    </row>
    <row r="94" spans="2:38" x14ac:dyDescent="0.25">
      <c r="B94" t="s">
        <v>37</v>
      </c>
      <c r="C94" s="9"/>
      <c r="O94" s="1"/>
    </row>
    <row r="95" spans="2:38" x14ac:dyDescent="0.25">
      <c r="B95" t="s">
        <v>33</v>
      </c>
      <c r="C95" s="8"/>
    </row>
    <row r="97" spans="2:38" ht="15.75" thickBot="1" x14ac:dyDescent="0.3"/>
    <row r="98" spans="2:38" ht="16.5" thickTop="1" thickBot="1" x14ac:dyDescent="0.3">
      <c r="B98" s="163" t="s">
        <v>21</v>
      </c>
      <c r="C98" s="154" t="s">
        <v>22</v>
      </c>
      <c r="D98" s="155"/>
      <c r="E98" s="155"/>
      <c r="F98" s="155"/>
      <c r="G98" s="155"/>
      <c r="H98" s="156"/>
      <c r="I98" s="154" t="s">
        <v>23</v>
      </c>
      <c r="J98" s="155"/>
      <c r="K98" s="155"/>
      <c r="L98" s="155"/>
      <c r="M98" s="155"/>
      <c r="N98" s="156"/>
      <c r="O98" s="154" t="s">
        <v>24</v>
      </c>
      <c r="P98" s="155"/>
      <c r="Q98" s="155"/>
      <c r="R98" s="155"/>
      <c r="S98" s="155"/>
      <c r="T98" s="156"/>
      <c r="U98" s="154" t="s">
        <v>25</v>
      </c>
      <c r="V98" s="155"/>
      <c r="W98" s="155"/>
      <c r="X98" s="155"/>
      <c r="Y98" s="155"/>
      <c r="Z98" s="156"/>
      <c r="AA98" s="154" t="s">
        <v>26</v>
      </c>
      <c r="AB98" s="155"/>
      <c r="AC98" s="155"/>
      <c r="AD98" s="155"/>
      <c r="AE98" s="155"/>
      <c r="AF98" s="156"/>
      <c r="AG98" s="154" t="s">
        <v>27</v>
      </c>
      <c r="AH98" s="155"/>
      <c r="AI98" s="155"/>
      <c r="AJ98" s="155"/>
      <c r="AK98" s="155"/>
      <c r="AL98" s="156"/>
    </row>
    <row r="99" spans="2:38" ht="15.75" thickBot="1" x14ac:dyDescent="0.3">
      <c r="B99" s="164"/>
      <c r="C99" s="160" t="s">
        <v>31</v>
      </c>
      <c r="D99" s="158"/>
      <c r="E99" s="161"/>
      <c r="F99" s="157" t="s">
        <v>32</v>
      </c>
      <c r="G99" s="158"/>
      <c r="H99" s="159"/>
      <c r="I99" s="160" t="s">
        <v>31</v>
      </c>
      <c r="J99" s="158"/>
      <c r="K99" s="161"/>
      <c r="L99" s="157" t="s">
        <v>32</v>
      </c>
      <c r="M99" s="158"/>
      <c r="N99" s="159"/>
      <c r="O99" s="160" t="s">
        <v>31</v>
      </c>
      <c r="P99" s="158"/>
      <c r="Q99" s="161"/>
      <c r="R99" s="157" t="s">
        <v>32</v>
      </c>
      <c r="S99" s="158"/>
      <c r="T99" s="159"/>
      <c r="U99" s="160" t="s">
        <v>31</v>
      </c>
      <c r="V99" s="158"/>
      <c r="W99" s="161"/>
      <c r="X99" s="157" t="s">
        <v>32</v>
      </c>
      <c r="Y99" s="158"/>
      <c r="Z99" s="159"/>
      <c r="AA99" s="160" t="s">
        <v>31</v>
      </c>
      <c r="AB99" s="158"/>
      <c r="AC99" s="161"/>
      <c r="AD99" s="157" t="s">
        <v>32</v>
      </c>
      <c r="AE99" s="158"/>
      <c r="AF99" s="159"/>
      <c r="AG99" s="160" t="s">
        <v>31</v>
      </c>
      <c r="AH99" s="158"/>
      <c r="AI99" s="161"/>
      <c r="AJ99" s="157" t="s">
        <v>32</v>
      </c>
      <c r="AK99" s="158"/>
      <c r="AL99" s="159"/>
    </row>
    <row r="100" spans="2:38" ht="15.75" thickBot="1" x14ac:dyDescent="0.3">
      <c r="B100" s="165"/>
      <c r="C100" s="3" t="s">
        <v>28</v>
      </c>
      <c r="D100" s="4" t="s">
        <v>29</v>
      </c>
      <c r="E100" s="5" t="s">
        <v>30</v>
      </c>
      <c r="F100" s="6" t="s">
        <v>28</v>
      </c>
      <c r="G100" s="4" t="s">
        <v>29</v>
      </c>
      <c r="H100" s="7" t="s">
        <v>30</v>
      </c>
      <c r="I100" s="3" t="s">
        <v>28</v>
      </c>
      <c r="J100" s="4" t="s">
        <v>29</v>
      </c>
      <c r="K100" s="5" t="s">
        <v>30</v>
      </c>
      <c r="L100" s="6" t="s">
        <v>28</v>
      </c>
      <c r="M100" s="4" t="s">
        <v>29</v>
      </c>
      <c r="N100" s="7" t="s">
        <v>30</v>
      </c>
      <c r="O100" s="3" t="s">
        <v>28</v>
      </c>
      <c r="P100" s="4" t="s">
        <v>29</v>
      </c>
      <c r="Q100" s="5" t="s">
        <v>30</v>
      </c>
      <c r="R100" s="6" t="s">
        <v>28</v>
      </c>
      <c r="S100" s="4" t="s">
        <v>29</v>
      </c>
      <c r="T100" s="7" t="s">
        <v>30</v>
      </c>
      <c r="U100" s="3" t="s">
        <v>28</v>
      </c>
      <c r="V100" s="4" t="s">
        <v>29</v>
      </c>
      <c r="W100" s="5" t="s">
        <v>30</v>
      </c>
      <c r="X100" s="6" t="s">
        <v>28</v>
      </c>
      <c r="Y100" s="4" t="s">
        <v>29</v>
      </c>
      <c r="Z100" s="7" t="s">
        <v>30</v>
      </c>
      <c r="AA100" s="3" t="s">
        <v>28</v>
      </c>
      <c r="AB100" s="4" t="s">
        <v>29</v>
      </c>
      <c r="AC100" s="5" t="s">
        <v>30</v>
      </c>
      <c r="AD100" s="6" t="s">
        <v>28</v>
      </c>
      <c r="AE100" s="4" t="s">
        <v>29</v>
      </c>
      <c r="AF100" s="7" t="s">
        <v>30</v>
      </c>
      <c r="AG100" s="3" t="s">
        <v>28</v>
      </c>
      <c r="AH100" s="4" t="s">
        <v>29</v>
      </c>
      <c r="AI100" s="5" t="s">
        <v>30</v>
      </c>
      <c r="AJ100" s="6" t="s">
        <v>28</v>
      </c>
      <c r="AK100" s="4" t="s">
        <v>29</v>
      </c>
      <c r="AL100" s="7" t="s">
        <v>30</v>
      </c>
    </row>
    <row r="101" spans="2:38" x14ac:dyDescent="0.25">
      <c r="B101" s="162" t="s">
        <v>0</v>
      </c>
      <c r="C101" s="13"/>
      <c r="D101" s="14"/>
      <c r="E101" s="15"/>
      <c r="F101" s="16"/>
      <c r="G101" s="14"/>
      <c r="H101" s="17"/>
      <c r="I101" s="13"/>
      <c r="J101" s="14"/>
      <c r="K101" s="15"/>
      <c r="L101" s="16"/>
      <c r="M101" s="14"/>
      <c r="N101" s="17"/>
      <c r="O101" s="13"/>
      <c r="P101" s="14"/>
      <c r="Q101" s="15"/>
      <c r="R101" s="16"/>
      <c r="S101" s="14"/>
      <c r="T101" s="17"/>
      <c r="U101" s="13"/>
      <c r="V101" s="129"/>
      <c r="W101" s="15"/>
      <c r="X101" s="16"/>
      <c r="Y101" s="14"/>
      <c r="Z101" s="17"/>
      <c r="AA101" s="126"/>
      <c r="AB101" s="14"/>
      <c r="AC101" s="138"/>
      <c r="AD101" s="132"/>
      <c r="AE101" s="14"/>
      <c r="AF101" s="60"/>
      <c r="AG101" s="13"/>
      <c r="AH101" s="129"/>
      <c r="AI101" s="138"/>
      <c r="AJ101" s="16"/>
      <c r="AK101" s="129"/>
      <c r="AL101" s="60"/>
    </row>
    <row r="102" spans="2:38" x14ac:dyDescent="0.25">
      <c r="B102" s="153"/>
      <c r="C102" s="18"/>
      <c r="D102" s="19"/>
      <c r="E102" s="20"/>
      <c r="F102" s="21"/>
      <c r="G102" s="19"/>
      <c r="H102" s="22"/>
      <c r="I102" s="18"/>
      <c r="J102" s="19"/>
      <c r="K102" s="20"/>
      <c r="L102" s="21"/>
      <c r="M102" s="19"/>
      <c r="N102" s="22"/>
      <c r="O102" s="18"/>
      <c r="P102" s="19"/>
      <c r="Q102" s="20"/>
      <c r="R102" s="21"/>
      <c r="S102" s="19"/>
      <c r="T102" s="22"/>
      <c r="U102" s="18"/>
      <c r="V102" s="130"/>
      <c r="W102" s="20"/>
      <c r="X102" s="21"/>
      <c r="Y102" s="19"/>
      <c r="Z102" s="22"/>
      <c r="AA102" s="127"/>
      <c r="AB102" s="19"/>
      <c r="AC102" s="139"/>
      <c r="AD102" s="133"/>
      <c r="AE102" s="19"/>
      <c r="AF102" s="61"/>
      <c r="AG102" s="18"/>
      <c r="AH102" s="130"/>
      <c r="AI102" s="139"/>
      <c r="AJ102" s="21"/>
      <c r="AK102" s="130"/>
      <c r="AL102" s="61"/>
    </row>
    <row r="103" spans="2:38" x14ac:dyDescent="0.25">
      <c r="B103" s="153"/>
      <c r="C103" s="18"/>
      <c r="D103" s="19"/>
      <c r="E103" s="20"/>
      <c r="F103" s="21"/>
      <c r="G103" s="19"/>
      <c r="H103" s="22"/>
      <c r="I103" s="18"/>
      <c r="J103" s="19"/>
      <c r="K103" s="20"/>
      <c r="L103" s="21"/>
      <c r="M103" s="19"/>
      <c r="N103" s="22"/>
      <c r="O103" s="18"/>
      <c r="P103" s="19"/>
      <c r="Q103" s="20"/>
      <c r="R103" s="21"/>
      <c r="S103" s="19"/>
      <c r="T103" s="22"/>
      <c r="U103" s="18"/>
      <c r="V103" s="130"/>
      <c r="W103" s="20"/>
      <c r="X103" s="21"/>
      <c r="Y103" s="19"/>
      <c r="Z103" s="22"/>
      <c r="AA103" s="127"/>
      <c r="AB103" s="19"/>
      <c r="AC103" s="139"/>
      <c r="AD103" s="133"/>
      <c r="AE103" s="19"/>
      <c r="AF103" s="61"/>
      <c r="AG103" s="18"/>
      <c r="AH103" s="130"/>
      <c r="AI103" s="139"/>
      <c r="AJ103" s="21"/>
      <c r="AK103" s="130"/>
      <c r="AL103" s="61"/>
    </row>
    <row r="104" spans="2:38" ht="15.75" thickBot="1" x14ac:dyDescent="0.3">
      <c r="B104" s="153"/>
      <c r="C104" s="23"/>
      <c r="D104" s="24"/>
      <c r="E104" s="25"/>
      <c r="F104" s="26"/>
      <c r="G104" s="24"/>
      <c r="H104" s="27"/>
      <c r="I104" s="23"/>
      <c r="J104" s="24"/>
      <c r="K104" s="25"/>
      <c r="L104" s="26"/>
      <c r="M104" s="24"/>
      <c r="N104" s="27"/>
      <c r="O104" s="23"/>
      <c r="P104" s="24"/>
      <c r="Q104" s="25"/>
      <c r="R104" s="26"/>
      <c r="S104" s="24"/>
      <c r="T104" s="27"/>
      <c r="U104" s="23"/>
      <c r="V104" s="131"/>
      <c r="W104" s="25"/>
      <c r="X104" s="26"/>
      <c r="Y104" s="24"/>
      <c r="Z104" s="27"/>
      <c r="AA104" s="128"/>
      <c r="AB104" s="24"/>
      <c r="AC104" s="140"/>
      <c r="AD104" s="134"/>
      <c r="AE104" s="24"/>
      <c r="AF104" s="62"/>
      <c r="AG104" s="23"/>
      <c r="AH104" s="131"/>
      <c r="AI104" s="140"/>
      <c r="AJ104" s="26"/>
      <c r="AK104" s="131"/>
      <c r="AL104" s="62"/>
    </row>
    <row r="105" spans="2:38" x14ac:dyDescent="0.25">
      <c r="B105" s="153" t="s">
        <v>6</v>
      </c>
      <c r="C105" s="13"/>
      <c r="D105" s="14"/>
      <c r="E105" s="15"/>
      <c r="F105" s="16"/>
      <c r="G105" s="14"/>
      <c r="H105" s="17"/>
      <c r="I105" s="13"/>
      <c r="J105" s="14"/>
      <c r="K105" s="138"/>
      <c r="L105" s="16"/>
      <c r="M105" s="14"/>
      <c r="N105" s="17"/>
      <c r="O105" s="13"/>
      <c r="P105" s="14"/>
      <c r="Q105" s="15"/>
      <c r="R105" s="16"/>
      <c r="S105" s="14"/>
      <c r="T105" s="17"/>
      <c r="U105" s="13"/>
      <c r="V105" s="14"/>
      <c r="W105" s="15"/>
      <c r="X105" s="16"/>
      <c r="Y105" s="14"/>
      <c r="Z105" s="17"/>
      <c r="AA105" s="126"/>
      <c r="AB105" s="14"/>
      <c r="AC105" s="138"/>
      <c r="AD105" s="39"/>
      <c r="AE105" s="14"/>
      <c r="AF105" s="60"/>
      <c r="AG105" s="13"/>
      <c r="AH105" s="129"/>
      <c r="AI105" s="138"/>
      <c r="AJ105" s="16"/>
      <c r="AK105" s="129"/>
      <c r="AL105" s="60"/>
    </row>
    <row r="106" spans="2:38" x14ac:dyDescent="0.25">
      <c r="B106" s="153"/>
      <c r="C106" s="18"/>
      <c r="D106" s="19"/>
      <c r="E106" s="20"/>
      <c r="F106" s="21"/>
      <c r="G106" s="19"/>
      <c r="H106" s="22"/>
      <c r="I106" s="18"/>
      <c r="J106" s="19"/>
      <c r="K106" s="139"/>
      <c r="L106" s="21"/>
      <c r="M106" s="19"/>
      <c r="N106" s="22"/>
      <c r="O106" s="18"/>
      <c r="P106" s="19"/>
      <c r="Q106" s="20"/>
      <c r="R106" s="21"/>
      <c r="S106" s="19"/>
      <c r="T106" s="22"/>
      <c r="U106" s="18"/>
      <c r="V106" s="19"/>
      <c r="W106" s="20"/>
      <c r="X106" s="21"/>
      <c r="Y106" s="19"/>
      <c r="Z106" s="22"/>
      <c r="AA106" s="127"/>
      <c r="AB106" s="19"/>
      <c r="AC106" s="139"/>
      <c r="AD106" s="40"/>
      <c r="AE106" s="19"/>
      <c r="AF106" s="61"/>
      <c r="AG106" s="18"/>
      <c r="AH106" s="130"/>
      <c r="AI106" s="139"/>
      <c r="AJ106" s="21"/>
      <c r="AK106" s="130"/>
      <c r="AL106" s="61"/>
    </row>
    <row r="107" spans="2:38" x14ac:dyDescent="0.25">
      <c r="B107" s="153"/>
      <c r="C107" s="18"/>
      <c r="D107" s="19"/>
      <c r="E107" s="20"/>
      <c r="F107" s="21"/>
      <c r="G107" s="19"/>
      <c r="H107" s="22"/>
      <c r="I107" s="18"/>
      <c r="J107" s="19"/>
      <c r="K107" s="139"/>
      <c r="L107" s="21"/>
      <c r="M107" s="19"/>
      <c r="N107" s="22"/>
      <c r="O107" s="18"/>
      <c r="P107" s="19"/>
      <c r="Q107" s="20"/>
      <c r="R107" s="21"/>
      <c r="S107" s="19"/>
      <c r="T107" s="22"/>
      <c r="U107" s="18"/>
      <c r="V107" s="19"/>
      <c r="W107" s="20"/>
      <c r="X107" s="21"/>
      <c r="Y107" s="19"/>
      <c r="Z107" s="22"/>
      <c r="AA107" s="127"/>
      <c r="AB107" s="19"/>
      <c r="AC107" s="139"/>
      <c r="AD107" s="40"/>
      <c r="AE107" s="19"/>
      <c r="AF107" s="61"/>
      <c r="AG107" s="18"/>
      <c r="AH107" s="130"/>
      <c r="AI107" s="139"/>
      <c r="AJ107" s="21"/>
      <c r="AK107" s="130"/>
      <c r="AL107" s="61"/>
    </row>
    <row r="108" spans="2:38" ht="15.75" thickBot="1" x14ac:dyDescent="0.3">
      <c r="B108" s="153"/>
      <c r="C108" s="23"/>
      <c r="D108" s="24"/>
      <c r="E108" s="25"/>
      <c r="F108" s="26"/>
      <c r="G108" s="24"/>
      <c r="H108" s="27"/>
      <c r="I108" s="23"/>
      <c r="J108" s="24"/>
      <c r="K108" s="140"/>
      <c r="L108" s="26"/>
      <c r="M108" s="24"/>
      <c r="N108" s="27"/>
      <c r="O108" s="23"/>
      <c r="P108" s="24"/>
      <c r="Q108" s="25"/>
      <c r="R108" s="26"/>
      <c r="S108" s="24"/>
      <c r="T108" s="27"/>
      <c r="U108" s="23"/>
      <c r="V108" s="24"/>
      <c r="W108" s="25"/>
      <c r="X108" s="26"/>
      <c r="Y108" s="24"/>
      <c r="Z108" s="27"/>
      <c r="AA108" s="128"/>
      <c r="AB108" s="24"/>
      <c r="AC108" s="140"/>
      <c r="AD108" s="41"/>
      <c r="AE108" s="24"/>
      <c r="AF108" s="62"/>
      <c r="AG108" s="23"/>
      <c r="AH108" s="131"/>
      <c r="AI108" s="140"/>
      <c r="AJ108" s="26"/>
      <c r="AK108" s="131"/>
      <c r="AL108" s="62"/>
    </row>
    <row r="109" spans="2:38" x14ac:dyDescent="0.25">
      <c r="B109" s="153" t="s">
        <v>4</v>
      </c>
      <c r="C109" s="13"/>
      <c r="D109" s="14"/>
      <c r="E109" s="33"/>
      <c r="F109" s="16"/>
      <c r="G109" s="14"/>
      <c r="H109" s="17"/>
      <c r="I109" s="13"/>
      <c r="J109" s="14"/>
      <c r="K109" s="15"/>
      <c r="L109" s="16"/>
      <c r="M109" s="14"/>
      <c r="N109" s="17"/>
      <c r="O109" s="13"/>
      <c r="P109" s="14"/>
      <c r="Q109" s="15"/>
      <c r="R109" s="16"/>
      <c r="S109" s="14"/>
      <c r="T109" s="17"/>
      <c r="U109" s="13"/>
      <c r="V109" s="14"/>
      <c r="W109" s="15"/>
      <c r="X109" s="16"/>
      <c r="Y109" s="14"/>
      <c r="Z109" s="17"/>
      <c r="AA109" s="126"/>
      <c r="AB109" s="14"/>
      <c r="AC109" s="138"/>
      <c r="AD109" s="39"/>
      <c r="AE109" s="14"/>
      <c r="AF109" s="60"/>
      <c r="AG109" s="13"/>
      <c r="AH109" s="129"/>
      <c r="AI109" s="138"/>
      <c r="AJ109" s="16"/>
      <c r="AK109" s="129"/>
      <c r="AL109" s="60"/>
    </row>
    <row r="110" spans="2:38" x14ac:dyDescent="0.25">
      <c r="B110" s="153"/>
      <c r="C110" s="18"/>
      <c r="D110" s="19"/>
      <c r="E110" s="34"/>
      <c r="F110" s="21"/>
      <c r="G110" s="19"/>
      <c r="H110" s="22"/>
      <c r="I110" s="18"/>
      <c r="J110" s="19"/>
      <c r="K110" s="20"/>
      <c r="L110" s="21"/>
      <c r="M110" s="19"/>
      <c r="N110" s="22"/>
      <c r="O110" s="18"/>
      <c r="P110" s="19"/>
      <c r="Q110" s="20"/>
      <c r="R110" s="21"/>
      <c r="S110" s="19"/>
      <c r="T110" s="22"/>
      <c r="U110" s="18"/>
      <c r="V110" s="19"/>
      <c r="W110" s="20"/>
      <c r="X110" s="21"/>
      <c r="Y110" s="19"/>
      <c r="Z110" s="22"/>
      <c r="AA110" s="127"/>
      <c r="AB110" s="19"/>
      <c r="AC110" s="139"/>
      <c r="AD110" s="40"/>
      <c r="AE110" s="19"/>
      <c r="AF110" s="61"/>
      <c r="AG110" s="18"/>
      <c r="AH110" s="130"/>
      <c r="AI110" s="139"/>
      <c r="AJ110" s="21"/>
      <c r="AK110" s="130"/>
      <c r="AL110" s="61"/>
    </row>
    <row r="111" spans="2:38" x14ac:dyDescent="0.25">
      <c r="B111" s="153"/>
      <c r="C111" s="18"/>
      <c r="D111" s="19"/>
      <c r="E111" s="34"/>
      <c r="F111" s="21"/>
      <c r="G111" s="19"/>
      <c r="H111" s="22"/>
      <c r="I111" s="18"/>
      <c r="J111" s="19"/>
      <c r="K111" s="20"/>
      <c r="L111" s="21"/>
      <c r="M111" s="19"/>
      <c r="N111" s="22"/>
      <c r="O111" s="18"/>
      <c r="P111" s="19"/>
      <c r="Q111" s="20"/>
      <c r="R111" s="21"/>
      <c r="S111" s="19"/>
      <c r="T111" s="22"/>
      <c r="U111" s="18"/>
      <c r="V111" s="19"/>
      <c r="W111" s="20"/>
      <c r="X111" s="21"/>
      <c r="Y111" s="19"/>
      <c r="Z111" s="22"/>
      <c r="AA111" s="127"/>
      <c r="AB111" s="19"/>
      <c r="AC111" s="139"/>
      <c r="AD111" s="40"/>
      <c r="AE111" s="19"/>
      <c r="AF111" s="61"/>
      <c r="AG111" s="18"/>
      <c r="AH111" s="130"/>
      <c r="AI111" s="139"/>
      <c r="AJ111" s="21"/>
      <c r="AK111" s="130"/>
      <c r="AL111" s="61"/>
    </row>
    <row r="112" spans="2:38" ht="15.75" thickBot="1" x14ac:dyDescent="0.3">
      <c r="B112" s="153"/>
      <c r="C112" s="23"/>
      <c r="D112" s="24"/>
      <c r="E112" s="35"/>
      <c r="F112" s="26"/>
      <c r="G112" s="24"/>
      <c r="H112" s="27"/>
      <c r="I112" s="23"/>
      <c r="J112" s="24"/>
      <c r="K112" s="25"/>
      <c r="L112" s="26"/>
      <c r="M112" s="24"/>
      <c r="N112" s="27"/>
      <c r="O112" s="23"/>
      <c r="P112" s="24"/>
      <c r="Q112" s="25"/>
      <c r="R112" s="26"/>
      <c r="S112" s="24"/>
      <c r="T112" s="27"/>
      <c r="U112" s="23"/>
      <c r="V112" s="24"/>
      <c r="W112" s="25"/>
      <c r="X112" s="26"/>
      <c r="Y112" s="24"/>
      <c r="Z112" s="27"/>
      <c r="AA112" s="128"/>
      <c r="AB112" s="24"/>
      <c r="AC112" s="140"/>
      <c r="AD112" s="41"/>
      <c r="AE112" s="24"/>
      <c r="AF112" s="62"/>
      <c r="AG112" s="23"/>
      <c r="AH112" s="131"/>
      <c r="AI112" s="140"/>
      <c r="AJ112" s="26"/>
      <c r="AK112" s="131"/>
      <c r="AL112" s="62"/>
    </row>
    <row r="113" spans="2:38" x14ac:dyDescent="0.25">
      <c r="B113" s="153" t="s">
        <v>12</v>
      </c>
      <c r="C113" s="13"/>
      <c r="D113" s="14"/>
      <c r="E113" s="15"/>
      <c r="F113" s="16"/>
      <c r="G113" s="14"/>
      <c r="H113" s="17"/>
      <c r="I113" s="13"/>
      <c r="J113" s="14"/>
      <c r="K113" s="15"/>
      <c r="L113" s="16"/>
      <c r="M113" s="14"/>
      <c r="N113" s="17"/>
      <c r="O113" s="13"/>
      <c r="P113" s="14"/>
      <c r="Q113" s="15"/>
      <c r="R113" s="16"/>
      <c r="S113" s="14"/>
      <c r="T113" s="17"/>
      <c r="U113" s="13"/>
      <c r="V113" s="14"/>
      <c r="W113" s="15"/>
      <c r="X113" s="16"/>
      <c r="Y113" s="129"/>
      <c r="Z113" s="17"/>
      <c r="AA113" s="126"/>
      <c r="AB113" s="14"/>
      <c r="AC113" s="138"/>
      <c r="AD113" s="39"/>
      <c r="AE113" s="14"/>
      <c r="AF113" s="60"/>
      <c r="AG113" s="13"/>
      <c r="AH113" s="129"/>
      <c r="AI113" s="138"/>
      <c r="AJ113" s="16"/>
      <c r="AK113" s="129"/>
      <c r="AL113" s="60"/>
    </row>
    <row r="114" spans="2:38" x14ac:dyDescent="0.25">
      <c r="B114" s="153"/>
      <c r="C114" s="18"/>
      <c r="D114" s="19"/>
      <c r="E114" s="20"/>
      <c r="F114" s="21"/>
      <c r="G114" s="19"/>
      <c r="H114" s="22"/>
      <c r="I114" s="18"/>
      <c r="J114" s="19"/>
      <c r="K114" s="20"/>
      <c r="L114" s="21"/>
      <c r="M114" s="19"/>
      <c r="N114" s="22"/>
      <c r="O114" s="18"/>
      <c r="P114" s="19"/>
      <c r="Q114" s="20"/>
      <c r="R114" s="21"/>
      <c r="S114" s="19"/>
      <c r="T114" s="22"/>
      <c r="U114" s="18"/>
      <c r="V114" s="19"/>
      <c r="W114" s="20"/>
      <c r="X114" s="21"/>
      <c r="Y114" s="130"/>
      <c r="Z114" s="22"/>
      <c r="AA114" s="127"/>
      <c r="AB114" s="19"/>
      <c r="AC114" s="139"/>
      <c r="AD114" s="40"/>
      <c r="AE114" s="19"/>
      <c r="AF114" s="61"/>
      <c r="AG114" s="18"/>
      <c r="AH114" s="130"/>
      <c r="AI114" s="139"/>
      <c r="AJ114" s="21"/>
      <c r="AK114" s="130"/>
      <c r="AL114" s="61"/>
    </row>
    <row r="115" spans="2:38" x14ac:dyDescent="0.25">
      <c r="B115" s="153"/>
      <c r="C115" s="18"/>
      <c r="D115" s="19"/>
      <c r="E115" s="20"/>
      <c r="F115" s="21"/>
      <c r="G115" s="19"/>
      <c r="H115" s="22"/>
      <c r="I115" s="18"/>
      <c r="J115" s="19"/>
      <c r="K115" s="20"/>
      <c r="L115" s="21"/>
      <c r="M115" s="19"/>
      <c r="N115" s="22"/>
      <c r="O115" s="18"/>
      <c r="P115" s="19"/>
      <c r="Q115" s="20"/>
      <c r="R115" s="21"/>
      <c r="S115" s="19"/>
      <c r="T115" s="22"/>
      <c r="U115" s="18"/>
      <c r="V115" s="19"/>
      <c r="W115" s="20"/>
      <c r="X115" s="21"/>
      <c r="Y115" s="130"/>
      <c r="Z115" s="22"/>
      <c r="AA115" s="127"/>
      <c r="AB115" s="19"/>
      <c r="AC115" s="139"/>
      <c r="AD115" s="40"/>
      <c r="AE115" s="19"/>
      <c r="AF115" s="61"/>
      <c r="AG115" s="18"/>
      <c r="AH115" s="130"/>
      <c r="AI115" s="139"/>
      <c r="AJ115" s="21"/>
      <c r="AK115" s="130"/>
      <c r="AL115" s="61"/>
    </row>
    <row r="116" spans="2:38" ht="15.75" thickBot="1" x14ac:dyDescent="0.3">
      <c r="B116" s="153"/>
      <c r="C116" s="23"/>
      <c r="D116" s="24"/>
      <c r="E116" s="25"/>
      <c r="F116" s="26"/>
      <c r="G116" s="24"/>
      <c r="H116" s="27"/>
      <c r="I116" s="23"/>
      <c r="J116" s="24"/>
      <c r="K116" s="25"/>
      <c r="L116" s="26"/>
      <c r="M116" s="24"/>
      <c r="N116" s="27"/>
      <c r="O116" s="23"/>
      <c r="P116" s="24"/>
      <c r="Q116" s="25"/>
      <c r="R116" s="26"/>
      <c r="S116" s="24"/>
      <c r="T116" s="27"/>
      <c r="U116" s="23"/>
      <c r="V116" s="24"/>
      <c r="W116" s="25"/>
      <c r="X116" s="26"/>
      <c r="Y116" s="131"/>
      <c r="Z116" s="27"/>
      <c r="AA116" s="128"/>
      <c r="AB116" s="24"/>
      <c r="AC116" s="140"/>
      <c r="AD116" s="41"/>
      <c r="AE116" s="24"/>
      <c r="AF116" s="62"/>
      <c r="AG116" s="23"/>
      <c r="AH116" s="131"/>
      <c r="AI116" s="140"/>
      <c r="AJ116" s="26"/>
      <c r="AK116" s="131"/>
      <c r="AL116" s="62"/>
    </row>
    <row r="117" spans="2:38" x14ac:dyDescent="0.25">
      <c r="B117" s="153" t="s">
        <v>7</v>
      </c>
      <c r="C117" s="13"/>
      <c r="D117" s="14"/>
      <c r="E117" s="15"/>
      <c r="F117" s="16"/>
      <c r="G117" s="14"/>
      <c r="H117" s="135"/>
      <c r="I117" s="13"/>
      <c r="J117" s="14"/>
      <c r="K117" s="15"/>
      <c r="L117" s="16"/>
      <c r="M117" s="14"/>
      <c r="N117" s="17"/>
      <c r="O117" s="13"/>
      <c r="P117" s="129"/>
      <c r="Q117" s="15"/>
      <c r="R117" s="39"/>
      <c r="S117" s="14"/>
      <c r="T117" s="17"/>
      <c r="U117" s="126"/>
      <c r="V117" s="129"/>
      <c r="W117" s="15"/>
      <c r="X117" s="132"/>
      <c r="Y117" s="129"/>
      <c r="Z117" s="17"/>
      <c r="AA117" s="126"/>
      <c r="AB117" s="14"/>
      <c r="AC117" s="138"/>
      <c r="AD117" s="39"/>
      <c r="AE117" s="14"/>
      <c r="AF117" s="60"/>
      <c r="AG117" s="13"/>
      <c r="AH117" s="129"/>
      <c r="AI117" s="138"/>
      <c r="AJ117" s="132"/>
      <c r="AK117" s="129"/>
      <c r="AL117" s="60"/>
    </row>
    <row r="118" spans="2:38" x14ac:dyDescent="0.25">
      <c r="B118" s="153"/>
      <c r="C118" s="18"/>
      <c r="D118" s="19"/>
      <c r="E118" s="20"/>
      <c r="F118" s="21"/>
      <c r="G118" s="19"/>
      <c r="H118" s="136"/>
      <c r="I118" s="18"/>
      <c r="J118" s="19"/>
      <c r="K118" s="20"/>
      <c r="L118" s="21"/>
      <c r="M118" s="19"/>
      <c r="N118" s="22"/>
      <c r="O118" s="18"/>
      <c r="P118" s="130"/>
      <c r="Q118" s="20"/>
      <c r="R118" s="40"/>
      <c r="S118" s="19"/>
      <c r="T118" s="22"/>
      <c r="U118" s="127"/>
      <c r="V118" s="130"/>
      <c r="W118" s="20"/>
      <c r="X118" s="133"/>
      <c r="Y118" s="130"/>
      <c r="Z118" s="22"/>
      <c r="AA118" s="127"/>
      <c r="AB118" s="19"/>
      <c r="AC118" s="139"/>
      <c r="AD118" s="40"/>
      <c r="AE118" s="19"/>
      <c r="AF118" s="61"/>
      <c r="AG118" s="18"/>
      <c r="AH118" s="130"/>
      <c r="AI118" s="139"/>
      <c r="AJ118" s="133"/>
      <c r="AK118" s="130"/>
      <c r="AL118" s="61"/>
    </row>
    <row r="119" spans="2:38" x14ac:dyDescent="0.25">
      <c r="B119" s="153"/>
      <c r="C119" s="18"/>
      <c r="D119" s="19"/>
      <c r="E119" s="20"/>
      <c r="F119" s="21"/>
      <c r="G119" s="19"/>
      <c r="H119" s="136"/>
      <c r="I119" s="18"/>
      <c r="J119" s="19"/>
      <c r="K119" s="20"/>
      <c r="L119" s="21"/>
      <c r="M119" s="19"/>
      <c r="N119" s="22"/>
      <c r="O119" s="18"/>
      <c r="P119" s="130"/>
      <c r="Q119" s="20"/>
      <c r="R119" s="40"/>
      <c r="S119" s="19"/>
      <c r="T119" s="22"/>
      <c r="U119" s="127"/>
      <c r="V119" s="130"/>
      <c r="W119" s="20"/>
      <c r="X119" s="133"/>
      <c r="Y119" s="130"/>
      <c r="Z119" s="22"/>
      <c r="AA119" s="127"/>
      <c r="AB119" s="19"/>
      <c r="AC119" s="139"/>
      <c r="AD119" s="40"/>
      <c r="AE119" s="19"/>
      <c r="AF119" s="61"/>
      <c r="AG119" s="18"/>
      <c r="AH119" s="130"/>
      <c r="AI119" s="139"/>
      <c r="AJ119" s="133"/>
      <c r="AK119" s="130"/>
      <c r="AL119" s="61"/>
    </row>
    <row r="120" spans="2:38" ht="15.75" thickBot="1" x14ac:dyDescent="0.3">
      <c r="B120" s="153"/>
      <c r="C120" s="23"/>
      <c r="D120" s="24"/>
      <c r="E120" s="25"/>
      <c r="F120" s="26"/>
      <c r="G120" s="24"/>
      <c r="H120" s="137"/>
      <c r="I120" s="23"/>
      <c r="J120" s="24"/>
      <c r="K120" s="25"/>
      <c r="L120" s="26"/>
      <c r="M120" s="24"/>
      <c r="N120" s="27"/>
      <c r="O120" s="23"/>
      <c r="P120" s="131"/>
      <c r="Q120" s="25"/>
      <c r="R120" s="41"/>
      <c r="S120" s="24"/>
      <c r="T120" s="27"/>
      <c r="U120" s="128"/>
      <c r="V120" s="131"/>
      <c r="W120" s="25"/>
      <c r="X120" s="134"/>
      <c r="Y120" s="131"/>
      <c r="Z120" s="27"/>
      <c r="AA120" s="128"/>
      <c r="AB120" s="24"/>
      <c r="AC120" s="140"/>
      <c r="AD120" s="41"/>
      <c r="AE120" s="24"/>
      <c r="AF120" s="62"/>
      <c r="AG120" s="23"/>
      <c r="AH120" s="131"/>
      <c r="AI120" s="140"/>
      <c r="AJ120" s="134"/>
      <c r="AK120" s="131"/>
      <c r="AL120" s="62"/>
    </row>
    <row r="121" spans="2:38" x14ac:dyDescent="0.25">
      <c r="B121" s="153" t="s">
        <v>13</v>
      </c>
      <c r="C121" s="13"/>
      <c r="D121" s="14"/>
      <c r="E121" s="15"/>
      <c r="F121" s="16"/>
      <c r="G121" s="14"/>
      <c r="H121" s="17"/>
      <c r="I121" s="126"/>
      <c r="J121" s="14"/>
      <c r="K121" s="15"/>
      <c r="L121" s="132"/>
      <c r="M121" s="14"/>
      <c r="N121" s="17"/>
      <c r="O121" s="13"/>
      <c r="P121" s="129"/>
      <c r="Q121" s="15"/>
      <c r="R121" s="39"/>
      <c r="S121" s="14"/>
      <c r="T121" s="17"/>
      <c r="U121" s="126"/>
      <c r="V121" s="129"/>
      <c r="W121" s="15"/>
      <c r="X121" s="132"/>
      <c r="Y121" s="129"/>
      <c r="Z121" s="17"/>
      <c r="AA121" s="126"/>
      <c r="AB121" s="14"/>
      <c r="AC121" s="138"/>
      <c r="AD121" s="39"/>
      <c r="AE121" s="14"/>
      <c r="AF121" s="60"/>
      <c r="AG121" s="13"/>
      <c r="AH121" s="129"/>
      <c r="AI121" s="138"/>
      <c r="AJ121" s="16"/>
      <c r="AK121" s="129"/>
      <c r="AL121" s="60"/>
    </row>
    <row r="122" spans="2:38" x14ac:dyDescent="0.25">
      <c r="B122" s="153"/>
      <c r="C122" s="18"/>
      <c r="D122" s="19"/>
      <c r="E122" s="20"/>
      <c r="F122" s="21"/>
      <c r="G122" s="19"/>
      <c r="H122" s="22"/>
      <c r="I122" s="127"/>
      <c r="J122" s="19"/>
      <c r="K122" s="20"/>
      <c r="L122" s="133"/>
      <c r="M122" s="19"/>
      <c r="N122" s="22"/>
      <c r="O122" s="18"/>
      <c r="P122" s="130"/>
      <c r="Q122" s="20"/>
      <c r="R122" s="40"/>
      <c r="S122" s="19"/>
      <c r="T122" s="22"/>
      <c r="U122" s="127"/>
      <c r="V122" s="130"/>
      <c r="W122" s="20"/>
      <c r="X122" s="133"/>
      <c r="Y122" s="130"/>
      <c r="Z122" s="22"/>
      <c r="AA122" s="127"/>
      <c r="AB122" s="19"/>
      <c r="AC122" s="139"/>
      <c r="AD122" s="40"/>
      <c r="AE122" s="19"/>
      <c r="AF122" s="61"/>
      <c r="AG122" s="18"/>
      <c r="AH122" s="130"/>
      <c r="AI122" s="139"/>
      <c r="AJ122" s="21"/>
      <c r="AK122" s="130"/>
      <c r="AL122" s="61"/>
    </row>
    <row r="123" spans="2:38" x14ac:dyDescent="0.25">
      <c r="B123" s="153"/>
      <c r="C123" s="18"/>
      <c r="D123" s="19"/>
      <c r="E123" s="20"/>
      <c r="F123" s="21"/>
      <c r="G123" s="19"/>
      <c r="H123" s="22"/>
      <c r="I123" s="127"/>
      <c r="J123" s="19"/>
      <c r="K123" s="20"/>
      <c r="L123" s="133"/>
      <c r="M123" s="19"/>
      <c r="N123" s="22"/>
      <c r="O123" s="18"/>
      <c r="P123" s="130"/>
      <c r="Q123" s="20"/>
      <c r="R123" s="40"/>
      <c r="S123" s="19"/>
      <c r="T123" s="22"/>
      <c r="U123" s="127"/>
      <c r="V123" s="130"/>
      <c r="W123" s="20"/>
      <c r="X123" s="133"/>
      <c r="Y123" s="130"/>
      <c r="Z123" s="22"/>
      <c r="AA123" s="127"/>
      <c r="AB123" s="19"/>
      <c r="AC123" s="139"/>
      <c r="AD123" s="40"/>
      <c r="AE123" s="19"/>
      <c r="AF123" s="61"/>
      <c r="AG123" s="18"/>
      <c r="AH123" s="130"/>
      <c r="AI123" s="139"/>
      <c r="AJ123" s="21"/>
      <c r="AK123" s="130"/>
      <c r="AL123" s="61"/>
    </row>
    <row r="124" spans="2:38" ht="15.75" thickBot="1" x14ac:dyDescent="0.3">
      <c r="B124" s="153"/>
      <c r="C124" s="23"/>
      <c r="D124" s="24"/>
      <c r="E124" s="25"/>
      <c r="F124" s="26"/>
      <c r="G124" s="24"/>
      <c r="H124" s="27"/>
      <c r="I124" s="128"/>
      <c r="J124" s="24"/>
      <c r="K124" s="25"/>
      <c r="L124" s="134"/>
      <c r="M124" s="24"/>
      <c r="N124" s="27"/>
      <c r="O124" s="23"/>
      <c r="P124" s="131"/>
      <c r="Q124" s="25"/>
      <c r="R124" s="41"/>
      <c r="S124" s="24"/>
      <c r="T124" s="27"/>
      <c r="U124" s="128"/>
      <c r="V124" s="131"/>
      <c r="W124" s="25"/>
      <c r="X124" s="134"/>
      <c r="Y124" s="131"/>
      <c r="Z124" s="27"/>
      <c r="AA124" s="128"/>
      <c r="AB124" s="24"/>
      <c r="AC124" s="140"/>
      <c r="AD124" s="41"/>
      <c r="AE124" s="24"/>
      <c r="AF124" s="62"/>
      <c r="AG124" s="23"/>
      <c r="AH124" s="131"/>
      <c r="AI124" s="140"/>
      <c r="AJ124" s="26"/>
      <c r="AK124" s="131"/>
      <c r="AL124" s="62"/>
    </row>
    <row r="125" spans="2:38" x14ac:dyDescent="0.25">
      <c r="B125" s="153" t="s">
        <v>2</v>
      </c>
      <c r="C125" s="13"/>
      <c r="D125" s="14"/>
      <c r="E125" s="15"/>
      <c r="F125" s="16"/>
      <c r="G125" s="14"/>
      <c r="H125" s="17"/>
      <c r="I125" s="13"/>
      <c r="J125" s="14"/>
      <c r="K125" s="15"/>
      <c r="L125" s="16"/>
      <c r="M125" s="14"/>
      <c r="N125" s="17"/>
      <c r="O125" s="126"/>
      <c r="P125" s="14"/>
      <c r="Q125" s="33"/>
      <c r="R125" s="132"/>
      <c r="S125" s="14"/>
      <c r="T125" s="17"/>
      <c r="U125" s="13"/>
      <c r="V125" s="129"/>
      <c r="W125" s="15"/>
      <c r="X125" s="39"/>
      <c r="Y125" s="129"/>
      <c r="Z125" s="17"/>
      <c r="AA125" s="69"/>
      <c r="AB125" s="14"/>
      <c r="AC125" s="138"/>
      <c r="AD125" s="39"/>
      <c r="AE125" s="14"/>
      <c r="AF125" s="60"/>
      <c r="AG125" s="13"/>
      <c r="AH125" s="129"/>
      <c r="AI125" s="138"/>
      <c r="AJ125" s="16"/>
      <c r="AK125" s="129"/>
      <c r="AL125" s="60"/>
    </row>
    <row r="126" spans="2:38" x14ac:dyDescent="0.25">
      <c r="B126" s="153"/>
      <c r="C126" s="18"/>
      <c r="D126" s="19"/>
      <c r="E126" s="20"/>
      <c r="F126" s="21"/>
      <c r="G126" s="19"/>
      <c r="H126" s="22"/>
      <c r="I126" s="18"/>
      <c r="J126" s="19"/>
      <c r="K126" s="20"/>
      <c r="L126" s="21"/>
      <c r="M126" s="19"/>
      <c r="N126" s="22"/>
      <c r="O126" s="127"/>
      <c r="P126" s="19"/>
      <c r="Q126" s="34"/>
      <c r="R126" s="133"/>
      <c r="S126" s="19"/>
      <c r="T126" s="22"/>
      <c r="U126" s="18"/>
      <c r="V126" s="130"/>
      <c r="W126" s="20"/>
      <c r="X126" s="40"/>
      <c r="Y126" s="130"/>
      <c r="Z126" s="22"/>
      <c r="AA126" s="70"/>
      <c r="AB126" s="19"/>
      <c r="AC126" s="139"/>
      <c r="AD126" s="40"/>
      <c r="AE126" s="19"/>
      <c r="AF126" s="61"/>
      <c r="AG126" s="18"/>
      <c r="AH126" s="130"/>
      <c r="AI126" s="139"/>
      <c r="AJ126" s="21"/>
      <c r="AK126" s="130"/>
      <c r="AL126" s="61"/>
    </row>
    <row r="127" spans="2:38" x14ac:dyDescent="0.25">
      <c r="B127" s="153"/>
      <c r="C127" s="18"/>
      <c r="D127" s="19"/>
      <c r="E127" s="20"/>
      <c r="F127" s="21"/>
      <c r="G127" s="19"/>
      <c r="H127" s="22"/>
      <c r="I127" s="18"/>
      <c r="J127" s="19"/>
      <c r="K127" s="20"/>
      <c r="L127" s="21"/>
      <c r="M127" s="19"/>
      <c r="N127" s="22"/>
      <c r="O127" s="127"/>
      <c r="P127" s="19"/>
      <c r="Q127" s="34"/>
      <c r="R127" s="133"/>
      <c r="S127" s="19"/>
      <c r="T127" s="22"/>
      <c r="U127" s="18"/>
      <c r="V127" s="130"/>
      <c r="W127" s="20"/>
      <c r="X127" s="40"/>
      <c r="Y127" s="130"/>
      <c r="Z127" s="22"/>
      <c r="AA127" s="70"/>
      <c r="AB127" s="19"/>
      <c r="AC127" s="139"/>
      <c r="AD127" s="40"/>
      <c r="AE127" s="19"/>
      <c r="AF127" s="61"/>
      <c r="AG127" s="18"/>
      <c r="AH127" s="130"/>
      <c r="AI127" s="139"/>
      <c r="AJ127" s="21"/>
      <c r="AK127" s="130"/>
      <c r="AL127" s="61"/>
    </row>
    <row r="128" spans="2:38" ht="15.75" thickBot="1" x14ac:dyDescent="0.3">
      <c r="B128" s="153"/>
      <c r="C128" s="23"/>
      <c r="D128" s="24"/>
      <c r="E128" s="25"/>
      <c r="F128" s="26"/>
      <c r="G128" s="24"/>
      <c r="H128" s="27"/>
      <c r="I128" s="23"/>
      <c r="J128" s="24"/>
      <c r="K128" s="25"/>
      <c r="L128" s="26"/>
      <c r="M128" s="24"/>
      <c r="N128" s="27"/>
      <c r="O128" s="128"/>
      <c r="P128" s="24"/>
      <c r="Q128" s="35"/>
      <c r="R128" s="134"/>
      <c r="S128" s="24"/>
      <c r="T128" s="27"/>
      <c r="U128" s="23"/>
      <c r="V128" s="131"/>
      <c r="W128" s="25"/>
      <c r="X128" s="41"/>
      <c r="Y128" s="131"/>
      <c r="Z128" s="27"/>
      <c r="AA128" s="71"/>
      <c r="AB128" s="24"/>
      <c r="AC128" s="140"/>
      <c r="AD128" s="41"/>
      <c r="AE128" s="24"/>
      <c r="AF128" s="62"/>
      <c r="AG128" s="23"/>
      <c r="AH128" s="131"/>
      <c r="AI128" s="140"/>
      <c r="AJ128" s="26"/>
      <c r="AK128" s="131"/>
      <c r="AL128" s="62"/>
    </row>
    <row r="129" spans="2:38" x14ac:dyDescent="0.25">
      <c r="B129" s="153" t="s">
        <v>15</v>
      </c>
      <c r="C129" s="126"/>
      <c r="D129" s="14"/>
      <c r="E129" s="15"/>
      <c r="F129" s="16"/>
      <c r="G129" s="14"/>
      <c r="H129" s="17"/>
      <c r="I129" s="126"/>
      <c r="J129" s="14"/>
      <c r="K129" s="15"/>
      <c r="L129" s="132"/>
      <c r="M129" s="14"/>
      <c r="N129" s="17"/>
      <c r="O129" s="126"/>
      <c r="P129" s="14"/>
      <c r="Q129" s="33"/>
      <c r="R129" s="132"/>
      <c r="S129" s="14"/>
      <c r="T129" s="17"/>
      <c r="U129" s="13"/>
      <c r="V129" s="36"/>
      <c r="W129" s="15"/>
      <c r="X129" s="39"/>
      <c r="Y129" s="14"/>
      <c r="Z129" s="17"/>
      <c r="AA129" s="126"/>
      <c r="AB129" s="14"/>
      <c r="AC129" s="138"/>
      <c r="AD129" s="39"/>
      <c r="AE129" s="14"/>
      <c r="AF129" s="60"/>
      <c r="AG129" s="13"/>
      <c r="AH129" s="129"/>
      <c r="AI129" s="138"/>
      <c r="AJ129" s="16"/>
      <c r="AK129" s="129"/>
      <c r="AL129" s="60"/>
    </row>
    <row r="130" spans="2:38" x14ac:dyDescent="0.25">
      <c r="B130" s="153"/>
      <c r="C130" s="127"/>
      <c r="D130" s="19"/>
      <c r="E130" s="20"/>
      <c r="F130" s="21"/>
      <c r="G130" s="19"/>
      <c r="H130" s="22"/>
      <c r="I130" s="127"/>
      <c r="J130" s="19"/>
      <c r="K130" s="20"/>
      <c r="L130" s="133"/>
      <c r="M130" s="19"/>
      <c r="N130" s="22"/>
      <c r="O130" s="127"/>
      <c r="P130" s="19"/>
      <c r="Q130" s="34"/>
      <c r="R130" s="133"/>
      <c r="S130" s="19"/>
      <c r="T130" s="22"/>
      <c r="U130" s="18"/>
      <c r="V130" s="37"/>
      <c r="W130" s="20"/>
      <c r="X130" s="40"/>
      <c r="Y130" s="19"/>
      <c r="Z130" s="22"/>
      <c r="AA130" s="127"/>
      <c r="AB130" s="19"/>
      <c r="AC130" s="139"/>
      <c r="AD130" s="40"/>
      <c r="AE130" s="19"/>
      <c r="AF130" s="61"/>
      <c r="AG130" s="18"/>
      <c r="AH130" s="130"/>
      <c r="AI130" s="139"/>
      <c r="AJ130" s="21"/>
      <c r="AK130" s="130"/>
      <c r="AL130" s="61"/>
    </row>
    <row r="131" spans="2:38" x14ac:dyDescent="0.25">
      <c r="B131" s="153"/>
      <c r="C131" s="127"/>
      <c r="D131" s="19"/>
      <c r="E131" s="20"/>
      <c r="F131" s="21"/>
      <c r="G131" s="19"/>
      <c r="H131" s="22"/>
      <c r="I131" s="127"/>
      <c r="J131" s="19"/>
      <c r="K131" s="20"/>
      <c r="L131" s="133"/>
      <c r="M131" s="19"/>
      <c r="N131" s="22"/>
      <c r="O131" s="127"/>
      <c r="P131" s="19"/>
      <c r="Q131" s="34"/>
      <c r="R131" s="133"/>
      <c r="S131" s="19"/>
      <c r="T131" s="22"/>
      <c r="U131" s="18"/>
      <c r="V131" s="37"/>
      <c r="W131" s="20"/>
      <c r="X131" s="40"/>
      <c r="Y131" s="19"/>
      <c r="Z131" s="22"/>
      <c r="AA131" s="127"/>
      <c r="AB131" s="19"/>
      <c r="AC131" s="139"/>
      <c r="AD131" s="40"/>
      <c r="AE131" s="19"/>
      <c r="AF131" s="61"/>
      <c r="AG131" s="18"/>
      <c r="AH131" s="130"/>
      <c r="AI131" s="139"/>
      <c r="AJ131" s="21"/>
      <c r="AK131" s="130"/>
      <c r="AL131" s="61"/>
    </row>
    <row r="132" spans="2:38" ht="15.75" thickBot="1" x14ac:dyDescent="0.3">
      <c r="B132" s="153"/>
      <c r="C132" s="128"/>
      <c r="D132" s="24"/>
      <c r="E132" s="25"/>
      <c r="F132" s="26"/>
      <c r="G132" s="24"/>
      <c r="H132" s="27"/>
      <c r="I132" s="128"/>
      <c r="J132" s="24"/>
      <c r="K132" s="25"/>
      <c r="L132" s="134"/>
      <c r="M132" s="24"/>
      <c r="N132" s="27"/>
      <c r="O132" s="128"/>
      <c r="P132" s="24"/>
      <c r="Q132" s="35"/>
      <c r="R132" s="134"/>
      <c r="S132" s="24"/>
      <c r="T132" s="27"/>
      <c r="U132" s="23"/>
      <c r="V132" s="38"/>
      <c r="W132" s="25"/>
      <c r="X132" s="41"/>
      <c r="Y132" s="24"/>
      <c r="Z132" s="27"/>
      <c r="AA132" s="128"/>
      <c r="AB132" s="24"/>
      <c r="AC132" s="140"/>
      <c r="AD132" s="41"/>
      <c r="AE132" s="24"/>
      <c r="AF132" s="62"/>
      <c r="AG132" s="23"/>
      <c r="AH132" s="131"/>
      <c r="AI132" s="140"/>
      <c r="AJ132" s="26"/>
      <c r="AK132" s="131"/>
      <c r="AL132" s="62"/>
    </row>
    <row r="133" spans="2:38" x14ac:dyDescent="0.25">
      <c r="B133" s="153" t="s">
        <v>9</v>
      </c>
      <c r="C133" s="13"/>
      <c r="D133" s="14"/>
      <c r="E133" s="15"/>
      <c r="F133" s="16"/>
      <c r="G133" s="14"/>
      <c r="H133" s="17"/>
      <c r="I133" s="13"/>
      <c r="J133" s="14"/>
      <c r="K133" s="15"/>
      <c r="L133" s="16"/>
      <c r="M133" s="14"/>
      <c r="N133" s="17"/>
      <c r="O133" s="126"/>
      <c r="P133" s="14"/>
      <c r="Q133" s="15"/>
      <c r="R133" s="16"/>
      <c r="S133" s="14"/>
      <c r="T133" s="17"/>
      <c r="U133" s="13"/>
      <c r="V133" s="14"/>
      <c r="W133" s="15"/>
      <c r="X133" s="16"/>
      <c r="Y133" s="14"/>
      <c r="Z133" s="17"/>
      <c r="AA133" s="126"/>
      <c r="AB133" s="14"/>
      <c r="AC133" s="138"/>
      <c r="AD133" s="39"/>
      <c r="AE133" s="14"/>
      <c r="AF133" s="60"/>
      <c r="AG133" s="13"/>
      <c r="AH133" s="129"/>
      <c r="AI133" s="138"/>
      <c r="AJ133" s="16"/>
      <c r="AK133" s="129"/>
      <c r="AL133" s="60"/>
    </row>
    <row r="134" spans="2:38" x14ac:dyDescent="0.25">
      <c r="B134" s="153"/>
      <c r="C134" s="18"/>
      <c r="D134" s="19"/>
      <c r="E134" s="20"/>
      <c r="F134" s="21"/>
      <c r="G134" s="19"/>
      <c r="H134" s="22"/>
      <c r="I134" s="18"/>
      <c r="J134" s="19"/>
      <c r="K134" s="20"/>
      <c r="L134" s="21"/>
      <c r="M134" s="19"/>
      <c r="N134" s="22"/>
      <c r="O134" s="127"/>
      <c r="P134" s="19"/>
      <c r="Q134" s="20"/>
      <c r="R134" s="21"/>
      <c r="S134" s="19"/>
      <c r="T134" s="22"/>
      <c r="U134" s="18"/>
      <c r="V134" s="19"/>
      <c r="W134" s="20"/>
      <c r="X134" s="21"/>
      <c r="Y134" s="19"/>
      <c r="Z134" s="22"/>
      <c r="AA134" s="127"/>
      <c r="AB134" s="19"/>
      <c r="AC134" s="139"/>
      <c r="AD134" s="40"/>
      <c r="AE134" s="19"/>
      <c r="AF134" s="61"/>
      <c r="AG134" s="18"/>
      <c r="AH134" s="130"/>
      <c r="AI134" s="139"/>
      <c r="AJ134" s="21"/>
      <c r="AK134" s="130"/>
      <c r="AL134" s="61"/>
    </row>
    <row r="135" spans="2:38" x14ac:dyDescent="0.25">
      <c r="B135" s="153"/>
      <c r="C135" s="18"/>
      <c r="D135" s="19"/>
      <c r="E135" s="20"/>
      <c r="F135" s="21"/>
      <c r="G135" s="19"/>
      <c r="H135" s="22"/>
      <c r="I135" s="18"/>
      <c r="J135" s="19"/>
      <c r="K135" s="20"/>
      <c r="L135" s="21"/>
      <c r="M135" s="19"/>
      <c r="N135" s="22"/>
      <c r="O135" s="127"/>
      <c r="P135" s="19"/>
      <c r="Q135" s="20"/>
      <c r="R135" s="21"/>
      <c r="S135" s="19"/>
      <c r="T135" s="22"/>
      <c r="U135" s="18"/>
      <c r="V135" s="19"/>
      <c r="W135" s="20"/>
      <c r="X135" s="21"/>
      <c r="Y135" s="19"/>
      <c r="Z135" s="22"/>
      <c r="AA135" s="127"/>
      <c r="AB135" s="19"/>
      <c r="AC135" s="139"/>
      <c r="AD135" s="40"/>
      <c r="AE135" s="19"/>
      <c r="AF135" s="61"/>
      <c r="AG135" s="18"/>
      <c r="AH135" s="130"/>
      <c r="AI135" s="139"/>
      <c r="AJ135" s="21"/>
      <c r="AK135" s="130"/>
      <c r="AL135" s="61"/>
    </row>
    <row r="136" spans="2:38" ht="15.75" thickBot="1" x14ac:dyDescent="0.3">
      <c r="B136" s="153"/>
      <c r="C136" s="23"/>
      <c r="D136" s="24"/>
      <c r="E136" s="25"/>
      <c r="F136" s="26"/>
      <c r="G136" s="24"/>
      <c r="H136" s="27"/>
      <c r="I136" s="23"/>
      <c r="J136" s="24"/>
      <c r="K136" s="25"/>
      <c r="L136" s="26"/>
      <c r="M136" s="24"/>
      <c r="N136" s="27"/>
      <c r="O136" s="128"/>
      <c r="P136" s="24"/>
      <c r="Q136" s="25"/>
      <c r="R136" s="26"/>
      <c r="S136" s="24"/>
      <c r="T136" s="27"/>
      <c r="U136" s="23"/>
      <c r="V136" s="24"/>
      <c r="W136" s="25"/>
      <c r="X136" s="26"/>
      <c r="Y136" s="24"/>
      <c r="Z136" s="27"/>
      <c r="AA136" s="128"/>
      <c r="AB136" s="24"/>
      <c r="AC136" s="140"/>
      <c r="AD136" s="41"/>
      <c r="AE136" s="24"/>
      <c r="AF136" s="62"/>
      <c r="AG136" s="23"/>
      <c r="AH136" s="131"/>
      <c r="AI136" s="140"/>
      <c r="AJ136" s="26"/>
      <c r="AK136" s="131"/>
      <c r="AL136" s="62"/>
    </row>
    <row r="137" spans="2:38" x14ac:dyDescent="0.25">
      <c r="B137" s="153" t="s">
        <v>18</v>
      </c>
      <c r="C137" s="13"/>
      <c r="D137" s="14"/>
      <c r="E137" s="15"/>
      <c r="F137" s="16"/>
      <c r="G137" s="14"/>
      <c r="H137" s="17"/>
      <c r="I137" s="13"/>
      <c r="J137" s="14"/>
      <c r="K137" s="15"/>
      <c r="L137" s="16"/>
      <c r="M137" s="14"/>
      <c r="N137" s="17"/>
      <c r="O137" s="126"/>
      <c r="P137" s="14"/>
      <c r="Q137" s="15"/>
      <c r="R137" s="16"/>
      <c r="S137" s="14"/>
      <c r="T137" s="17"/>
      <c r="U137" s="13"/>
      <c r="V137" s="14"/>
      <c r="W137" s="15"/>
      <c r="X137" s="16"/>
      <c r="Y137" s="14"/>
      <c r="Z137" s="17"/>
      <c r="AA137" s="126"/>
      <c r="AB137" s="14"/>
      <c r="AC137" s="138"/>
      <c r="AD137" s="132"/>
      <c r="AE137" s="14"/>
      <c r="AF137" s="60"/>
      <c r="AG137" s="13"/>
      <c r="AH137" s="129"/>
      <c r="AI137" s="15"/>
      <c r="AJ137" s="16"/>
      <c r="AK137" s="129"/>
      <c r="AL137" s="60"/>
    </row>
    <row r="138" spans="2:38" x14ac:dyDescent="0.25">
      <c r="B138" s="153"/>
      <c r="C138" s="18"/>
      <c r="D138" s="19"/>
      <c r="E138" s="20"/>
      <c r="F138" s="21"/>
      <c r="G138" s="19"/>
      <c r="H138" s="22"/>
      <c r="I138" s="18"/>
      <c r="J138" s="19"/>
      <c r="K138" s="20"/>
      <c r="L138" s="21"/>
      <c r="M138" s="19"/>
      <c r="N138" s="22"/>
      <c r="O138" s="127"/>
      <c r="P138" s="19"/>
      <c r="Q138" s="20"/>
      <c r="R138" s="21"/>
      <c r="S138" s="19"/>
      <c r="T138" s="22"/>
      <c r="U138" s="18"/>
      <c r="V138" s="19"/>
      <c r="W138" s="20"/>
      <c r="X138" s="21"/>
      <c r="Y138" s="19"/>
      <c r="Z138" s="22"/>
      <c r="AA138" s="127"/>
      <c r="AB138" s="19"/>
      <c r="AC138" s="139"/>
      <c r="AD138" s="133"/>
      <c r="AE138" s="19"/>
      <c r="AF138" s="61"/>
      <c r="AG138" s="18"/>
      <c r="AH138" s="130"/>
      <c r="AI138" s="20"/>
      <c r="AJ138" s="21"/>
      <c r="AK138" s="130"/>
      <c r="AL138" s="61"/>
    </row>
    <row r="139" spans="2:38" x14ac:dyDescent="0.25">
      <c r="B139" s="153"/>
      <c r="C139" s="18"/>
      <c r="D139" s="19"/>
      <c r="E139" s="20"/>
      <c r="F139" s="21"/>
      <c r="G139" s="19"/>
      <c r="H139" s="22"/>
      <c r="I139" s="18"/>
      <c r="J139" s="19"/>
      <c r="K139" s="20"/>
      <c r="L139" s="21"/>
      <c r="M139" s="19"/>
      <c r="N139" s="22"/>
      <c r="O139" s="127"/>
      <c r="P139" s="19"/>
      <c r="Q139" s="20"/>
      <c r="R139" s="21"/>
      <c r="S139" s="19"/>
      <c r="T139" s="22"/>
      <c r="U139" s="18"/>
      <c r="V139" s="19"/>
      <c r="W139" s="20"/>
      <c r="X139" s="21"/>
      <c r="Y139" s="19"/>
      <c r="Z139" s="22"/>
      <c r="AA139" s="127"/>
      <c r="AB139" s="19"/>
      <c r="AC139" s="139"/>
      <c r="AD139" s="133"/>
      <c r="AE139" s="19"/>
      <c r="AF139" s="61"/>
      <c r="AG139" s="18"/>
      <c r="AH139" s="130"/>
      <c r="AI139" s="20"/>
      <c r="AJ139" s="21"/>
      <c r="AK139" s="130"/>
      <c r="AL139" s="61"/>
    </row>
    <row r="140" spans="2:38" ht="15.75" thickBot="1" x14ac:dyDescent="0.3">
      <c r="B140" s="153"/>
      <c r="C140" s="23"/>
      <c r="D140" s="24"/>
      <c r="E140" s="25"/>
      <c r="F140" s="26"/>
      <c r="G140" s="24"/>
      <c r="H140" s="27"/>
      <c r="I140" s="23"/>
      <c r="J140" s="24"/>
      <c r="K140" s="25"/>
      <c r="L140" s="26"/>
      <c r="M140" s="24"/>
      <c r="N140" s="27"/>
      <c r="O140" s="128"/>
      <c r="P140" s="24"/>
      <c r="Q140" s="25"/>
      <c r="R140" s="26"/>
      <c r="S140" s="24"/>
      <c r="T140" s="27"/>
      <c r="U140" s="23"/>
      <c r="V140" s="24"/>
      <c r="W140" s="25"/>
      <c r="X140" s="26"/>
      <c r="Y140" s="24"/>
      <c r="Z140" s="27"/>
      <c r="AA140" s="128"/>
      <c r="AB140" s="24"/>
      <c r="AC140" s="140"/>
      <c r="AD140" s="134"/>
      <c r="AE140" s="24"/>
      <c r="AF140" s="62"/>
      <c r="AG140" s="23"/>
      <c r="AH140" s="131"/>
      <c r="AI140" s="25"/>
      <c r="AJ140" s="26"/>
      <c r="AK140" s="131"/>
      <c r="AL140" s="62"/>
    </row>
    <row r="141" spans="2:38" x14ac:dyDescent="0.25">
      <c r="B141" s="153" t="s">
        <v>1</v>
      </c>
      <c r="C141" s="13"/>
      <c r="D141" s="14"/>
      <c r="E141" s="15"/>
      <c r="F141" s="16"/>
      <c r="G141" s="14"/>
      <c r="H141" s="17"/>
      <c r="I141" s="13"/>
      <c r="J141" s="14"/>
      <c r="K141" s="15"/>
      <c r="L141" s="16"/>
      <c r="M141" s="14"/>
      <c r="N141" s="17"/>
      <c r="O141" s="13"/>
      <c r="P141" s="14"/>
      <c r="Q141" s="15"/>
      <c r="R141" s="132"/>
      <c r="S141" s="14"/>
      <c r="T141" s="17"/>
      <c r="U141" s="13"/>
      <c r="V141" s="14"/>
      <c r="W141" s="15"/>
      <c r="X141" s="16"/>
      <c r="Y141" s="129"/>
      <c r="Z141" s="17"/>
      <c r="AA141" s="69"/>
      <c r="AB141" s="14"/>
      <c r="AC141" s="33"/>
      <c r="AD141" s="16"/>
      <c r="AE141" s="129"/>
      <c r="AF141" s="135"/>
      <c r="AG141" s="126"/>
      <c r="AH141" s="14"/>
      <c r="AI141" s="33"/>
      <c r="AJ141" s="39"/>
      <c r="AK141" s="129"/>
      <c r="AL141" s="135"/>
    </row>
    <row r="142" spans="2:38" x14ac:dyDescent="0.25">
      <c r="B142" s="153"/>
      <c r="C142" s="18"/>
      <c r="D142" s="19"/>
      <c r="E142" s="20"/>
      <c r="F142" s="21"/>
      <c r="G142" s="19"/>
      <c r="H142" s="22"/>
      <c r="I142" s="18"/>
      <c r="J142" s="19"/>
      <c r="K142" s="20"/>
      <c r="L142" s="21"/>
      <c r="M142" s="19"/>
      <c r="N142" s="22"/>
      <c r="O142" s="18"/>
      <c r="P142" s="19"/>
      <c r="Q142" s="20"/>
      <c r="R142" s="133"/>
      <c r="S142" s="19"/>
      <c r="T142" s="22"/>
      <c r="U142" s="18"/>
      <c r="V142" s="19"/>
      <c r="W142" s="20"/>
      <c r="X142" s="21"/>
      <c r="Y142" s="130"/>
      <c r="Z142" s="22"/>
      <c r="AA142" s="70"/>
      <c r="AB142" s="19"/>
      <c r="AC142" s="34"/>
      <c r="AD142" s="21"/>
      <c r="AE142" s="130"/>
      <c r="AF142" s="136"/>
      <c r="AG142" s="127"/>
      <c r="AH142" s="19"/>
      <c r="AI142" s="34"/>
      <c r="AJ142" s="40"/>
      <c r="AK142" s="130"/>
      <c r="AL142" s="136"/>
    </row>
    <row r="143" spans="2:38" x14ac:dyDescent="0.25">
      <c r="B143" s="153"/>
      <c r="C143" s="18"/>
      <c r="D143" s="19"/>
      <c r="E143" s="20"/>
      <c r="F143" s="21"/>
      <c r="G143" s="19"/>
      <c r="H143" s="22"/>
      <c r="I143" s="18"/>
      <c r="J143" s="19"/>
      <c r="K143" s="20"/>
      <c r="L143" s="21"/>
      <c r="M143" s="19"/>
      <c r="N143" s="22"/>
      <c r="O143" s="18"/>
      <c r="P143" s="19"/>
      <c r="Q143" s="20"/>
      <c r="R143" s="133"/>
      <c r="S143" s="19"/>
      <c r="T143" s="22"/>
      <c r="U143" s="18"/>
      <c r="V143" s="19"/>
      <c r="W143" s="20"/>
      <c r="X143" s="21"/>
      <c r="Y143" s="130"/>
      <c r="Z143" s="22"/>
      <c r="AA143" s="70"/>
      <c r="AB143" s="19"/>
      <c r="AC143" s="34"/>
      <c r="AD143" s="21"/>
      <c r="AE143" s="130"/>
      <c r="AF143" s="136"/>
      <c r="AG143" s="127"/>
      <c r="AH143" s="19"/>
      <c r="AI143" s="34"/>
      <c r="AJ143" s="40"/>
      <c r="AK143" s="130"/>
      <c r="AL143" s="136"/>
    </row>
    <row r="144" spans="2:38" ht="15.75" thickBot="1" x14ac:dyDescent="0.3">
      <c r="B144" s="153"/>
      <c r="C144" s="23"/>
      <c r="D144" s="24"/>
      <c r="E144" s="25"/>
      <c r="F144" s="26"/>
      <c r="G144" s="24"/>
      <c r="H144" s="27"/>
      <c r="I144" s="23"/>
      <c r="J144" s="24"/>
      <c r="K144" s="25"/>
      <c r="L144" s="26"/>
      <c r="M144" s="24"/>
      <c r="N144" s="27"/>
      <c r="O144" s="23"/>
      <c r="P144" s="24"/>
      <c r="Q144" s="25"/>
      <c r="R144" s="134"/>
      <c r="S144" s="24"/>
      <c r="T144" s="27"/>
      <c r="U144" s="23"/>
      <c r="V144" s="24"/>
      <c r="W144" s="25"/>
      <c r="X144" s="26"/>
      <c r="Y144" s="131"/>
      <c r="Z144" s="27"/>
      <c r="AA144" s="71"/>
      <c r="AB144" s="24"/>
      <c r="AC144" s="35"/>
      <c r="AD144" s="26"/>
      <c r="AE144" s="131"/>
      <c r="AF144" s="137"/>
      <c r="AG144" s="128"/>
      <c r="AH144" s="24"/>
      <c r="AI144" s="35"/>
      <c r="AJ144" s="41"/>
      <c r="AK144" s="131"/>
      <c r="AL144" s="137"/>
    </row>
    <row r="145" spans="2:38" x14ac:dyDescent="0.25">
      <c r="B145" s="153" t="s">
        <v>14</v>
      </c>
      <c r="C145" s="69"/>
      <c r="D145" s="14"/>
      <c r="E145" s="15"/>
      <c r="F145" s="16"/>
      <c r="G145" s="36"/>
      <c r="H145" s="17"/>
      <c r="I145" s="13"/>
      <c r="J145" s="129"/>
      <c r="K145" s="33"/>
      <c r="L145" s="16"/>
      <c r="M145" s="129"/>
      <c r="N145" s="17"/>
      <c r="O145" s="126"/>
      <c r="P145" s="14"/>
      <c r="Q145" s="15"/>
      <c r="R145" s="16"/>
      <c r="S145" s="36"/>
      <c r="T145" s="17"/>
      <c r="U145" s="126"/>
      <c r="V145" s="14"/>
      <c r="W145" s="15"/>
      <c r="X145" s="16"/>
      <c r="Y145" s="14"/>
      <c r="Z145" s="17"/>
      <c r="AA145" s="69"/>
      <c r="AB145" s="14"/>
      <c r="AC145" s="33"/>
      <c r="AD145" s="132"/>
      <c r="AE145" s="129"/>
      <c r="AF145" s="135"/>
      <c r="AG145" s="126"/>
      <c r="AH145" s="14"/>
      <c r="AI145" s="33"/>
      <c r="AJ145" s="39"/>
      <c r="AK145" s="14"/>
      <c r="AL145" s="135"/>
    </row>
    <row r="146" spans="2:38" x14ac:dyDescent="0.25">
      <c r="B146" s="153"/>
      <c r="C146" s="70"/>
      <c r="D146" s="19"/>
      <c r="E146" s="20"/>
      <c r="F146" s="21"/>
      <c r="G146" s="37"/>
      <c r="H146" s="22"/>
      <c r="I146" s="18"/>
      <c r="J146" s="130"/>
      <c r="K146" s="34"/>
      <c r="L146" s="21"/>
      <c r="M146" s="130"/>
      <c r="N146" s="22"/>
      <c r="O146" s="127"/>
      <c r="P146" s="19"/>
      <c r="Q146" s="20"/>
      <c r="R146" s="21"/>
      <c r="S146" s="37"/>
      <c r="T146" s="22"/>
      <c r="U146" s="127"/>
      <c r="V146" s="19"/>
      <c r="W146" s="20"/>
      <c r="X146" s="21"/>
      <c r="Y146" s="19"/>
      <c r="Z146" s="22"/>
      <c r="AA146" s="70"/>
      <c r="AB146" s="19"/>
      <c r="AC146" s="34"/>
      <c r="AD146" s="133"/>
      <c r="AE146" s="130"/>
      <c r="AF146" s="136"/>
      <c r="AG146" s="127"/>
      <c r="AH146" s="19"/>
      <c r="AI146" s="34"/>
      <c r="AJ146" s="40"/>
      <c r="AK146" s="19"/>
      <c r="AL146" s="136"/>
    </row>
    <row r="147" spans="2:38" x14ac:dyDescent="0.25">
      <c r="B147" s="153"/>
      <c r="C147" s="70"/>
      <c r="D147" s="19"/>
      <c r="E147" s="20"/>
      <c r="F147" s="21"/>
      <c r="G147" s="37"/>
      <c r="H147" s="22"/>
      <c r="I147" s="18"/>
      <c r="J147" s="130"/>
      <c r="K147" s="34"/>
      <c r="L147" s="21"/>
      <c r="M147" s="130"/>
      <c r="N147" s="22"/>
      <c r="O147" s="127"/>
      <c r="P147" s="19"/>
      <c r="Q147" s="20"/>
      <c r="R147" s="21"/>
      <c r="S147" s="37"/>
      <c r="T147" s="22"/>
      <c r="U147" s="127"/>
      <c r="V147" s="19"/>
      <c r="W147" s="20"/>
      <c r="X147" s="21"/>
      <c r="Y147" s="19"/>
      <c r="Z147" s="22"/>
      <c r="AA147" s="70"/>
      <c r="AB147" s="19"/>
      <c r="AC147" s="34"/>
      <c r="AD147" s="133"/>
      <c r="AE147" s="130"/>
      <c r="AF147" s="136"/>
      <c r="AG147" s="127"/>
      <c r="AH147" s="19"/>
      <c r="AI147" s="34"/>
      <c r="AJ147" s="40"/>
      <c r="AK147" s="19"/>
      <c r="AL147" s="136"/>
    </row>
    <row r="148" spans="2:38" ht="15.75" thickBot="1" x14ac:dyDescent="0.3">
      <c r="B148" s="153"/>
      <c r="C148" s="71"/>
      <c r="D148" s="24"/>
      <c r="E148" s="25"/>
      <c r="F148" s="26"/>
      <c r="G148" s="38"/>
      <c r="H148" s="27"/>
      <c r="I148" s="23"/>
      <c r="J148" s="131"/>
      <c r="K148" s="35"/>
      <c r="L148" s="26"/>
      <c r="M148" s="131"/>
      <c r="N148" s="27"/>
      <c r="O148" s="128"/>
      <c r="P148" s="24"/>
      <c r="Q148" s="25"/>
      <c r="R148" s="26"/>
      <c r="S148" s="38"/>
      <c r="T148" s="27"/>
      <c r="U148" s="128"/>
      <c r="V148" s="24"/>
      <c r="W148" s="25"/>
      <c r="X148" s="26"/>
      <c r="Y148" s="24"/>
      <c r="Z148" s="27"/>
      <c r="AA148" s="71"/>
      <c r="AB148" s="24"/>
      <c r="AC148" s="35"/>
      <c r="AD148" s="134"/>
      <c r="AE148" s="131"/>
      <c r="AF148" s="137"/>
      <c r="AG148" s="128"/>
      <c r="AH148" s="24"/>
      <c r="AI148" s="35"/>
      <c r="AJ148" s="41"/>
      <c r="AK148" s="24"/>
      <c r="AL148" s="137"/>
    </row>
    <row r="149" spans="2:38" x14ac:dyDescent="0.25">
      <c r="B149" s="153" t="s">
        <v>5</v>
      </c>
      <c r="C149" s="126"/>
      <c r="D149" s="14"/>
      <c r="E149" s="15"/>
      <c r="F149" s="16"/>
      <c r="G149" s="14"/>
      <c r="H149" s="17"/>
      <c r="I149" s="13"/>
      <c r="J149" s="36"/>
      <c r="K149" s="15"/>
      <c r="L149" s="16"/>
      <c r="M149" s="129"/>
      <c r="N149" s="17"/>
      <c r="O149" s="126"/>
      <c r="P149" s="129"/>
      <c r="Q149" s="15"/>
      <c r="R149" s="132"/>
      <c r="S149" s="129"/>
      <c r="T149" s="17"/>
      <c r="U149" s="126"/>
      <c r="V149" s="129"/>
      <c r="W149" s="15"/>
      <c r="X149" s="132"/>
      <c r="Y149" s="36"/>
      <c r="Z149" s="17"/>
      <c r="AA149" s="69"/>
      <c r="AB149" s="36"/>
      <c r="AC149" s="15"/>
      <c r="AD149" s="132"/>
      <c r="AE149" s="36"/>
      <c r="AF149" s="17"/>
      <c r="AG149" s="13"/>
      <c r="AH149" s="36"/>
      <c r="AI149" s="15"/>
      <c r="AJ149" s="16"/>
      <c r="AK149" s="36"/>
      <c r="AL149" s="17"/>
    </row>
    <row r="150" spans="2:38" x14ac:dyDescent="0.25">
      <c r="B150" s="153"/>
      <c r="C150" s="127"/>
      <c r="D150" s="19"/>
      <c r="E150" s="20"/>
      <c r="F150" s="21"/>
      <c r="G150" s="19"/>
      <c r="H150" s="22"/>
      <c r="I150" s="18"/>
      <c r="J150" s="37"/>
      <c r="K150" s="20"/>
      <c r="L150" s="21"/>
      <c r="M150" s="130"/>
      <c r="N150" s="22"/>
      <c r="O150" s="127"/>
      <c r="P150" s="130"/>
      <c r="Q150" s="20"/>
      <c r="R150" s="133"/>
      <c r="S150" s="130"/>
      <c r="T150" s="22"/>
      <c r="U150" s="127"/>
      <c r="V150" s="130"/>
      <c r="W150" s="20"/>
      <c r="X150" s="133"/>
      <c r="Y150" s="37"/>
      <c r="Z150" s="22"/>
      <c r="AA150" s="70"/>
      <c r="AB150" s="37"/>
      <c r="AC150" s="20"/>
      <c r="AD150" s="133"/>
      <c r="AE150" s="37"/>
      <c r="AF150" s="22"/>
      <c r="AG150" s="18"/>
      <c r="AH150" s="37"/>
      <c r="AI150" s="20"/>
      <c r="AJ150" s="21"/>
      <c r="AK150" s="37"/>
      <c r="AL150" s="22"/>
    </row>
    <row r="151" spans="2:38" x14ac:dyDescent="0.25">
      <c r="B151" s="153"/>
      <c r="C151" s="127"/>
      <c r="D151" s="19"/>
      <c r="E151" s="20"/>
      <c r="F151" s="21"/>
      <c r="G151" s="19"/>
      <c r="H151" s="22"/>
      <c r="I151" s="18"/>
      <c r="J151" s="37"/>
      <c r="K151" s="20"/>
      <c r="L151" s="21"/>
      <c r="M151" s="130"/>
      <c r="N151" s="22"/>
      <c r="O151" s="127"/>
      <c r="P151" s="130"/>
      <c r="Q151" s="20"/>
      <c r="R151" s="133"/>
      <c r="S151" s="130"/>
      <c r="T151" s="22"/>
      <c r="U151" s="127"/>
      <c r="V151" s="130"/>
      <c r="W151" s="20"/>
      <c r="X151" s="133"/>
      <c r="Y151" s="37"/>
      <c r="Z151" s="22"/>
      <c r="AA151" s="70"/>
      <c r="AB151" s="37"/>
      <c r="AC151" s="20"/>
      <c r="AD151" s="133"/>
      <c r="AE151" s="37"/>
      <c r="AF151" s="22"/>
      <c r="AG151" s="18"/>
      <c r="AH151" s="37"/>
      <c r="AI151" s="20"/>
      <c r="AJ151" s="21"/>
      <c r="AK151" s="37"/>
      <c r="AL151" s="22"/>
    </row>
    <row r="152" spans="2:38" ht="15.75" thickBot="1" x14ac:dyDescent="0.3">
      <c r="B152" s="153"/>
      <c r="C152" s="128"/>
      <c r="D152" s="24"/>
      <c r="E152" s="25"/>
      <c r="F152" s="26"/>
      <c r="G152" s="24"/>
      <c r="H152" s="27"/>
      <c r="I152" s="23"/>
      <c r="J152" s="38"/>
      <c r="K152" s="25"/>
      <c r="L152" s="26"/>
      <c r="M152" s="131"/>
      <c r="N152" s="27"/>
      <c r="O152" s="128"/>
      <c r="P152" s="131"/>
      <c r="Q152" s="25"/>
      <c r="R152" s="134"/>
      <c r="S152" s="131"/>
      <c r="T152" s="27"/>
      <c r="U152" s="128"/>
      <c r="V152" s="131"/>
      <c r="W152" s="25"/>
      <c r="X152" s="134"/>
      <c r="Y152" s="38"/>
      <c r="Z152" s="27"/>
      <c r="AA152" s="71"/>
      <c r="AB152" s="38"/>
      <c r="AC152" s="25"/>
      <c r="AD152" s="134"/>
      <c r="AE152" s="38"/>
      <c r="AF152" s="27"/>
      <c r="AG152" s="23"/>
      <c r="AH152" s="38"/>
      <c r="AI152" s="25"/>
      <c r="AJ152" s="26"/>
      <c r="AK152" s="38"/>
      <c r="AL152" s="27"/>
    </row>
    <row r="153" spans="2:38" x14ac:dyDescent="0.25">
      <c r="B153" s="153" t="s">
        <v>10</v>
      </c>
      <c r="C153" s="13"/>
      <c r="D153" s="14"/>
      <c r="E153" s="15"/>
      <c r="F153" s="16"/>
      <c r="G153" s="129"/>
      <c r="H153" s="60"/>
      <c r="I153" s="13"/>
      <c r="J153" s="14"/>
      <c r="K153" s="15"/>
      <c r="L153" s="16"/>
      <c r="M153" s="36"/>
      <c r="N153" s="17"/>
      <c r="O153" s="13"/>
      <c r="P153" s="129"/>
      <c r="Q153" s="15"/>
      <c r="R153" s="132"/>
      <c r="S153" s="36"/>
      <c r="T153" s="17"/>
      <c r="U153" s="126"/>
      <c r="V153" s="129"/>
      <c r="W153" s="15"/>
      <c r="X153" s="132"/>
      <c r="Y153" s="129"/>
      <c r="Z153" s="17"/>
      <c r="AA153" s="126"/>
      <c r="AB153" s="36"/>
      <c r="AC153" s="15"/>
      <c r="AD153" s="132"/>
      <c r="AE153" s="36"/>
      <c r="AF153" s="17"/>
      <c r="AG153" s="13"/>
      <c r="AH153" s="36"/>
      <c r="AI153" s="15"/>
      <c r="AJ153" s="16"/>
      <c r="AK153" s="36"/>
      <c r="AL153" s="17"/>
    </row>
    <row r="154" spans="2:38" x14ac:dyDescent="0.25">
      <c r="B154" s="153"/>
      <c r="C154" s="18"/>
      <c r="D154" s="19"/>
      <c r="E154" s="20"/>
      <c r="F154" s="21"/>
      <c r="G154" s="130"/>
      <c r="H154" s="61"/>
      <c r="I154" s="18"/>
      <c r="J154" s="19"/>
      <c r="K154" s="20"/>
      <c r="L154" s="21"/>
      <c r="M154" s="37"/>
      <c r="N154" s="22"/>
      <c r="O154" s="18"/>
      <c r="P154" s="130"/>
      <c r="Q154" s="20"/>
      <c r="R154" s="133"/>
      <c r="S154" s="37"/>
      <c r="T154" s="22"/>
      <c r="U154" s="127"/>
      <c r="V154" s="130"/>
      <c r="W154" s="20"/>
      <c r="X154" s="133"/>
      <c r="Y154" s="130"/>
      <c r="Z154" s="22"/>
      <c r="AA154" s="127"/>
      <c r="AB154" s="37"/>
      <c r="AC154" s="20"/>
      <c r="AD154" s="133"/>
      <c r="AE154" s="37"/>
      <c r="AF154" s="22"/>
      <c r="AG154" s="18"/>
      <c r="AH154" s="37"/>
      <c r="AI154" s="20"/>
      <c r="AJ154" s="21"/>
      <c r="AK154" s="37"/>
      <c r="AL154" s="22"/>
    </row>
    <row r="155" spans="2:38" x14ac:dyDescent="0.25">
      <c r="B155" s="153"/>
      <c r="C155" s="18"/>
      <c r="D155" s="19"/>
      <c r="E155" s="20"/>
      <c r="F155" s="21"/>
      <c r="G155" s="130"/>
      <c r="H155" s="61"/>
      <c r="I155" s="18"/>
      <c r="J155" s="19"/>
      <c r="K155" s="20"/>
      <c r="L155" s="21"/>
      <c r="M155" s="37"/>
      <c r="N155" s="22"/>
      <c r="O155" s="18"/>
      <c r="P155" s="130"/>
      <c r="Q155" s="20"/>
      <c r="R155" s="133"/>
      <c r="S155" s="37"/>
      <c r="T155" s="22"/>
      <c r="U155" s="127"/>
      <c r="V155" s="130"/>
      <c r="W155" s="20"/>
      <c r="X155" s="133"/>
      <c r="Y155" s="130"/>
      <c r="Z155" s="22"/>
      <c r="AA155" s="127"/>
      <c r="AB155" s="37"/>
      <c r="AC155" s="20"/>
      <c r="AD155" s="133"/>
      <c r="AE155" s="37"/>
      <c r="AF155" s="22"/>
      <c r="AG155" s="18"/>
      <c r="AH155" s="37"/>
      <c r="AI155" s="20"/>
      <c r="AJ155" s="21"/>
      <c r="AK155" s="37"/>
      <c r="AL155" s="22"/>
    </row>
    <row r="156" spans="2:38" ht="15.75" thickBot="1" x14ac:dyDescent="0.3">
      <c r="B156" s="153"/>
      <c r="C156" s="23"/>
      <c r="D156" s="24"/>
      <c r="E156" s="25"/>
      <c r="F156" s="26"/>
      <c r="G156" s="131"/>
      <c r="H156" s="62"/>
      <c r="I156" s="23"/>
      <c r="J156" s="24"/>
      <c r="K156" s="25"/>
      <c r="L156" s="26"/>
      <c r="M156" s="38"/>
      <c r="N156" s="27"/>
      <c r="O156" s="23"/>
      <c r="P156" s="131"/>
      <c r="Q156" s="25"/>
      <c r="R156" s="134"/>
      <c r="S156" s="38"/>
      <c r="T156" s="27"/>
      <c r="U156" s="128"/>
      <c r="V156" s="131"/>
      <c r="W156" s="25"/>
      <c r="X156" s="134"/>
      <c r="Y156" s="131"/>
      <c r="Z156" s="27"/>
      <c r="AA156" s="128"/>
      <c r="AB156" s="38"/>
      <c r="AC156" s="25"/>
      <c r="AD156" s="134"/>
      <c r="AE156" s="38"/>
      <c r="AF156" s="27"/>
      <c r="AG156" s="23"/>
      <c r="AH156" s="38"/>
      <c r="AI156" s="25"/>
      <c r="AJ156" s="26"/>
      <c r="AK156" s="38"/>
      <c r="AL156" s="27"/>
    </row>
    <row r="157" spans="2:38" x14ac:dyDescent="0.25">
      <c r="B157" s="153" t="s">
        <v>3</v>
      </c>
      <c r="C157" s="13"/>
      <c r="D157" s="14"/>
      <c r="E157" s="15"/>
      <c r="F157" s="16"/>
      <c r="G157" s="14"/>
      <c r="H157" s="17"/>
      <c r="I157" s="13"/>
      <c r="J157" s="14"/>
      <c r="K157" s="15"/>
      <c r="L157" s="16"/>
      <c r="M157" s="14"/>
      <c r="N157" s="17"/>
      <c r="O157" s="126"/>
      <c r="P157" s="14"/>
      <c r="Q157" s="15"/>
      <c r="R157" s="16"/>
      <c r="S157" s="14"/>
      <c r="T157" s="17"/>
      <c r="U157" s="13"/>
      <c r="V157" s="14"/>
      <c r="W157" s="15"/>
      <c r="X157" s="132"/>
      <c r="Y157" s="14"/>
      <c r="Z157" s="17"/>
      <c r="AA157" s="13"/>
      <c r="AB157" s="129"/>
      <c r="AC157" s="15"/>
      <c r="AD157" s="16"/>
      <c r="AE157" s="14"/>
      <c r="AF157" s="17"/>
      <c r="AG157" s="69"/>
      <c r="AH157" s="14"/>
      <c r="AI157" s="15"/>
      <c r="AJ157" s="132"/>
      <c r="AK157" s="14"/>
      <c r="AL157" s="17"/>
    </row>
    <row r="158" spans="2:38" x14ac:dyDescent="0.25">
      <c r="B158" s="153"/>
      <c r="C158" s="18"/>
      <c r="D158" s="19"/>
      <c r="E158" s="20"/>
      <c r="F158" s="21"/>
      <c r="G158" s="19"/>
      <c r="H158" s="22"/>
      <c r="I158" s="18"/>
      <c r="J158" s="19"/>
      <c r="K158" s="20"/>
      <c r="L158" s="21"/>
      <c r="M158" s="19"/>
      <c r="N158" s="22"/>
      <c r="O158" s="127"/>
      <c r="P158" s="19"/>
      <c r="Q158" s="20"/>
      <c r="R158" s="21"/>
      <c r="S158" s="19"/>
      <c r="T158" s="22"/>
      <c r="U158" s="18"/>
      <c r="V158" s="19"/>
      <c r="W158" s="20"/>
      <c r="X158" s="133"/>
      <c r="Y158" s="19"/>
      <c r="Z158" s="22"/>
      <c r="AA158" s="18"/>
      <c r="AB158" s="130"/>
      <c r="AC158" s="20"/>
      <c r="AD158" s="21"/>
      <c r="AE158" s="19"/>
      <c r="AF158" s="22"/>
      <c r="AG158" s="70"/>
      <c r="AH158" s="19"/>
      <c r="AI158" s="20"/>
      <c r="AJ158" s="133"/>
      <c r="AK158" s="19"/>
      <c r="AL158" s="22"/>
    </row>
    <row r="159" spans="2:38" x14ac:dyDescent="0.25">
      <c r="B159" s="153"/>
      <c r="C159" s="18"/>
      <c r="D159" s="19"/>
      <c r="E159" s="20"/>
      <c r="F159" s="21"/>
      <c r="G159" s="19"/>
      <c r="H159" s="22"/>
      <c r="I159" s="18"/>
      <c r="J159" s="19"/>
      <c r="K159" s="20"/>
      <c r="L159" s="21"/>
      <c r="M159" s="19"/>
      <c r="N159" s="22"/>
      <c r="O159" s="127"/>
      <c r="P159" s="19"/>
      <c r="Q159" s="20"/>
      <c r="R159" s="21"/>
      <c r="S159" s="19"/>
      <c r="T159" s="22"/>
      <c r="U159" s="18"/>
      <c r="V159" s="19"/>
      <c r="W159" s="20"/>
      <c r="X159" s="133"/>
      <c r="Y159" s="19"/>
      <c r="Z159" s="22"/>
      <c r="AA159" s="18"/>
      <c r="AB159" s="130"/>
      <c r="AC159" s="20"/>
      <c r="AD159" s="21"/>
      <c r="AE159" s="19"/>
      <c r="AF159" s="22"/>
      <c r="AG159" s="70"/>
      <c r="AH159" s="19"/>
      <c r="AI159" s="20"/>
      <c r="AJ159" s="133"/>
      <c r="AK159" s="19"/>
      <c r="AL159" s="22"/>
    </row>
    <row r="160" spans="2:38" ht="15.75" thickBot="1" x14ac:dyDescent="0.3">
      <c r="B160" s="153"/>
      <c r="C160" s="23"/>
      <c r="D160" s="24"/>
      <c r="E160" s="25"/>
      <c r="F160" s="26"/>
      <c r="G160" s="24"/>
      <c r="H160" s="27"/>
      <c r="I160" s="23"/>
      <c r="J160" s="24"/>
      <c r="K160" s="25"/>
      <c r="L160" s="26"/>
      <c r="M160" s="24"/>
      <c r="N160" s="27"/>
      <c r="O160" s="128"/>
      <c r="P160" s="24"/>
      <c r="Q160" s="25"/>
      <c r="R160" s="26"/>
      <c r="S160" s="24"/>
      <c r="T160" s="27"/>
      <c r="U160" s="23"/>
      <c r="V160" s="24"/>
      <c r="W160" s="25"/>
      <c r="X160" s="134"/>
      <c r="Y160" s="24"/>
      <c r="Z160" s="27"/>
      <c r="AA160" s="23"/>
      <c r="AB160" s="131"/>
      <c r="AC160" s="25"/>
      <c r="AD160" s="26"/>
      <c r="AE160" s="24"/>
      <c r="AF160" s="27"/>
      <c r="AG160" s="71"/>
      <c r="AH160" s="24"/>
      <c r="AI160" s="25"/>
      <c r="AJ160" s="134"/>
      <c r="AK160" s="24"/>
      <c r="AL160" s="27"/>
    </row>
    <row r="161" spans="2:38" x14ac:dyDescent="0.25">
      <c r="B161" s="153" t="s">
        <v>8</v>
      </c>
      <c r="C161" s="13"/>
      <c r="D161" s="14"/>
      <c r="E161" s="15"/>
      <c r="F161" s="16"/>
      <c r="G161" s="14"/>
      <c r="H161" s="17"/>
      <c r="I161" s="13"/>
      <c r="J161" s="14"/>
      <c r="K161" s="138"/>
      <c r="L161" s="16"/>
      <c r="M161" s="129"/>
      <c r="N161" s="17"/>
      <c r="O161" s="126"/>
      <c r="P161" s="14"/>
      <c r="Q161" s="15"/>
      <c r="R161" s="16"/>
      <c r="S161" s="14"/>
      <c r="T161" s="17"/>
      <c r="U161" s="13"/>
      <c r="V161" s="14"/>
      <c r="W161" s="15"/>
      <c r="X161" s="16"/>
      <c r="Y161" s="129"/>
      <c r="Z161" s="17"/>
      <c r="AA161" s="13"/>
      <c r="AB161" s="129"/>
      <c r="AC161" s="15"/>
      <c r="AD161" s="16"/>
      <c r="AE161" s="14"/>
      <c r="AF161" s="17"/>
      <c r="AG161" s="69"/>
      <c r="AH161" s="14"/>
      <c r="AI161" s="15"/>
      <c r="AJ161" s="132"/>
      <c r="AK161" s="14"/>
      <c r="AL161" s="17"/>
    </row>
    <row r="162" spans="2:38" x14ac:dyDescent="0.25">
      <c r="B162" s="153"/>
      <c r="C162" s="18"/>
      <c r="D162" s="19"/>
      <c r="E162" s="20"/>
      <c r="F162" s="21"/>
      <c r="G162" s="19"/>
      <c r="H162" s="22"/>
      <c r="I162" s="18"/>
      <c r="J162" s="19"/>
      <c r="K162" s="139"/>
      <c r="L162" s="21"/>
      <c r="M162" s="130"/>
      <c r="N162" s="22"/>
      <c r="O162" s="127"/>
      <c r="P162" s="19"/>
      <c r="Q162" s="20"/>
      <c r="R162" s="21"/>
      <c r="S162" s="19"/>
      <c r="T162" s="22"/>
      <c r="U162" s="18"/>
      <c r="V162" s="19"/>
      <c r="W162" s="20"/>
      <c r="X162" s="21"/>
      <c r="Y162" s="130"/>
      <c r="Z162" s="22"/>
      <c r="AA162" s="18"/>
      <c r="AB162" s="130"/>
      <c r="AC162" s="20"/>
      <c r="AD162" s="21"/>
      <c r="AE162" s="19"/>
      <c r="AF162" s="22"/>
      <c r="AG162" s="70"/>
      <c r="AH162" s="19"/>
      <c r="AI162" s="20"/>
      <c r="AJ162" s="133"/>
      <c r="AK162" s="19"/>
      <c r="AL162" s="22"/>
    </row>
    <row r="163" spans="2:38" x14ac:dyDescent="0.25">
      <c r="B163" s="153"/>
      <c r="C163" s="18"/>
      <c r="D163" s="19"/>
      <c r="E163" s="20"/>
      <c r="F163" s="21"/>
      <c r="G163" s="19"/>
      <c r="H163" s="22"/>
      <c r="I163" s="18"/>
      <c r="J163" s="19"/>
      <c r="K163" s="139"/>
      <c r="L163" s="21"/>
      <c r="M163" s="130"/>
      <c r="N163" s="22"/>
      <c r="O163" s="127"/>
      <c r="P163" s="19"/>
      <c r="Q163" s="20"/>
      <c r="R163" s="21"/>
      <c r="S163" s="19"/>
      <c r="T163" s="22"/>
      <c r="U163" s="18"/>
      <c r="V163" s="19"/>
      <c r="W163" s="20"/>
      <c r="X163" s="21"/>
      <c r="Y163" s="130"/>
      <c r="Z163" s="22"/>
      <c r="AA163" s="18"/>
      <c r="AB163" s="130"/>
      <c r="AC163" s="20"/>
      <c r="AD163" s="21"/>
      <c r="AE163" s="19"/>
      <c r="AF163" s="22"/>
      <c r="AG163" s="70"/>
      <c r="AH163" s="19"/>
      <c r="AI163" s="20"/>
      <c r="AJ163" s="133"/>
      <c r="AK163" s="19"/>
      <c r="AL163" s="22"/>
    </row>
    <row r="164" spans="2:38" ht="15.75" thickBot="1" x14ac:dyDescent="0.3">
      <c r="B164" s="153"/>
      <c r="C164" s="23"/>
      <c r="D164" s="24"/>
      <c r="E164" s="25"/>
      <c r="F164" s="26"/>
      <c r="G164" s="24"/>
      <c r="H164" s="27"/>
      <c r="I164" s="23"/>
      <c r="J164" s="24"/>
      <c r="K164" s="140"/>
      <c r="L164" s="26"/>
      <c r="M164" s="131"/>
      <c r="N164" s="27"/>
      <c r="O164" s="128"/>
      <c r="P164" s="24"/>
      <c r="Q164" s="25"/>
      <c r="R164" s="26"/>
      <c r="S164" s="24"/>
      <c r="T164" s="27"/>
      <c r="U164" s="23"/>
      <c r="V164" s="24"/>
      <c r="W164" s="25"/>
      <c r="X164" s="26"/>
      <c r="Y164" s="131"/>
      <c r="Z164" s="27"/>
      <c r="AA164" s="23"/>
      <c r="AB164" s="131"/>
      <c r="AC164" s="25"/>
      <c r="AD164" s="26"/>
      <c r="AE164" s="24"/>
      <c r="AF164" s="27"/>
      <c r="AG164" s="71"/>
      <c r="AH164" s="24"/>
      <c r="AI164" s="25"/>
      <c r="AJ164" s="134"/>
      <c r="AK164" s="24"/>
      <c r="AL164" s="27"/>
    </row>
    <row r="165" spans="2:38" x14ac:dyDescent="0.25">
      <c r="B165" s="153" t="s">
        <v>16</v>
      </c>
      <c r="C165" s="13"/>
      <c r="D165" s="14"/>
      <c r="E165" s="15"/>
      <c r="F165" s="16"/>
      <c r="G165" s="14"/>
      <c r="H165" s="17"/>
      <c r="I165" s="13"/>
      <c r="J165" s="14"/>
      <c r="K165" s="15"/>
      <c r="L165" s="16"/>
      <c r="M165" s="14"/>
      <c r="N165" s="17"/>
      <c r="O165" s="13"/>
      <c r="P165" s="36"/>
      <c r="Q165" s="15"/>
      <c r="R165" s="16"/>
      <c r="S165" s="14"/>
      <c r="T165" s="135"/>
      <c r="U165" s="13"/>
      <c r="V165" s="14"/>
      <c r="W165" s="138"/>
      <c r="X165" s="16"/>
      <c r="Y165" s="14"/>
      <c r="Z165" s="60"/>
      <c r="AA165" s="13"/>
      <c r="AB165" s="129"/>
      <c r="AC165" s="15"/>
      <c r="AD165" s="16"/>
      <c r="AE165" s="129"/>
      <c r="AF165" s="17"/>
      <c r="AG165" s="69"/>
      <c r="AH165" s="14"/>
      <c r="AI165" s="15"/>
      <c r="AJ165" s="132"/>
      <c r="AK165" s="14"/>
      <c r="AL165" s="17"/>
    </row>
    <row r="166" spans="2:38" x14ac:dyDescent="0.25">
      <c r="B166" s="153"/>
      <c r="C166" s="18"/>
      <c r="D166" s="19"/>
      <c r="E166" s="20"/>
      <c r="F166" s="21"/>
      <c r="G166" s="19"/>
      <c r="H166" s="22"/>
      <c r="I166" s="18"/>
      <c r="J166" s="19"/>
      <c r="K166" s="20"/>
      <c r="L166" s="21"/>
      <c r="M166" s="19"/>
      <c r="N166" s="22"/>
      <c r="O166" s="18"/>
      <c r="P166" s="37"/>
      <c r="Q166" s="20"/>
      <c r="R166" s="21"/>
      <c r="S166" s="19"/>
      <c r="T166" s="136"/>
      <c r="U166" s="18"/>
      <c r="V166" s="19"/>
      <c r="W166" s="139"/>
      <c r="X166" s="21"/>
      <c r="Y166" s="19"/>
      <c r="Z166" s="61"/>
      <c r="AA166" s="18"/>
      <c r="AB166" s="130"/>
      <c r="AC166" s="20"/>
      <c r="AD166" s="21"/>
      <c r="AE166" s="130"/>
      <c r="AF166" s="22"/>
      <c r="AG166" s="70"/>
      <c r="AH166" s="19"/>
      <c r="AI166" s="20"/>
      <c r="AJ166" s="133"/>
      <c r="AK166" s="19"/>
      <c r="AL166" s="22"/>
    </row>
    <row r="167" spans="2:38" x14ac:dyDescent="0.25">
      <c r="B167" s="153"/>
      <c r="C167" s="18"/>
      <c r="D167" s="19"/>
      <c r="E167" s="20"/>
      <c r="F167" s="21"/>
      <c r="G167" s="19"/>
      <c r="H167" s="22"/>
      <c r="I167" s="18"/>
      <c r="J167" s="19"/>
      <c r="K167" s="20"/>
      <c r="L167" s="21"/>
      <c r="M167" s="19"/>
      <c r="N167" s="22"/>
      <c r="O167" s="18"/>
      <c r="P167" s="37"/>
      <c r="Q167" s="20"/>
      <c r="R167" s="21"/>
      <c r="S167" s="19"/>
      <c r="T167" s="136"/>
      <c r="U167" s="18"/>
      <c r="V167" s="19"/>
      <c r="W167" s="139"/>
      <c r="X167" s="21"/>
      <c r="Y167" s="19"/>
      <c r="Z167" s="61"/>
      <c r="AA167" s="18"/>
      <c r="AB167" s="130"/>
      <c r="AC167" s="20"/>
      <c r="AD167" s="21"/>
      <c r="AE167" s="130"/>
      <c r="AF167" s="22"/>
      <c r="AG167" s="70"/>
      <c r="AH167" s="19"/>
      <c r="AI167" s="20"/>
      <c r="AJ167" s="133"/>
      <c r="AK167" s="19"/>
      <c r="AL167" s="22"/>
    </row>
    <row r="168" spans="2:38" ht="15.75" thickBot="1" x14ac:dyDescent="0.3">
      <c r="B168" s="153"/>
      <c r="C168" s="23"/>
      <c r="D168" s="24"/>
      <c r="E168" s="25"/>
      <c r="F168" s="26"/>
      <c r="G168" s="24"/>
      <c r="H168" s="27"/>
      <c r="I168" s="23"/>
      <c r="J168" s="24"/>
      <c r="K168" s="25"/>
      <c r="L168" s="26"/>
      <c r="M168" s="24"/>
      <c r="N168" s="27"/>
      <c r="O168" s="23"/>
      <c r="P168" s="38"/>
      <c r="Q168" s="25"/>
      <c r="R168" s="26"/>
      <c r="S168" s="24"/>
      <c r="T168" s="137"/>
      <c r="U168" s="23"/>
      <c r="V168" s="24"/>
      <c r="W168" s="140"/>
      <c r="X168" s="26"/>
      <c r="Y168" s="24"/>
      <c r="Z168" s="62"/>
      <c r="AA168" s="23"/>
      <c r="AB168" s="131"/>
      <c r="AC168" s="25"/>
      <c r="AD168" s="26"/>
      <c r="AE168" s="131"/>
      <c r="AF168" s="27"/>
      <c r="AG168" s="71"/>
      <c r="AH168" s="24"/>
      <c r="AI168" s="25"/>
      <c r="AJ168" s="134"/>
      <c r="AK168" s="24"/>
      <c r="AL168" s="27"/>
    </row>
    <row r="169" spans="2:38" x14ac:dyDescent="0.25">
      <c r="B169" s="153" t="s">
        <v>17</v>
      </c>
      <c r="C169" s="13"/>
      <c r="D169" s="14"/>
      <c r="E169" s="15"/>
      <c r="F169" s="16"/>
      <c r="G169" s="14"/>
      <c r="H169" s="17"/>
      <c r="I169" s="13"/>
      <c r="J169" s="14"/>
      <c r="K169" s="15"/>
      <c r="L169" s="16"/>
      <c r="M169" s="14"/>
      <c r="N169" s="17"/>
      <c r="O169" s="13"/>
      <c r="P169" s="14"/>
      <c r="Q169" s="138"/>
      <c r="R169" s="16"/>
      <c r="S169" s="14"/>
      <c r="T169" s="135"/>
      <c r="U169" s="13"/>
      <c r="V169" s="14"/>
      <c r="W169" s="33"/>
      <c r="X169" s="16"/>
      <c r="Y169" s="129"/>
      <c r="Z169" s="135"/>
      <c r="AA169" s="13"/>
      <c r="AB169" s="129"/>
      <c r="AC169" s="15"/>
      <c r="AD169" s="16"/>
      <c r="AE169" s="14"/>
      <c r="AF169" s="17"/>
      <c r="AG169" s="69"/>
      <c r="AH169" s="14"/>
      <c r="AI169" s="15"/>
      <c r="AJ169" s="132"/>
      <c r="AK169" s="14"/>
      <c r="AL169" s="17"/>
    </row>
    <row r="170" spans="2:38" x14ac:dyDescent="0.25">
      <c r="B170" s="153"/>
      <c r="C170" s="18"/>
      <c r="D170" s="19"/>
      <c r="E170" s="20"/>
      <c r="F170" s="21"/>
      <c r="G170" s="19"/>
      <c r="H170" s="22"/>
      <c r="I170" s="18"/>
      <c r="J170" s="19"/>
      <c r="K170" s="20"/>
      <c r="L170" s="21"/>
      <c r="M170" s="19"/>
      <c r="N170" s="22"/>
      <c r="O170" s="18"/>
      <c r="P170" s="19"/>
      <c r="Q170" s="139"/>
      <c r="R170" s="21"/>
      <c r="S170" s="19"/>
      <c r="T170" s="136"/>
      <c r="U170" s="18"/>
      <c r="V170" s="19"/>
      <c r="W170" s="34"/>
      <c r="X170" s="21"/>
      <c r="Y170" s="130"/>
      <c r="Z170" s="136"/>
      <c r="AA170" s="18"/>
      <c r="AB170" s="130"/>
      <c r="AC170" s="20"/>
      <c r="AD170" s="21"/>
      <c r="AE170" s="19"/>
      <c r="AF170" s="22"/>
      <c r="AG170" s="70"/>
      <c r="AH170" s="19"/>
      <c r="AI170" s="20"/>
      <c r="AJ170" s="133"/>
      <c r="AK170" s="19"/>
      <c r="AL170" s="22"/>
    </row>
    <row r="171" spans="2:38" x14ac:dyDescent="0.25">
      <c r="B171" s="153"/>
      <c r="C171" s="18"/>
      <c r="D171" s="19"/>
      <c r="E171" s="20"/>
      <c r="F171" s="21"/>
      <c r="G171" s="19"/>
      <c r="H171" s="22"/>
      <c r="I171" s="18"/>
      <c r="J171" s="19"/>
      <c r="K171" s="20"/>
      <c r="L171" s="21"/>
      <c r="M171" s="19"/>
      <c r="N171" s="22"/>
      <c r="O171" s="18"/>
      <c r="P171" s="19"/>
      <c r="Q171" s="139"/>
      <c r="R171" s="21"/>
      <c r="S171" s="19"/>
      <c r="T171" s="136"/>
      <c r="U171" s="18"/>
      <c r="V171" s="19"/>
      <c r="W171" s="34"/>
      <c r="X171" s="21"/>
      <c r="Y171" s="130"/>
      <c r="Z171" s="136"/>
      <c r="AA171" s="18"/>
      <c r="AB171" s="130"/>
      <c r="AC171" s="20"/>
      <c r="AD171" s="21"/>
      <c r="AE171" s="19"/>
      <c r="AF171" s="22"/>
      <c r="AG171" s="70"/>
      <c r="AH171" s="19"/>
      <c r="AI171" s="20"/>
      <c r="AJ171" s="133"/>
      <c r="AK171" s="19"/>
      <c r="AL171" s="22"/>
    </row>
    <row r="172" spans="2:38" ht="15.75" thickBot="1" x14ac:dyDescent="0.3">
      <c r="B172" s="153"/>
      <c r="C172" s="23"/>
      <c r="D172" s="24"/>
      <c r="E172" s="25"/>
      <c r="F172" s="26"/>
      <c r="G172" s="24"/>
      <c r="H172" s="27"/>
      <c r="I172" s="23"/>
      <c r="J172" s="24"/>
      <c r="K172" s="25"/>
      <c r="L172" s="26"/>
      <c r="M172" s="24"/>
      <c r="N172" s="27"/>
      <c r="O172" s="23"/>
      <c r="P172" s="24"/>
      <c r="Q172" s="140"/>
      <c r="R172" s="26"/>
      <c r="S172" s="24"/>
      <c r="T172" s="137"/>
      <c r="U172" s="23"/>
      <c r="V172" s="24"/>
      <c r="W172" s="35"/>
      <c r="X172" s="26"/>
      <c r="Y172" s="131"/>
      <c r="Z172" s="137"/>
      <c r="AA172" s="23"/>
      <c r="AB172" s="131"/>
      <c r="AC172" s="25"/>
      <c r="AD172" s="26"/>
      <c r="AE172" s="24"/>
      <c r="AF172" s="27"/>
      <c r="AG172" s="71"/>
      <c r="AH172" s="24"/>
      <c r="AI172" s="25"/>
      <c r="AJ172" s="134"/>
      <c r="AK172" s="24"/>
      <c r="AL172" s="27"/>
    </row>
    <row r="173" spans="2:38" x14ac:dyDescent="0.25">
      <c r="B173" s="153" t="s">
        <v>19</v>
      </c>
      <c r="C173" s="13"/>
      <c r="D173" s="14"/>
      <c r="E173" s="15"/>
      <c r="F173" s="16"/>
      <c r="G173" s="14"/>
      <c r="H173" s="17"/>
      <c r="I173" s="13"/>
      <c r="J173" s="14"/>
      <c r="K173" s="15"/>
      <c r="L173" s="16"/>
      <c r="M173" s="14"/>
      <c r="N173" s="17"/>
      <c r="O173" s="13"/>
      <c r="P173" s="14"/>
      <c r="Q173" s="138"/>
      <c r="R173" s="16"/>
      <c r="S173" s="14"/>
      <c r="T173" s="135"/>
      <c r="U173" s="13"/>
      <c r="V173" s="14"/>
      <c r="W173" s="33"/>
      <c r="X173" s="16"/>
      <c r="Y173" s="14"/>
      <c r="Z173" s="135"/>
      <c r="AA173" s="13"/>
      <c r="AB173" s="129"/>
      <c r="AC173" s="15"/>
      <c r="AD173" s="16"/>
      <c r="AE173" s="129"/>
      <c r="AF173" s="17"/>
      <c r="AG173" s="69"/>
      <c r="AH173" s="14"/>
      <c r="AI173" s="15"/>
      <c r="AJ173" s="132"/>
      <c r="AK173" s="14"/>
      <c r="AL173" s="17"/>
    </row>
    <row r="174" spans="2:38" x14ac:dyDescent="0.25">
      <c r="B174" s="153"/>
      <c r="C174" s="18"/>
      <c r="D174" s="19"/>
      <c r="E174" s="20"/>
      <c r="F174" s="21"/>
      <c r="G174" s="19"/>
      <c r="H174" s="22"/>
      <c r="I174" s="18"/>
      <c r="J174" s="19"/>
      <c r="K174" s="20"/>
      <c r="L174" s="21"/>
      <c r="M174" s="19"/>
      <c r="N174" s="22"/>
      <c r="O174" s="18"/>
      <c r="P174" s="19"/>
      <c r="Q174" s="139"/>
      <c r="R174" s="21"/>
      <c r="S174" s="19"/>
      <c r="T174" s="136"/>
      <c r="U174" s="18"/>
      <c r="V174" s="19"/>
      <c r="W174" s="34"/>
      <c r="X174" s="21"/>
      <c r="Y174" s="19"/>
      <c r="Z174" s="136"/>
      <c r="AA174" s="18"/>
      <c r="AB174" s="130"/>
      <c r="AC174" s="20"/>
      <c r="AD174" s="21"/>
      <c r="AE174" s="130"/>
      <c r="AF174" s="22"/>
      <c r="AG174" s="70"/>
      <c r="AH174" s="19"/>
      <c r="AI174" s="20"/>
      <c r="AJ174" s="133"/>
      <c r="AK174" s="19"/>
      <c r="AL174" s="22"/>
    </row>
    <row r="175" spans="2:38" x14ac:dyDescent="0.25">
      <c r="B175" s="153"/>
      <c r="C175" s="18"/>
      <c r="D175" s="19"/>
      <c r="E175" s="20"/>
      <c r="F175" s="21"/>
      <c r="G175" s="19"/>
      <c r="H175" s="22"/>
      <c r="I175" s="18"/>
      <c r="J175" s="19"/>
      <c r="K175" s="20"/>
      <c r="L175" s="21"/>
      <c r="M175" s="19"/>
      <c r="N175" s="22"/>
      <c r="O175" s="18"/>
      <c r="P175" s="19"/>
      <c r="Q175" s="139"/>
      <c r="R175" s="21"/>
      <c r="S175" s="19"/>
      <c r="T175" s="136"/>
      <c r="U175" s="18"/>
      <c r="V175" s="19"/>
      <c r="W175" s="34"/>
      <c r="X175" s="21"/>
      <c r="Y175" s="19"/>
      <c r="Z175" s="136"/>
      <c r="AA175" s="18"/>
      <c r="AB175" s="130"/>
      <c r="AC175" s="20"/>
      <c r="AD175" s="21"/>
      <c r="AE175" s="130"/>
      <c r="AF175" s="22"/>
      <c r="AG175" s="70"/>
      <c r="AH175" s="19"/>
      <c r="AI175" s="20"/>
      <c r="AJ175" s="133"/>
      <c r="AK175" s="19"/>
      <c r="AL175" s="22"/>
    </row>
    <row r="176" spans="2:38" ht="15.75" thickBot="1" x14ac:dyDescent="0.3">
      <c r="B176" s="153"/>
      <c r="C176" s="23"/>
      <c r="D176" s="24"/>
      <c r="E176" s="25"/>
      <c r="F176" s="26"/>
      <c r="G176" s="24"/>
      <c r="H176" s="27"/>
      <c r="I176" s="23"/>
      <c r="J176" s="24"/>
      <c r="K176" s="25"/>
      <c r="L176" s="26"/>
      <c r="M176" s="24"/>
      <c r="N176" s="27"/>
      <c r="O176" s="23"/>
      <c r="P176" s="24"/>
      <c r="Q176" s="140"/>
      <c r="R176" s="26"/>
      <c r="S176" s="24"/>
      <c r="T176" s="137"/>
      <c r="U176" s="23"/>
      <c r="V176" s="24"/>
      <c r="W176" s="35"/>
      <c r="X176" s="26"/>
      <c r="Y176" s="24"/>
      <c r="Z176" s="137"/>
      <c r="AA176" s="23"/>
      <c r="AB176" s="131"/>
      <c r="AC176" s="25"/>
      <c r="AD176" s="26"/>
      <c r="AE176" s="131"/>
      <c r="AF176" s="27"/>
      <c r="AG176" s="71"/>
      <c r="AH176" s="24"/>
      <c r="AI176" s="25"/>
      <c r="AJ176" s="134"/>
      <c r="AK176" s="24"/>
      <c r="AL176" s="27"/>
    </row>
    <row r="177" spans="2:38" x14ac:dyDescent="0.25">
      <c r="B177" s="153" t="s">
        <v>11</v>
      </c>
      <c r="C177" s="13"/>
      <c r="D177" s="129"/>
      <c r="E177" s="15"/>
      <c r="F177" s="16"/>
      <c r="G177" s="14"/>
      <c r="H177" s="17"/>
      <c r="I177" s="126"/>
      <c r="J177" s="14"/>
      <c r="K177" s="15"/>
      <c r="L177" s="39"/>
      <c r="M177" s="14"/>
      <c r="N177" s="17"/>
      <c r="O177" s="13"/>
      <c r="P177" s="129"/>
      <c r="Q177" s="138"/>
      <c r="R177" s="16"/>
      <c r="S177" s="129"/>
      <c r="T177" s="135"/>
      <c r="U177" s="69"/>
      <c r="V177" s="14"/>
      <c r="W177" s="138"/>
      <c r="X177" s="16"/>
      <c r="Y177" s="14"/>
      <c r="Z177" s="135"/>
      <c r="AA177" s="13"/>
      <c r="AB177" s="129"/>
      <c r="AC177" s="15"/>
      <c r="AD177" s="16"/>
      <c r="AE177" s="14"/>
      <c r="AF177" s="17"/>
      <c r="AG177" s="69"/>
      <c r="AH177" s="14"/>
      <c r="AI177" s="15"/>
      <c r="AJ177" s="132"/>
      <c r="AK177" s="14"/>
      <c r="AL177" s="17"/>
    </row>
    <row r="178" spans="2:38" x14ac:dyDescent="0.25">
      <c r="B178" s="153"/>
      <c r="C178" s="18"/>
      <c r="D178" s="130"/>
      <c r="E178" s="20"/>
      <c r="F178" s="21"/>
      <c r="G178" s="19"/>
      <c r="H178" s="22"/>
      <c r="I178" s="127"/>
      <c r="J178" s="19"/>
      <c r="K178" s="20"/>
      <c r="L178" s="40"/>
      <c r="M178" s="19"/>
      <c r="N178" s="22"/>
      <c r="O178" s="18"/>
      <c r="P178" s="130"/>
      <c r="Q178" s="139"/>
      <c r="R178" s="21"/>
      <c r="S178" s="130"/>
      <c r="T178" s="136"/>
      <c r="U178" s="70"/>
      <c r="V178" s="19"/>
      <c r="W178" s="139"/>
      <c r="X178" s="21"/>
      <c r="Y178" s="19"/>
      <c r="Z178" s="136"/>
      <c r="AA178" s="18"/>
      <c r="AB178" s="130"/>
      <c r="AC178" s="20"/>
      <c r="AD178" s="21"/>
      <c r="AE178" s="19"/>
      <c r="AF178" s="22"/>
      <c r="AG178" s="70"/>
      <c r="AH178" s="19"/>
      <c r="AI178" s="20"/>
      <c r="AJ178" s="133"/>
      <c r="AK178" s="19"/>
      <c r="AL178" s="22"/>
    </row>
    <row r="179" spans="2:38" x14ac:dyDescent="0.25">
      <c r="B179" s="153"/>
      <c r="C179" s="18"/>
      <c r="D179" s="130"/>
      <c r="E179" s="20"/>
      <c r="F179" s="21"/>
      <c r="G179" s="19"/>
      <c r="H179" s="22"/>
      <c r="I179" s="127"/>
      <c r="J179" s="19"/>
      <c r="K179" s="20"/>
      <c r="L179" s="40"/>
      <c r="M179" s="19"/>
      <c r="N179" s="22"/>
      <c r="O179" s="18"/>
      <c r="P179" s="130"/>
      <c r="Q179" s="139"/>
      <c r="R179" s="21"/>
      <c r="S179" s="130"/>
      <c r="T179" s="136"/>
      <c r="U179" s="70"/>
      <c r="V179" s="19"/>
      <c r="W179" s="139"/>
      <c r="X179" s="21"/>
      <c r="Y179" s="19"/>
      <c r="Z179" s="136"/>
      <c r="AA179" s="18"/>
      <c r="AB179" s="130"/>
      <c r="AC179" s="20"/>
      <c r="AD179" s="21"/>
      <c r="AE179" s="19"/>
      <c r="AF179" s="22"/>
      <c r="AG179" s="70"/>
      <c r="AH179" s="19"/>
      <c r="AI179" s="20"/>
      <c r="AJ179" s="133"/>
      <c r="AK179" s="19"/>
      <c r="AL179" s="22"/>
    </row>
    <row r="180" spans="2:38" ht="15.75" thickBot="1" x14ac:dyDescent="0.3">
      <c r="B180" s="153"/>
      <c r="C180" s="23"/>
      <c r="D180" s="131"/>
      <c r="E180" s="25"/>
      <c r="F180" s="26"/>
      <c r="G180" s="24"/>
      <c r="H180" s="27"/>
      <c r="I180" s="128"/>
      <c r="J180" s="24"/>
      <c r="K180" s="25"/>
      <c r="L180" s="41"/>
      <c r="M180" s="24"/>
      <c r="N180" s="27"/>
      <c r="O180" s="23"/>
      <c r="P180" s="131"/>
      <c r="Q180" s="140"/>
      <c r="R180" s="26"/>
      <c r="S180" s="131"/>
      <c r="T180" s="137"/>
      <c r="U180" s="71"/>
      <c r="V180" s="24"/>
      <c r="W180" s="140"/>
      <c r="X180" s="26"/>
      <c r="Y180" s="24"/>
      <c r="Z180" s="137"/>
      <c r="AA180" s="23"/>
      <c r="AB180" s="131"/>
      <c r="AC180" s="25"/>
      <c r="AD180" s="26"/>
      <c r="AE180" s="24"/>
      <c r="AF180" s="27"/>
      <c r="AG180" s="71"/>
      <c r="AH180" s="24"/>
      <c r="AI180" s="25"/>
      <c r="AJ180" s="134"/>
      <c r="AK180" s="24"/>
      <c r="AL180" s="27"/>
    </row>
    <row r="181" spans="2:38" x14ac:dyDescent="0.25">
      <c r="B181" s="153" t="s">
        <v>20</v>
      </c>
      <c r="C181" s="13"/>
      <c r="D181" s="14"/>
      <c r="E181" s="15"/>
      <c r="F181" s="16"/>
      <c r="G181" s="14"/>
      <c r="H181" s="17"/>
      <c r="I181" s="13"/>
      <c r="J181" s="14"/>
      <c r="K181" s="15"/>
      <c r="L181" s="39"/>
      <c r="M181" s="14"/>
      <c r="N181" s="17"/>
      <c r="O181" s="13"/>
      <c r="P181" s="129"/>
      <c r="Q181" s="138"/>
      <c r="R181" s="16"/>
      <c r="S181" s="129"/>
      <c r="T181" s="135"/>
      <c r="U181" s="69"/>
      <c r="V181" s="14"/>
      <c r="W181" s="138"/>
      <c r="X181" s="132"/>
      <c r="Y181" s="14"/>
      <c r="Z181" s="135"/>
      <c r="AA181" s="13"/>
      <c r="AB181" s="129"/>
      <c r="AC181" s="15"/>
      <c r="AD181" s="16"/>
      <c r="AE181" s="14"/>
      <c r="AF181" s="17"/>
      <c r="AG181" s="69"/>
      <c r="AH181" s="14"/>
      <c r="AI181" s="15"/>
      <c r="AJ181" s="132"/>
      <c r="AK181" s="14"/>
      <c r="AL181" s="17"/>
    </row>
    <row r="182" spans="2:38" x14ac:dyDescent="0.25">
      <c r="B182" s="153"/>
      <c r="C182" s="18"/>
      <c r="D182" s="19"/>
      <c r="E182" s="20"/>
      <c r="F182" s="21"/>
      <c r="G182" s="19"/>
      <c r="H182" s="22"/>
      <c r="I182" s="18"/>
      <c r="J182" s="19"/>
      <c r="K182" s="20"/>
      <c r="L182" s="40"/>
      <c r="M182" s="19"/>
      <c r="N182" s="22"/>
      <c r="O182" s="18"/>
      <c r="P182" s="130"/>
      <c r="Q182" s="139"/>
      <c r="R182" s="21"/>
      <c r="S182" s="130"/>
      <c r="T182" s="136"/>
      <c r="U182" s="70"/>
      <c r="V182" s="19"/>
      <c r="W182" s="139"/>
      <c r="X182" s="133"/>
      <c r="Y182" s="19"/>
      <c r="Z182" s="136"/>
      <c r="AA182" s="18"/>
      <c r="AB182" s="130"/>
      <c r="AC182" s="20"/>
      <c r="AD182" s="21"/>
      <c r="AE182" s="19"/>
      <c r="AF182" s="22"/>
      <c r="AG182" s="70"/>
      <c r="AH182" s="19"/>
      <c r="AI182" s="20"/>
      <c r="AJ182" s="133"/>
      <c r="AK182" s="19"/>
      <c r="AL182" s="22"/>
    </row>
    <row r="183" spans="2:38" x14ac:dyDescent="0.25">
      <c r="B183" s="153"/>
      <c r="C183" s="18"/>
      <c r="D183" s="19"/>
      <c r="E183" s="20"/>
      <c r="F183" s="21"/>
      <c r="G183" s="19"/>
      <c r="H183" s="22"/>
      <c r="I183" s="18"/>
      <c r="J183" s="19"/>
      <c r="K183" s="20"/>
      <c r="L183" s="40"/>
      <c r="M183" s="19"/>
      <c r="N183" s="22"/>
      <c r="O183" s="18"/>
      <c r="P183" s="130"/>
      <c r="Q183" s="139"/>
      <c r="R183" s="21"/>
      <c r="S183" s="130"/>
      <c r="T183" s="136"/>
      <c r="U183" s="70"/>
      <c r="V183" s="19"/>
      <c r="W183" s="139"/>
      <c r="X183" s="133"/>
      <c r="Y183" s="19"/>
      <c r="Z183" s="136"/>
      <c r="AA183" s="18"/>
      <c r="AB183" s="130"/>
      <c r="AC183" s="20"/>
      <c r="AD183" s="21"/>
      <c r="AE183" s="19"/>
      <c r="AF183" s="22"/>
      <c r="AG183" s="70"/>
      <c r="AH183" s="19"/>
      <c r="AI183" s="20"/>
      <c r="AJ183" s="133"/>
      <c r="AK183" s="19"/>
      <c r="AL183" s="22"/>
    </row>
    <row r="184" spans="2:38" ht="15.75" thickBot="1" x14ac:dyDescent="0.3">
      <c r="B184" s="166"/>
      <c r="C184" s="28"/>
      <c r="D184" s="29"/>
      <c r="E184" s="30"/>
      <c r="F184" s="31"/>
      <c r="G184" s="29"/>
      <c r="H184" s="32"/>
      <c r="I184" s="28"/>
      <c r="J184" s="29"/>
      <c r="K184" s="30"/>
      <c r="L184" s="75"/>
      <c r="M184" s="29"/>
      <c r="N184" s="32"/>
      <c r="O184" s="28"/>
      <c r="P184" s="141"/>
      <c r="Q184" s="143"/>
      <c r="R184" s="31"/>
      <c r="S184" s="141"/>
      <c r="T184" s="142"/>
      <c r="U184" s="100"/>
      <c r="V184" s="29"/>
      <c r="W184" s="143"/>
      <c r="X184" s="144"/>
      <c r="Y184" s="29"/>
      <c r="Z184" s="142"/>
      <c r="AA184" s="28"/>
      <c r="AB184" s="141"/>
      <c r="AC184" s="30"/>
      <c r="AD184" s="31"/>
      <c r="AE184" s="29"/>
      <c r="AF184" s="32"/>
      <c r="AG184" s="100"/>
      <c r="AH184" s="29"/>
      <c r="AI184" s="30"/>
      <c r="AJ184" s="144"/>
      <c r="AK184" s="29"/>
      <c r="AL184" s="32"/>
    </row>
    <row r="185" spans="2:38" x14ac:dyDescent="0.25">
      <c r="B185" s="145"/>
    </row>
    <row r="187" spans="2:38" x14ac:dyDescent="0.25">
      <c r="B187" t="s">
        <v>2276</v>
      </c>
      <c r="C187" s="12"/>
    </row>
    <row r="188" spans="2:38" x14ac:dyDescent="0.25">
      <c r="B188" t="s">
        <v>2278</v>
      </c>
      <c r="C188" s="10"/>
    </row>
    <row r="189" spans="2:38" x14ac:dyDescent="0.25">
      <c r="B189" t="s">
        <v>2277</v>
      </c>
      <c r="C189" s="8"/>
    </row>
  </sheetData>
  <mergeCells count="80">
    <mergeCell ref="B181:B184"/>
    <mergeCell ref="B161:B164"/>
    <mergeCell ref="B165:B168"/>
    <mergeCell ref="B169:B172"/>
    <mergeCell ref="B173:B176"/>
    <mergeCell ref="B177:B180"/>
    <mergeCell ref="B141:B144"/>
    <mergeCell ref="B145:B148"/>
    <mergeCell ref="B149:B152"/>
    <mergeCell ref="B153:B156"/>
    <mergeCell ref="B157:B160"/>
    <mergeCell ref="B121:B124"/>
    <mergeCell ref="B125:B128"/>
    <mergeCell ref="B129:B132"/>
    <mergeCell ref="B133:B136"/>
    <mergeCell ref="B137:B140"/>
    <mergeCell ref="B101:B104"/>
    <mergeCell ref="B105:B108"/>
    <mergeCell ref="B109:B112"/>
    <mergeCell ref="B113:B116"/>
    <mergeCell ref="B117:B120"/>
    <mergeCell ref="AA98:AF98"/>
    <mergeCell ref="AG98:AL98"/>
    <mergeCell ref="C99:E99"/>
    <mergeCell ref="F99:H99"/>
    <mergeCell ref="I99:K99"/>
    <mergeCell ref="L99:N99"/>
    <mergeCell ref="O99:Q99"/>
    <mergeCell ref="R99:T99"/>
    <mergeCell ref="U99:W99"/>
    <mergeCell ref="X99:Z99"/>
    <mergeCell ref="AA99:AC99"/>
    <mergeCell ref="AD99:AF99"/>
    <mergeCell ref="AG99:AI99"/>
    <mergeCell ref="AJ99:AL99"/>
    <mergeCell ref="B98:B100"/>
    <mergeCell ref="C98:H98"/>
    <mergeCell ref="I98:N98"/>
    <mergeCell ref="O98:T98"/>
    <mergeCell ref="U98:Z98"/>
    <mergeCell ref="B77:B80"/>
    <mergeCell ref="B85:B88"/>
    <mergeCell ref="B41:B44"/>
    <mergeCell ref="B69:B72"/>
    <mergeCell ref="B73:B76"/>
    <mergeCell ref="B49:B52"/>
    <mergeCell ref="B65:B68"/>
    <mergeCell ref="B57:B60"/>
    <mergeCell ref="B81:B84"/>
    <mergeCell ref="B61:B64"/>
    <mergeCell ref="B53:B56"/>
    <mergeCell ref="B45:B48"/>
    <mergeCell ref="AG2:AL2"/>
    <mergeCell ref="AG3:AI3"/>
    <mergeCell ref="AJ3:AL3"/>
    <mergeCell ref="I3:K3"/>
    <mergeCell ref="L3:N3"/>
    <mergeCell ref="O2:T2"/>
    <mergeCell ref="O3:Q3"/>
    <mergeCell ref="R3:T3"/>
    <mergeCell ref="U2:Z2"/>
    <mergeCell ref="U3:W3"/>
    <mergeCell ref="X3:Z3"/>
    <mergeCell ref="AA2:AF2"/>
    <mergeCell ref="AA3:AC3"/>
    <mergeCell ref="AD3:AF3"/>
    <mergeCell ref="C2:H2"/>
    <mergeCell ref="F3:H3"/>
    <mergeCell ref="I2:N2"/>
    <mergeCell ref="C3:E3"/>
    <mergeCell ref="B5:B8"/>
    <mergeCell ref="B2:B4"/>
    <mergeCell ref="B29:B32"/>
    <mergeCell ref="B33:B36"/>
    <mergeCell ref="B9:B12"/>
    <mergeCell ref="B21:B24"/>
    <mergeCell ref="B37:B40"/>
    <mergeCell ref="B17:B20"/>
    <mergeCell ref="B25:B28"/>
    <mergeCell ref="B13:B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C77F-2749-4AC0-893C-8E787B85BD8B}">
  <dimension ref="B1:AL189"/>
  <sheetViews>
    <sheetView topLeftCell="A96" zoomScaleNormal="100" workbookViewId="0">
      <selection activeCell="AJ161" sqref="AJ161"/>
    </sheetView>
  </sheetViews>
  <sheetFormatPr defaultRowHeight="15" outlineLevelCol="2" x14ac:dyDescent="0.25"/>
  <cols>
    <col min="2" max="2" width="43.42578125" customWidth="1"/>
    <col min="3" max="14" width="24.28515625" hidden="1" customWidth="1" outlineLevel="2"/>
    <col min="15" max="15" width="24.28515625" hidden="1" customWidth="1" outlineLevel="1" collapsed="1"/>
    <col min="16" max="26" width="24.28515625" hidden="1" customWidth="1" outlineLevel="1"/>
    <col min="27" max="27" width="24.28515625" customWidth="1" collapsed="1"/>
    <col min="28" max="38" width="24.28515625" customWidth="1"/>
  </cols>
  <sheetData>
    <row r="1" spans="2:38" ht="15.75" thickBot="1" x14ac:dyDescent="0.3"/>
    <row r="2" spans="2:38" ht="16.5" thickTop="1" thickBot="1" x14ac:dyDescent="0.3">
      <c r="B2" s="163" t="s">
        <v>21</v>
      </c>
      <c r="C2" s="154" t="s">
        <v>22</v>
      </c>
      <c r="D2" s="155"/>
      <c r="E2" s="155"/>
      <c r="F2" s="155"/>
      <c r="G2" s="155"/>
      <c r="H2" s="156"/>
      <c r="I2" s="154" t="s">
        <v>23</v>
      </c>
      <c r="J2" s="155"/>
      <c r="K2" s="155"/>
      <c r="L2" s="155"/>
      <c r="M2" s="155"/>
      <c r="N2" s="156"/>
      <c r="O2" s="154" t="s">
        <v>24</v>
      </c>
      <c r="P2" s="155"/>
      <c r="Q2" s="155"/>
      <c r="R2" s="155"/>
      <c r="S2" s="155"/>
      <c r="T2" s="156"/>
      <c r="U2" s="154" t="s">
        <v>25</v>
      </c>
      <c r="V2" s="155"/>
      <c r="W2" s="155"/>
      <c r="X2" s="155"/>
      <c r="Y2" s="155"/>
      <c r="Z2" s="156"/>
      <c r="AA2" s="154" t="s">
        <v>26</v>
      </c>
      <c r="AB2" s="155"/>
      <c r="AC2" s="155"/>
      <c r="AD2" s="155"/>
      <c r="AE2" s="155"/>
      <c r="AF2" s="156"/>
      <c r="AG2" s="154" t="s">
        <v>27</v>
      </c>
      <c r="AH2" s="155"/>
      <c r="AI2" s="155"/>
      <c r="AJ2" s="155"/>
      <c r="AK2" s="155"/>
      <c r="AL2" s="156"/>
    </row>
    <row r="3" spans="2:38" ht="15.75" thickBot="1" x14ac:dyDescent="0.3">
      <c r="B3" s="164"/>
      <c r="C3" s="160" t="s">
        <v>31</v>
      </c>
      <c r="D3" s="158"/>
      <c r="E3" s="161"/>
      <c r="F3" s="157" t="s">
        <v>32</v>
      </c>
      <c r="G3" s="158"/>
      <c r="H3" s="159"/>
      <c r="I3" s="160" t="s">
        <v>31</v>
      </c>
      <c r="J3" s="158"/>
      <c r="K3" s="161"/>
      <c r="L3" s="157" t="s">
        <v>32</v>
      </c>
      <c r="M3" s="158"/>
      <c r="N3" s="159"/>
      <c r="O3" s="160" t="s">
        <v>31</v>
      </c>
      <c r="P3" s="158"/>
      <c r="Q3" s="161"/>
      <c r="R3" s="157" t="s">
        <v>32</v>
      </c>
      <c r="S3" s="158"/>
      <c r="T3" s="159"/>
      <c r="U3" s="160" t="s">
        <v>31</v>
      </c>
      <c r="V3" s="158"/>
      <c r="W3" s="161"/>
      <c r="X3" s="157" t="s">
        <v>32</v>
      </c>
      <c r="Y3" s="158"/>
      <c r="Z3" s="159"/>
      <c r="AA3" s="160" t="s">
        <v>31</v>
      </c>
      <c r="AB3" s="158"/>
      <c r="AC3" s="161"/>
      <c r="AD3" s="157" t="s">
        <v>32</v>
      </c>
      <c r="AE3" s="158"/>
      <c r="AF3" s="159"/>
      <c r="AG3" s="160" t="s">
        <v>31</v>
      </c>
      <c r="AH3" s="158"/>
      <c r="AI3" s="161"/>
      <c r="AJ3" s="157" t="s">
        <v>32</v>
      </c>
      <c r="AK3" s="158"/>
      <c r="AL3" s="159"/>
    </row>
    <row r="4" spans="2:38" ht="15.75" thickBot="1" x14ac:dyDescent="0.3">
      <c r="B4" s="165"/>
      <c r="C4" s="3" t="s">
        <v>28</v>
      </c>
      <c r="D4" s="4" t="s">
        <v>29</v>
      </c>
      <c r="E4" s="5" t="s">
        <v>30</v>
      </c>
      <c r="F4" s="6" t="s">
        <v>28</v>
      </c>
      <c r="G4" s="4" t="s">
        <v>29</v>
      </c>
      <c r="H4" s="7" t="s">
        <v>30</v>
      </c>
      <c r="I4" s="3" t="s">
        <v>28</v>
      </c>
      <c r="J4" s="4" t="s">
        <v>29</v>
      </c>
      <c r="K4" s="5" t="s">
        <v>30</v>
      </c>
      <c r="L4" s="6" t="s">
        <v>28</v>
      </c>
      <c r="M4" s="4" t="s">
        <v>29</v>
      </c>
      <c r="N4" s="7" t="s">
        <v>30</v>
      </c>
      <c r="O4" s="6" t="s">
        <v>28</v>
      </c>
      <c r="P4" s="4" t="s">
        <v>29</v>
      </c>
      <c r="Q4" s="5" t="s">
        <v>30</v>
      </c>
      <c r="R4" s="6" t="s">
        <v>28</v>
      </c>
      <c r="S4" s="4" t="s">
        <v>29</v>
      </c>
      <c r="T4" s="7" t="s">
        <v>30</v>
      </c>
      <c r="U4" s="3" t="s">
        <v>28</v>
      </c>
      <c r="V4" s="4" t="s">
        <v>29</v>
      </c>
      <c r="W4" s="5" t="s">
        <v>30</v>
      </c>
      <c r="X4" s="6" t="s">
        <v>28</v>
      </c>
      <c r="Y4" s="4" t="s">
        <v>29</v>
      </c>
      <c r="Z4" s="7" t="s">
        <v>30</v>
      </c>
      <c r="AA4" s="3" t="s">
        <v>28</v>
      </c>
      <c r="AB4" s="4" t="s">
        <v>29</v>
      </c>
      <c r="AC4" s="5" t="s">
        <v>30</v>
      </c>
      <c r="AD4" s="6" t="s">
        <v>28</v>
      </c>
      <c r="AE4" s="4" t="s">
        <v>29</v>
      </c>
      <c r="AF4" s="7" t="s">
        <v>30</v>
      </c>
      <c r="AG4" s="3" t="s">
        <v>28</v>
      </c>
      <c r="AH4" s="4" t="s">
        <v>29</v>
      </c>
      <c r="AI4" s="5" t="s">
        <v>30</v>
      </c>
      <c r="AJ4" s="6" t="s">
        <v>28</v>
      </c>
      <c r="AK4" s="4" t="s">
        <v>29</v>
      </c>
      <c r="AL4" s="7" t="s">
        <v>30</v>
      </c>
    </row>
    <row r="5" spans="2:38" x14ac:dyDescent="0.25">
      <c r="B5" s="162" t="s">
        <v>0</v>
      </c>
      <c r="C5" s="13" t="s">
        <v>1280</v>
      </c>
      <c r="D5" s="14" t="s">
        <v>593</v>
      </c>
      <c r="E5" s="15" t="s">
        <v>38</v>
      </c>
      <c r="F5" s="16" t="s">
        <v>1281</v>
      </c>
      <c r="G5" s="14" t="s">
        <v>1282</v>
      </c>
      <c r="H5" s="17" t="s">
        <v>43</v>
      </c>
      <c r="I5" s="13" t="s">
        <v>1283</v>
      </c>
      <c r="J5" s="14" t="s">
        <v>1284</v>
      </c>
      <c r="K5" s="15" t="s">
        <v>46</v>
      </c>
      <c r="L5" s="16" t="s">
        <v>1283</v>
      </c>
      <c r="M5" s="14" t="s">
        <v>1285</v>
      </c>
      <c r="N5" s="17" t="s">
        <v>48</v>
      </c>
      <c r="O5" s="13" t="s">
        <v>1286</v>
      </c>
      <c r="P5" s="14" t="s">
        <v>880</v>
      </c>
      <c r="Q5" s="15" t="s">
        <v>51</v>
      </c>
      <c r="R5" s="16" t="s">
        <v>149</v>
      </c>
      <c r="S5" s="14" t="s">
        <v>43</v>
      </c>
      <c r="T5" s="17" t="s">
        <v>54</v>
      </c>
      <c r="U5" s="63" t="s">
        <v>151</v>
      </c>
      <c r="V5" s="14" t="s">
        <v>1287</v>
      </c>
      <c r="W5" s="15" t="s">
        <v>57</v>
      </c>
      <c r="X5" s="16" t="s">
        <v>1288</v>
      </c>
      <c r="Y5" s="14" t="s">
        <v>43</v>
      </c>
      <c r="Z5" s="17" t="s">
        <v>60</v>
      </c>
      <c r="AA5" s="69" t="s">
        <v>1289</v>
      </c>
      <c r="AB5" s="72" t="s">
        <v>364</v>
      </c>
      <c r="AC5" s="51" t="s">
        <v>63</v>
      </c>
      <c r="AD5" s="82" t="s">
        <v>1290</v>
      </c>
      <c r="AE5" s="42" t="s">
        <v>1291</v>
      </c>
      <c r="AF5" s="60" t="s">
        <v>66</v>
      </c>
      <c r="AG5" s="79" t="s">
        <v>67</v>
      </c>
      <c r="AH5" s="42" t="s">
        <v>1292</v>
      </c>
      <c r="AI5" s="51" t="s">
        <v>63</v>
      </c>
      <c r="AJ5" s="76" t="s">
        <v>63</v>
      </c>
      <c r="AK5" s="36" t="s">
        <v>1293</v>
      </c>
      <c r="AL5" s="60" t="s">
        <v>66</v>
      </c>
    </row>
    <row r="6" spans="2:38" x14ac:dyDescent="0.25">
      <c r="B6" s="153"/>
      <c r="C6" s="18" t="s">
        <v>1294</v>
      </c>
      <c r="D6" s="19" t="s">
        <v>71</v>
      </c>
      <c r="E6" s="20" t="s">
        <v>72</v>
      </c>
      <c r="F6" s="21" t="s">
        <v>1295</v>
      </c>
      <c r="G6" s="19" t="s">
        <v>1296</v>
      </c>
      <c r="H6" s="22" t="s">
        <v>75</v>
      </c>
      <c r="I6" s="18" t="s">
        <v>1297</v>
      </c>
      <c r="J6" s="19" t="s">
        <v>1298</v>
      </c>
      <c r="K6" s="20" t="s">
        <v>78</v>
      </c>
      <c r="L6" s="21" t="s">
        <v>1297</v>
      </c>
      <c r="M6" s="19" t="s">
        <v>1299</v>
      </c>
      <c r="N6" s="22" t="s">
        <v>75</v>
      </c>
      <c r="O6" s="18" t="s">
        <v>1300</v>
      </c>
      <c r="P6" s="19" t="s">
        <v>1301</v>
      </c>
      <c r="Q6" s="20" t="s">
        <v>82</v>
      </c>
      <c r="R6" s="21" t="s">
        <v>121</v>
      </c>
      <c r="S6" s="19" t="s">
        <v>170</v>
      </c>
      <c r="T6" s="22" t="s">
        <v>85</v>
      </c>
      <c r="U6" s="64" t="s">
        <v>170</v>
      </c>
      <c r="V6" s="19" t="s">
        <v>1302</v>
      </c>
      <c r="W6" s="20" t="s">
        <v>82</v>
      </c>
      <c r="X6" s="21" t="s">
        <v>1303</v>
      </c>
      <c r="Y6" s="19" t="s">
        <v>172</v>
      </c>
      <c r="Z6" s="22" t="s">
        <v>82</v>
      </c>
      <c r="AA6" s="70" t="s">
        <v>1304</v>
      </c>
      <c r="AB6" s="73" t="s">
        <v>383</v>
      </c>
      <c r="AC6" s="52" t="s">
        <v>92</v>
      </c>
      <c r="AD6" s="83" t="s">
        <v>1305</v>
      </c>
      <c r="AE6" s="43" t="s">
        <v>1306</v>
      </c>
      <c r="AF6" s="61" t="s">
        <v>95</v>
      </c>
      <c r="AG6" s="80" t="s">
        <v>95</v>
      </c>
      <c r="AH6" s="43" t="s">
        <v>1307</v>
      </c>
      <c r="AI6" s="52" t="s">
        <v>92</v>
      </c>
      <c r="AJ6" s="77" t="s">
        <v>97</v>
      </c>
      <c r="AK6" s="37" t="s">
        <v>1308</v>
      </c>
      <c r="AL6" s="61" t="s">
        <v>95</v>
      </c>
    </row>
    <row r="7" spans="2:38" x14ac:dyDescent="0.25">
      <c r="B7" s="153"/>
      <c r="C7" s="18" t="s">
        <v>1309</v>
      </c>
      <c r="D7" s="19" t="s">
        <v>1161</v>
      </c>
      <c r="E7" s="20" t="s">
        <v>101</v>
      </c>
      <c r="F7" s="21" t="s">
        <v>298</v>
      </c>
      <c r="G7" s="19" t="s">
        <v>1310</v>
      </c>
      <c r="H7" s="22" t="s">
        <v>103</v>
      </c>
      <c r="I7" s="18" t="s">
        <v>104</v>
      </c>
      <c r="J7" s="19" t="s">
        <v>1311</v>
      </c>
      <c r="K7" s="20" t="s">
        <v>106</v>
      </c>
      <c r="L7" s="21" t="s">
        <v>104</v>
      </c>
      <c r="M7" s="19" t="s">
        <v>1312</v>
      </c>
      <c r="N7" s="22" t="s">
        <v>108</v>
      </c>
      <c r="O7" s="18" t="s">
        <v>970</v>
      </c>
      <c r="P7" s="19" t="s">
        <v>907</v>
      </c>
      <c r="Q7" s="20" t="s">
        <v>85</v>
      </c>
      <c r="R7" s="21" t="s">
        <v>116</v>
      </c>
      <c r="S7" s="19" t="s">
        <v>121</v>
      </c>
      <c r="T7" s="22" t="s">
        <v>113</v>
      </c>
      <c r="U7" s="64" t="s">
        <v>172</v>
      </c>
      <c r="V7" s="19" t="s">
        <v>1313</v>
      </c>
      <c r="W7" s="20" t="s">
        <v>85</v>
      </c>
      <c r="X7" s="21" t="s">
        <v>111</v>
      </c>
      <c r="Y7" s="19" t="s">
        <v>188</v>
      </c>
      <c r="Z7" s="22" t="s">
        <v>85</v>
      </c>
      <c r="AA7" s="70" t="s">
        <v>1228</v>
      </c>
      <c r="AB7" s="73" t="s">
        <v>119</v>
      </c>
      <c r="AC7" s="52" t="s">
        <v>97</v>
      </c>
      <c r="AD7" s="83" t="s">
        <v>1314</v>
      </c>
      <c r="AE7" s="43" t="s">
        <v>332</v>
      </c>
      <c r="AF7" s="61" t="s">
        <v>97</v>
      </c>
      <c r="AG7" s="80" t="s">
        <v>92</v>
      </c>
      <c r="AH7" s="43" t="s">
        <v>1315</v>
      </c>
      <c r="AI7" s="52" t="s">
        <v>97</v>
      </c>
      <c r="AJ7" s="77" t="s">
        <v>92</v>
      </c>
      <c r="AK7" s="37" t="s">
        <v>348</v>
      </c>
      <c r="AL7" s="61" t="s">
        <v>97</v>
      </c>
    </row>
    <row r="8" spans="2:38" ht="15.75" thickBot="1" x14ac:dyDescent="0.3">
      <c r="B8" s="153"/>
      <c r="C8" s="23" t="s">
        <v>1316</v>
      </c>
      <c r="D8" s="24" t="s">
        <v>334</v>
      </c>
      <c r="E8" s="25" t="s">
        <v>106</v>
      </c>
      <c r="F8" s="26" t="s">
        <v>904</v>
      </c>
      <c r="G8" s="24" t="s">
        <v>269</v>
      </c>
      <c r="H8" s="27" t="s">
        <v>101</v>
      </c>
      <c r="I8" s="23" t="s">
        <v>229</v>
      </c>
      <c r="J8" s="24" t="s">
        <v>318</v>
      </c>
      <c r="K8" s="25" t="s">
        <v>128</v>
      </c>
      <c r="L8" s="26" t="s">
        <v>229</v>
      </c>
      <c r="M8" s="24" t="s">
        <v>586</v>
      </c>
      <c r="N8" s="27" t="s">
        <v>101</v>
      </c>
      <c r="O8" s="23" t="s">
        <v>1317</v>
      </c>
      <c r="P8" s="24" t="s">
        <v>1121</v>
      </c>
      <c r="Q8" s="25" t="s">
        <v>113</v>
      </c>
      <c r="R8" s="26" t="s">
        <v>188</v>
      </c>
      <c r="S8" s="24" t="s">
        <v>85</v>
      </c>
      <c r="T8" s="27" t="s">
        <v>133</v>
      </c>
      <c r="U8" s="65" t="s">
        <v>204</v>
      </c>
      <c r="V8" s="24" t="s">
        <v>1318</v>
      </c>
      <c r="W8" s="25" t="s">
        <v>133</v>
      </c>
      <c r="X8" s="26" t="s">
        <v>113</v>
      </c>
      <c r="Y8" s="24" t="s">
        <v>121</v>
      </c>
      <c r="Z8" s="27" t="s">
        <v>113</v>
      </c>
      <c r="AA8" s="71" t="s">
        <v>918</v>
      </c>
      <c r="AB8" s="74" t="s">
        <v>95</v>
      </c>
      <c r="AC8" s="53" t="s">
        <v>121</v>
      </c>
      <c r="AD8" s="84" t="s">
        <v>1319</v>
      </c>
      <c r="AE8" s="44" t="s">
        <v>97</v>
      </c>
      <c r="AF8" s="62" t="s">
        <v>121</v>
      </c>
      <c r="AG8" s="81" t="s">
        <v>121</v>
      </c>
      <c r="AH8" s="44" t="s">
        <v>138</v>
      </c>
      <c r="AI8" s="53" t="s">
        <v>121</v>
      </c>
      <c r="AJ8" s="78" t="s">
        <v>121</v>
      </c>
      <c r="AK8" s="38" t="s">
        <v>95</v>
      </c>
      <c r="AL8" s="62" t="s">
        <v>121</v>
      </c>
    </row>
    <row r="9" spans="2:38" x14ac:dyDescent="0.25">
      <c r="B9" s="153" t="s">
        <v>6</v>
      </c>
      <c r="C9" s="13" t="s">
        <v>1567</v>
      </c>
      <c r="D9" s="14" t="s">
        <v>350</v>
      </c>
      <c r="E9" s="15" t="s">
        <v>38</v>
      </c>
      <c r="F9" s="16" t="s">
        <v>1568</v>
      </c>
      <c r="G9" s="14" t="s">
        <v>1569</v>
      </c>
      <c r="H9" s="17" t="s">
        <v>43</v>
      </c>
      <c r="I9" s="13" t="s">
        <v>1570</v>
      </c>
      <c r="J9" s="14" t="s">
        <v>1571</v>
      </c>
      <c r="K9" s="15" t="s">
        <v>46</v>
      </c>
      <c r="L9" s="16" t="s">
        <v>1570</v>
      </c>
      <c r="M9" s="14" t="s">
        <v>1572</v>
      </c>
      <c r="N9" s="17" t="s">
        <v>48</v>
      </c>
      <c r="O9" s="13" t="s">
        <v>1573</v>
      </c>
      <c r="P9" s="14" t="s">
        <v>284</v>
      </c>
      <c r="Q9" s="15" t="s">
        <v>51</v>
      </c>
      <c r="R9" s="16" t="s">
        <v>149</v>
      </c>
      <c r="S9" s="14" t="s">
        <v>43</v>
      </c>
      <c r="T9" s="17" t="s">
        <v>54</v>
      </c>
      <c r="U9" s="63" t="s">
        <v>151</v>
      </c>
      <c r="V9" s="54" t="s">
        <v>1574</v>
      </c>
      <c r="W9" s="15" t="s">
        <v>57</v>
      </c>
      <c r="X9" s="16" t="s">
        <v>1575</v>
      </c>
      <c r="Y9" s="14" t="s">
        <v>1328</v>
      </c>
      <c r="Z9" s="17" t="s">
        <v>60</v>
      </c>
      <c r="AA9" s="69" t="s">
        <v>1576</v>
      </c>
      <c r="AB9" s="72" t="s">
        <v>1577</v>
      </c>
      <c r="AC9" s="51" t="s">
        <v>63</v>
      </c>
      <c r="AD9" s="39" t="s">
        <v>1578</v>
      </c>
      <c r="AE9" s="54" t="s">
        <v>482</v>
      </c>
      <c r="AF9" s="60" t="s">
        <v>66</v>
      </c>
      <c r="AG9" s="79" t="s">
        <v>67</v>
      </c>
      <c r="AH9" s="42" t="s">
        <v>1579</v>
      </c>
      <c r="AI9" s="51" t="s">
        <v>63</v>
      </c>
      <c r="AJ9" s="76" t="s">
        <v>63</v>
      </c>
      <c r="AK9" s="42" t="s">
        <v>1580</v>
      </c>
      <c r="AL9" s="60" t="s">
        <v>66</v>
      </c>
    </row>
    <row r="10" spans="2:38" x14ac:dyDescent="0.25">
      <c r="B10" s="153"/>
      <c r="C10" s="18" t="s">
        <v>1581</v>
      </c>
      <c r="D10" s="19" t="s">
        <v>228</v>
      </c>
      <c r="E10" s="20" t="s">
        <v>72</v>
      </c>
      <c r="F10" s="21" t="s">
        <v>73</v>
      </c>
      <c r="G10" s="19" t="s">
        <v>1582</v>
      </c>
      <c r="H10" s="22" t="s">
        <v>75</v>
      </c>
      <c r="I10" s="18" t="s">
        <v>1583</v>
      </c>
      <c r="J10" s="19" t="s">
        <v>1584</v>
      </c>
      <c r="K10" s="20" t="s">
        <v>78</v>
      </c>
      <c r="L10" s="21" t="s">
        <v>1583</v>
      </c>
      <c r="M10" s="19" t="s">
        <v>1585</v>
      </c>
      <c r="N10" s="22" t="s">
        <v>75</v>
      </c>
      <c r="O10" s="18" t="s">
        <v>190</v>
      </c>
      <c r="P10" s="19" t="s">
        <v>303</v>
      </c>
      <c r="Q10" s="20" t="s">
        <v>82</v>
      </c>
      <c r="R10" s="21" t="s">
        <v>121</v>
      </c>
      <c r="S10" s="19" t="s">
        <v>170</v>
      </c>
      <c r="T10" s="22" t="s">
        <v>85</v>
      </c>
      <c r="U10" s="64" t="s">
        <v>170</v>
      </c>
      <c r="V10" s="55" t="s">
        <v>1586</v>
      </c>
      <c r="W10" s="20" t="s">
        <v>82</v>
      </c>
      <c r="X10" s="21" t="s">
        <v>1587</v>
      </c>
      <c r="Y10" s="19" t="s">
        <v>1588</v>
      </c>
      <c r="Z10" s="22" t="s">
        <v>82</v>
      </c>
      <c r="AA10" s="70" t="s">
        <v>1589</v>
      </c>
      <c r="AB10" s="73" t="s">
        <v>175</v>
      </c>
      <c r="AC10" s="52" t="s">
        <v>92</v>
      </c>
      <c r="AD10" s="40" t="s">
        <v>1590</v>
      </c>
      <c r="AE10" s="55" t="s">
        <v>712</v>
      </c>
      <c r="AF10" s="61" t="s">
        <v>95</v>
      </c>
      <c r="AG10" s="80" t="s">
        <v>95</v>
      </c>
      <c r="AH10" s="43" t="s">
        <v>1591</v>
      </c>
      <c r="AI10" s="52" t="s">
        <v>92</v>
      </c>
      <c r="AJ10" s="77" t="s">
        <v>97</v>
      </c>
      <c r="AK10" s="43" t="s">
        <v>1592</v>
      </c>
      <c r="AL10" s="61" t="s">
        <v>95</v>
      </c>
    </row>
    <row r="11" spans="2:38" x14ac:dyDescent="0.25">
      <c r="B11" s="153"/>
      <c r="C11" s="18" t="s">
        <v>1593</v>
      </c>
      <c r="D11" s="19" t="s">
        <v>955</v>
      </c>
      <c r="E11" s="20" t="s">
        <v>101</v>
      </c>
      <c r="F11" s="21" t="s">
        <v>108</v>
      </c>
      <c r="G11" s="19" t="s">
        <v>1594</v>
      </c>
      <c r="H11" s="22" t="s">
        <v>103</v>
      </c>
      <c r="I11" s="18" t="s">
        <v>1595</v>
      </c>
      <c r="J11" s="19" t="s">
        <v>1596</v>
      </c>
      <c r="K11" s="20" t="s">
        <v>106</v>
      </c>
      <c r="L11" s="21" t="s">
        <v>1595</v>
      </c>
      <c r="M11" s="19" t="s">
        <v>1597</v>
      </c>
      <c r="N11" s="22" t="s">
        <v>108</v>
      </c>
      <c r="O11" s="18" t="s">
        <v>1230</v>
      </c>
      <c r="P11" s="19" t="s">
        <v>1109</v>
      </c>
      <c r="Q11" s="20" t="s">
        <v>85</v>
      </c>
      <c r="R11" s="21" t="s">
        <v>116</v>
      </c>
      <c r="S11" s="19" t="s">
        <v>85</v>
      </c>
      <c r="T11" s="22" t="s">
        <v>113</v>
      </c>
      <c r="U11" s="64" t="s">
        <v>172</v>
      </c>
      <c r="V11" s="55" t="s">
        <v>1598</v>
      </c>
      <c r="W11" s="20" t="s">
        <v>85</v>
      </c>
      <c r="X11" s="21" t="s">
        <v>1599</v>
      </c>
      <c r="Y11" s="19" t="s">
        <v>111</v>
      </c>
      <c r="Z11" s="22" t="s">
        <v>85</v>
      </c>
      <c r="AA11" s="70" t="s">
        <v>679</v>
      </c>
      <c r="AB11" s="73" t="s">
        <v>328</v>
      </c>
      <c r="AC11" s="52" t="s">
        <v>97</v>
      </c>
      <c r="AD11" s="40" t="s">
        <v>1600</v>
      </c>
      <c r="AE11" s="55" t="s">
        <v>757</v>
      </c>
      <c r="AF11" s="61" t="s">
        <v>97</v>
      </c>
      <c r="AG11" s="80" t="s">
        <v>92</v>
      </c>
      <c r="AH11" s="43" t="s">
        <v>122</v>
      </c>
      <c r="AI11" s="52" t="s">
        <v>97</v>
      </c>
      <c r="AJ11" s="77" t="s">
        <v>92</v>
      </c>
      <c r="AK11" s="43" t="s">
        <v>1601</v>
      </c>
      <c r="AL11" s="61" t="s">
        <v>97</v>
      </c>
    </row>
    <row r="12" spans="2:38" ht="15.75" thickBot="1" x14ac:dyDescent="0.3">
      <c r="B12" s="153"/>
      <c r="C12" s="23" t="s">
        <v>1602</v>
      </c>
      <c r="D12" s="24" t="s">
        <v>123</v>
      </c>
      <c r="E12" s="25" t="s">
        <v>106</v>
      </c>
      <c r="F12" s="26" t="s">
        <v>1522</v>
      </c>
      <c r="G12" s="24" t="s">
        <v>904</v>
      </c>
      <c r="H12" s="27" t="s">
        <v>101</v>
      </c>
      <c r="I12" s="23" t="s">
        <v>269</v>
      </c>
      <c r="J12" s="24" t="s">
        <v>1310</v>
      </c>
      <c r="K12" s="25" t="s">
        <v>128</v>
      </c>
      <c r="L12" s="26" t="s">
        <v>269</v>
      </c>
      <c r="M12" s="24" t="s">
        <v>1230</v>
      </c>
      <c r="N12" s="27" t="s">
        <v>101</v>
      </c>
      <c r="O12" s="23" t="s">
        <v>1603</v>
      </c>
      <c r="P12" s="24" t="s">
        <v>915</v>
      </c>
      <c r="Q12" s="25" t="s">
        <v>113</v>
      </c>
      <c r="R12" s="26" t="s">
        <v>111</v>
      </c>
      <c r="S12" s="24" t="s">
        <v>172</v>
      </c>
      <c r="T12" s="27" t="s">
        <v>133</v>
      </c>
      <c r="U12" s="65" t="s">
        <v>204</v>
      </c>
      <c r="V12" s="56" t="s">
        <v>1604</v>
      </c>
      <c r="W12" s="25" t="s">
        <v>133</v>
      </c>
      <c r="X12" s="26" t="s">
        <v>1605</v>
      </c>
      <c r="Y12" s="24" t="s">
        <v>746</v>
      </c>
      <c r="Z12" s="27" t="s">
        <v>113</v>
      </c>
      <c r="AA12" s="71" t="s">
        <v>1028</v>
      </c>
      <c r="AB12" s="74" t="s">
        <v>95</v>
      </c>
      <c r="AC12" s="53" t="s">
        <v>121</v>
      </c>
      <c r="AD12" s="41" t="s">
        <v>1606</v>
      </c>
      <c r="AE12" s="56" t="s">
        <v>92</v>
      </c>
      <c r="AF12" s="62" t="s">
        <v>121</v>
      </c>
      <c r="AG12" s="81" t="s">
        <v>121</v>
      </c>
      <c r="AH12" s="44" t="s">
        <v>1484</v>
      </c>
      <c r="AI12" s="53" t="s">
        <v>121</v>
      </c>
      <c r="AJ12" s="78" t="s">
        <v>121</v>
      </c>
      <c r="AK12" s="44" t="s">
        <v>97</v>
      </c>
      <c r="AL12" s="62" t="s">
        <v>121</v>
      </c>
    </row>
    <row r="13" spans="2:38" x14ac:dyDescent="0.25">
      <c r="B13" s="153" t="s">
        <v>4</v>
      </c>
      <c r="C13" s="13" t="s">
        <v>1485</v>
      </c>
      <c r="D13" s="14" t="s">
        <v>822</v>
      </c>
      <c r="E13" s="33" t="s">
        <v>38</v>
      </c>
      <c r="F13" s="16" t="s">
        <v>1486</v>
      </c>
      <c r="G13" s="14" t="s">
        <v>1487</v>
      </c>
      <c r="H13" s="17" t="s">
        <v>43</v>
      </c>
      <c r="I13" s="13" t="s">
        <v>151</v>
      </c>
      <c r="J13" s="14" t="s">
        <v>1488</v>
      </c>
      <c r="K13" s="15" t="s">
        <v>46</v>
      </c>
      <c r="L13" s="16" t="s">
        <v>151</v>
      </c>
      <c r="M13" s="14" t="s">
        <v>1489</v>
      </c>
      <c r="N13" s="17" t="s">
        <v>48</v>
      </c>
      <c r="O13" s="63" t="s">
        <v>1490</v>
      </c>
      <c r="P13" s="14" t="s">
        <v>1491</v>
      </c>
      <c r="Q13" s="15" t="s">
        <v>51</v>
      </c>
      <c r="R13" s="16" t="s">
        <v>149</v>
      </c>
      <c r="S13" s="14" t="s">
        <v>1492</v>
      </c>
      <c r="T13" s="17" t="s">
        <v>54</v>
      </c>
      <c r="U13" s="13" t="s">
        <v>151</v>
      </c>
      <c r="V13" s="14" t="s">
        <v>1493</v>
      </c>
      <c r="W13" s="15" t="s">
        <v>57</v>
      </c>
      <c r="X13" s="16" t="s">
        <v>1494</v>
      </c>
      <c r="Y13" s="14" t="s">
        <v>1495</v>
      </c>
      <c r="Z13" s="17" t="s">
        <v>60</v>
      </c>
      <c r="AA13" s="69" t="s">
        <v>1496</v>
      </c>
      <c r="AB13" s="72" t="s">
        <v>1497</v>
      </c>
      <c r="AC13" s="51" t="s">
        <v>63</v>
      </c>
      <c r="AD13" s="39" t="s">
        <v>1498</v>
      </c>
      <c r="AE13" s="72" t="s">
        <v>1499</v>
      </c>
      <c r="AF13" s="60" t="s">
        <v>66</v>
      </c>
      <c r="AG13" s="79" t="s">
        <v>67</v>
      </c>
      <c r="AH13" s="42" t="s">
        <v>1500</v>
      </c>
      <c r="AI13" s="51" t="s">
        <v>63</v>
      </c>
      <c r="AJ13" s="76" t="s">
        <v>63</v>
      </c>
      <c r="AK13" s="36" t="s">
        <v>1501</v>
      </c>
      <c r="AL13" s="60" t="s">
        <v>66</v>
      </c>
    </row>
    <row r="14" spans="2:38" x14ac:dyDescent="0.25">
      <c r="B14" s="153"/>
      <c r="C14" s="18" t="s">
        <v>1502</v>
      </c>
      <c r="D14" s="19" t="s">
        <v>671</v>
      </c>
      <c r="E14" s="34" t="s">
        <v>72</v>
      </c>
      <c r="F14" s="21" t="s">
        <v>1503</v>
      </c>
      <c r="G14" s="19" t="s">
        <v>1504</v>
      </c>
      <c r="H14" s="22" t="s">
        <v>75</v>
      </c>
      <c r="I14" s="18" t="s">
        <v>904</v>
      </c>
      <c r="J14" s="19" t="s">
        <v>1505</v>
      </c>
      <c r="K14" s="20" t="s">
        <v>78</v>
      </c>
      <c r="L14" s="21" t="s">
        <v>904</v>
      </c>
      <c r="M14" s="19" t="s">
        <v>1506</v>
      </c>
      <c r="N14" s="22" t="s">
        <v>75</v>
      </c>
      <c r="O14" s="64" t="s">
        <v>1205</v>
      </c>
      <c r="P14" s="19" t="s">
        <v>1507</v>
      </c>
      <c r="Q14" s="20" t="s">
        <v>170</v>
      </c>
      <c r="R14" s="21" t="s">
        <v>121</v>
      </c>
      <c r="S14" s="19" t="s">
        <v>1508</v>
      </c>
      <c r="T14" s="22" t="s">
        <v>85</v>
      </c>
      <c r="U14" s="18" t="s">
        <v>170</v>
      </c>
      <c r="V14" s="19" t="s">
        <v>722</v>
      </c>
      <c r="W14" s="20" t="s">
        <v>82</v>
      </c>
      <c r="X14" s="21" t="s">
        <v>1417</v>
      </c>
      <c r="Y14" s="19" t="s">
        <v>1509</v>
      </c>
      <c r="Z14" s="22" t="s">
        <v>82</v>
      </c>
      <c r="AA14" s="70" t="s">
        <v>1510</v>
      </c>
      <c r="AB14" s="73" t="s">
        <v>240</v>
      </c>
      <c r="AC14" s="52" t="s">
        <v>92</v>
      </c>
      <c r="AD14" s="40" t="s">
        <v>1511</v>
      </c>
      <c r="AE14" s="73" t="s">
        <v>463</v>
      </c>
      <c r="AF14" s="61" t="s">
        <v>95</v>
      </c>
      <c r="AG14" s="80" t="s">
        <v>95</v>
      </c>
      <c r="AH14" s="43" t="s">
        <v>1512</v>
      </c>
      <c r="AI14" s="52" t="s">
        <v>92</v>
      </c>
      <c r="AJ14" s="77" t="s">
        <v>97</v>
      </c>
      <c r="AK14" s="37" t="s">
        <v>1513</v>
      </c>
      <c r="AL14" s="61" t="s">
        <v>95</v>
      </c>
    </row>
    <row r="15" spans="2:38" x14ac:dyDescent="0.25">
      <c r="B15" s="153"/>
      <c r="C15" s="18" t="s">
        <v>1514</v>
      </c>
      <c r="D15" s="19" t="s">
        <v>316</v>
      </c>
      <c r="E15" s="34" t="s">
        <v>101</v>
      </c>
      <c r="F15" s="21" t="s">
        <v>318</v>
      </c>
      <c r="G15" s="19" t="s">
        <v>116</v>
      </c>
      <c r="H15" s="22" t="s">
        <v>103</v>
      </c>
      <c r="I15" s="18" t="s">
        <v>172</v>
      </c>
      <c r="J15" s="19" t="s">
        <v>1023</v>
      </c>
      <c r="K15" s="20" t="s">
        <v>106</v>
      </c>
      <c r="L15" s="21" t="s">
        <v>172</v>
      </c>
      <c r="M15" s="19" t="s">
        <v>916</v>
      </c>
      <c r="N15" s="22" t="s">
        <v>108</v>
      </c>
      <c r="O15" s="64" t="s">
        <v>1515</v>
      </c>
      <c r="P15" s="19" t="s">
        <v>1516</v>
      </c>
      <c r="Q15" s="20" t="s">
        <v>82</v>
      </c>
      <c r="R15" s="21" t="s">
        <v>116</v>
      </c>
      <c r="S15" s="19" t="s">
        <v>326</v>
      </c>
      <c r="T15" s="22" t="s">
        <v>113</v>
      </c>
      <c r="U15" s="18" t="s">
        <v>172</v>
      </c>
      <c r="V15" s="19" t="s">
        <v>1517</v>
      </c>
      <c r="W15" s="20" t="s">
        <v>85</v>
      </c>
      <c r="X15" s="21" t="s">
        <v>111</v>
      </c>
      <c r="Y15" s="19" t="s">
        <v>1518</v>
      </c>
      <c r="Z15" s="22" t="s">
        <v>85</v>
      </c>
      <c r="AA15" s="70" t="s">
        <v>97</v>
      </c>
      <c r="AB15" s="73" t="s">
        <v>119</v>
      </c>
      <c r="AC15" s="52" t="s">
        <v>97</v>
      </c>
      <c r="AD15" s="40" t="s">
        <v>1519</v>
      </c>
      <c r="AE15" s="73" t="s">
        <v>92</v>
      </c>
      <c r="AF15" s="61" t="s">
        <v>97</v>
      </c>
      <c r="AG15" s="80" t="s">
        <v>92</v>
      </c>
      <c r="AH15" s="43" t="s">
        <v>1520</v>
      </c>
      <c r="AI15" s="52" t="s">
        <v>97</v>
      </c>
      <c r="AJ15" s="77" t="s">
        <v>92</v>
      </c>
      <c r="AK15" s="37" t="s">
        <v>97</v>
      </c>
      <c r="AL15" s="61" t="s">
        <v>97</v>
      </c>
    </row>
    <row r="16" spans="2:38" ht="15.75" thickBot="1" x14ac:dyDescent="0.3">
      <c r="B16" s="153"/>
      <c r="C16" s="23" t="s">
        <v>1521</v>
      </c>
      <c r="D16" s="24" t="s">
        <v>334</v>
      </c>
      <c r="E16" s="35" t="s">
        <v>106</v>
      </c>
      <c r="F16" s="26" t="s">
        <v>124</v>
      </c>
      <c r="G16" s="24" t="s">
        <v>1522</v>
      </c>
      <c r="H16" s="27" t="s">
        <v>101</v>
      </c>
      <c r="I16" s="23" t="s">
        <v>125</v>
      </c>
      <c r="J16" s="24" t="s">
        <v>201</v>
      </c>
      <c r="K16" s="25" t="s">
        <v>128</v>
      </c>
      <c r="L16" s="26" t="s">
        <v>125</v>
      </c>
      <c r="M16" s="24" t="s">
        <v>339</v>
      </c>
      <c r="N16" s="27" t="s">
        <v>101</v>
      </c>
      <c r="O16" s="65" t="s">
        <v>342</v>
      </c>
      <c r="P16" s="24" t="s">
        <v>203</v>
      </c>
      <c r="Q16" s="25" t="s">
        <v>85</v>
      </c>
      <c r="R16" s="26" t="s">
        <v>111</v>
      </c>
      <c r="S16" s="24" t="s">
        <v>848</v>
      </c>
      <c r="T16" s="27" t="s">
        <v>133</v>
      </c>
      <c r="U16" s="23" t="s">
        <v>204</v>
      </c>
      <c r="V16" s="24" t="s">
        <v>1523</v>
      </c>
      <c r="W16" s="25" t="s">
        <v>133</v>
      </c>
      <c r="X16" s="26" t="s">
        <v>113</v>
      </c>
      <c r="Y16" s="24" t="s">
        <v>344</v>
      </c>
      <c r="Z16" s="27" t="s">
        <v>113</v>
      </c>
      <c r="AA16" s="71" t="s">
        <v>121</v>
      </c>
      <c r="AB16" s="74" t="s">
        <v>95</v>
      </c>
      <c r="AC16" s="53" t="s">
        <v>121</v>
      </c>
      <c r="AD16" s="41" t="s">
        <v>1524</v>
      </c>
      <c r="AE16" s="74" t="s">
        <v>97</v>
      </c>
      <c r="AF16" s="62" t="s">
        <v>121</v>
      </c>
      <c r="AG16" s="81" t="s">
        <v>121</v>
      </c>
      <c r="AH16" s="44" t="s">
        <v>138</v>
      </c>
      <c r="AI16" s="53" t="s">
        <v>121</v>
      </c>
      <c r="AJ16" s="78" t="s">
        <v>121</v>
      </c>
      <c r="AK16" s="38" t="s">
        <v>95</v>
      </c>
      <c r="AL16" s="62" t="s">
        <v>121</v>
      </c>
    </row>
    <row r="17" spans="2:38" x14ac:dyDescent="0.25">
      <c r="B17" s="153" t="s">
        <v>12</v>
      </c>
      <c r="C17" s="13" t="s">
        <v>1856</v>
      </c>
      <c r="D17" s="14" t="s">
        <v>822</v>
      </c>
      <c r="E17" s="15" t="s">
        <v>38</v>
      </c>
      <c r="F17" s="16" t="s">
        <v>1857</v>
      </c>
      <c r="G17" s="14" t="s">
        <v>1858</v>
      </c>
      <c r="H17" s="17" t="s">
        <v>43</v>
      </c>
      <c r="I17" s="13" t="s">
        <v>1859</v>
      </c>
      <c r="J17" s="14" t="s">
        <v>1860</v>
      </c>
      <c r="K17" s="15" t="s">
        <v>46</v>
      </c>
      <c r="L17" s="16" t="s">
        <v>1859</v>
      </c>
      <c r="M17" s="14" t="s">
        <v>1861</v>
      </c>
      <c r="N17" s="17" t="s">
        <v>48</v>
      </c>
      <c r="O17" s="13" t="s">
        <v>1862</v>
      </c>
      <c r="P17" s="14" t="s">
        <v>828</v>
      </c>
      <c r="Q17" s="15" t="s">
        <v>51</v>
      </c>
      <c r="R17" s="16" t="s">
        <v>1863</v>
      </c>
      <c r="S17" s="14" t="s">
        <v>1864</v>
      </c>
      <c r="T17" s="17" t="s">
        <v>54</v>
      </c>
      <c r="U17" s="13" t="s">
        <v>151</v>
      </c>
      <c r="V17" s="14" t="s">
        <v>1865</v>
      </c>
      <c r="W17" s="15" t="s">
        <v>57</v>
      </c>
      <c r="X17" s="16" t="s">
        <v>1866</v>
      </c>
      <c r="Y17" s="14" t="s">
        <v>1867</v>
      </c>
      <c r="Z17" s="17" t="s">
        <v>60</v>
      </c>
      <c r="AA17" s="69" t="s">
        <v>1868</v>
      </c>
      <c r="AB17" s="72" t="s">
        <v>1497</v>
      </c>
      <c r="AC17" s="51" t="s">
        <v>63</v>
      </c>
      <c r="AD17" s="39" t="s">
        <v>1869</v>
      </c>
      <c r="AE17" s="72" t="s">
        <v>1870</v>
      </c>
      <c r="AF17" s="60" t="s">
        <v>66</v>
      </c>
      <c r="AG17" s="45" t="s">
        <v>67</v>
      </c>
      <c r="AH17" s="42" t="s">
        <v>1871</v>
      </c>
      <c r="AI17" s="51" t="s">
        <v>63</v>
      </c>
      <c r="AJ17" s="76" t="s">
        <v>1872</v>
      </c>
      <c r="AK17" s="36" t="s">
        <v>1873</v>
      </c>
      <c r="AL17" s="60" t="s">
        <v>66</v>
      </c>
    </row>
    <row r="18" spans="2:38" x14ac:dyDescent="0.25">
      <c r="B18" s="153"/>
      <c r="C18" s="18" t="s">
        <v>1874</v>
      </c>
      <c r="D18" s="19" t="s">
        <v>296</v>
      </c>
      <c r="E18" s="20" t="s">
        <v>72</v>
      </c>
      <c r="F18" s="21" t="s">
        <v>1875</v>
      </c>
      <c r="G18" s="19" t="s">
        <v>335</v>
      </c>
      <c r="H18" s="22" t="s">
        <v>75</v>
      </c>
      <c r="I18" s="18" t="s">
        <v>1876</v>
      </c>
      <c r="J18" s="19" t="s">
        <v>1877</v>
      </c>
      <c r="K18" s="20" t="s">
        <v>78</v>
      </c>
      <c r="L18" s="21" t="s">
        <v>1876</v>
      </c>
      <c r="M18" s="19" t="s">
        <v>1878</v>
      </c>
      <c r="N18" s="22" t="s">
        <v>75</v>
      </c>
      <c r="O18" s="18" t="s">
        <v>1879</v>
      </c>
      <c r="P18" s="19" t="s">
        <v>1094</v>
      </c>
      <c r="Q18" s="20" t="s">
        <v>82</v>
      </c>
      <c r="R18" s="21" t="s">
        <v>1880</v>
      </c>
      <c r="S18" s="19" t="s">
        <v>439</v>
      </c>
      <c r="T18" s="22" t="s">
        <v>85</v>
      </c>
      <c r="U18" s="18" t="s">
        <v>170</v>
      </c>
      <c r="V18" s="19" t="s">
        <v>1881</v>
      </c>
      <c r="W18" s="20" t="s">
        <v>82</v>
      </c>
      <c r="X18" s="21" t="s">
        <v>1882</v>
      </c>
      <c r="Y18" s="19" t="s">
        <v>1883</v>
      </c>
      <c r="Z18" s="22" t="s">
        <v>82</v>
      </c>
      <c r="AA18" s="70" t="s">
        <v>1884</v>
      </c>
      <c r="AB18" s="73" t="s">
        <v>1885</v>
      </c>
      <c r="AC18" s="52" t="s">
        <v>92</v>
      </c>
      <c r="AD18" s="40" t="s">
        <v>1886</v>
      </c>
      <c r="AE18" s="73" t="s">
        <v>1887</v>
      </c>
      <c r="AF18" s="61" t="s">
        <v>95</v>
      </c>
      <c r="AG18" s="46" t="s">
        <v>92</v>
      </c>
      <c r="AH18" s="43" t="s">
        <v>1888</v>
      </c>
      <c r="AI18" s="52" t="s">
        <v>92</v>
      </c>
      <c r="AJ18" s="77" t="s">
        <v>1484</v>
      </c>
      <c r="AK18" s="37" t="s">
        <v>1889</v>
      </c>
      <c r="AL18" s="61" t="s">
        <v>95</v>
      </c>
    </row>
    <row r="19" spans="2:38" x14ac:dyDescent="0.25">
      <c r="B19" s="153"/>
      <c r="C19" s="18" t="s">
        <v>1890</v>
      </c>
      <c r="D19" s="19" t="s">
        <v>514</v>
      </c>
      <c r="E19" s="20" t="s">
        <v>101</v>
      </c>
      <c r="F19" s="21" t="s">
        <v>201</v>
      </c>
      <c r="G19" s="19" t="s">
        <v>389</v>
      </c>
      <c r="H19" s="22" t="s">
        <v>103</v>
      </c>
      <c r="I19" s="18" t="s">
        <v>1891</v>
      </c>
      <c r="J19" s="19" t="s">
        <v>1892</v>
      </c>
      <c r="K19" s="20" t="s">
        <v>106</v>
      </c>
      <c r="L19" s="21" t="s">
        <v>1891</v>
      </c>
      <c r="M19" s="19" t="s">
        <v>1893</v>
      </c>
      <c r="N19" s="22" t="s">
        <v>108</v>
      </c>
      <c r="O19" s="18" t="s">
        <v>1317</v>
      </c>
      <c r="P19" s="19" t="s">
        <v>322</v>
      </c>
      <c r="Q19" s="20" t="s">
        <v>85</v>
      </c>
      <c r="R19" s="21" t="s">
        <v>188</v>
      </c>
      <c r="S19" s="19" t="s">
        <v>85</v>
      </c>
      <c r="T19" s="22" t="s">
        <v>113</v>
      </c>
      <c r="U19" s="18" t="s">
        <v>172</v>
      </c>
      <c r="V19" s="19" t="s">
        <v>1894</v>
      </c>
      <c r="W19" s="20" t="s">
        <v>85</v>
      </c>
      <c r="X19" s="21" t="s">
        <v>1895</v>
      </c>
      <c r="Y19" s="19" t="s">
        <v>1896</v>
      </c>
      <c r="Z19" s="22" t="s">
        <v>85</v>
      </c>
      <c r="AA19" s="70" t="s">
        <v>121</v>
      </c>
      <c r="AB19" s="73" t="s">
        <v>259</v>
      </c>
      <c r="AC19" s="52" t="s">
        <v>97</v>
      </c>
      <c r="AD19" s="40" t="s">
        <v>1897</v>
      </c>
      <c r="AE19" s="73" t="s">
        <v>1368</v>
      </c>
      <c r="AF19" s="61" t="s">
        <v>97</v>
      </c>
      <c r="AG19" s="46" t="s">
        <v>95</v>
      </c>
      <c r="AH19" s="43" t="s">
        <v>262</v>
      </c>
      <c r="AI19" s="52" t="s">
        <v>97</v>
      </c>
      <c r="AJ19" s="77" t="s">
        <v>92</v>
      </c>
      <c r="AK19" s="37" t="s">
        <v>1028</v>
      </c>
      <c r="AL19" s="61" t="s">
        <v>97</v>
      </c>
    </row>
    <row r="20" spans="2:38" ht="15.75" thickBot="1" x14ac:dyDescent="0.3">
      <c r="B20" s="153"/>
      <c r="C20" s="23" t="s">
        <v>1898</v>
      </c>
      <c r="D20" s="24" t="s">
        <v>264</v>
      </c>
      <c r="E20" s="25" t="s">
        <v>106</v>
      </c>
      <c r="F20" s="26" t="s">
        <v>298</v>
      </c>
      <c r="G20" s="24" t="s">
        <v>298</v>
      </c>
      <c r="H20" s="27" t="s">
        <v>101</v>
      </c>
      <c r="I20" s="23" t="s">
        <v>1760</v>
      </c>
      <c r="J20" s="24" t="s">
        <v>1477</v>
      </c>
      <c r="K20" s="25" t="s">
        <v>128</v>
      </c>
      <c r="L20" s="26" t="s">
        <v>1760</v>
      </c>
      <c r="M20" s="24" t="s">
        <v>1899</v>
      </c>
      <c r="N20" s="27" t="s">
        <v>101</v>
      </c>
      <c r="O20" s="23" t="s">
        <v>746</v>
      </c>
      <c r="P20" s="24" t="s">
        <v>1900</v>
      </c>
      <c r="Q20" s="25" t="s">
        <v>113</v>
      </c>
      <c r="R20" s="26" t="s">
        <v>116</v>
      </c>
      <c r="S20" s="24" t="s">
        <v>82</v>
      </c>
      <c r="T20" s="27" t="s">
        <v>133</v>
      </c>
      <c r="U20" s="23" t="s">
        <v>204</v>
      </c>
      <c r="V20" s="24" t="s">
        <v>1901</v>
      </c>
      <c r="W20" s="25" t="s">
        <v>133</v>
      </c>
      <c r="X20" s="26" t="s">
        <v>1902</v>
      </c>
      <c r="Y20" s="24" t="s">
        <v>344</v>
      </c>
      <c r="Z20" s="27" t="s">
        <v>113</v>
      </c>
      <c r="AA20" s="71" t="s">
        <v>97</v>
      </c>
      <c r="AB20" s="74" t="s">
        <v>95</v>
      </c>
      <c r="AC20" s="53" t="s">
        <v>121</v>
      </c>
      <c r="AD20" s="41" t="s">
        <v>1903</v>
      </c>
      <c r="AE20" s="74" t="s">
        <v>97</v>
      </c>
      <c r="AF20" s="62" t="s">
        <v>121</v>
      </c>
      <c r="AG20" s="47" t="s">
        <v>121</v>
      </c>
      <c r="AH20" s="44" t="s">
        <v>1482</v>
      </c>
      <c r="AI20" s="53" t="s">
        <v>121</v>
      </c>
      <c r="AJ20" s="78" t="s">
        <v>121</v>
      </c>
      <c r="AK20" s="38" t="s">
        <v>95</v>
      </c>
      <c r="AL20" s="62" t="s">
        <v>121</v>
      </c>
    </row>
    <row r="21" spans="2:38" x14ac:dyDescent="0.25">
      <c r="B21" s="153" t="s">
        <v>7</v>
      </c>
      <c r="C21" s="13" t="s">
        <v>1691</v>
      </c>
      <c r="D21" s="14" t="s">
        <v>653</v>
      </c>
      <c r="E21" s="15" t="s">
        <v>38</v>
      </c>
      <c r="F21" s="16" t="s">
        <v>824</v>
      </c>
      <c r="G21" s="14" t="s">
        <v>41</v>
      </c>
      <c r="H21" s="57" t="s">
        <v>43</v>
      </c>
      <c r="I21" s="13" t="s">
        <v>1692</v>
      </c>
      <c r="J21" s="14" t="s">
        <v>1693</v>
      </c>
      <c r="K21" s="15" t="s">
        <v>46</v>
      </c>
      <c r="L21" s="16" t="s">
        <v>1692</v>
      </c>
      <c r="M21" s="14" t="s">
        <v>1694</v>
      </c>
      <c r="N21" s="17" t="s">
        <v>48</v>
      </c>
      <c r="O21" s="13" t="s">
        <v>1695</v>
      </c>
      <c r="P21" s="72" t="s">
        <v>600</v>
      </c>
      <c r="Q21" s="15" t="s">
        <v>148</v>
      </c>
      <c r="R21" s="39" t="s">
        <v>149</v>
      </c>
      <c r="S21" s="14" t="s">
        <v>148</v>
      </c>
      <c r="T21" s="17" t="s">
        <v>54</v>
      </c>
      <c r="U21" s="79" t="s">
        <v>151</v>
      </c>
      <c r="V21" s="42" t="s">
        <v>1696</v>
      </c>
      <c r="W21" s="15" t="s">
        <v>57</v>
      </c>
      <c r="X21" s="76" t="s">
        <v>51</v>
      </c>
      <c r="Y21" s="54" t="s">
        <v>1697</v>
      </c>
      <c r="Z21" s="17" t="s">
        <v>60</v>
      </c>
      <c r="AA21" s="45" t="s">
        <v>1698</v>
      </c>
      <c r="AB21" s="72" t="s">
        <v>155</v>
      </c>
      <c r="AC21" s="51" t="s">
        <v>63</v>
      </c>
      <c r="AD21" s="39" t="s">
        <v>1699</v>
      </c>
      <c r="AE21" s="54" t="s">
        <v>1700</v>
      </c>
      <c r="AF21" s="60" t="s">
        <v>66</v>
      </c>
      <c r="AG21" s="63" t="s">
        <v>67</v>
      </c>
      <c r="AH21" s="42" t="s">
        <v>1701</v>
      </c>
      <c r="AI21" s="51" t="s">
        <v>63</v>
      </c>
      <c r="AJ21" s="76" t="s">
        <v>63</v>
      </c>
      <c r="AK21" s="72" t="s">
        <v>1702</v>
      </c>
      <c r="AL21" s="60" t="s">
        <v>66</v>
      </c>
    </row>
    <row r="22" spans="2:38" x14ac:dyDescent="0.25">
      <c r="B22" s="153"/>
      <c r="C22" s="18" t="s">
        <v>1703</v>
      </c>
      <c r="D22" s="19" t="s">
        <v>1666</v>
      </c>
      <c r="E22" s="20" t="s">
        <v>72</v>
      </c>
      <c r="F22" s="21" t="s">
        <v>1704</v>
      </c>
      <c r="G22" s="19" t="s">
        <v>248</v>
      </c>
      <c r="H22" s="58" t="s">
        <v>75</v>
      </c>
      <c r="I22" s="18" t="s">
        <v>1705</v>
      </c>
      <c r="J22" s="19" t="s">
        <v>1706</v>
      </c>
      <c r="K22" s="20" t="s">
        <v>78</v>
      </c>
      <c r="L22" s="21" t="s">
        <v>1705</v>
      </c>
      <c r="M22" s="19" t="s">
        <v>1707</v>
      </c>
      <c r="N22" s="22" t="s">
        <v>75</v>
      </c>
      <c r="O22" s="18" t="s">
        <v>1708</v>
      </c>
      <c r="P22" s="73" t="s">
        <v>233</v>
      </c>
      <c r="Q22" s="20" t="s">
        <v>82</v>
      </c>
      <c r="R22" s="40" t="s">
        <v>121</v>
      </c>
      <c r="S22" s="19" t="s">
        <v>116</v>
      </c>
      <c r="T22" s="22" t="s">
        <v>85</v>
      </c>
      <c r="U22" s="80" t="s">
        <v>170</v>
      </c>
      <c r="V22" s="43" t="s">
        <v>1709</v>
      </c>
      <c r="W22" s="20" t="s">
        <v>82</v>
      </c>
      <c r="X22" s="77" t="s">
        <v>85</v>
      </c>
      <c r="Y22" s="55" t="s">
        <v>1545</v>
      </c>
      <c r="Z22" s="22" t="s">
        <v>82</v>
      </c>
      <c r="AA22" s="46" t="s">
        <v>1710</v>
      </c>
      <c r="AB22" s="73" t="s">
        <v>310</v>
      </c>
      <c r="AC22" s="52" t="s">
        <v>92</v>
      </c>
      <c r="AD22" s="40" t="s">
        <v>1711</v>
      </c>
      <c r="AE22" s="55" t="s">
        <v>1712</v>
      </c>
      <c r="AF22" s="61" t="s">
        <v>95</v>
      </c>
      <c r="AG22" s="64" t="s">
        <v>95</v>
      </c>
      <c r="AH22" s="43" t="s">
        <v>1713</v>
      </c>
      <c r="AI22" s="52" t="s">
        <v>92</v>
      </c>
      <c r="AJ22" s="77" t="s">
        <v>97</v>
      </c>
      <c r="AK22" s="73" t="s">
        <v>1714</v>
      </c>
      <c r="AL22" s="61" t="s">
        <v>95</v>
      </c>
    </row>
    <row r="23" spans="2:38" x14ac:dyDescent="0.25">
      <c r="B23" s="153"/>
      <c r="C23" s="18" t="s">
        <v>1715</v>
      </c>
      <c r="D23" s="19" t="s">
        <v>1161</v>
      </c>
      <c r="E23" s="20" t="s">
        <v>101</v>
      </c>
      <c r="F23" s="21" t="s">
        <v>201</v>
      </c>
      <c r="G23" s="19" t="s">
        <v>1623</v>
      </c>
      <c r="H23" s="58" t="s">
        <v>103</v>
      </c>
      <c r="I23" s="18" t="s">
        <v>1716</v>
      </c>
      <c r="J23" s="19" t="s">
        <v>1717</v>
      </c>
      <c r="K23" s="20" t="s">
        <v>106</v>
      </c>
      <c r="L23" s="21" t="s">
        <v>1716</v>
      </c>
      <c r="M23" s="19" t="s">
        <v>185</v>
      </c>
      <c r="N23" s="22" t="s">
        <v>108</v>
      </c>
      <c r="O23" s="18" t="s">
        <v>1718</v>
      </c>
      <c r="P23" s="73" t="s">
        <v>1719</v>
      </c>
      <c r="Q23" s="20" t="s">
        <v>85</v>
      </c>
      <c r="R23" s="40" t="s">
        <v>116</v>
      </c>
      <c r="S23" s="19" t="s">
        <v>121</v>
      </c>
      <c r="T23" s="22" t="s">
        <v>113</v>
      </c>
      <c r="U23" s="80" t="s">
        <v>172</v>
      </c>
      <c r="V23" s="43" t="s">
        <v>134</v>
      </c>
      <c r="W23" s="20" t="s">
        <v>85</v>
      </c>
      <c r="X23" s="77" t="s">
        <v>172</v>
      </c>
      <c r="Y23" s="55" t="s">
        <v>1720</v>
      </c>
      <c r="Z23" s="22" t="s">
        <v>85</v>
      </c>
      <c r="AA23" s="46" t="s">
        <v>1721</v>
      </c>
      <c r="AB23" s="73" t="s">
        <v>192</v>
      </c>
      <c r="AC23" s="52" t="s">
        <v>97</v>
      </c>
      <c r="AD23" s="40" t="s">
        <v>1722</v>
      </c>
      <c r="AE23" s="55" t="s">
        <v>97</v>
      </c>
      <c r="AF23" s="61" t="s">
        <v>97</v>
      </c>
      <c r="AG23" s="64" t="s">
        <v>121</v>
      </c>
      <c r="AH23" s="43" t="s">
        <v>1723</v>
      </c>
      <c r="AI23" s="52" t="s">
        <v>97</v>
      </c>
      <c r="AJ23" s="77" t="s">
        <v>92</v>
      </c>
      <c r="AK23" s="73" t="s">
        <v>1724</v>
      </c>
      <c r="AL23" s="61" t="s">
        <v>97</v>
      </c>
    </row>
    <row r="24" spans="2:38" ht="15.75" thickBot="1" x14ac:dyDescent="0.3">
      <c r="B24" s="153"/>
      <c r="C24" s="23" t="s">
        <v>1725</v>
      </c>
      <c r="D24" s="24" t="s">
        <v>197</v>
      </c>
      <c r="E24" s="25" t="s">
        <v>106</v>
      </c>
      <c r="F24" s="26" t="s">
        <v>298</v>
      </c>
      <c r="G24" s="24" t="s">
        <v>101</v>
      </c>
      <c r="H24" s="59" t="s">
        <v>101</v>
      </c>
      <c r="I24" s="23" t="s">
        <v>1726</v>
      </c>
      <c r="J24" s="24" t="s">
        <v>299</v>
      </c>
      <c r="K24" s="25" t="s">
        <v>128</v>
      </c>
      <c r="L24" s="26" t="s">
        <v>1726</v>
      </c>
      <c r="M24" s="24" t="s">
        <v>746</v>
      </c>
      <c r="N24" s="27" t="s">
        <v>101</v>
      </c>
      <c r="O24" s="23" t="s">
        <v>1727</v>
      </c>
      <c r="P24" s="74" t="s">
        <v>1728</v>
      </c>
      <c r="Q24" s="25" t="s">
        <v>113</v>
      </c>
      <c r="R24" s="41" t="s">
        <v>111</v>
      </c>
      <c r="S24" s="24" t="s">
        <v>82</v>
      </c>
      <c r="T24" s="27" t="s">
        <v>133</v>
      </c>
      <c r="U24" s="81" t="s">
        <v>204</v>
      </c>
      <c r="V24" s="44" t="s">
        <v>1729</v>
      </c>
      <c r="W24" s="25" t="s">
        <v>133</v>
      </c>
      <c r="X24" s="78" t="s">
        <v>116</v>
      </c>
      <c r="Y24" s="56" t="s">
        <v>126</v>
      </c>
      <c r="Z24" s="27" t="s">
        <v>113</v>
      </c>
      <c r="AA24" s="47" t="s">
        <v>852</v>
      </c>
      <c r="AB24" s="74" t="s">
        <v>95</v>
      </c>
      <c r="AC24" s="53" t="s">
        <v>121</v>
      </c>
      <c r="AD24" s="41" t="s">
        <v>1730</v>
      </c>
      <c r="AE24" s="56" t="s">
        <v>92</v>
      </c>
      <c r="AF24" s="62" t="s">
        <v>121</v>
      </c>
      <c r="AG24" s="65" t="s">
        <v>92</v>
      </c>
      <c r="AH24" s="44" t="s">
        <v>1484</v>
      </c>
      <c r="AI24" s="53" t="s">
        <v>121</v>
      </c>
      <c r="AJ24" s="78" t="s">
        <v>121</v>
      </c>
      <c r="AK24" s="74" t="s">
        <v>97</v>
      </c>
      <c r="AL24" s="62" t="s">
        <v>121</v>
      </c>
    </row>
    <row r="25" spans="2:38" x14ac:dyDescent="0.25">
      <c r="B25" s="153" t="s">
        <v>13</v>
      </c>
      <c r="C25" s="13" t="s">
        <v>1904</v>
      </c>
      <c r="D25" s="14" t="s">
        <v>981</v>
      </c>
      <c r="E25" s="15" t="s">
        <v>38</v>
      </c>
      <c r="F25" s="16" t="s">
        <v>1905</v>
      </c>
      <c r="G25" s="14" t="s">
        <v>41</v>
      </c>
      <c r="H25" s="17" t="s">
        <v>43</v>
      </c>
      <c r="I25" s="13" t="s">
        <v>1906</v>
      </c>
      <c r="J25" s="14" t="s">
        <v>1907</v>
      </c>
      <c r="K25" s="15" t="s">
        <v>46</v>
      </c>
      <c r="L25" s="16" t="s">
        <v>1906</v>
      </c>
      <c r="M25" s="14" t="s">
        <v>1908</v>
      </c>
      <c r="N25" s="17" t="s">
        <v>48</v>
      </c>
      <c r="O25" s="13" t="s">
        <v>1909</v>
      </c>
      <c r="P25" s="72" t="s">
        <v>1910</v>
      </c>
      <c r="Q25" s="15" t="s">
        <v>51</v>
      </c>
      <c r="R25" s="39" t="s">
        <v>149</v>
      </c>
      <c r="S25" s="14" t="s">
        <v>1911</v>
      </c>
      <c r="T25" s="17" t="s">
        <v>54</v>
      </c>
      <c r="U25" s="79" t="s">
        <v>151</v>
      </c>
      <c r="V25" s="42" t="s">
        <v>1912</v>
      </c>
      <c r="W25" s="15" t="s">
        <v>57</v>
      </c>
      <c r="X25" s="76" t="s">
        <v>1913</v>
      </c>
      <c r="Y25" s="42" t="s">
        <v>1914</v>
      </c>
      <c r="Z25" s="17" t="s">
        <v>60</v>
      </c>
      <c r="AA25" s="45" t="s">
        <v>1915</v>
      </c>
      <c r="AB25" s="72" t="s">
        <v>155</v>
      </c>
      <c r="AC25" s="88" t="s">
        <v>63</v>
      </c>
      <c r="AD25" s="39" t="s">
        <v>1916</v>
      </c>
      <c r="AE25" s="72" t="s">
        <v>1917</v>
      </c>
      <c r="AF25" s="60" t="s">
        <v>66</v>
      </c>
      <c r="AG25" s="79" t="s">
        <v>67</v>
      </c>
      <c r="AH25" s="42" t="s">
        <v>1918</v>
      </c>
      <c r="AI25" s="51" t="s">
        <v>63</v>
      </c>
      <c r="AJ25" s="76" t="s">
        <v>63</v>
      </c>
      <c r="AK25" s="42" t="s">
        <v>1919</v>
      </c>
      <c r="AL25" s="60" t="s">
        <v>66</v>
      </c>
    </row>
    <row r="26" spans="2:38" x14ac:dyDescent="0.25">
      <c r="B26" s="153"/>
      <c r="C26" s="18" t="s">
        <v>1920</v>
      </c>
      <c r="D26" s="19" t="s">
        <v>161</v>
      </c>
      <c r="E26" s="20" t="s">
        <v>72</v>
      </c>
      <c r="F26" s="21" t="s">
        <v>1921</v>
      </c>
      <c r="G26" s="19" t="s">
        <v>298</v>
      </c>
      <c r="H26" s="22" t="s">
        <v>75</v>
      </c>
      <c r="I26" s="18" t="s">
        <v>1922</v>
      </c>
      <c r="J26" s="19" t="s">
        <v>1923</v>
      </c>
      <c r="K26" s="20" t="s">
        <v>78</v>
      </c>
      <c r="L26" s="21" t="s">
        <v>1922</v>
      </c>
      <c r="M26" s="19" t="s">
        <v>1924</v>
      </c>
      <c r="N26" s="22" t="s">
        <v>75</v>
      </c>
      <c r="O26" s="18" t="s">
        <v>1925</v>
      </c>
      <c r="P26" s="73" t="s">
        <v>1926</v>
      </c>
      <c r="Q26" s="20" t="s">
        <v>82</v>
      </c>
      <c r="R26" s="40" t="s">
        <v>121</v>
      </c>
      <c r="S26" s="19" t="s">
        <v>1927</v>
      </c>
      <c r="T26" s="22" t="s">
        <v>85</v>
      </c>
      <c r="U26" s="80" t="s">
        <v>170</v>
      </c>
      <c r="V26" s="43" t="s">
        <v>1928</v>
      </c>
      <c r="W26" s="20" t="s">
        <v>82</v>
      </c>
      <c r="X26" s="77" t="s">
        <v>1929</v>
      </c>
      <c r="Y26" s="43" t="s">
        <v>1930</v>
      </c>
      <c r="Z26" s="22" t="s">
        <v>82</v>
      </c>
      <c r="AA26" s="46" t="s">
        <v>1931</v>
      </c>
      <c r="AB26" s="73" t="s">
        <v>310</v>
      </c>
      <c r="AC26" s="89" t="s">
        <v>92</v>
      </c>
      <c r="AD26" s="40" t="s">
        <v>1932</v>
      </c>
      <c r="AE26" s="73" t="s">
        <v>1933</v>
      </c>
      <c r="AF26" s="61" t="s">
        <v>95</v>
      </c>
      <c r="AG26" s="80" t="s">
        <v>95</v>
      </c>
      <c r="AH26" s="43" t="s">
        <v>1934</v>
      </c>
      <c r="AI26" s="52" t="s">
        <v>92</v>
      </c>
      <c r="AJ26" s="77" t="s">
        <v>97</v>
      </c>
      <c r="AK26" s="43" t="s">
        <v>1935</v>
      </c>
      <c r="AL26" s="61" t="s">
        <v>95</v>
      </c>
    </row>
    <row r="27" spans="2:38" x14ac:dyDescent="0.25">
      <c r="B27" s="153"/>
      <c r="C27" s="18" t="s">
        <v>1936</v>
      </c>
      <c r="D27" s="19" t="s">
        <v>1161</v>
      </c>
      <c r="E27" s="20" t="s">
        <v>101</v>
      </c>
      <c r="F27" s="21" t="s">
        <v>1937</v>
      </c>
      <c r="G27" s="19" t="s">
        <v>116</v>
      </c>
      <c r="H27" s="22" t="s">
        <v>103</v>
      </c>
      <c r="I27" s="18" t="s">
        <v>1938</v>
      </c>
      <c r="J27" s="19" t="s">
        <v>644</v>
      </c>
      <c r="K27" s="20" t="s">
        <v>106</v>
      </c>
      <c r="L27" s="21" t="s">
        <v>1938</v>
      </c>
      <c r="M27" s="19" t="s">
        <v>1939</v>
      </c>
      <c r="N27" s="22" t="s">
        <v>108</v>
      </c>
      <c r="O27" s="18" t="s">
        <v>1940</v>
      </c>
      <c r="P27" s="73" t="s">
        <v>1941</v>
      </c>
      <c r="Q27" s="20" t="s">
        <v>85</v>
      </c>
      <c r="R27" s="40" t="s">
        <v>116</v>
      </c>
      <c r="S27" s="19" t="s">
        <v>85</v>
      </c>
      <c r="T27" s="22" t="s">
        <v>113</v>
      </c>
      <c r="U27" s="80" t="s">
        <v>172</v>
      </c>
      <c r="V27" s="43" t="s">
        <v>1942</v>
      </c>
      <c r="W27" s="20" t="s">
        <v>85</v>
      </c>
      <c r="X27" s="77" t="s">
        <v>172</v>
      </c>
      <c r="Y27" s="43" t="s">
        <v>1943</v>
      </c>
      <c r="Z27" s="22" t="s">
        <v>85</v>
      </c>
      <c r="AA27" s="46" t="s">
        <v>1944</v>
      </c>
      <c r="AB27" s="73" t="s">
        <v>328</v>
      </c>
      <c r="AC27" s="89" t="s">
        <v>97</v>
      </c>
      <c r="AD27" s="40" t="s">
        <v>1945</v>
      </c>
      <c r="AE27" s="73" t="s">
        <v>92</v>
      </c>
      <c r="AF27" s="61" t="s">
        <v>97</v>
      </c>
      <c r="AG27" s="80" t="s">
        <v>92</v>
      </c>
      <c r="AH27" s="43" t="s">
        <v>1946</v>
      </c>
      <c r="AI27" s="52" t="s">
        <v>97</v>
      </c>
      <c r="AJ27" s="77" t="s">
        <v>92</v>
      </c>
      <c r="AK27" s="43" t="s">
        <v>1947</v>
      </c>
      <c r="AL27" s="61" t="s">
        <v>97</v>
      </c>
    </row>
    <row r="28" spans="2:38" ht="15.75" thickBot="1" x14ac:dyDescent="0.3">
      <c r="B28" s="153"/>
      <c r="C28" s="23" t="s">
        <v>1013</v>
      </c>
      <c r="D28" s="24" t="s">
        <v>197</v>
      </c>
      <c r="E28" s="25" t="s">
        <v>106</v>
      </c>
      <c r="F28" s="26" t="s">
        <v>1522</v>
      </c>
      <c r="G28" s="24" t="s">
        <v>1623</v>
      </c>
      <c r="H28" s="27" t="s">
        <v>101</v>
      </c>
      <c r="I28" s="23" t="s">
        <v>1948</v>
      </c>
      <c r="J28" s="24" t="s">
        <v>1949</v>
      </c>
      <c r="K28" s="25" t="s">
        <v>128</v>
      </c>
      <c r="L28" s="26" t="s">
        <v>1948</v>
      </c>
      <c r="M28" s="24" t="s">
        <v>1950</v>
      </c>
      <c r="N28" s="27" t="s">
        <v>101</v>
      </c>
      <c r="O28" s="23" t="s">
        <v>399</v>
      </c>
      <c r="P28" s="74" t="s">
        <v>1814</v>
      </c>
      <c r="Q28" s="25" t="s">
        <v>113</v>
      </c>
      <c r="R28" s="41" t="s">
        <v>188</v>
      </c>
      <c r="S28" s="24" t="s">
        <v>82</v>
      </c>
      <c r="T28" s="27" t="s">
        <v>133</v>
      </c>
      <c r="U28" s="81" t="s">
        <v>204</v>
      </c>
      <c r="V28" s="44" t="s">
        <v>1951</v>
      </c>
      <c r="W28" s="25" t="s">
        <v>133</v>
      </c>
      <c r="X28" s="78" t="s">
        <v>116</v>
      </c>
      <c r="Y28" s="44" t="s">
        <v>1880</v>
      </c>
      <c r="Z28" s="27" t="s">
        <v>113</v>
      </c>
      <c r="AA28" s="47" t="s">
        <v>1952</v>
      </c>
      <c r="AB28" s="74" t="s">
        <v>95</v>
      </c>
      <c r="AC28" s="90" t="s">
        <v>121</v>
      </c>
      <c r="AD28" s="41" t="s">
        <v>1953</v>
      </c>
      <c r="AE28" s="74" t="s">
        <v>97</v>
      </c>
      <c r="AF28" s="62" t="s">
        <v>121</v>
      </c>
      <c r="AG28" s="81" t="s">
        <v>121</v>
      </c>
      <c r="AH28" s="44" t="s">
        <v>918</v>
      </c>
      <c r="AI28" s="53" t="s">
        <v>121</v>
      </c>
      <c r="AJ28" s="78" t="s">
        <v>121</v>
      </c>
      <c r="AK28" s="44" t="s">
        <v>348</v>
      </c>
      <c r="AL28" s="62" t="s">
        <v>121</v>
      </c>
    </row>
    <row r="29" spans="2:38" x14ac:dyDescent="0.25">
      <c r="B29" s="153" t="s">
        <v>2</v>
      </c>
      <c r="C29" s="13" t="s">
        <v>1377</v>
      </c>
      <c r="D29" s="14" t="s">
        <v>1378</v>
      </c>
      <c r="E29" s="15" t="s">
        <v>38</v>
      </c>
      <c r="F29" s="16" t="s">
        <v>142</v>
      </c>
      <c r="G29" s="14" t="s">
        <v>1379</v>
      </c>
      <c r="H29" s="17" t="s">
        <v>43</v>
      </c>
      <c r="I29" s="13" t="s">
        <v>1380</v>
      </c>
      <c r="J29" s="14" t="s">
        <v>1381</v>
      </c>
      <c r="K29" s="15" t="s">
        <v>46</v>
      </c>
      <c r="L29" s="16" t="s">
        <v>1380</v>
      </c>
      <c r="M29" s="14" t="s">
        <v>1382</v>
      </c>
      <c r="N29" s="17" t="s">
        <v>48</v>
      </c>
      <c r="O29" s="45" t="s">
        <v>1383</v>
      </c>
      <c r="P29" s="14" t="s">
        <v>1384</v>
      </c>
      <c r="Q29" s="15" t="s">
        <v>148</v>
      </c>
      <c r="R29" s="76" t="s">
        <v>1385</v>
      </c>
      <c r="S29" s="14" t="s">
        <v>1386</v>
      </c>
      <c r="T29" s="17" t="s">
        <v>54</v>
      </c>
      <c r="U29" s="13" t="s">
        <v>151</v>
      </c>
      <c r="V29" s="42" t="s">
        <v>1387</v>
      </c>
      <c r="W29" s="15" t="s">
        <v>57</v>
      </c>
      <c r="X29" s="39" t="s">
        <v>1388</v>
      </c>
      <c r="Y29" s="36" t="s">
        <v>1389</v>
      </c>
      <c r="Z29" s="17" t="s">
        <v>60</v>
      </c>
      <c r="AA29" s="69" t="s">
        <v>1390</v>
      </c>
      <c r="AB29" s="72" t="s">
        <v>62</v>
      </c>
      <c r="AC29" s="51" t="s">
        <v>63</v>
      </c>
      <c r="AD29" s="39" t="s">
        <v>1391</v>
      </c>
      <c r="AE29" s="42" t="s">
        <v>1392</v>
      </c>
      <c r="AF29" s="60" t="s">
        <v>66</v>
      </c>
      <c r="AG29" s="79" t="s">
        <v>67</v>
      </c>
      <c r="AH29" s="42" t="s">
        <v>418</v>
      </c>
      <c r="AI29" s="51" t="s">
        <v>63</v>
      </c>
      <c r="AJ29" s="76" t="s">
        <v>1393</v>
      </c>
      <c r="AK29" s="36" t="s">
        <v>1394</v>
      </c>
      <c r="AL29" s="60" t="s">
        <v>66</v>
      </c>
    </row>
    <row r="30" spans="2:38" x14ac:dyDescent="0.25">
      <c r="B30" s="153"/>
      <c r="C30" s="18" t="s">
        <v>1395</v>
      </c>
      <c r="D30" s="19" t="s">
        <v>161</v>
      </c>
      <c r="E30" s="20" t="s">
        <v>72</v>
      </c>
      <c r="F30" s="21" t="s">
        <v>1396</v>
      </c>
      <c r="G30" s="19" t="s">
        <v>1397</v>
      </c>
      <c r="H30" s="22" t="s">
        <v>75</v>
      </c>
      <c r="I30" s="18" t="s">
        <v>1398</v>
      </c>
      <c r="J30" s="19" t="s">
        <v>1399</v>
      </c>
      <c r="K30" s="20" t="s">
        <v>78</v>
      </c>
      <c r="L30" s="21" t="s">
        <v>1398</v>
      </c>
      <c r="M30" s="19" t="s">
        <v>1400</v>
      </c>
      <c r="N30" s="22" t="s">
        <v>75</v>
      </c>
      <c r="O30" s="46" t="s">
        <v>1401</v>
      </c>
      <c r="P30" s="19" t="s">
        <v>1149</v>
      </c>
      <c r="Q30" s="20" t="s">
        <v>82</v>
      </c>
      <c r="R30" s="77" t="s">
        <v>121</v>
      </c>
      <c r="S30" s="19" t="s">
        <v>1402</v>
      </c>
      <c r="T30" s="22" t="s">
        <v>85</v>
      </c>
      <c r="U30" s="18" t="s">
        <v>170</v>
      </c>
      <c r="V30" s="43" t="s">
        <v>1403</v>
      </c>
      <c r="W30" s="20" t="s">
        <v>82</v>
      </c>
      <c r="X30" s="40" t="s">
        <v>1404</v>
      </c>
      <c r="Y30" s="37" t="s">
        <v>253</v>
      </c>
      <c r="Z30" s="22" t="s">
        <v>82</v>
      </c>
      <c r="AA30" s="70" t="s">
        <v>1101</v>
      </c>
      <c r="AB30" s="73" t="s">
        <v>240</v>
      </c>
      <c r="AC30" s="52" t="s">
        <v>92</v>
      </c>
      <c r="AD30" s="40" t="s">
        <v>1405</v>
      </c>
      <c r="AE30" s="43" t="s">
        <v>1406</v>
      </c>
      <c r="AF30" s="61" t="s">
        <v>95</v>
      </c>
      <c r="AG30" s="80" t="s">
        <v>95</v>
      </c>
      <c r="AH30" s="43" t="s">
        <v>1407</v>
      </c>
      <c r="AI30" s="52" t="s">
        <v>92</v>
      </c>
      <c r="AJ30" s="77" t="s">
        <v>918</v>
      </c>
      <c r="AK30" s="37" t="s">
        <v>1408</v>
      </c>
      <c r="AL30" s="61" t="s">
        <v>95</v>
      </c>
    </row>
    <row r="31" spans="2:38" x14ac:dyDescent="0.25">
      <c r="B31" s="153"/>
      <c r="C31" s="18" t="s">
        <v>1409</v>
      </c>
      <c r="D31" s="19" t="s">
        <v>1410</v>
      </c>
      <c r="E31" s="20" t="s">
        <v>101</v>
      </c>
      <c r="F31" s="21" t="s">
        <v>124</v>
      </c>
      <c r="G31" s="19" t="s">
        <v>1411</v>
      </c>
      <c r="H31" s="22" t="s">
        <v>103</v>
      </c>
      <c r="I31" s="18" t="s">
        <v>1412</v>
      </c>
      <c r="J31" s="19" t="s">
        <v>1413</v>
      </c>
      <c r="K31" s="20" t="s">
        <v>106</v>
      </c>
      <c r="L31" s="21" t="s">
        <v>1412</v>
      </c>
      <c r="M31" s="19" t="s">
        <v>1414</v>
      </c>
      <c r="N31" s="22" t="s">
        <v>108</v>
      </c>
      <c r="O31" s="46" t="s">
        <v>1230</v>
      </c>
      <c r="P31" s="19" t="s">
        <v>1415</v>
      </c>
      <c r="Q31" s="20" t="s">
        <v>85</v>
      </c>
      <c r="R31" s="77" t="s">
        <v>111</v>
      </c>
      <c r="S31" s="19" t="s">
        <v>708</v>
      </c>
      <c r="T31" s="22" t="s">
        <v>113</v>
      </c>
      <c r="U31" s="18" t="s">
        <v>172</v>
      </c>
      <c r="V31" s="43" t="s">
        <v>1416</v>
      </c>
      <c r="W31" s="20" t="s">
        <v>85</v>
      </c>
      <c r="X31" s="40" t="s">
        <v>1417</v>
      </c>
      <c r="Y31" s="37" t="s">
        <v>1418</v>
      </c>
      <c r="Z31" s="22" t="s">
        <v>85</v>
      </c>
      <c r="AA31" s="70" t="s">
        <v>121</v>
      </c>
      <c r="AB31" s="73" t="s">
        <v>259</v>
      </c>
      <c r="AC31" s="52" t="s">
        <v>97</v>
      </c>
      <c r="AD31" s="40" t="s">
        <v>1419</v>
      </c>
      <c r="AE31" s="43" t="s">
        <v>1420</v>
      </c>
      <c r="AF31" s="61" t="s">
        <v>97</v>
      </c>
      <c r="AG31" s="80" t="s">
        <v>92</v>
      </c>
      <c r="AH31" s="43" t="s">
        <v>701</v>
      </c>
      <c r="AI31" s="52" t="s">
        <v>97</v>
      </c>
      <c r="AJ31" s="77" t="s">
        <v>92</v>
      </c>
      <c r="AK31" s="37" t="s">
        <v>97</v>
      </c>
      <c r="AL31" s="61" t="s">
        <v>97</v>
      </c>
    </row>
    <row r="32" spans="2:38" ht="15.75" thickBot="1" x14ac:dyDescent="0.3">
      <c r="B32" s="153"/>
      <c r="C32" s="23" t="s">
        <v>1421</v>
      </c>
      <c r="D32" s="24" t="s">
        <v>405</v>
      </c>
      <c r="E32" s="25" t="s">
        <v>106</v>
      </c>
      <c r="F32" s="26" t="s">
        <v>75</v>
      </c>
      <c r="G32" s="24" t="s">
        <v>731</v>
      </c>
      <c r="H32" s="27" t="s">
        <v>101</v>
      </c>
      <c r="I32" s="23" t="s">
        <v>746</v>
      </c>
      <c r="J32" s="24" t="s">
        <v>1422</v>
      </c>
      <c r="K32" s="25" t="s">
        <v>128</v>
      </c>
      <c r="L32" s="26" t="s">
        <v>746</v>
      </c>
      <c r="M32" s="24" t="s">
        <v>1423</v>
      </c>
      <c r="N32" s="27" t="s">
        <v>101</v>
      </c>
      <c r="O32" s="47" t="s">
        <v>1424</v>
      </c>
      <c r="P32" s="24" t="s">
        <v>131</v>
      </c>
      <c r="Q32" s="25" t="s">
        <v>113</v>
      </c>
      <c r="R32" s="78" t="s">
        <v>116</v>
      </c>
      <c r="S32" s="24" t="s">
        <v>976</v>
      </c>
      <c r="T32" s="27" t="s">
        <v>133</v>
      </c>
      <c r="U32" s="23" t="s">
        <v>204</v>
      </c>
      <c r="V32" s="44" t="s">
        <v>1425</v>
      </c>
      <c r="W32" s="25" t="s">
        <v>133</v>
      </c>
      <c r="X32" s="41" t="s">
        <v>172</v>
      </c>
      <c r="Y32" s="38" t="s">
        <v>1426</v>
      </c>
      <c r="Z32" s="27" t="s">
        <v>113</v>
      </c>
      <c r="AA32" s="71" t="s">
        <v>97</v>
      </c>
      <c r="AB32" s="74" t="s">
        <v>95</v>
      </c>
      <c r="AC32" s="53" t="s">
        <v>121</v>
      </c>
      <c r="AD32" s="41" t="s">
        <v>1427</v>
      </c>
      <c r="AE32" s="44" t="s">
        <v>1428</v>
      </c>
      <c r="AF32" s="62" t="s">
        <v>121</v>
      </c>
      <c r="AG32" s="81" t="s">
        <v>121</v>
      </c>
      <c r="AH32" s="44" t="s">
        <v>276</v>
      </c>
      <c r="AI32" s="53" t="s">
        <v>121</v>
      </c>
      <c r="AJ32" s="78" t="s">
        <v>121</v>
      </c>
      <c r="AK32" s="38" t="s">
        <v>95</v>
      </c>
      <c r="AL32" s="62" t="s">
        <v>121</v>
      </c>
    </row>
    <row r="33" spans="2:38" x14ac:dyDescent="0.25">
      <c r="B33" s="153" t="s">
        <v>15</v>
      </c>
      <c r="C33" s="45" t="s">
        <v>2006</v>
      </c>
      <c r="D33" s="14" t="s">
        <v>653</v>
      </c>
      <c r="E33" s="15" t="s">
        <v>38</v>
      </c>
      <c r="F33" s="16" t="s">
        <v>2007</v>
      </c>
      <c r="G33" s="14" t="s">
        <v>2008</v>
      </c>
      <c r="H33" s="17" t="s">
        <v>43</v>
      </c>
      <c r="I33" s="63" t="s">
        <v>151</v>
      </c>
      <c r="J33" s="14" t="s">
        <v>2009</v>
      </c>
      <c r="K33" s="15" t="s">
        <v>46</v>
      </c>
      <c r="L33" s="66" t="s">
        <v>151</v>
      </c>
      <c r="M33" s="14" t="s">
        <v>2010</v>
      </c>
      <c r="N33" s="17" t="s">
        <v>48</v>
      </c>
      <c r="O33" s="79" t="s">
        <v>2011</v>
      </c>
      <c r="P33" s="14" t="s">
        <v>2012</v>
      </c>
      <c r="Q33" s="51" t="s">
        <v>148</v>
      </c>
      <c r="R33" s="66" t="s">
        <v>149</v>
      </c>
      <c r="S33" s="14" t="s">
        <v>2013</v>
      </c>
      <c r="T33" s="17" t="s">
        <v>54</v>
      </c>
      <c r="U33" s="13" t="s">
        <v>151</v>
      </c>
      <c r="V33" s="36" t="s">
        <v>2014</v>
      </c>
      <c r="W33" s="15" t="s">
        <v>57</v>
      </c>
      <c r="X33" s="39" t="s">
        <v>51</v>
      </c>
      <c r="Y33" s="14" t="s">
        <v>2015</v>
      </c>
      <c r="Z33" s="17" t="s">
        <v>60</v>
      </c>
      <c r="AA33" s="45" t="s">
        <v>2016</v>
      </c>
      <c r="AB33" s="72" t="s">
        <v>364</v>
      </c>
      <c r="AC33" s="51" t="s">
        <v>63</v>
      </c>
      <c r="AD33" s="39" t="s">
        <v>2017</v>
      </c>
      <c r="AE33" s="54" t="s">
        <v>2018</v>
      </c>
      <c r="AF33" s="60" t="s">
        <v>66</v>
      </c>
      <c r="AG33" s="63" t="s">
        <v>67</v>
      </c>
      <c r="AH33" s="42" t="s">
        <v>2019</v>
      </c>
      <c r="AI33" s="51" t="s">
        <v>63</v>
      </c>
      <c r="AJ33" s="76" t="s">
        <v>63</v>
      </c>
      <c r="AK33" s="36" t="s">
        <v>2020</v>
      </c>
      <c r="AL33" s="60" t="s">
        <v>66</v>
      </c>
    </row>
    <row r="34" spans="2:38" x14ac:dyDescent="0.25">
      <c r="B34" s="153"/>
      <c r="C34" s="46" t="s">
        <v>2021</v>
      </c>
      <c r="D34" s="19" t="s">
        <v>161</v>
      </c>
      <c r="E34" s="20" t="s">
        <v>72</v>
      </c>
      <c r="F34" s="21" t="s">
        <v>628</v>
      </c>
      <c r="G34" s="19" t="s">
        <v>1503</v>
      </c>
      <c r="H34" s="22" t="s">
        <v>75</v>
      </c>
      <c r="I34" s="64" t="s">
        <v>125</v>
      </c>
      <c r="J34" s="19" t="s">
        <v>2022</v>
      </c>
      <c r="K34" s="20" t="s">
        <v>78</v>
      </c>
      <c r="L34" s="67" t="s">
        <v>125</v>
      </c>
      <c r="M34" s="19" t="s">
        <v>2023</v>
      </c>
      <c r="N34" s="22" t="s">
        <v>75</v>
      </c>
      <c r="O34" s="80" t="s">
        <v>2024</v>
      </c>
      <c r="P34" s="19" t="s">
        <v>1926</v>
      </c>
      <c r="Q34" s="52" t="s">
        <v>111</v>
      </c>
      <c r="R34" s="67" t="s">
        <v>121</v>
      </c>
      <c r="S34" s="19" t="s">
        <v>2025</v>
      </c>
      <c r="T34" s="22" t="s">
        <v>85</v>
      </c>
      <c r="U34" s="18" t="s">
        <v>170</v>
      </c>
      <c r="V34" s="37" t="s">
        <v>2026</v>
      </c>
      <c r="W34" s="20" t="s">
        <v>82</v>
      </c>
      <c r="X34" s="40" t="s">
        <v>172</v>
      </c>
      <c r="Y34" s="19" t="s">
        <v>2027</v>
      </c>
      <c r="Z34" s="22" t="s">
        <v>82</v>
      </c>
      <c r="AA34" s="46" t="s">
        <v>2028</v>
      </c>
      <c r="AB34" s="73" t="s">
        <v>444</v>
      </c>
      <c r="AC34" s="52" t="s">
        <v>92</v>
      </c>
      <c r="AD34" s="40" t="s">
        <v>2029</v>
      </c>
      <c r="AE34" s="55" t="s">
        <v>2030</v>
      </c>
      <c r="AF34" s="61" t="s">
        <v>95</v>
      </c>
      <c r="AG34" s="64" t="s">
        <v>95</v>
      </c>
      <c r="AH34" s="43" t="s">
        <v>178</v>
      </c>
      <c r="AI34" s="52" t="s">
        <v>92</v>
      </c>
      <c r="AJ34" s="77" t="s">
        <v>97</v>
      </c>
      <c r="AK34" s="37" t="s">
        <v>2031</v>
      </c>
      <c r="AL34" s="61" t="s">
        <v>95</v>
      </c>
    </row>
    <row r="35" spans="2:38" x14ac:dyDescent="0.25">
      <c r="B35" s="153"/>
      <c r="C35" s="46" t="s">
        <v>1066</v>
      </c>
      <c r="D35" s="19" t="s">
        <v>181</v>
      </c>
      <c r="E35" s="20" t="s">
        <v>101</v>
      </c>
      <c r="F35" s="21" t="s">
        <v>642</v>
      </c>
      <c r="G35" s="19" t="s">
        <v>2032</v>
      </c>
      <c r="H35" s="22" t="s">
        <v>103</v>
      </c>
      <c r="I35" s="64" t="s">
        <v>172</v>
      </c>
      <c r="J35" s="19" t="s">
        <v>905</v>
      </c>
      <c r="K35" s="20" t="s">
        <v>106</v>
      </c>
      <c r="L35" s="67" t="s">
        <v>172</v>
      </c>
      <c r="M35" s="19" t="s">
        <v>2033</v>
      </c>
      <c r="N35" s="22" t="s">
        <v>108</v>
      </c>
      <c r="O35" s="80" t="s">
        <v>2034</v>
      </c>
      <c r="P35" s="19" t="s">
        <v>1516</v>
      </c>
      <c r="Q35" s="52" t="s">
        <v>82</v>
      </c>
      <c r="R35" s="67" t="s">
        <v>116</v>
      </c>
      <c r="S35" s="19" t="s">
        <v>2035</v>
      </c>
      <c r="T35" s="22" t="s">
        <v>113</v>
      </c>
      <c r="U35" s="18" t="s">
        <v>172</v>
      </c>
      <c r="V35" s="37" t="s">
        <v>2036</v>
      </c>
      <c r="W35" s="20" t="s">
        <v>85</v>
      </c>
      <c r="X35" s="40" t="s">
        <v>170</v>
      </c>
      <c r="Y35" s="19" t="s">
        <v>170</v>
      </c>
      <c r="Z35" s="22" t="s">
        <v>85</v>
      </c>
      <c r="AA35" s="46" t="s">
        <v>2037</v>
      </c>
      <c r="AB35" s="73" t="s">
        <v>328</v>
      </c>
      <c r="AC35" s="52" t="s">
        <v>97</v>
      </c>
      <c r="AD35" s="40" t="s">
        <v>2038</v>
      </c>
      <c r="AE35" s="55" t="s">
        <v>97</v>
      </c>
      <c r="AF35" s="61" t="s">
        <v>97</v>
      </c>
      <c r="AG35" s="64" t="s">
        <v>121</v>
      </c>
      <c r="AH35" s="43" t="s">
        <v>2039</v>
      </c>
      <c r="AI35" s="52" t="s">
        <v>97</v>
      </c>
      <c r="AJ35" s="77" t="s">
        <v>92</v>
      </c>
      <c r="AK35" s="37" t="s">
        <v>2040</v>
      </c>
      <c r="AL35" s="61" t="s">
        <v>97</v>
      </c>
    </row>
    <row r="36" spans="2:38" ht="15.75" thickBot="1" x14ac:dyDescent="0.3">
      <c r="B36" s="153"/>
      <c r="C36" s="47" t="s">
        <v>2041</v>
      </c>
      <c r="D36" s="24" t="s">
        <v>703</v>
      </c>
      <c r="E36" s="25" t="s">
        <v>106</v>
      </c>
      <c r="F36" s="26" t="s">
        <v>904</v>
      </c>
      <c r="G36" s="24" t="s">
        <v>1800</v>
      </c>
      <c r="H36" s="27" t="s">
        <v>101</v>
      </c>
      <c r="I36" s="65" t="s">
        <v>1022</v>
      </c>
      <c r="J36" s="24" t="s">
        <v>2042</v>
      </c>
      <c r="K36" s="25" t="s">
        <v>128</v>
      </c>
      <c r="L36" s="68" t="s">
        <v>1022</v>
      </c>
      <c r="M36" s="24" t="s">
        <v>538</v>
      </c>
      <c r="N36" s="27" t="s">
        <v>101</v>
      </c>
      <c r="O36" s="81" t="s">
        <v>2043</v>
      </c>
      <c r="P36" s="24" t="s">
        <v>131</v>
      </c>
      <c r="Q36" s="53" t="s">
        <v>85</v>
      </c>
      <c r="R36" s="68" t="s">
        <v>111</v>
      </c>
      <c r="S36" s="24" t="s">
        <v>2044</v>
      </c>
      <c r="T36" s="27" t="s">
        <v>133</v>
      </c>
      <c r="U36" s="23" t="s">
        <v>204</v>
      </c>
      <c r="V36" s="38" t="s">
        <v>2045</v>
      </c>
      <c r="W36" s="25" t="s">
        <v>133</v>
      </c>
      <c r="X36" s="41" t="s">
        <v>85</v>
      </c>
      <c r="Y36" s="24" t="s">
        <v>121</v>
      </c>
      <c r="Z36" s="27" t="s">
        <v>113</v>
      </c>
      <c r="AA36" s="47" t="s">
        <v>1073</v>
      </c>
      <c r="AB36" s="74" t="s">
        <v>95</v>
      </c>
      <c r="AC36" s="53" t="s">
        <v>121</v>
      </c>
      <c r="AD36" s="41" t="s">
        <v>2046</v>
      </c>
      <c r="AE36" s="56" t="s">
        <v>92</v>
      </c>
      <c r="AF36" s="62" t="s">
        <v>121</v>
      </c>
      <c r="AG36" s="65" t="s">
        <v>92</v>
      </c>
      <c r="AH36" s="44" t="s">
        <v>918</v>
      </c>
      <c r="AI36" s="53" t="s">
        <v>121</v>
      </c>
      <c r="AJ36" s="78" t="s">
        <v>121</v>
      </c>
      <c r="AK36" s="38" t="s">
        <v>97</v>
      </c>
      <c r="AL36" s="62" t="s">
        <v>121</v>
      </c>
    </row>
    <row r="37" spans="2:38" x14ac:dyDescent="0.25">
      <c r="B37" s="153" t="s">
        <v>9</v>
      </c>
      <c r="C37" s="13" t="s">
        <v>1731</v>
      </c>
      <c r="D37" s="14" t="s">
        <v>981</v>
      </c>
      <c r="E37" s="15" t="s">
        <v>38</v>
      </c>
      <c r="F37" s="16" t="s">
        <v>1732</v>
      </c>
      <c r="G37" s="14" t="s">
        <v>1733</v>
      </c>
      <c r="H37" s="17" t="s">
        <v>43</v>
      </c>
      <c r="I37" s="13" t="s">
        <v>1734</v>
      </c>
      <c r="J37" s="14" t="s">
        <v>1735</v>
      </c>
      <c r="K37" s="15" t="s">
        <v>46</v>
      </c>
      <c r="L37" s="16" t="s">
        <v>1734</v>
      </c>
      <c r="M37" s="14" t="s">
        <v>1736</v>
      </c>
      <c r="N37" s="17" t="s">
        <v>48</v>
      </c>
      <c r="O37" s="13" t="s">
        <v>1737</v>
      </c>
      <c r="P37" s="14" t="s">
        <v>1238</v>
      </c>
      <c r="Q37" s="15" t="s">
        <v>148</v>
      </c>
      <c r="R37" s="16" t="s">
        <v>149</v>
      </c>
      <c r="S37" s="14" t="s">
        <v>1083</v>
      </c>
      <c r="T37" s="17" t="s">
        <v>54</v>
      </c>
      <c r="U37" s="13" t="s">
        <v>151</v>
      </c>
      <c r="V37" s="14" t="s">
        <v>1738</v>
      </c>
      <c r="W37" s="15" t="s">
        <v>57</v>
      </c>
      <c r="X37" s="16" t="s">
        <v>51</v>
      </c>
      <c r="Y37" s="14" t="s">
        <v>1739</v>
      </c>
      <c r="Z37" s="17" t="s">
        <v>60</v>
      </c>
      <c r="AA37" s="45" t="s">
        <v>1740</v>
      </c>
      <c r="AB37" s="72" t="s">
        <v>364</v>
      </c>
      <c r="AC37" s="51" t="s">
        <v>63</v>
      </c>
      <c r="AD37" s="39" t="s">
        <v>1741</v>
      </c>
      <c r="AE37" s="54" t="s">
        <v>482</v>
      </c>
      <c r="AF37" s="60" t="s">
        <v>66</v>
      </c>
      <c r="AG37" s="79" t="s">
        <v>67</v>
      </c>
      <c r="AH37" s="42" t="s">
        <v>1742</v>
      </c>
      <c r="AI37" s="51" t="s">
        <v>63</v>
      </c>
      <c r="AJ37" s="76" t="s">
        <v>63</v>
      </c>
      <c r="AK37" s="42" t="s">
        <v>1743</v>
      </c>
      <c r="AL37" s="60" t="s">
        <v>66</v>
      </c>
    </row>
    <row r="38" spans="2:38" x14ac:dyDescent="0.25">
      <c r="B38" s="153"/>
      <c r="C38" s="18" t="s">
        <v>1744</v>
      </c>
      <c r="D38" s="19" t="s">
        <v>1339</v>
      </c>
      <c r="E38" s="20" t="s">
        <v>72</v>
      </c>
      <c r="F38" s="21" t="s">
        <v>1745</v>
      </c>
      <c r="G38" s="19" t="s">
        <v>1746</v>
      </c>
      <c r="H38" s="22" t="s">
        <v>75</v>
      </c>
      <c r="I38" s="18" t="s">
        <v>201</v>
      </c>
      <c r="J38" s="19" t="s">
        <v>1747</v>
      </c>
      <c r="K38" s="20" t="s">
        <v>78</v>
      </c>
      <c r="L38" s="21" t="s">
        <v>201</v>
      </c>
      <c r="M38" s="19" t="s">
        <v>1748</v>
      </c>
      <c r="N38" s="22" t="s">
        <v>75</v>
      </c>
      <c r="O38" s="18" t="s">
        <v>574</v>
      </c>
      <c r="P38" s="19" t="s">
        <v>233</v>
      </c>
      <c r="Q38" s="20" t="s">
        <v>111</v>
      </c>
      <c r="R38" s="21" t="s">
        <v>121</v>
      </c>
      <c r="S38" s="19" t="s">
        <v>1749</v>
      </c>
      <c r="T38" s="22" t="s">
        <v>85</v>
      </c>
      <c r="U38" s="18" t="s">
        <v>170</v>
      </c>
      <c r="V38" s="19" t="s">
        <v>1750</v>
      </c>
      <c r="W38" s="20" t="s">
        <v>82</v>
      </c>
      <c r="X38" s="21" t="s">
        <v>85</v>
      </c>
      <c r="Y38" s="19" t="s">
        <v>1751</v>
      </c>
      <c r="Z38" s="22" t="s">
        <v>82</v>
      </c>
      <c r="AA38" s="46" t="s">
        <v>1752</v>
      </c>
      <c r="AB38" s="73" t="s">
        <v>444</v>
      </c>
      <c r="AC38" s="52" t="s">
        <v>92</v>
      </c>
      <c r="AD38" s="40" t="s">
        <v>1753</v>
      </c>
      <c r="AE38" s="55" t="s">
        <v>312</v>
      </c>
      <c r="AF38" s="61" t="s">
        <v>95</v>
      </c>
      <c r="AG38" s="80" t="s">
        <v>95</v>
      </c>
      <c r="AH38" s="43" t="s">
        <v>1754</v>
      </c>
      <c r="AI38" s="52" t="s">
        <v>92</v>
      </c>
      <c r="AJ38" s="77" t="s">
        <v>97</v>
      </c>
      <c r="AK38" s="43" t="s">
        <v>1755</v>
      </c>
      <c r="AL38" s="61" t="s">
        <v>95</v>
      </c>
    </row>
    <row r="39" spans="2:38" x14ac:dyDescent="0.25">
      <c r="B39" s="153"/>
      <c r="C39" s="18" t="s">
        <v>1756</v>
      </c>
      <c r="D39" s="19" t="s">
        <v>316</v>
      </c>
      <c r="E39" s="20" t="s">
        <v>101</v>
      </c>
      <c r="F39" s="21" t="s">
        <v>450</v>
      </c>
      <c r="G39" s="19" t="s">
        <v>1757</v>
      </c>
      <c r="H39" s="22" t="s">
        <v>103</v>
      </c>
      <c r="I39" s="18" t="s">
        <v>125</v>
      </c>
      <c r="J39" s="19" t="s">
        <v>1758</v>
      </c>
      <c r="K39" s="20" t="s">
        <v>106</v>
      </c>
      <c r="L39" s="21" t="s">
        <v>125</v>
      </c>
      <c r="M39" s="19" t="s">
        <v>1759</v>
      </c>
      <c r="N39" s="22" t="s">
        <v>108</v>
      </c>
      <c r="O39" s="18" t="s">
        <v>1760</v>
      </c>
      <c r="P39" s="19" t="s">
        <v>1761</v>
      </c>
      <c r="Q39" s="20" t="s">
        <v>82</v>
      </c>
      <c r="R39" s="21" t="s">
        <v>116</v>
      </c>
      <c r="S39" s="19" t="s">
        <v>121</v>
      </c>
      <c r="T39" s="22" t="s">
        <v>113</v>
      </c>
      <c r="U39" s="18" t="s">
        <v>172</v>
      </c>
      <c r="V39" s="19" t="s">
        <v>1762</v>
      </c>
      <c r="W39" s="20" t="s">
        <v>85</v>
      </c>
      <c r="X39" s="21" t="s">
        <v>746</v>
      </c>
      <c r="Y39" s="19" t="s">
        <v>1763</v>
      </c>
      <c r="Z39" s="22" t="s">
        <v>85</v>
      </c>
      <c r="AA39" s="46" t="s">
        <v>679</v>
      </c>
      <c r="AB39" s="73" t="s">
        <v>328</v>
      </c>
      <c r="AC39" s="52" t="s">
        <v>97</v>
      </c>
      <c r="AD39" s="40" t="s">
        <v>1764</v>
      </c>
      <c r="AE39" s="55" t="s">
        <v>918</v>
      </c>
      <c r="AF39" s="61" t="s">
        <v>97</v>
      </c>
      <c r="AG39" s="80" t="s">
        <v>92</v>
      </c>
      <c r="AH39" s="43" t="s">
        <v>1765</v>
      </c>
      <c r="AI39" s="52" t="s">
        <v>97</v>
      </c>
      <c r="AJ39" s="77" t="s">
        <v>92</v>
      </c>
      <c r="AK39" s="43" t="s">
        <v>258</v>
      </c>
      <c r="AL39" s="61" t="s">
        <v>97</v>
      </c>
    </row>
    <row r="40" spans="2:38" ht="15.75" thickBot="1" x14ac:dyDescent="0.3">
      <c r="B40" s="153"/>
      <c r="C40" s="23" t="s">
        <v>1518</v>
      </c>
      <c r="D40" s="24" t="s">
        <v>703</v>
      </c>
      <c r="E40" s="25" t="s">
        <v>106</v>
      </c>
      <c r="F40" s="26" t="s">
        <v>73</v>
      </c>
      <c r="G40" s="24" t="s">
        <v>1766</v>
      </c>
      <c r="H40" s="27" t="s">
        <v>101</v>
      </c>
      <c r="I40" s="23" t="s">
        <v>172</v>
      </c>
      <c r="J40" s="24" t="s">
        <v>229</v>
      </c>
      <c r="K40" s="25" t="s">
        <v>128</v>
      </c>
      <c r="L40" s="26" t="s">
        <v>172</v>
      </c>
      <c r="M40" s="24" t="s">
        <v>1767</v>
      </c>
      <c r="N40" s="27" t="s">
        <v>101</v>
      </c>
      <c r="O40" s="23" t="s">
        <v>523</v>
      </c>
      <c r="P40" s="24" t="s">
        <v>203</v>
      </c>
      <c r="Q40" s="25" t="s">
        <v>85</v>
      </c>
      <c r="R40" s="26" t="s">
        <v>111</v>
      </c>
      <c r="S40" s="24" t="s">
        <v>85</v>
      </c>
      <c r="T40" s="27" t="s">
        <v>133</v>
      </c>
      <c r="U40" s="23" t="s">
        <v>204</v>
      </c>
      <c r="V40" s="24" t="s">
        <v>1768</v>
      </c>
      <c r="W40" s="25" t="s">
        <v>133</v>
      </c>
      <c r="X40" s="26" t="s">
        <v>172</v>
      </c>
      <c r="Y40" s="24" t="s">
        <v>206</v>
      </c>
      <c r="Z40" s="27" t="s">
        <v>113</v>
      </c>
      <c r="AA40" s="47" t="s">
        <v>244</v>
      </c>
      <c r="AB40" s="74" t="s">
        <v>95</v>
      </c>
      <c r="AC40" s="53" t="s">
        <v>121</v>
      </c>
      <c r="AD40" s="41" t="s">
        <v>1769</v>
      </c>
      <c r="AE40" s="56" t="s">
        <v>92</v>
      </c>
      <c r="AF40" s="62" t="s">
        <v>121</v>
      </c>
      <c r="AG40" s="81" t="s">
        <v>121</v>
      </c>
      <c r="AH40" s="44" t="s">
        <v>345</v>
      </c>
      <c r="AI40" s="53" t="s">
        <v>121</v>
      </c>
      <c r="AJ40" s="78" t="s">
        <v>121</v>
      </c>
      <c r="AK40" s="44" t="s">
        <v>97</v>
      </c>
      <c r="AL40" s="62" t="s">
        <v>121</v>
      </c>
    </row>
    <row r="41" spans="2:38" x14ac:dyDescent="0.25">
      <c r="B41" s="153" t="s">
        <v>18</v>
      </c>
      <c r="C41" s="13" t="s">
        <v>2088</v>
      </c>
      <c r="D41" s="14" t="s">
        <v>2089</v>
      </c>
      <c r="E41" s="15" t="s">
        <v>38</v>
      </c>
      <c r="F41" s="16" t="s">
        <v>41</v>
      </c>
      <c r="G41" s="14" t="s">
        <v>2090</v>
      </c>
      <c r="H41" s="17" t="s">
        <v>43</v>
      </c>
      <c r="I41" s="13" t="s">
        <v>2091</v>
      </c>
      <c r="J41" s="14" t="s">
        <v>2092</v>
      </c>
      <c r="K41" s="15" t="s">
        <v>46</v>
      </c>
      <c r="L41" s="16" t="s">
        <v>2091</v>
      </c>
      <c r="M41" s="14" t="s">
        <v>2093</v>
      </c>
      <c r="N41" s="17" t="s">
        <v>48</v>
      </c>
      <c r="O41" s="79" t="s">
        <v>2094</v>
      </c>
      <c r="P41" s="14" t="s">
        <v>2095</v>
      </c>
      <c r="Q41" s="15" t="s">
        <v>148</v>
      </c>
      <c r="R41" s="16" t="s">
        <v>149</v>
      </c>
      <c r="S41" s="14" t="s">
        <v>2096</v>
      </c>
      <c r="T41" s="17" t="s">
        <v>54</v>
      </c>
      <c r="U41" s="13" t="s">
        <v>151</v>
      </c>
      <c r="V41" s="14" t="s">
        <v>2097</v>
      </c>
      <c r="W41" s="15" t="s">
        <v>57</v>
      </c>
      <c r="X41" s="16" t="s">
        <v>51</v>
      </c>
      <c r="Y41" s="14" t="s">
        <v>2098</v>
      </c>
      <c r="Z41" s="17" t="s">
        <v>60</v>
      </c>
      <c r="AA41" s="45" t="s">
        <v>2099</v>
      </c>
      <c r="AB41" s="72" t="s">
        <v>62</v>
      </c>
      <c r="AC41" s="51" t="s">
        <v>63</v>
      </c>
      <c r="AD41" s="39" t="s">
        <v>2100</v>
      </c>
      <c r="AE41" s="72" t="s">
        <v>2101</v>
      </c>
      <c r="AF41" s="60" t="s">
        <v>66</v>
      </c>
      <c r="AG41" s="63" t="s">
        <v>67</v>
      </c>
      <c r="AH41" s="42" t="s">
        <v>2102</v>
      </c>
      <c r="AI41" s="51" t="s">
        <v>63</v>
      </c>
      <c r="AJ41" s="76" t="s">
        <v>63</v>
      </c>
      <c r="AK41" s="42" t="s">
        <v>2103</v>
      </c>
      <c r="AL41" s="60" t="s">
        <v>66</v>
      </c>
    </row>
    <row r="42" spans="2:38" x14ac:dyDescent="0.25">
      <c r="B42" s="153"/>
      <c r="C42" s="18" t="s">
        <v>2104</v>
      </c>
      <c r="D42" s="19" t="s">
        <v>1666</v>
      </c>
      <c r="E42" s="20" t="s">
        <v>72</v>
      </c>
      <c r="F42" s="21" t="s">
        <v>73</v>
      </c>
      <c r="G42" s="19" t="s">
        <v>2105</v>
      </c>
      <c r="H42" s="22" t="s">
        <v>75</v>
      </c>
      <c r="I42" s="18" t="s">
        <v>2106</v>
      </c>
      <c r="J42" s="19" t="s">
        <v>2107</v>
      </c>
      <c r="K42" s="20" t="s">
        <v>78</v>
      </c>
      <c r="L42" s="21" t="s">
        <v>2106</v>
      </c>
      <c r="M42" s="19" t="s">
        <v>2108</v>
      </c>
      <c r="N42" s="22" t="s">
        <v>75</v>
      </c>
      <c r="O42" s="80" t="s">
        <v>232</v>
      </c>
      <c r="P42" s="19" t="s">
        <v>2109</v>
      </c>
      <c r="Q42" s="20" t="s">
        <v>111</v>
      </c>
      <c r="R42" s="21" t="s">
        <v>121</v>
      </c>
      <c r="S42" s="19" t="s">
        <v>2110</v>
      </c>
      <c r="T42" s="22" t="s">
        <v>85</v>
      </c>
      <c r="U42" s="18" t="s">
        <v>170</v>
      </c>
      <c r="V42" s="19" t="s">
        <v>2111</v>
      </c>
      <c r="W42" s="20" t="s">
        <v>82</v>
      </c>
      <c r="X42" s="21" t="s">
        <v>172</v>
      </c>
      <c r="Y42" s="19" t="s">
        <v>2112</v>
      </c>
      <c r="Z42" s="22" t="s">
        <v>82</v>
      </c>
      <c r="AA42" s="46" t="s">
        <v>2113</v>
      </c>
      <c r="AB42" s="73" t="s">
        <v>383</v>
      </c>
      <c r="AC42" s="52" t="s">
        <v>92</v>
      </c>
      <c r="AD42" s="40" t="s">
        <v>2114</v>
      </c>
      <c r="AE42" s="73" t="s">
        <v>2115</v>
      </c>
      <c r="AF42" s="61" t="s">
        <v>95</v>
      </c>
      <c r="AG42" s="64" t="s">
        <v>95</v>
      </c>
      <c r="AH42" s="43" t="s">
        <v>2116</v>
      </c>
      <c r="AI42" s="52" t="s">
        <v>92</v>
      </c>
      <c r="AJ42" s="77" t="s">
        <v>97</v>
      </c>
      <c r="AK42" s="43" t="s">
        <v>2117</v>
      </c>
      <c r="AL42" s="61" t="s">
        <v>95</v>
      </c>
    </row>
    <row r="43" spans="2:38" x14ac:dyDescent="0.25">
      <c r="B43" s="153"/>
      <c r="C43" s="18" t="s">
        <v>2118</v>
      </c>
      <c r="D43" s="19" t="s">
        <v>449</v>
      </c>
      <c r="E43" s="20" t="s">
        <v>101</v>
      </c>
      <c r="F43" s="21" t="s">
        <v>450</v>
      </c>
      <c r="G43" s="19" t="s">
        <v>1595</v>
      </c>
      <c r="H43" s="22" t="s">
        <v>103</v>
      </c>
      <c r="I43" s="18" t="s">
        <v>318</v>
      </c>
      <c r="J43" s="19" t="s">
        <v>1360</v>
      </c>
      <c r="K43" s="20" t="s">
        <v>106</v>
      </c>
      <c r="L43" s="21" t="s">
        <v>318</v>
      </c>
      <c r="M43" s="19" t="s">
        <v>2119</v>
      </c>
      <c r="N43" s="22" t="s">
        <v>108</v>
      </c>
      <c r="O43" s="80" t="s">
        <v>2120</v>
      </c>
      <c r="P43" s="19" t="s">
        <v>2121</v>
      </c>
      <c r="Q43" s="20" t="s">
        <v>82</v>
      </c>
      <c r="R43" s="21" t="s">
        <v>116</v>
      </c>
      <c r="S43" s="19" t="s">
        <v>527</v>
      </c>
      <c r="T43" s="22" t="s">
        <v>113</v>
      </c>
      <c r="U43" s="18" t="s">
        <v>172</v>
      </c>
      <c r="V43" s="19" t="s">
        <v>2122</v>
      </c>
      <c r="W43" s="20" t="s">
        <v>85</v>
      </c>
      <c r="X43" s="21" t="s">
        <v>170</v>
      </c>
      <c r="Y43" s="19" t="s">
        <v>2123</v>
      </c>
      <c r="Z43" s="22" t="s">
        <v>85</v>
      </c>
      <c r="AA43" s="46" t="s">
        <v>2124</v>
      </c>
      <c r="AB43" s="73" t="s">
        <v>328</v>
      </c>
      <c r="AC43" s="52" t="s">
        <v>97</v>
      </c>
      <c r="AD43" s="40" t="s">
        <v>2125</v>
      </c>
      <c r="AE43" s="73" t="s">
        <v>92</v>
      </c>
      <c r="AF43" s="61" t="s">
        <v>97</v>
      </c>
      <c r="AG43" s="64" t="s">
        <v>121</v>
      </c>
      <c r="AH43" s="43" t="s">
        <v>2126</v>
      </c>
      <c r="AI43" s="52" t="s">
        <v>97</v>
      </c>
      <c r="AJ43" s="77" t="s">
        <v>92</v>
      </c>
      <c r="AK43" s="43" t="s">
        <v>1101</v>
      </c>
      <c r="AL43" s="61" t="s">
        <v>97</v>
      </c>
    </row>
    <row r="44" spans="2:38" ht="15.75" thickBot="1" x14ac:dyDescent="0.3">
      <c r="B44" s="153"/>
      <c r="C44" s="23" t="s">
        <v>2127</v>
      </c>
      <c r="D44" s="24" t="s">
        <v>197</v>
      </c>
      <c r="E44" s="25" t="s">
        <v>106</v>
      </c>
      <c r="F44" s="26" t="s">
        <v>108</v>
      </c>
      <c r="G44" s="24" t="s">
        <v>913</v>
      </c>
      <c r="H44" s="27" t="s">
        <v>101</v>
      </c>
      <c r="I44" s="23" t="s">
        <v>114</v>
      </c>
      <c r="J44" s="24" t="s">
        <v>557</v>
      </c>
      <c r="K44" s="25" t="s">
        <v>128</v>
      </c>
      <c r="L44" s="26" t="s">
        <v>114</v>
      </c>
      <c r="M44" s="24" t="s">
        <v>74</v>
      </c>
      <c r="N44" s="27" t="s">
        <v>101</v>
      </c>
      <c r="O44" s="81" t="s">
        <v>1124</v>
      </c>
      <c r="P44" s="24" t="s">
        <v>203</v>
      </c>
      <c r="Q44" s="25" t="s">
        <v>85</v>
      </c>
      <c r="R44" s="26" t="s">
        <v>111</v>
      </c>
      <c r="S44" s="24" t="s">
        <v>85</v>
      </c>
      <c r="T44" s="27" t="s">
        <v>133</v>
      </c>
      <c r="U44" s="23" t="s">
        <v>204</v>
      </c>
      <c r="V44" s="24" t="s">
        <v>2128</v>
      </c>
      <c r="W44" s="25" t="s">
        <v>133</v>
      </c>
      <c r="X44" s="26" t="s">
        <v>116</v>
      </c>
      <c r="Y44" s="24" t="s">
        <v>1228</v>
      </c>
      <c r="Z44" s="27" t="s">
        <v>113</v>
      </c>
      <c r="AA44" s="47" t="s">
        <v>2129</v>
      </c>
      <c r="AB44" s="74" t="s">
        <v>95</v>
      </c>
      <c r="AC44" s="53" t="s">
        <v>121</v>
      </c>
      <c r="AD44" s="41" t="s">
        <v>2130</v>
      </c>
      <c r="AE44" s="74" t="s">
        <v>97</v>
      </c>
      <c r="AF44" s="62" t="s">
        <v>121</v>
      </c>
      <c r="AG44" s="65" t="s">
        <v>92</v>
      </c>
      <c r="AH44" s="44" t="s">
        <v>1484</v>
      </c>
      <c r="AI44" s="53" t="s">
        <v>121</v>
      </c>
      <c r="AJ44" s="78" t="s">
        <v>121</v>
      </c>
      <c r="AK44" s="44" t="s">
        <v>97</v>
      </c>
      <c r="AL44" s="62" t="s">
        <v>121</v>
      </c>
    </row>
    <row r="45" spans="2:38" x14ac:dyDescent="0.25">
      <c r="B45" s="153" t="s">
        <v>1</v>
      </c>
      <c r="C45" s="63" t="s">
        <v>1320</v>
      </c>
      <c r="D45" s="14" t="s">
        <v>981</v>
      </c>
      <c r="E45" s="15" t="s">
        <v>38</v>
      </c>
      <c r="F45" s="16" t="s">
        <v>1321</v>
      </c>
      <c r="G45" s="42" t="s">
        <v>1322</v>
      </c>
      <c r="H45" s="17" t="s">
        <v>43</v>
      </c>
      <c r="I45" s="13" t="s">
        <v>1323</v>
      </c>
      <c r="J45" s="14" t="s">
        <v>1324</v>
      </c>
      <c r="K45" s="15" t="s">
        <v>46</v>
      </c>
      <c r="L45" s="16" t="s">
        <v>1323</v>
      </c>
      <c r="M45" s="14" t="s">
        <v>1325</v>
      </c>
      <c r="N45" s="17" t="s">
        <v>48</v>
      </c>
      <c r="O45" s="13" t="s">
        <v>1326</v>
      </c>
      <c r="P45" s="14" t="s">
        <v>1327</v>
      </c>
      <c r="Q45" s="15" t="s">
        <v>148</v>
      </c>
      <c r="R45" s="16" t="s">
        <v>149</v>
      </c>
      <c r="S45" s="14" t="s">
        <v>1328</v>
      </c>
      <c r="T45" s="17" t="s">
        <v>54</v>
      </c>
      <c r="U45" s="13" t="s">
        <v>151</v>
      </c>
      <c r="V45" s="14" t="s">
        <v>1329</v>
      </c>
      <c r="W45" s="15" t="s">
        <v>57</v>
      </c>
      <c r="X45" s="16" t="s">
        <v>1330</v>
      </c>
      <c r="Y45" s="36" t="s">
        <v>1331</v>
      </c>
      <c r="Z45" s="17" t="s">
        <v>60</v>
      </c>
      <c r="AA45" s="79" t="s">
        <v>1332</v>
      </c>
      <c r="AB45" s="54" t="s">
        <v>1333</v>
      </c>
      <c r="AC45" s="33" t="s">
        <v>63</v>
      </c>
      <c r="AD45" s="39" t="s">
        <v>1334</v>
      </c>
      <c r="AE45" s="36" t="s">
        <v>1335</v>
      </c>
      <c r="AF45" s="85" t="s">
        <v>66</v>
      </c>
      <c r="AG45" s="45" t="s">
        <v>67</v>
      </c>
      <c r="AH45" s="72" t="s">
        <v>1336</v>
      </c>
      <c r="AI45" s="33" t="s">
        <v>63</v>
      </c>
      <c r="AJ45" s="39" t="s">
        <v>63</v>
      </c>
      <c r="AK45" s="42" t="s">
        <v>1337</v>
      </c>
      <c r="AL45" s="85" t="s">
        <v>66</v>
      </c>
    </row>
    <row r="46" spans="2:38" x14ac:dyDescent="0.25">
      <c r="B46" s="153"/>
      <c r="C46" s="64" t="s">
        <v>1338</v>
      </c>
      <c r="D46" s="19" t="s">
        <v>1339</v>
      </c>
      <c r="E46" s="20" t="s">
        <v>72</v>
      </c>
      <c r="F46" s="21" t="s">
        <v>1340</v>
      </c>
      <c r="G46" s="43" t="s">
        <v>1341</v>
      </c>
      <c r="H46" s="22" t="s">
        <v>75</v>
      </c>
      <c r="I46" s="18" t="s">
        <v>1342</v>
      </c>
      <c r="J46" s="19" t="s">
        <v>1343</v>
      </c>
      <c r="K46" s="20" t="s">
        <v>78</v>
      </c>
      <c r="L46" s="21" t="s">
        <v>1342</v>
      </c>
      <c r="M46" s="19" t="s">
        <v>1344</v>
      </c>
      <c r="N46" s="22" t="s">
        <v>75</v>
      </c>
      <c r="O46" s="18" t="s">
        <v>1345</v>
      </c>
      <c r="P46" s="19" t="s">
        <v>1346</v>
      </c>
      <c r="Q46" s="20" t="s">
        <v>82</v>
      </c>
      <c r="R46" s="21" t="s">
        <v>121</v>
      </c>
      <c r="S46" s="19" t="s">
        <v>523</v>
      </c>
      <c r="T46" s="22" t="s">
        <v>85</v>
      </c>
      <c r="U46" s="18" t="s">
        <v>170</v>
      </c>
      <c r="V46" s="19" t="s">
        <v>1347</v>
      </c>
      <c r="W46" s="20" t="s">
        <v>82</v>
      </c>
      <c r="X46" s="21" t="s">
        <v>1348</v>
      </c>
      <c r="Y46" s="37" t="s">
        <v>1349</v>
      </c>
      <c r="Z46" s="22" t="s">
        <v>82</v>
      </c>
      <c r="AA46" s="80" t="s">
        <v>1350</v>
      </c>
      <c r="AB46" s="55" t="s">
        <v>1351</v>
      </c>
      <c r="AC46" s="34" t="s">
        <v>92</v>
      </c>
      <c r="AD46" s="40" t="s">
        <v>1352</v>
      </c>
      <c r="AE46" s="37" t="s">
        <v>1353</v>
      </c>
      <c r="AF46" s="86" t="s">
        <v>95</v>
      </c>
      <c r="AG46" s="46" t="s">
        <v>95</v>
      </c>
      <c r="AH46" s="73" t="s">
        <v>1354</v>
      </c>
      <c r="AI46" s="34" t="s">
        <v>92</v>
      </c>
      <c r="AJ46" s="40" t="s">
        <v>97</v>
      </c>
      <c r="AK46" s="43" t="s">
        <v>1355</v>
      </c>
      <c r="AL46" s="86" t="s">
        <v>95</v>
      </c>
    </row>
    <row r="47" spans="2:38" x14ac:dyDescent="0.25">
      <c r="B47" s="153"/>
      <c r="C47" s="64" t="s">
        <v>1356</v>
      </c>
      <c r="D47" s="19" t="s">
        <v>100</v>
      </c>
      <c r="E47" s="20" t="s">
        <v>101</v>
      </c>
      <c r="F47" s="21" t="s">
        <v>1357</v>
      </c>
      <c r="G47" s="43" t="s">
        <v>1358</v>
      </c>
      <c r="H47" s="22" t="s">
        <v>103</v>
      </c>
      <c r="I47" s="18" t="s">
        <v>1359</v>
      </c>
      <c r="J47" s="19" t="s">
        <v>1360</v>
      </c>
      <c r="K47" s="20" t="s">
        <v>106</v>
      </c>
      <c r="L47" s="21" t="s">
        <v>1359</v>
      </c>
      <c r="M47" s="19" t="s">
        <v>1361</v>
      </c>
      <c r="N47" s="22" t="s">
        <v>108</v>
      </c>
      <c r="O47" s="18" t="s">
        <v>1362</v>
      </c>
      <c r="P47" s="19" t="s">
        <v>1363</v>
      </c>
      <c r="Q47" s="20" t="s">
        <v>85</v>
      </c>
      <c r="R47" s="21" t="s">
        <v>116</v>
      </c>
      <c r="S47" s="19" t="s">
        <v>172</v>
      </c>
      <c r="T47" s="22" t="s">
        <v>113</v>
      </c>
      <c r="U47" s="18" t="s">
        <v>172</v>
      </c>
      <c r="V47" s="19" t="s">
        <v>1364</v>
      </c>
      <c r="W47" s="20" t="s">
        <v>85</v>
      </c>
      <c r="X47" s="21" t="s">
        <v>1365</v>
      </c>
      <c r="Y47" s="37" t="s">
        <v>1366</v>
      </c>
      <c r="Z47" s="22" t="s">
        <v>85</v>
      </c>
      <c r="AA47" s="80" t="s">
        <v>1367</v>
      </c>
      <c r="AB47" s="55" t="s">
        <v>328</v>
      </c>
      <c r="AC47" s="34" t="s">
        <v>97</v>
      </c>
      <c r="AD47" s="40" t="s">
        <v>1368</v>
      </c>
      <c r="AE47" s="37" t="s">
        <v>92</v>
      </c>
      <c r="AF47" s="86" t="s">
        <v>97</v>
      </c>
      <c r="AG47" s="46" t="s">
        <v>121</v>
      </c>
      <c r="AH47" s="73" t="s">
        <v>1369</v>
      </c>
      <c r="AI47" s="34" t="s">
        <v>97</v>
      </c>
      <c r="AJ47" s="40" t="s">
        <v>92</v>
      </c>
      <c r="AK47" s="43" t="s">
        <v>1370</v>
      </c>
      <c r="AL47" s="86" t="s">
        <v>97</v>
      </c>
    </row>
    <row r="48" spans="2:38" ht="15.75" thickBot="1" x14ac:dyDescent="0.3">
      <c r="B48" s="153"/>
      <c r="C48" s="65" t="s">
        <v>1371</v>
      </c>
      <c r="D48" s="24" t="s">
        <v>703</v>
      </c>
      <c r="E48" s="25" t="s">
        <v>106</v>
      </c>
      <c r="F48" s="26" t="s">
        <v>1372</v>
      </c>
      <c r="G48" s="44" t="s">
        <v>611</v>
      </c>
      <c r="H48" s="27" t="s">
        <v>101</v>
      </c>
      <c r="I48" s="23" t="s">
        <v>1051</v>
      </c>
      <c r="J48" s="24" t="s">
        <v>1225</v>
      </c>
      <c r="K48" s="25" t="s">
        <v>128</v>
      </c>
      <c r="L48" s="26" t="s">
        <v>1051</v>
      </c>
      <c r="M48" s="24" t="s">
        <v>1373</v>
      </c>
      <c r="N48" s="27" t="s">
        <v>101</v>
      </c>
      <c r="O48" s="23" t="s">
        <v>1374</v>
      </c>
      <c r="P48" s="24" t="s">
        <v>915</v>
      </c>
      <c r="Q48" s="25" t="s">
        <v>113</v>
      </c>
      <c r="R48" s="26" t="s">
        <v>111</v>
      </c>
      <c r="S48" s="24" t="s">
        <v>82</v>
      </c>
      <c r="T48" s="27" t="s">
        <v>133</v>
      </c>
      <c r="U48" s="23" t="s">
        <v>204</v>
      </c>
      <c r="V48" s="24" t="s">
        <v>1375</v>
      </c>
      <c r="W48" s="25" t="s">
        <v>133</v>
      </c>
      <c r="X48" s="26" t="s">
        <v>85</v>
      </c>
      <c r="Y48" s="38" t="s">
        <v>113</v>
      </c>
      <c r="Z48" s="27" t="s">
        <v>113</v>
      </c>
      <c r="AA48" s="81" t="s">
        <v>1376</v>
      </c>
      <c r="AB48" s="56" t="s">
        <v>95</v>
      </c>
      <c r="AC48" s="35" t="s">
        <v>121</v>
      </c>
      <c r="AD48" s="41" t="s">
        <v>97</v>
      </c>
      <c r="AE48" s="38" t="s">
        <v>97</v>
      </c>
      <c r="AF48" s="87" t="s">
        <v>121</v>
      </c>
      <c r="AG48" s="47" t="s">
        <v>92</v>
      </c>
      <c r="AH48" s="74" t="s">
        <v>138</v>
      </c>
      <c r="AI48" s="35" t="s">
        <v>121</v>
      </c>
      <c r="AJ48" s="41" t="s">
        <v>121</v>
      </c>
      <c r="AK48" s="44" t="s">
        <v>97</v>
      </c>
      <c r="AL48" s="87" t="s">
        <v>121</v>
      </c>
    </row>
    <row r="49" spans="2:38" x14ac:dyDescent="0.25">
      <c r="B49" s="153" t="s">
        <v>14</v>
      </c>
      <c r="C49" s="13" t="s">
        <v>1954</v>
      </c>
      <c r="D49" s="14" t="s">
        <v>1955</v>
      </c>
      <c r="E49" s="15" t="s">
        <v>38</v>
      </c>
      <c r="F49" s="16" t="s">
        <v>1956</v>
      </c>
      <c r="G49" s="36" t="s">
        <v>1957</v>
      </c>
      <c r="H49" s="17" t="s">
        <v>43</v>
      </c>
      <c r="I49" s="13" t="s">
        <v>1958</v>
      </c>
      <c r="J49" s="14" t="s">
        <v>1959</v>
      </c>
      <c r="K49" s="51" t="s">
        <v>46</v>
      </c>
      <c r="L49" s="16" t="s">
        <v>1958</v>
      </c>
      <c r="M49" s="72" t="s">
        <v>1960</v>
      </c>
      <c r="N49" s="17" t="s">
        <v>48</v>
      </c>
      <c r="O49" s="45" t="s">
        <v>1961</v>
      </c>
      <c r="P49" s="14" t="s">
        <v>1824</v>
      </c>
      <c r="Q49" s="15" t="s">
        <v>51</v>
      </c>
      <c r="R49" s="16" t="s">
        <v>1385</v>
      </c>
      <c r="S49" s="36" t="s">
        <v>1962</v>
      </c>
      <c r="T49" s="17" t="s">
        <v>54</v>
      </c>
      <c r="U49" s="45" t="s">
        <v>151</v>
      </c>
      <c r="V49" s="54" t="s">
        <v>1963</v>
      </c>
      <c r="W49" s="15" t="s">
        <v>57</v>
      </c>
      <c r="X49" s="16" t="s">
        <v>1388</v>
      </c>
      <c r="Y49" s="14" t="s">
        <v>1964</v>
      </c>
      <c r="Z49" s="17" t="s">
        <v>60</v>
      </c>
      <c r="AA49" s="69" t="s">
        <v>1965</v>
      </c>
      <c r="AB49" s="54" t="s">
        <v>364</v>
      </c>
      <c r="AC49" s="33" t="s">
        <v>63</v>
      </c>
      <c r="AD49" s="76" t="s">
        <v>1966</v>
      </c>
      <c r="AE49" s="36" t="s">
        <v>1967</v>
      </c>
      <c r="AF49" s="85" t="s">
        <v>66</v>
      </c>
      <c r="AG49" s="45" t="s">
        <v>67</v>
      </c>
      <c r="AH49" s="72" t="s">
        <v>1968</v>
      </c>
      <c r="AI49" s="33" t="s">
        <v>63</v>
      </c>
      <c r="AJ49" s="39" t="s">
        <v>63</v>
      </c>
      <c r="AK49" s="42" t="s">
        <v>1969</v>
      </c>
      <c r="AL49" s="85" t="s">
        <v>66</v>
      </c>
    </row>
    <row r="50" spans="2:38" x14ac:dyDescent="0.25">
      <c r="B50" s="153"/>
      <c r="C50" s="18" t="s">
        <v>1970</v>
      </c>
      <c r="D50" s="19" t="s">
        <v>1971</v>
      </c>
      <c r="E50" s="20" t="s">
        <v>72</v>
      </c>
      <c r="F50" s="21" t="s">
        <v>1972</v>
      </c>
      <c r="G50" s="37" t="s">
        <v>1973</v>
      </c>
      <c r="H50" s="22" t="s">
        <v>75</v>
      </c>
      <c r="I50" s="18" t="s">
        <v>1974</v>
      </c>
      <c r="J50" s="19" t="s">
        <v>337</v>
      </c>
      <c r="K50" s="52" t="s">
        <v>78</v>
      </c>
      <c r="L50" s="21" t="s">
        <v>1974</v>
      </c>
      <c r="M50" s="73" t="s">
        <v>1975</v>
      </c>
      <c r="N50" s="22" t="s">
        <v>75</v>
      </c>
      <c r="O50" s="46" t="s">
        <v>1976</v>
      </c>
      <c r="P50" s="19" t="s">
        <v>499</v>
      </c>
      <c r="Q50" s="20" t="s">
        <v>82</v>
      </c>
      <c r="R50" s="21" t="s">
        <v>527</v>
      </c>
      <c r="S50" s="37" t="s">
        <v>1977</v>
      </c>
      <c r="T50" s="22" t="s">
        <v>85</v>
      </c>
      <c r="U50" s="46" t="s">
        <v>170</v>
      </c>
      <c r="V50" s="55" t="s">
        <v>1978</v>
      </c>
      <c r="W50" s="20" t="s">
        <v>82</v>
      </c>
      <c r="X50" s="21" t="s">
        <v>114</v>
      </c>
      <c r="Y50" s="19" t="s">
        <v>1979</v>
      </c>
      <c r="Z50" s="22" t="s">
        <v>82</v>
      </c>
      <c r="AA50" s="70" t="s">
        <v>1980</v>
      </c>
      <c r="AB50" s="55" t="s">
        <v>310</v>
      </c>
      <c r="AC50" s="34" t="s">
        <v>92</v>
      </c>
      <c r="AD50" s="77" t="s">
        <v>1981</v>
      </c>
      <c r="AE50" s="37" t="s">
        <v>1982</v>
      </c>
      <c r="AF50" s="86" t="s">
        <v>95</v>
      </c>
      <c r="AG50" s="46" t="s">
        <v>95</v>
      </c>
      <c r="AH50" s="73" t="s">
        <v>1983</v>
      </c>
      <c r="AI50" s="34" t="s">
        <v>92</v>
      </c>
      <c r="AJ50" s="40" t="s">
        <v>97</v>
      </c>
      <c r="AK50" s="43" t="s">
        <v>1984</v>
      </c>
      <c r="AL50" s="86" t="s">
        <v>95</v>
      </c>
    </row>
    <row r="51" spans="2:38" x14ac:dyDescent="0.25">
      <c r="B51" s="153"/>
      <c r="C51" s="18" t="s">
        <v>745</v>
      </c>
      <c r="D51" s="19" t="s">
        <v>316</v>
      </c>
      <c r="E51" s="20" t="s">
        <v>101</v>
      </c>
      <c r="F51" s="21" t="s">
        <v>1985</v>
      </c>
      <c r="G51" s="37" t="s">
        <v>1986</v>
      </c>
      <c r="H51" s="22" t="s">
        <v>103</v>
      </c>
      <c r="I51" s="18" t="s">
        <v>1987</v>
      </c>
      <c r="J51" s="19" t="s">
        <v>335</v>
      </c>
      <c r="K51" s="52" t="s">
        <v>106</v>
      </c>
      <c r="L51" s="21" t="s">
        <v>1987</v>
      </c>
      <c r="M51" s="73" t="s">
        <v>971</v>
      </c>
      <c r="N51" s="22" t="s">
        <v>108</v>
      </c>
      <c r="O51" s="46" t="s">
        <v>1988</v>
      </c>
      <c r="P51" s="19" t="s">
        <v>805</v>
      </c>
      <c r="Q51" s="20" t="s">
        <v>85</v>
      </c>
      <c r="R51" s="21" t="s">
        <v>188</v>
      </c>
      <c r="S51" s="37" t="s">
        <v>1465</v>
      </c>
      <c r="T51" s="22" t="s">
        <v>113</v>
      </c>
      <c r="U51" s="46" t="s">
        <v>172</v>
      </c>
      <c r="V51" s="55" t="s">
        <v>1989</v>
      </c>
      <c r="W51" s="20" t="s">
        <v>85</v>
      </c>
      <c r="X51" s="21" t="s">
        <v>269</v>
      </c>
      <c r="Y51" s="19" t="s">
        <v>1024</v>
      </c>
      <c r="Z51" s="22" t="s">
        <v>85</v>
      </c>
      <c r="AA51" s="70" t="s">
        <v>1990</v>
      </c>
      <c r="AB51" s="55" t="s">
        <v>192</v>
      </c>
      <c r="AC51" s="34" t="s">
        <v>97</v>
      </c>
      <c r="AD51" s="77" t="s">
        <v>1991</v>
      </c>
      <c r="AE51" s="37" t="s">
        <v>92</v>
      </c>
      <c r="AF51" s="86" t="s">
        <v>97</v>
      </c>
      <c r="AG51" s="46" t="s">
        <v>92</v>
      </c>
      <c r="AH51" s="73" t="s">
        <v>1992</v>
      </c>
      <c r="AI51" s="34" t="s">
        <v>97</v>
      </c>
      <c r="AJ51" s="40" t="s">
        <v>92</v>
      </c>
      <c r="AK51" s="43" t="s">
        <v>1993</v>
      </c>
      <c r="AL51" s="86" t="s">
        <v>97</v>
      </c>
    </row>
    <row r="52" spans="2:38" ht="15.75" thickBot="1" x14ac:dyDescent="0.3">
      <c r="B52" s="153"/>
      <c r="C52" s="23" t="s">
        <v>1994</v>
      </c>
      <c r="D52" s="24" t="s">
        <v>1995</v>
      </c>
      <c r="E52" s="25" t="s">
        <v>106</v>
      </c>
      <c r="F52" s="26" t="s">
        <v>1996</v>
      </c>
      <c r="G52" s="38" t="s">
        <v>1997</v>
      </c>
      <c r="H52" s="27" t="s">
        <v>101</v>
      </c>
      <c r="I52" s="23" t="s">
        <v>1998</v>
      </c>
      <c r="J52" s="24" t="s">
        <v>1476</v>
      </c>
      <c r="K52" s="53" t="s">
        <v>128</v>
      </c>
      <c r="L52" s="26" t="s">
        <v>1998</v>
      </c>
      <c r="M52" s="74" t="s">
        <v>1999</v>
      </c>
      <c r="N52" s="27" t="s">
        <v>101</v>
      </c>
      <c r="O52" s="47" t="s">
        <v>2000</v>
      </c>
      <c r="P52" s="24" t="s">
        <v>2001</v>
      </c>
      <c r="Q52" s="25" t="s">
        <v>113</v>
      </c>
      <c r="R52" s="26" t="s">
        <v>116</v>
      </c>
      <c r="S52" s="38" t="s">
        <v>121</v>
      </c>
      <c r="T52" s="27" t="s">
        <v>133</v>
      </c>
      <c r="U52" s="47" t="s">
        <v>204</v>
      </c>
      <c r="V52" s="56" t="s">
        <v>2002</v>
      </c>
      <c r="W52" s="25" t="s">
        <v>133</v>
      </c>
      <c r="X52" s="26" t="s">
        <v>85</v>
      </c>
      <c r="Y52" s="24" t="s">
        <v>2003</v>
      </c>
      <c r="Z52" s="27" t="s">
        <v>113</v>
      </c>
      <c r="AA52" s="71" t="s">
        <v>2004</v>
      </c>
      <c r="AB52" s="56" t="s">
        <v>95</v>
      </c>
      <c r="AC52" s="35" t="s">
        <v>121</v>
      </c>
      <c r="AD52" s="78" t="s">
        <v>2005</v>
      </c>
      <c r="AE52" s="38" t="s">
        <v>97</v>
      </c>
      <c r="AF52" s="87" t="s">
        <v>121</v>
      </c>
      <c r="AG52" s="47" t="s">
        <v>121</v>
      </c>
      <c r="AH52" s="74" t="s">
        <v>1484</v>
      </c>
      <c r="AI52" s="35" t="s">
        <v>121</v>
      </c>
      <c r="AJ52" s="41" t="s">
        <v>121</v>
      </c>
      <c r="AK52" s="44" t="s">
        <v>97</v>
      </c>
      <c r="AL52" s="87" t="s">
        <v>121</v>
      </c>
    </row>
    <row r="53" spans="2:38" x14ac:dyDescent="0.25">
      <c r="B53" s="153" t="s">
        <v>2222</v>
      </c>
      <c r="C53" s="45" t="s">
        <v>1607</v>
      </c>
      <c r="D53" s="36" t="s">
        <v>40</v>
      </c>
      <c r="E53" s="15" t="s">
        <v>38</v>
      </c>
      <c r="F53" s="39" t="s">
        <v>41</v>
      </c>
      <c r="G53" s="36" t="s">
        <v>41</v>
      </c>
      <c r="H53" s="17" t="s">
        <v>43</v>
      </c>
      <c r="I53" s="13" t="s">
        <v>1608</v>
      </c>
      <c r="J53" s="36" t="s">
        <v>1609</v>
      </c>
      <c r="K53" s="15" t="s">
        <v>46</v>
      </c>
      <c r="L53" s="16" t="s">
        <v>1608</v>
      </c>
      <c r="M53" s="14" t="s">
        <v>1610</v>
      </c>
      <c r="N53" s="17" t="s">
        <v>48</v>
      </c>
      <c r="O53" s="69" t="s">
        <v>1611</v>
      </c>
      <c r="P53" s="14" t="s">
        <v>1612</v>
      </c>
      <c r="Q53" s="15" t="s">
        <v>148</v>
      </c>
      <c r="R53" s="76" t="s">
        <v>149</v>
      </c>
      <c r="S53" s="72" t="s">
        <v>1613</v>
      </c>
      <c r="T53" s="17" t="s">
        <v>54</v>
      </c>
      <c r="U53" s="13" t="s">
        <v>151</v>
      </c>
      <c r="V53" s="14" t="s">
        <v>1614</v>
      </c>
      <c r="W53" s="15" t="s">
        <v>57</v>
      </c>
      <c r="X53" s="16" t="s">
        <v>1615</v>
      </c>
      <c r="Y53" s="14" t="s">
        <v>1616</v>
      </c>
      <c r="Z53" s="17" t="s">
        <v>60</v>
      </c>
      <c r="AA53" s="45" t="s">
        <v>1617</v>
      </c>
      <c r="AB53" s="36" t="s">
        <v>155</v>
      </c>
      <c r="AC53" s="48" t="s">
        <v>63</v>
      </c>
      <c r="AD53" s="82" t="s">
        <v>1618</v>
      </c>
      <c r="AE53" s="36" t="s">
        <v>1619</v>
      </c>
      <c r="AF53" s="91" t="s">
        <v>66</v>
      </c>
      <c r="AG53" s="79" t="s">
        <v>67</v>
      </c>
      <c r="AH53" s="36" t="s">
        <v>1620</v>
      </c>
      <c r="AI53" s="48" t="s">
        <v>63</v>
      </c>
      <c r="AJ53" s="66" t="s">
        <v>63</v>
      </c>
      <c r="AK53" s="36" t="s">
        <v>1621</v>
      </c>
      <c r="AL53" s="91" t="s">
        <v>66</v>
      </c>
    </row>
    <row r="54" spans="2:38" x14ac:dyDescent="0.25">
      <c r="B54" s="153"/>
      <c r="C54" s="46" t="s">
        <v>1622</v>
      </c>
      <c r="D54" s="37" t="s">
        <v>161</v>
      </c>
      <c r="E54" s="20" t="s">
        <v>72</v>
      </c>
      <c r="F54" s="40" t="s">
        <v>101</v>
      </c>
      <c r="G54" s="37" t="s">
        <v>1623</v>
      </c>
      <c r="H54" s="22" t="s">
        <v>75</v>
      </c>
      <c r="I54" s="18" t="s">
        <v>1624</v>
      </c>
      <c r="J54" s="37" t="s">
        <v>1625</v>
      </c>
      <c r="K54" s="20" t="s">
        <v>78</v>
      </c>
      <c r="L54" s="21" t="s">
        <v>1624</v>
      </c>
      <c r="M54" s="19" t="s">
        <v>269</v>
      </c>
      <c r="N54" s="22" t="s">
        <v>75</v>
      </c>
      <c r="O54" s="70" t="s">
        <v>1626</v>
      </c>
      <c r="P54" s="19" t="s">
        <v>1094</v>
      </c>
      <c r="Q54" s="20" t="s">
        <v>82</v>
      </c>
      <c r="R54" s="77" t="s">
        <v>116</v>
      </c>
      <c r="S54" s="73" t="s">
        <v>1627</v>
      </c>
      <c r="T54" s="22" t="s">
        <v>85</v>
      </c>
      <c r="U54" s="18" t="s">
        <v>170</v>
      </c>
      <c r="V54" s="19" t="s">
        <v>1628</v>
      </c>
      <c r="W54" s="20" t="s">
        <v>82</v>
      </c>
      <c r="X54" s="21" t="s">
        <v>1629</v>
      </c>
      <c r="Y54" s="19" t="s">
        <v>1630</v>
      </c>
      <c r="Z54" s="22" t="s">
        <v>82</v>
      </c>
      <c r="AA54" s="46" t="s">
        <v>1631</v>
      </c>
      <c r="AB54" s="37" t="s">
        <v>175</v>
      </c>
      <c r="AC54" s="49" t="s">
        <v>92</v>
      </c>
      <c r="AD54" s="83" t="s">
        <v>1632</v>
      </c>
      <c r="AE54" s="37" t="s">
        <v>1101</v>
      </c>
      <c r="AF54" s="92" t="s">
        <v>95</v>
      </c>
      <c r="AG54" s="80" t="s">
        <v>95</v>
      </c>
      <c r="AH54" s="37" t="s">
        <v>1633</v>
      </c>
      <c r="AI54" s="49" t="s">
        <v>92</v>
      </c>
      <c r="AJ54" s="67" t="s">
        <v>97</v>
      </c>
      <c r="AK54" s="37" t="s">
        <v>1634</v>
      </c>
      <c r="AL54" s="92" t="s">
        <v>95</v>
      </c>
    </row>
    <row r="55" spans="2:38" x14ac:dyDescent="0.25">
      <c r="B55" s="153"/>
      <c r="C55" s="46" t="s">
        <v>1635</v>
      </c>
      <c r="D55" s="37" t="s">
        <v>181</v>
      </c>
      <c r="E55" s="20" t="s">
        <v>101</v>
      </c>
      <c r="F55" s="40" t="s">
        <v>73</v>
      </c>
      <c r="G55" s="37" t="s">
        <v>248</v>
      </c>
      <c r="H55" s="22" t="s">
        <v>103</v>
      </c>
      <c r="I55" s="18" t="s">
        <v>1636</v>
      </c>
      <c r="J55" s="37" t="s">
        <v>1360</v>
      </c>
      <c r="K55" s="20" t="s">
        <v>106</v>
      </c>
      <c r="L55" s="21" t="s">
        <v>1636</v>
      </c>
      <c r="M55" s="19" t="s">
        <v>201</v>
      </c>
      <c r="N55" s="22" t="s">
        <v>108</v>
      </c>
      <c r="O55" s="70" t="s">
        <v>1637</v>
      </c>
      <c r="P55" s="19" t="s">
        <v>253</v>
      </c>
      <c r="Q55" s="20" t="s">
        <v>85</v>
      </c>
      <c r="R55" s="77" t="s">
        <v>121</v>
      </c>
      <c r="S55" s="73" t="s">
        <v>121</v>
      </c>
      <c r="T55" s="22" t="s">
        <v>113</v>
      </c>
      <c r="U55" s="18" t="s">
        <v>172</v>
      </c>
      <c r="V55" s="19" t="s">
        <v>1638</v>
      </c>
      <c r="W55" s="20" t="s">
        <v>85</v>
      </c>
      <c r="X55" s="21" t="s">
        <v>1639</v>
      </c>
      <c r="Y55" s="19" t="s">
        <v>1640</v>
      </c>
      <c r="Z55" s="22" t="s">
        <v>85</v>
      </c>
      <c r="AA55" s="46" t="s">
        <v>1641</v>
      </c>
      <c r="AB55" s="37" t="s">
        <v>192</v>
      </c>
      <c r="AC55" s="49" t="s">
        <v>97</v>
      </c>
      <c r="AD55" s="83" t="s">
        <v>1642</v>
      </c>
      <c r="AE55" s="37" t="s">
        <v>97</v>
      </c>
      <c r="AF55" s="92" t="s">
        <v>97</v>
      </c>
      <c r="AG55" s="80" t="s">
        <v>121</v>
      </c>
      <c r="AH55" s="37" t="s">
        <v>1643</v>
      </c>
      <c r="AI55" s="49" t="s">
        <v>97</v>
      </c>
      <c r="AJ55" s="67" t="s">
        <v>92</v>
      </c>
      <c r="AK55" s="37" t="s">
        <v>1644</v>
      </c>
      <c r="AL55" s="92" t="s">
        <v>97</v>
      </c>
    </row>
    <row r="56" spans="2:38" ht="15.75" thickBot="1" x14ac:dyDescent="0.3">
      <c r="B56" s="153"/>
      <c r="C56" s="47" t="s">
        <v>1645</v>
      </c>
      <c r="D56" s="38" t="s">
        <v>703</v>
      </c>
      <c r="E56" s="25" t="s">
        <v>106</v>
      </c>
      <c r="F56" s="41" t="s">
        <v>450</v>
      </c>
      <c r="G56" s="38" t="s">
        <v>298</v>
      </c>
      <c r="H56" s="27" t="s">
        <v>101</v>
      </c>
      <c r="I56" s="23" t="s">
        <v>1646</v>
      </c>
      <c r="J56" s="38" t="s">
        <v>1225</v>
      </c>
      <c r="K56" s="25" t="s">
        <v>128</v>
      </c>
      <c r="L56" s="26" t="s">
        <v>1646</v>
      </c>
      <c r="M56" s="24" t="s">
        <v>78</v>
      </c>
      <c r="N56" s="27" t="s">
        <v>101</v>
      </c>
      <c r="O56" s="71" t="s">
        <v>1647</v>
      </c>
      <c r="P56" s="24" t="s">
        <v>340</v>
      </c>
      <c r="Q56" s="25" t="s">
        <v>113</v>
      </c>
      <c r="R56" s="78" t="s">
        <v>111</v>
      </c>
      <c r="S56" s="74" t="s">
        <v>82</v>
      </c>
      <c r="T56" s="27" t="s">
        <v>133</v>
      </c>
      <c r="U56" s="23" t="s">
        <v>204</v>
      </c>
      <c r="V56" s="24" t="s">
        <v>1648</v>
      </c>
      <c r="W56" s="25" t="s">
        <v>133</v>
      </c>
      <c r="X56" s="26" t="s">
        <v>85</v>
      </c>
      <c r="Y56" s="24" t="s">
        <v>1649</v>
      </c>
      <c r="Z56" s="27" t="s">
        <v>113</v>
      </c>
      <c r="AA56" s="47" t="s">
        <v>1520</v>
      </c>
      <c r="AB56" s="38" t="s">
        <v>95</v>
      </c>
      <c r="AC56" s="50" t="s">
        <v>121</v>
      </c>
      <c r="AD56" s="84" t="s">
        <v>1650</v>
      </c>
      <c r="AE56" s="38" t="s">
        <v>92</v>
      </c>
      <c r="AF56" s="93" t="s">
        <v>121</v>
      </c>
      <c r="AG56" s="81" t="s">
        <v>92</v>
      </c>
      <c r="AH56" s="38" t="s">
        <v>1484</v>
      </c>
      <c r="AI56" s="50" t="s">
        <v>121</v>
      </c>
      <c r="AJ56" s="68" t="s">
        <v>121</v>
      </c>
      <c r="AK56" s="38" t="s">
        <v>97</v>
      </c>
      <c r="AL56" s="93" t="s">
        <v>121</v>
      </c>
    </row>
    <row r="57" spans="2:38" x14ac:dyDescent="0.25">
      <c r="B57" s="153" t="s">
        <v>5</v>
      </c>
      <c r="C57" s="45" t="s">
        <v>1525</v>
      </c>
      <c r="D57" s="14" t="s">
        <v>140</v>
      </c>
      <c r="E57" s="15" t="s">
        <v>38</v>
      </c>
      <c r="F57" s="82" t="s">
        <v>1526</v>
      </c>
      <c r="G57" s="42" t="s">
        <v>41</v>
      </c>
      <c r="H57" s="17" t="s">
        <v>43</v>
      </c>
      <c r="I57" s="13" t="s">
        <v>1527</v>
      </c>
      <c r="J57" s="42" t="s">
        <v>1528</v>
      </c>
      <c r="K57" s="15" t="s">
        <v>46</v>
      </c>
      <c r="L57" s="16" t="s">
        <v>1527</v>
      </c>
      <c r="M57" s="36" t="s">
        <v>145</v>
      </c>
      <c r="N57" s="17" t="s">
        <v>48</v>
      </c>
      <c r="O57" s="79" t="s">
        <v>1529</v>
      </c>
      <c r="P57" s="54" t="s">
        <v>1530</v>
      </c>
      <c r="Q57" s="15" t="s">
        <v>148</v>
      </c>
      <c r="R57" s="76" t="s">
        <v>149</v>
      </c>
      <c r="S57" s="36" t="s">
        <v>1531</v>
      </c>
      <c r="T57" s="17" t="s">
        <v>54</v>
      </c>
      <c r="U57" s="13" t="s">
        <v>151</v>
      </c>
      <c r="V57" s="54" t="s">
        <v>1532</v>
      </c>
      <c r="W57" s="15" t="s">
        <v>57</v>
      </c>
      <c r="X57" s="66" t="s">
        <v>549</v>
      </c>
      <c r="Y57" s="36" t="s">
        <v>1533</v>
      </c>
      <c r="Z57" s="17" t="s">
        <v>60</v>
      </c>
      <c r="AA57" s="79" t="s">
        <v>1534</v>
      </c>
      <c r="AB57" s="36" t="s">
        <v>155</v>
      </c>
      <c r="AC57" s="48" t="s">
        <v>63</v>
      </c>
      <c r="AD57" s="82" t="s">
        <v>1535</v>
      </c>
      <c r="AE57" s="36" t="s">
        <v>1536</v>
      </c>
      <c r="AF57" s="91" t="s">
        <v>66</v>
      </c>
      <c r="AG57" s="79" t="s">
        <v>67</v>
      </c>
      <c r="AH57" s="36" t="s">
        <v>1537</v>
      </c>
      <c r="AI57" s="48" t="s">
        <v>63</v>
      </c>
      <c r="AJ57" s="66" t="s">
        <v>63</v>
      </c>
      <c r="AK57" s="36" t="s">
        <v>1538</v>
      </c>
      <c r="AL57" s="91" t="s">
        <v>66</v>
      </c>
    </row>
    <row r="58" spans="2:38" x14ac:dyDescent="0.25">
      <c r="B58" s="153"/>
      <c r="C58" s="46" t="s">
        <v>1539</v>
      </c>
      <c r="D58" s="19" t="s">
        <v>1339</v>
      </c>
      <c r="E58" s="20" t="s">
        <v>72</v>
      </c>
      <c r="F58" s="83" t="s">
        <v>1540</v>
      </c>
      <c r="G58" s="43" t="s">
        <v>298</v>
      </c>
      <c r="H58" s="22" t="s">
        <v>75</v>
      </c>
      <c r="I58" s="18" t="s">
        <v>1541</v>
      </c>
      <c r="J58" s="43" t="s">
        <v>1542</v>
      </c>
      <c r="K58" s="20" t="s">
        <v>78</v>
      </c>
      <c r="L58" s="21" t="s">
        <v>1541</v>
      </c>
      <c r="M58" s="37" t="s">
        <v>399</v>
      </c>
      <c r="N58" s="22" t="s">
        <v>75</v>
      </c>
      <c r="O58" s="80" t="s">
        <v>1543</v>
      </c>
      <c r="P58" s="55" t="s">
        <v>1544</v>
      </c>
      <c r="Q58" s="20" t="s">
        <v>82</v>
      </c>
      <c r="R58" s="77" t="s">
        <v>121</v>
      </c>
      <c r="S58" s="37" t="s">
        <v>1545</v>
      </c>
      <c r="T58" s="22" t="s">
        <v>85</v>
      </c>
      <c r="U58" s="18" t="s">
        <v>170</v>
      </c>
      <c r="V58" s="55" t="s">
        <v>1546</v>
      </c>
      <c r="W58" s="20" t="s">
        <v>82</v>
      </c>
      <c r="X58" s="67" t="s">
        <v>85</v>
      </c>
      <c r="Y58" s="37" t="s">
        <v>1547</v>
      </c>
      <c r="Z58" s="22" t="s">
        <v>82</v>
      </c>
      <c r="AA58" s="80" t="s">
        <v>1548</v>
      </c>
      <c r="AB58" s="37" t="s">
        <v>1351</v>
      </c>
      <c r="AC58" s="49" t="s">
        <v>92</v>
      </c>
      <c r="AD58" s="83" t="s">
        <v>1549</v>
      </c>
      <c r="AE58" s="37" t="s">
        <v>1021</v>
      </c>
      <c r="AF58" s="92" t="s">
        <v>95</v>
      </c>
      <c r="AG58" s="80" t="s">
        <v>95</v>
      </c>
      <c r="AH58" s="37" t="s">
        <v>1550</v>
      </c>
      <c r="AI58" s="49" t="s">
        <v>92</v>
      </c>
      <c r="AJ58" s="67" t="s">
        <v>97</v>
      </c>
      <c r="AK58" s="37" t="s">
        <v>1551</v>
      </c>
      <c r="AL58" s="92" t="s">
        <v>95</v>
      </c>
    </row>
    <row r="59" spans="2:38" x14ac:dyDescent="0.25">
      <c r="B59" s="153"/>
      <c r="C59" s="46" t="s">
        <v>1552</v>
      </c>
      <c r="D59" s="19" t="s">
        <v>955</v>
      </c>
      <c r="E59" s="20" t="s">
        <v>101</v>
      </c>
      <c r="F59" s="83" t="s">
        <v>1553</v>
      </c>
      <c r="G59" s="43" t="s">
        <v>248</v>
      </c>
      <c r="H59" s="22" t="s">
        <v>103</v>
      </c>
      <c r="I59" s="18" t="s">
        <v>1554</v>
      </c>
      <c r="J59" s="43" t="s">
        <v>389</v>
      </c>
      <c r="K59" s="20" t="s">
        <v>106</v>
      </c>
      <c r="L59" s="21" t="s">
        <v>1554</v>
      </c>
      <c r="M59" s="37" t="s">
        <v>201</v>
      </c>
      <c r="N59" s="22" t="s">
        <v>108</v>
      </c>
      <c r="O59" s="80" t="s">
        <v>1555</v>
      </c>
      <c r="P59" s="55" t="s">
        <v>1363</v>
      </c>
      <c r="Q59" s="20" t="s">
        <v>85</v>
      </c>
      <c r="R59" s="77" t="s">
        <v>116</v>
      </c>
      <c r="S59" s="37" t="s">
        <v>121</v>
      </c>
      <c r="T59" s="22" t="s">
        <v>113</v>
      </c>
      <c r="U59" s="18" t="s">
        <v>172</v>
      </c>
      <c r="V59" s="55" t="s">
        <v>1556</v>
      </c>
      <c r="W59" s="20" t="s">
        <v>85</v>
      </c>
      <c r="X59" s="67" t="s">
        <v>172</v>
      </c>
      <c r="Y59" s="37" t="s">
        <v>114</v>
      </c>
      <c r="Z59" s="22" t="s">
        <v>85</v>
      </c>
      <c r="AA59" s="80" t="s">
        <v>1557</v>
      </c>
      <c r="AB59" s="37" t="s">
        <v>192</v>
      </c>
      <c r="AC59" s="49" t="s">
        <v>97</v>
      </c>
      <c r="AD59" s="83" t="s">
        <v>1558</v>
      </c>
      <c r="AE59" s="37" t="s">
        <v>97</v>
      </c>
      <c r="AF59" s="92" t="s">
        <v>97</v>
      </c>
      <c r="AG59" s="80" t="s">
        <v>121</v>
      </c>
      <c r="AH59" s="37" t="s">
        <v>1559</v>
      </c>
      <c r="AI59" s="49" t="s">
        <v>97</v>
      </c>
      <c r="AJ59" s="67" t="s">
        <v>92</v>
      </c>
      <c r="AK59" s="37" t="s">
        <v>1560</v>
      </c>
      <c r="AL59" s="92" t="s">
        <v>97</v>
      </c>
    </row>
    <row r="60" spans="2:38" ht="15" customHeight="1" thickBot="1" x14ac:dyDescent="0.3">
      <c r="B60" s="153"/>
      <c r="C60" s="47" t="s">
        <v>1561</v>
      </c>
      <c r="D60" s="24" t="s">
        <v>703</v>
      </c>
      <c r="E60" s="25" t="s">
        <v>106</v>
      </c>
      <c r="F60" s="84" t="s">
        <v>1562</v>
      </c>
      <c r="G60" s="44" t="s">
        <v>904</v>
      </c>
      <c r="H60" s="27" t="s">
        <v>101</v>
      </c>
      <c r="I60" s="23" t="s">
        <v>613</v>
      </c>
      <c r="J60" s="44" t="s">
        <v>200</v>
      </c>
      <c r="K60" s="25" t="s">
        <v>128</v>
      </c>
      <c r="L60" s="26" t="s">
        <v>613</v>
      </c>
      <c r="M60" s="38" t="s">
        <v>78</v>
      </c>
      <c r="N60" s="27" t="s">
        <v>101</v>
      </c>
      <c r="O60" s="81" t="s">
        <v>1563</v>
      </c>
      <c r="P60" s="56" t="s">
        <v>915</v>
      </c>
      <c r="Q60" s="25" t="s">
        <v>113</v>
      </c>
      <c r="R60" s="78" t="s">
        <v>111</v>
      </c>
      <c r="S60" s="38" t="s">
        <v>85</v>
      </c>
      <c r="T60" s="27" t="s">
        <v>133</v>
      </c>
      <c r="U60" s="23" t="s">
        <v>204</v>
      </c>
      <c r="V60" s="56" t="s">
        <v>1564</v>
      </c>
      <c r="W60" s="25" t="s">
        <v>133</v>
      </c>
      <c r="X60" s="68" t="s">
        <v>116</v>
      </c>
      <c r="Y60" s="38" t="s">
        <v>1404</v>
      </c>
      <c r="Z60" s="27" t="s">
        <v>113</v>
      </c>
      <c r="AA60" s="81" t="s">
        <v>1565</v>
      </c>
      <c r="AB60" s="38" t="s">
        <v>95</v>
      </c>
      <c r="AC60" s="50" t="s">
        <v>121</v>
      </c>
      <c r="AD60" s="84" t="s">
        <v>1566</v>
      </c>
      <c r="AE60" s="38" t="s">
        <v>92</v>
      </c>
      <c r="AF60" s="93" t="s">
        <v>121</v>
      </c>
      <c r="AG60" s="81" t="s">
        <v>92</v>
      </c>
      <c r="AH60" s="38" t="s">
        <v>1484</v>
      </c>
      <c r="AI60" s="50" t="s">
        <v>121</v>
      </c>
      <c r="AJ60" s="68" t="s">
        <v>121</v>
      </c>
      <c r="AK60" s="38" t="s">
        <v>97</v>
      </c>
      <c r="AL60" s="93" t="s">
        <v>121</v>
      </c>
    </row>
    <row r="61" spans="2:38" x14ac:dyDescent="0.25">
      <c r="B61" s="153" t="s">
        <v>10</v>
      </c>
      <c r="C61" s="13" t="s">
        <v>1770</v>
      </c>
      <c r="D61" s="14" t="s">
        <v>1652</v>
      </c>
      <c r="E61" s="15" t="s">
        <v>38</v>
      </c>
      <c r="F61" s="16" t="s">
        <v>41</v>
      </c>
      <c r="G61" s="14" t="s">
        <v>1771</v>
      </c>
      <c r="H61" s="60" t="s">
        <v>43</v>
      </c>
      <c r="I61" s="13" t="s">
        <v>1772</v>
      </c>
      <c r="J61" s="14" t="s">
        <v>1773</v>
      </c>
      <c r="K61" s="15" t="s">
        <v>46</v>
      </c>
      <c r="L61" s="16" t="s">
        <v>1772</v>
      </c>
      <c r="M61" s="54" t="s">
        <v>1774</v>
      </c>
      <c r="N61" s="17" t="s">
        <v>48</v>
      </c>
      <c r="O61" s="79" t="s">
        <v>1775</v>
      </c>
      <c r="P61" s="54" t="s">
        <v>1612</v>
      </c>
      <c r="Q61" s="15" t="s">
        <v>51</v>
      </c>
      <c r="R61" s="76" t="s">
        <v>149</v>
      </c>
      <c r="S61" s="36" t="s">
        <v>1776</v>
      </c>
      <c r="T61" s="17" t="s">
        <v>54</v>
      </c>
      <c r="U61" s="13" t="s">
        <v>151</v>
      </c>
      <c r="V61" s="54" t="s">
        <v>1777</v>
      </c>
      <c r="W61" s="15" t="s">
        <v>57</v>
      </c>
      <c r="X61" s="76" t="s">
        <v>832</v>
      </c>
      <c r="Y61" s="36" t="s">
        <v>1778</v>
      </c>
      <c r="Z61" s="17" t="s">
        <v>60</v>
      </c>
      <c r="AA61" s="79" t="s">
        <v>1779</v>
      </c>
      <c r="AB61" s="36" t="s">
        <v>364</v>
      </c>
      <c r="AC61" s="48" t="s">
        <v>63</v>
      </c>
      <c r="AD61" s="76" t="s">
        <v>1780</v>
      </c>
      <c r="AE61" s="42" t="s">
        <v>1781</v>
      </c>
      <c r="AF61" s="91" t="s">
        <v>66</v>
      </c>
      <c r="AG61" s="63" t="s">
        <v>67</v>
      </c>
      <c r="AH61" s="36" t="s">
        <v>1782</v>
      </c>
      <c r="AI61" s="48" t="s">
        <v>63</v>
      </c>
      <c r="AJ61" s="66" t="s">
        <v>63</v>
      </c>
      <c r="AK61" s="36" t="s">
        <v>1783</v>
      </c>
      <c r="AL61" s="91" t="s">
        <v>66</v>
      </c>
    </row>
    <row r="62" spans="2:38" x14ac:dyDescent="0.25">
      <c r="B62" s="153"/>
      <c r="C62" s="18" t="s">
        <v>1784</v>
      </c>
      <c r="D62" s="19" t="s">
        <v>1785</v>
      </c>
      <c r="E62" s="20" t="s">
        <v>72</v>
      </c>
      <c r="F62" s="21" t="s">
        <v>904</v>
      </c>
      <c r="G62" s="19" t="s">
        <v>1786</v>
      </c>
      <c r="H62" s="61" t="s">
        <v>75</v>
      </c>
      <c r="I62" s="18" t="s">
        <v>1787</v>
      </c>
      <c r="J62" s="19" t="s">
        <v>1788</v>
      </c>
      <c r="K62" s="20" t="s">
        <v>78</v>
      </c>
      <c r="L62" s="21" t="s">
        <v>1787</v>
      </c>
      <c r="M62" s="55" t="s">
        <v>1789</v>
      </c>
      <c r="N62" s="22" t="s">
        <v>75</v>
      </c>
      <c r="O62" s="80" t="s">
        <v>1790</v>
      </c>
      <c r="P62" s="55" t="s">
        <v>436</v>
      </c>
      <c r="Q62" s="20" t="s">
        <v>170</v>
      </c>
      <c r="R62" s="77" t="s">
        <v>121</v>
      </c>
      <c r="S62" s="37" t="s">
        <v>1791</v>
      </c>
      <c r="T62" s="22" t="s">
        <v>85</v>
      </c>
      <c r="U62" s="18" t="s">
        <v>170</v>
      </c>
      <c r="V62" s="55" t="s">
        <v>1792</v>
      </c>
      <c r="W62" s="20" t="s">
        <v>82</v>
      </c>
      <c r="X62" s="77" t="s">
        <v>126</v>
      </c>
      <c r="Y62" s="37" t="s">
        <v>1793</v>
      </c>
      <c r="Z62" s="22" t="s">
        <v>82</v>
      </c>
      <c r="AA62" s="80" t="s">
        <v>1794</v>
      </c>
      <c r="AB62" s="37" t="s">
        <v>310</v>
      </c>
      <c r="AC62" s="49" t="s">
        <v>92</v>
      </c>
      <c r="AD62" s="77" t="s">
        <v>1795</v>
      </c>
      <c r="AE62" s="43" t="s">
        <v>1796</v>
      </c>
      <c r="AF62" s="92" t="s">
        <v>95</v>
      </c>
      <c r="AG62" s="64" t="s">
        <v>95</v>
      </c>
      <c r="AH62" s="37" t="s">
        <v>1797</v>
      </c>
      <c r="AI62" s="49" t="s">
        <v>92</v>
      </c>
      <c r="AJ62" s="67" t="s">
        <v>97</v>
      </c>
      <c r="AK62" s="37" t="s">
        <v>1798</v>
      </c>
      <c r="AL62" s="92" t="s">
        <v>95</v>
      </c>
    </row>
    <row r="63" spans="2:38" x14ac:dyDescent="0.25">
      <c r="B63" s="153"/>
      <c r="C63" s="18" t="s">
        <v>1799</v>
      </c>
      <c r="D63" s="19" t="s">
        <v>1161</v>
      </c>
      <c r="E63" s="20" t="s">
        <v>101</v>
      </c>
      <c r="F63" s="21" t="s">
        <v>73</v>
      </c>
      <c r="G63" s="19" t="s">
        <v>1800</v>
      </c>
      <c r="H63" s="61" t="s">
        <v>103</v>
      </c>
      <c r="I63" s="18" t="s">
        <v>1801</v>
      </c>
      <c r="J63" s="19" t="s">
        <v>748</v>
      </c>
      <c r="K63" s="20" t="s">
        <v>106</v>
      </c>
      <c r="L63" s="21" t="s">
        <v>1801</v>
      </c>
      <c r="M63" s="55" t="s">
        <v>1802</v>
      </c>
      <c r="N63" s="22" t="s">
        <v>108</v>
      </c>
      <c r="O63" s="80" t="s">
        <v>1803</v>
      </c>
      <c r="P63" s="55" t="s">
        <v>907</v>
      </c>
      <c r="Q63" s="20" t="s">
        <v>82</v>
      </c>
      <c r="R63" s="77" t="s">
        <v>116</v>
      </c>
      <c r="S63" s="37" t="s">
        <v>82</v>
      </c>
      <c r="T63" s="22" t="s">
        <v>113</v>
      </c>
      <c r="U63" s="18" t="s">
        <v>172</v>
      </c>
      <c r="V63" s="55" t="s">
        <v>1804</v>
      </c>
      <c r="W63" s="20" t="s">
        <v>85</v>
      </c>
      <c r="X63" s="77" t="s">
        <v>166</v>
      </c>
      <c r="Y63" s="37" t="s">
        <v>1805</v>
      </c>
      <c r="Z63" s="22" t="s">
        <v>85</v>
      </c>
      <c r="AA63" s="80" t="s">
        <v>1806</v>
      </c>
      <c r="AB63" s="37" t="s">
        <v>192</v>
      </c>
      <c r="AC63" s="49" t="s">
        <v>97</v>
      </c>
      <c r="AD63" s="77" t="s">
        <v>1807</v>
      </c>
      <c r="AE63" s="43" t="s">
        <v>97</v>
      </c>
      <c r="AF63" s="92" t="s">
        <v>97</v>
      </c>
      <c r="AG63" s="64" t="s">
        <v>92</v>
      </c>
      <c r="AH63" s="37" t="s">
        <v>1808</v>
      </c>
      <c r="AI63" s="49" t="s">
        <v>97</v>
      </c>
      <c r="AJ63" s="67" t="s">
        <v>92</v>
      </c>
      <c r="AK63" s="37" t="s">
        <v>1809</v>
      </c>
      <c r="AL63" s="92" t="s">
        <v>97</v>
      </c>
    </row>
    <row r="64" spans="2:38" ht="15.75" thickBot="1" x14ac:dyDescent="0.3">
      <c r="B64" s="153"/>
      <c r="C64" s="23" t="s">
        <v>1810</v>
      </c>
      <c r="D64" s="24" t="s">
        <v>197</v>
      </c>
      <c r="E64" s="25" t="s">
        <v>106</v>
      </c>
      <c r="F64" s="26" t="s">
        <v>101</v>
      </c>
      <c r="G64" s="24" t="s">
        <v>85</v>
      </c>
      <c r="H64" s="62" t="s">
        <v>101</v>
      </c>
      <c r="I64" s="23" t="s">
        <v>1811</v>
      </c>
      <c r="J64" s="24" t="s">
        <v>337</v>
      </c>
      <c r="K64" s="25" t="s">
        <v>128</v>
      </c>
      <c r="L64" s="26" t="s">
        <v>1811</v>
      </c>
      <c r="M64" s="56" t="s">
        <v>1812</v>
      </c>
      <c r="N64" s="27" t="s">
        <v>101</v>
      </c>
      <c r="O64" s="81" t="s">
        <v>1813</v>
      </c>
      <c r="P64" s="56" t="s">
        <v>1814</v>
      </c>
      <c r="Q64" s="25" t="s">
        <v>85</v>
      </c>
      <c r="R64" s="78" t="s">
        <v>111</v>
      </c>
      <c r="S64" s="38" t="s">
        <v>85</v>
      </c>
      <c r="T64" s="27" t="s">
        <v>133</v>
      </c>
      <c r="U64" s="23" t="s">
        <v>204</v>
      </c>
      <c r="V64" s="56" t="s">
        <v>1815</v>
      </c>
      <c r="W64" s="25" t="s">
        <v>133</v>
      </c>
      <c r="X64" s="78" t="s">
        <v>85</v>
      </c>
      <c r="Y64" s="38" t="s">
        <v>1816</v>
      </c>
      <c r="Z64" s="27" t="s">
        <v>113</v>
      </c>
      <c r="AA64" s="81" t="s">
        <v>207</v>
      </c>
      <c r="AB64" s="38" t="s">
        <v>95</v>
      </c>
      <c r="AC64" s="50" t="s">
        <v>121</v>
      </c>
      <c r="AD64" s="78" t="s">
        <v>1817</v>
      </c>
      <c r="AE64" s="44" t="s">
        <v>92</v>
      </c>
      <c r="AF64" s="93" t="s">
        <v>121</v>
      </c>
      <c r="AG64" s="65" t="s">
        <v>121</v>
      </c>
      <c r="AH64" s="38" t="s">
        <v>1484</v>
      </c>
      <c r="AI64" s="50" t="s">
        <v>121</v>
      </c>
      <c r="AJ64" s="68" t="s">
        <v>121</v>
      </c>
      <c r="AK64" s="38" t="s">
        <v>97</v>
      </c>
      <c r="AL64" s="93" t="s">
        <v>121</v>
      </c>
    </row>
    <row r="65" spans="2:38" x14ac:dyDescent="0.25">
      <c r="B65" s="153" t="s">
        <v>3</v>
      </c>
      <c r="C65" s="13" t="s">
        <v>1429</v>
      </c>
      <c r="D65" s="14" t="s">
        <v>1430</v>
      </c>
      <c r="E65" s="15" t="s">
        <v>38</v>
      </c>
      <c r="F65" s="16" t="s">
        <v>1431</v>
      </c>
      <c r="G65" s="14" t="s">
        <v>1432</v>
      </c>
      <c r="H65" s="17" t="s">
        <v>43</v>
      </c>
      <c r="I65" s="13" t="s">
        <v>1433</v>
      </c>
      <c r="J65" s="14" t="s">
        <v>1434</v>
      </c>
      <c r="K65" s="15" t="s">
        <v>46</v>
      </c>
      <c r="L65" s="16" t="s">
        <v>1433</v>
      </c>
      <c r="M65" s="72" t="s">
        <v>1435</v>
      </c>
      <c r="N65" s="17" t="s">
        <v>48</v>
      </c>
      <c r="O65" s="63" t="s">
        <v>609</v>
      </c>
      <c r="P65" s="14" t="s">
        <v>1238</v>
      </c>
      <c r="Q65" s="15" t="s">
        <v>51</v>
      </c>
      <c r="R65" s="16" t="s">
        <v>149</v>
      </c>
      <c r="S65" s="14" t="s">
        <v>1436</v>
      </c>
      <c r="T65" s="17" t="s">
        <v>1437</v>
      </c>
      <c r="U65" s="13" t="s">
        <v>151</v>
      </c>
      <c r="V65" s="14" t="s">
        <v>1438</v>
      </c>
      <c r="W65" s="15" t="s">
        <v>57</v>
      </c>
      <c r="X65" s="16" t="s">
        <v>51</v>
      </c>
      <c r="Y65" s="14" t="s">
        <v>1439</v>
      </c>
      <c r="Z65" s="17" t="s">
        <v>60</v>
      </c>
      <c r="AA65" s="63" t="s">
        <v>1440</v>
      </c>
      <c r="AB65" s="42" t="s">
        <v>364</v>
      </c>
      <c r="AC65" s="88" t="s">
        <v>63</v>
      </c>
      <c r="AD65" s="66" t="s">
        <v>1441</v>
      </c>
      <c r="AE65" s="72" t="s">
        <v>1442</v>
      </c>
      <c r="AF65" s="57" t="s">
        <v>66</v>
      </c>
      <c r="AG65" s="69" t="s">
        <v>67</v>
      </c>
      <c r="AH65" s="54" t="s">
        <v>1443</v>
      </c>
      <c r="AI65" s="88" t="s">
        <v>63</v>
      </c>
      <c r="AJ65" s="82" t="s">
        <v>63</v>
      </c>
      <c r="AK65" s="54" t="s">
        <v>1444</v>
      </c>
      <c r="AL65" s="91" t="s">
        <v>66</v>
      </c>
    </row>
    <row r="66" spans="2:38" x14ac:dyDescent="0.25">
      <c r="B66" s="153"/>
      <c r="C66" s="18" t="s">
        <v>1445</v>
      </c>
      <c r="D66" s="19" t="s">
        <v>1446</v>
      </c>
      <c r="E66" s="20" t="s">
        <v>72</v>
      </c>
      <c r="F66" s="21" t="s">
        <v>628</v>
      </c>
      <c r="G66" s="19" t="s">
        <v>1447</v>
      </c>
      <c r="H66" s="22" t="s">
        <v>75</v>
      </c>
      <c r="I66" s="18" t="s">
        <v>1448</v>
      </c>
      <c r="J66" s="19" t="s">
        <v>1449</v>
      </c>
      <c r="K66" s="20" t="s">
        <v>78</v>
      </c>
      <c r="L66" s="21" t="s">
        <v>1448</v>
      </c>
      <c r="M66" s="73" t="s">
        <v>1450</v>
      </c>
      <c r="N66" s="22" t="s">
        <v>75</v>
      </c>
      <c r="O66" s="64" t="s">
        <v>1451</v>
      </c>
      <c r="P66" s="19" t="s">
        <v>375</v>
      </c>
      <c r="Q66" s="20" t="s">
        <v>82</v>
      </c>
      <c r="R66" s="21" t="s">
        <v>121</v>
      </c>
      <c r="S66" s="19" t="s">
        <v>1452</v>
      </c>
      <c r="T66" s="22" t="s">
        <v>82</v>
      </c>
      <c r="U66" s="18" t="s">
        <v>170</v>
      </c>
      <c r="V66" s="19" t="s">
        <v>1453</v>
      </c>
      <c r="W66" s="20" t="s">
        <v>82</v>
      </c>
      <c r="X66" s="21" t="s">
        <v>85</v>
      </c>
      <c r="Y66" s="19" t="s">
        <v>1454</v>
      </c>
      <c r="Z66" s="22" t="s">
        <v>82</v>
      </c>
      <c r="AA66" s="64" t="s">
        <v>1455</v>
      </c>
      <c r="AB66" s="43" t="s">
        <v>310</v>
      </c>
      <c r="AC66" s="89" t="s">
        <v>92</v>
      </c>
      <c r="AD66" s="67" t="s">
        <v>1456</v>
      </c>
      <c r="AE66" s="73" t="s">
        <v>1457</v>
      </c>
      <c r="AF66" s="58" t="s">
        <v>95</v>
      </c>
      <c r="AG66" s="70" t="s">
        <v>95</v>
      </c>
      <c r="AH66" s="55" t="s">
        <v>1458</v>
      </c>
      <c r="AI66" s="89" t="s">
        <v>92</v>
      </c>
      <c r="AJ66" s="83" t="s">
        <v>97</v>
      </c>
      <c r="AK66" s="55" t="s">
        <v>1459</v>
      </c>
      <c r="AL66" s="92" t="s">
        <v>95</v>
      </c>
    </row>
    <row r="67" spans="2:38" x14ac:dyDescent="0.25">
      <c r="B67" s="153"/>
      <c r="C67" s="18" t="s">
        <v>1460</v>
      </c>
      <c r="D67" s="19" t="s">
        <v>316</v>
      </c>
      <c r="E67" s="20" t="s">
        <v>101</v>
      </c>
      <c r="F67" s="21" t="s">
        <v>108</v>
      </c>
      <c r="G67" s="19" t="s">
        <v>971</v>
      </c>
      <c r="H67" s="22" t="s">
        <v>103</v>
      </c>
      <c r="I67" s="18" t="s">
        <v>1461</v>
      </c>
      <c r="J67" s="19" t="s">
        <v>337</v>
      </c>
      <c r="K67" s="20" t="s">
        <v>106</v>
      </c>
      <c r="L67" s="21" t="s">
        <v>1461</v>
      </c>
      <c r="M67" s="73" t="s">
        <v>1462</v>
      </c>
      <c r="N67" s="22" t="s">
        <v>108</v>
      </c>
      <c r="O67" s="64" t="s">
        <v>1463</v>
      </c>
      <c r="P67" s="19" t="s">
        <v>1464</v>
      </c>
      <c r="Q67" s="20" t="s">
        <v>85</v>
      </c>
      <c r="R67" s="21" t="s">
        <v>116</v>
      </c>
      <c r="S67" s="19" t="s">
        <v>1465</v>
      </c>
      <c r="T67" s="22" t="s">
        <v>85</v>
      </c>
      <c r="U67" s="18" t="s">
        <v>172</v>
      </c>
      <c r="V67" s="19" t="s">
        <v>1466</v>
      </c>
      <c r="W67" s="20" t="s">
        <v>85</v>
      </c>
      <c r="X67" s="21" t="s">
        <v>172</v>
      </c>
      <c r="Y67" s="19" t="s">
        <v>1467</v>
      </c>
      <c r="Z67" s="22" t="s">
        <v>85</v>
      </c>
      <c r="AA67" s="64" t="s">
        <v>1468</v>
      </c>
      <c r="AB67" s="43" t="s">
        <v>192</v>
      </c>
      <c r="AC67" s="89" t="s">
        <v>97</v>
      </c>
      <c r="AD67" s="67" t="s">
        <v>1469</v>
      </c>
      <c r="AE67" s="73" t="s">
        <v>97</v>
      </c>
      <c r="AF67" s="58" t="s">
        <v>97</v>
      </c>
      <c r="AG67" s="70" t="s">
        <v>92</v>
      </c>
      <c r="AH67" s="55" t="s">
        <v>1470</v>
      </c>
      <c r="AI67" s="89" t="s">
        <v>97</v>
      </c>
      <c r="AJ67" s="83" t="s">
        <v>92</v>
      </c>
      <c r="AK67" s="55" t="s">
        <v>1471</v>
      </c>
      <c r="AL67" s="92" t="s">
        <v>97</v>
      </c>
    </row>
    <row r="68" spans="2:38" ht="15.75" thickBot="1" x14ac:dyDescent="0.3">
      <c r="B68" s="153"/>
      <c r="C68" s="23" t="s">
        <v>1472</v>
      </c>
      <c r="D68" s="24" t="s">
        <v>1473</v>
      </c>
      <c r="E68" s="25" t="s">
        <v>106</v>
      </c>
      <c r="F68" s="26" t="s">
        <v>1474</v>
      </c>
      <c r="G68" s="24" t="s">
        <v>904</v>
      </c>
      <c r="H68" s="27" t="s">
        <v>101</v>
      </c>
      <c r="I68" s="23" t="s">
        <v>1475</v>
      </c>
      <c r="J68" s="24" t="s">
        <v>1476</v>
      </c>
      <c r="K68" s="25" t="s">
        <v>128</v>
      </c>
      <c r="L68" s="26" t="s">
        <v>1475</v>
      </c>
      <c r="M68" s="74" t="s">
        <v>1477</v>
      </c>
      <c r="N68" s="27" t="s">
        <v>101</v>
      </c>
      <c r="O68" s="65" t="s">
        <v>1478</v>
      </c>
      <c r="P68" s="24" t="s">
        <v>1479</v>
      </c>
      <c r="Q68" s="25" t="s">
        <v>113</v>
      </c>
      <c r="R68" s="26" t="s">
        <v>111</v>
      </c>
      <c r="S68" s="24" t="s">
        <v>85</v>
      </c>
      <c r="T68" s="27" t="s">
        <v>113</v>
      </c>
      <c r="U68" s="23" t="s">
        <v>204</v>
      </c>
      <c r="V68" s="24" t="s">
        <v>1480</v>
      </c>
      <c r="W68" s="25" t="s">
        <v>133</v>
      </c>
      <c r="X68" s="26" t="s">
        <v>116</v>
      </c>
      <c r="Y68" s="24" t="s">
        <v>1481</v>
      </c>
      <c r="Z68" s="27" t="s">
        <v>113</v>
      </c>
      <c r="AA68" s="65" t="s">
        <v>1482</v>
      </c>
      <c r="AB68" s="44" t="s">
        <v>95</v>
      </c>
      <c r="AC68" s="90" t="s">
        <v>121</v>
      </c>
      <c r="AD68" s="68" t="s">
        <v>1483</v>
      </c>
      <c r="AE68" s="74" t="s">
        <v>92</v>
      </c>
      <c r="AF68" s="59" t="s">
        <v>121</v>
      </c>
      <c r="AG68" s="71" t="s">
        <v>121</v>
      </c>
      <c r="AH68" s="56" t="s">
        <v>1484</v>
      </c>
      <c r="AI68" s="90" t="s">
        <v>121</v>
      </c>
      <c r="AJ68" s="84" t="s">
        <v>121</v>
      </c>
      <c r="AK68" s="56" t="s">
        <v>97</v>
      </c>
      <c r="AL68" s="93" t="s">
        <v>121</v>
      </c>
    </row>
    <row r="69" spans="2:38" x14ac:dyDescent="0.25">
      <c r="B69" s="153" t="s">
        <v>8</v>
      </c>
      <c r="C69" s="13" t="s">
        <v>1651</v>
      </c>
      <c r="D69" s="14" t="s">
        <v>1652</v>
      </c>
      <c r="E69" s="15" t="s">
        <v>38</v>
      </c>
      <c r="F69" s="16" t="s">
        <v>1653</v>
      </c>
      <c r="G69" s="14" t="s">
        <v>1431</v>
      </c>
      <c r="H69" s="17" t="s">
        <v>43</v>
      </c>
      <c r="I69" s="13" t="s">
        <v>1654</v>
      </c>
      <c r="J69" s="14" t="s">
        <v>1655</v>
      </c>
      <c r="K69" s="51" t="s">
        <v>46</v>
      </c>
      <c r="L69" s="16" t="s">
        <v>1654</v>
      </c>
      <c r="M69" s="14" t="s">
        <v>1656</v>
      </c>
      <c r="N69" s="17" t="s">
        <v>48</v>
      </c>
      <c r="O69" s="63" t="s">
        <v>292</v>
      </c>
      <c r="P69" s="14" t="s">
        <v>356</v>
      </c>
      <c r="Q69" s="15" t="s">
        <v>51</v>
      </c>
      <c r="R69" s="16" t="s">
        <v>149</v>
      </c>
      <c r="S69" s="14" t="s">
        <v>1657</v>
      </c>
      <c r="T69" s="17" t="s">
        <v>54</v>
      </c>
      <c r="U69" s="13" t="s">
        <v>151</v>
      </c>
      <c r="V69" s="14" t="s">
        <v>1658</v>
      </c>
      <c r="W69" s="15" t="s">
        <v>57</v>
      </c>
      <c r="X69" s="16" t="s">
        <v>51</v>
      </c>
      <c r="Y69" s="72" t="s">
        <v>1659</v>
      </c>
      <c r="Z69" s="17" t="s">
        <v>60</v>
      </c>
      <c r="AA69" s="63" t="s">
        <v>1660</v>
      </c>
      <c r="AB69" s="42" t="s">
        <v>364</v>
      </c>
      <c r="AC69" s="88" t="s">
        <v>63</v>
      </c>
      <c r="AD69" s="66" t="s">
        <v>1661</v>
      </c>
      <c r="AE69" s="72" t="s">
        <v>1662</v>
      </c>
      <c r="AF69" s="57" t="s">
        <v>66</v>
      </c>
      <c r="AG69" s="69" t="s">
        <v>67</v>
      </c>
      <c r="AH69" s="54" t="s">
        <v>1663</v>
      </c>
      <c r="AI69" s="88" t="s">
        <v>63</v>
      </c>
      <c r="AJ69" s="82" t="s">
        <v>63</v>
      </c>
      <c r="AK69" s="54" t="s">
        <v>1664</v>
      </c>
      <c r="AL69" s="57" t="s">
        <v>66</v>
      </c>
    </row>
    <row r="70" spans="2:38" x14ac:dyDescent="0.25">
      <c r="B70" s="153"/>
      <c r="C70" s="18" t="s">
        <v>1665</v>
      </c>
      <c r="D70" s="19" t="s">
        <v>1666</v>
      </c>
      <c r="E70" s="20" t="s">
        <v>72</v>
      </c>
      <c r="F70" s="21" t="s">
        <v>1667</v>
      </c>
      <c r="G70" s="19" t="s">
        <v>759</v>
      </c>
      <c r="H70" s="22" t="s">
        <v>75</v>
      </c>
      <c r="I70" s="18" t="s">
        <v>1668</v>
      </c>
      <c r="J70" s="19" t="s">
        <v>1669</v>
      </c>
      <c r="K70" s="52" t="s">
        <v>78</v>
      </c>
      <c r="L70" s="21" t="s">
        <v>1668</v>
      </c>
      <c r="M70" s="19" t="s">
        <v>1670</v>
      </c>
      <c r="N70" s="22" t="s">
        <v>75</v>
      </c>
      <c r="O70" s="64" t="s">
        <v>1124</v>
      </c>
      <c r="P70" s="19" t="s">
        <v>1149</v>
      </c>
      <c r="Q70" s="20" t="s">
        <v>82</v>
      </c>
      <c r="R70" s="21" t="s">
        <v>121</v>
      </c>
      <c r="S70" s="19" t="s">
        <v>1671</v>
      </c>
      <c r="T70" s="22" t="s">
        <v>85</v>
      </c>
      <c r="U70" s="18" t="s">
        <v>170</v>
      </c>
      <c r="V70" s="19" t="s">
        <v>1672</v>
      </c>
      <c r="W70" s="20" t="s">
        <v>82</v>
      </c>
      <c r="X70" s="21" t="s">
        <v>172</v>
      </c>
      <c r="Y70" s="73" t="s">
        <v>1673</v>
      </c>
      <c r="Z70" s="22" t="s">
        <v>82</v>
      </c>
      <c r="AA70" s="64" t="s">
        <v>626</v>
      </c>
      <c r="AB70" s="43" t="s">
        <v>444</v>
      </c>
      <c r="AC70" s="89" t="s">
        <v>92</v>
      </c>
      <c r="AD70" s="67" t="s">
        <v>1674</v>
      </c>
      <c r="AE70" s="73" t="s">
        <v>1675</v>
      </c>
      <c r="AF70" s="58" t="s">
        <v>95</v>
      </c>
      <c r="AG70" s="70" t="s">
        <v>95</v>
      </c>
      <c r="AH70" s="55" t="s">
        <v>1676</v>
      </c>
      <c r="AI70" s="89" t="s">
        <v>92</v>
      </c>
      <c r="AJ70" s="83" t="s">
        <v>97</v>
      </c>
      <c r="AK70" s="55" t="s">
        <v>1677</v>
      </c>
      <c r="AL70" s="58" t="s">
        <v>95</v>
      </c>
    </row>
    <row r="71" spans="2:38" x14ac:dyDescent="0.25">
      <c r="B71" s="153"/>
      <c r="C71" s="18" t="s">
        <v>1678</v>
      </c>
      <c r="D71" s="19" t="s">
        <v>316</v>
      </c>
      <c r="E71" s="20" t="s">
        <v>101</v>
      </c>
      <c r="F71" s="21" t="s">
        <v>1679</v>
      </c>
      <c r="G71" s="19" t="s">
        <v>298</v>
      </c>
      <c r="H71" s="22" t="s">
        <v>103</v>
      </c>
      <c r="I71" s="18" t="s">
        <v>1680</v>
      </c>
      <c r="J71" s="19" t="s">
        <v>1106</v>
      </c>
      <c r="K71" s="52" t="s">
        <v>106</v>
      </c>
      <c r="L71" s="21" t="s">
        <v>1680</v>
      </c>
      <c r="M71" s="19" t="s">
        <v>116</v>
      </c>
      <c r="N71" s="22" t="s">
        <v>108</v>
      </c>
      <c r="O71" s="64" t="s">
        <v>1681</v>
      </c>
      <c r="P71" s="19" t="s">
        <v>1682</v>
      </c>
      <c r="Q71" s="20" t="s">
        <v>85</v>
      </c>
      <c r="R71" s="21" t="s">
        <v>116</v>
      </c>
      <c r="S71" s="19" t="s">
        <v>85</v>
      </c>
      <c r="T71" s="22" t="s">
        <v>113</v>
      </c>
      <c r="U71" s="18" t="s">
        <v>172</v>
      </c>
      <c r="V71" s="19" t="s">
        <v>1683</v>
      </c>
      <c r="W71" s="20" t="s">
        <v>85</v>
      </c>
      <c r="X71" s="21" t="s">
        <v>85</v>
      </c>
      <c r="Y71" s="73" t="s">
        <v>1684</v>
      </c>
      <c r="Z71" s="22" t="s">
        <v>85</v>
      </c>
      <c r="AA71" s="64" t="s">
        <v>1685</v>
      </c>
      <c r="AB71" s="43" t="s">
        <v>328</v>
      </c>
      <c r="AC71" s="89" t="s">
        <v>97</v>
      </c>
      <c r="AD71" s="67" t="s">
        <v>1686</v>
      </c>
      <c r="AE71" s="73" t="s">
        <v>97</v>
      </c>
      <c r="AF71" s="58" t="s">
        <v>97</v>
      </c>
      <c r="AG71" s="70" t="s">
        <v>92</v>
      </c>
      <c r="AH71" s="55" t="s">
        <v>1687</v>
      </c>
      <c r="AI71" s="89" t="s">
        <v>97</v>
      </c>
      <c r="AJ71" s="83" t="s">
        <v>92</v>
      </c>
      <c r="AK71" s="55" t="s">
        <v>1021</v>
      </c>
      <c r="AL71" s="58" t="s">
        <v>97</v>
      </c>
    </row>
    <row r="72" spans="2:38" ht="15.75" thickBot="1" x14ac:dyDescent="0.3">
      <c r="B72" s="153"/>
      <c r="C72" s="23" t="s">
        <v>1688</v>
      </c>
      <c r="D72" s="24" t="s">
        <v>703</v>
      </c>
      <c r="E72" s="25" t="s">
        <v>106</v>
      </c>
      <c r="F72" s="26" t="s">
        <v>185</v>
      </c>
      <c r="G72" s="24" t="s">
        <v>1474</v>
      </c>
      <c r="H72" s="27" t="s">
        <v>101</v>
      </c>
      <c r="I72" s="23" t="s">
        <v>172</v>
      </c>
      <c r="J72" s="24" t="s">
        <v>557</v>
      </c>
      <c r="K72" s="53" t="s">
        <v>128</v>
      </c>
      <c r="L72" s="26" t="s">
        <v>172</v>
      </c>
      <c r="M72" s="24" t="s">
        <v>746</v>
      </c>
      <c r="N72" s="27" t="s">
        <v>101</v>
      </c>
      <c r="O72" s="65" t="s">
        <v>1230</v>
      </c>
      <c r="P72" s="24" t="s">
        <v>915</v>
      </c>
      <c r="Q72" s="25" t="s">
        <v>113</v>
      </c>
      <c r="R72" s="26" t="s">
        <v>111</v>
      </c>
      <c r="S72" s="24" t="s">
        <v>121</v>
      </c>
      <c r="T72" s="27" t="s">
        <v>133</v>
      </c>
      <c r="U72" s="23" t="s">
        <v>204</v>
      </c>
      <c r="V72" s="24" t="s">
        <v>1689</v>
      </c>
      <c r="W72" s="25" t="s">
        <v>133</v>
      </c>
      <c r="X72" s="26" t="s">
        <v>116</v>
      </c>
      <c r="Y72" s="74" t="s">
        <v>114</v>
      </c>
      <c r="Z72" s="27" t="s">
        <v>113</v>
      </c>
      <c r="AA72" s="65" t="s">
        <v>1073</v>
      </c>
      <c r="AB72" s="44" t="s">
        <v>95</v>
      </c>
      <c r="AC72" s="90" t="s">
        <v>121</v>
      </c>
      <c r="AD72" s="68" t="s">
        <v>1690</v>
      </c>
      <c r="AE72" s="74" t="s">
        <v>92</v>
      </c>
      <c r="AF72" s="59" t="s">
        <v>121</v>
      </c>
      <c r="AG72" s="71" t="s">
        <v>121</v>
      </c>
      <c r="AH72" s="56" t="s">
        <v>1484</v>
      </c>
      <c r="AI72" s="90" t="s">
        <v>121</v>
      </c>
      <c r="AJ72" s="84" t="s">
        <v>121</v>
      </c>
      <c r="AK72" s="56" t="s">
        <v>97</v>
      </c>
      <c r="AL72" s="59" t="s">
        <v>121</v>
      </c>
    </row>
    <row r="73" spans="2:38" x14ac:dyDescent="0.25">
      <c r="B73" s="153" t="s">
        <v>17</v>
      </c>
      <c r="C73" s="13" t="s">
        <v>2047</v>
      </c>
      <c r="D73" s="14" t="s">
        <v>350</v>
      </c>
      <c r="E73" s="15" t="s">
        <v>38</v>
      </c>
      <c r="F73" s="16" t="s">
        <v>2048</v>
      </c>
      <c r="G73" s="14" t="s">
        <v>2049</v>
      </c>
      <c r="H73" s="17" t="s">
        <v>43</v>
      </c>
      <c r="I73" s="13" t="s">
        <v>422</v>
      </c>
      <c r="J73" s="14" t="s">
        <v>2050</v>
      </c>
      <c r="K73" s="15" t="s">
        <v>46</v>
      </c>
      <c r="L73" s="16" t="s">
        <v>422</v>
      </c>
      <c r="M73" s="14" t="s">
        <v>2051</v>
      </c>
      <c r="N73" s="17" t="s">
        <v>48</v>
      </c>
      <c r="O73" s="13" t="s">
        <v>2052</v>
      </c>
      <c r="P73" s="14" t="s">
        <v>1384</v>
      </c>
      <c r="Q73" s="48" t="s">
        <v>148</v>
      </c>
      <c r="R73" s="16" t="s">
        <v>149</v>
      </c>
      <c r="S73" s="14" t="s">
        <v>2053</v>
      </c>
      <c r="T73" s="57" t="s">
        <v>54</v>
      </c>
      <c r="U73" s="13" t="s">
        <v>151</v>
      </c>
      <c r="V73" s="14" t="s">
        <v>2054</v>
      </c>
      <c r="W73" s="88" t="s">
        <v>57</v>
      </c>
      <c r="X73" s="66" t="s">
        <v>1388</v>
      </c>
      <c r="Y73" s="14" t="s">
        <v>2055</v>
      </c>
      <c r="Z73" s="91" t="s">
        <v>60</v>
      </c>
      <c r="AA73" s="63" t="s">
        <v>2056</v>
      </c>
      <c r="AB73" s="42" t="s">
        <v>364</v>
      </c>
      <c r="AC73" s="88" t="s">
        <v>63</v>
      </c>
      <c r="AD73" s="66" t="s">
        <v>2057</v>
      </c>
      <c r="AE73" s="72" t="s">
        <v>2058</v>
      </c>
      <c r="AF73" s="57" t="s">
        <v>66</v>
      </c>
      <c r="AG73" s="69" t="s">
        <v>67</v>
      </c>
      <c r="AH73" s="54" t="s">
        <v>2059</v>
      </c>
      <c r="AI73" s="88" t="s">
        <v>63</v>
      </c>
      <c r="AJ73" s="82" t="s">
        <v>63</v>
      </c>
      <c r="AK73" s="54" t="s">
        <v>2060</v>
      </c>
      <c r="AL73" s="57" t="s">
        <v>66</v>
      </c>
    </row>
    <row r="74" spans="2:38" x14ac:dyDescent="0.25">
      <c r="B74" s="153"/>
      <c r="C74" s="18" t="s">
        <v>2061</v>
      </c>
      <c r="D74" s="19" t="s">
        <v>71</v>
      </c>
      <c r="E74" s="20" t="s">
        <v>72</v>
      </c>
      <c r="F74" s="21" t="s">
        <v>2062</v>
      </c>
      <c r="G74" s="19" t="s">
        <v>1225</v>
      </c>
      <c r="H74" s="22" t="s">
        <v>75</v>
      </c>
      <c r="I74" s="18" t="s">
        <v>841</v>
      </c>
      <c r="J74" s="19" t="s">
        <v>2063</v>
      </c>
      <c r="K74" s="20" t="s">
        <v>78</v>
      </c>
      <c r="L74" s="21" t="s">
        <v>841</v>
      </c>
      <c r="M74" s="19" t="s">
        <v>2064</v>
      </c>
      <c r="N74" s="22" t="s">
        <v>75</v>
      </c>
      <c r="O74" s="18" t="s">
        <v>1805</v>
      </c>
      <c r="P74" s="19" t="s">
        <v>1149</v>
      </c>
      <c r="Q74" s="49" t="s">
        <v>82</v>
      </c>
      <c r="R74" s="21" t="s">
        <v>121</v>
      </c>
      <c r="S74" s="19" t="s">
        <v>2065</v>
      </c>
      <c r="T74" s="58" t="s">
        <v>85</v>
      </c>
      <c r="U74" s="18" t="s">
        <v>170</v>
      </c>
      <c r="V74" s="19" t="s">
        <v>2066</v>
      </c>
      <c r="W74" s="89" t="s">
        <v>82</v>
      </c>
      <c r="X74" s="67" t="s">
        <v>1112</v>
      </c>
      <c r="Y74" s="19" t="s">
        <v>2067</v>
      </c>
      <c r="Z74" s="92" t="s">
        <v>82</v>
      </c>
      <c r="AA74" s="64" t="s">
        <v>2068</v>
      </c>
      <c r="AB74" s="43" t="s">
        <v>383</v>
      </c>
      <c r="AC74" s="89" t="s">
        <v>92</v>
      </c>
      <c r="AD74" s="67" t="s">
        <v>2069</v>
      </c>
      <c r="AE74" s="73" t="s">
        <v>2070</v>
      </c>
      <c r="AF74" s="58" t="s">
        <v>95</v>
      </c>
      <c r="AG74" s="70" t="s">
        <v>95</v>
      </c>
      <c r="AH74" s="55" t="s">
        <v>2071</v>
      </c>
      <c r="AI74" s="89" t="s">
        <v>92</v>
      </c>
      <c r="AJ74" s="83" t="s">
        <v>97</v>
      </c>
      <c r="AK74" s="55" t="s">
        <v>2072</v>
      </c>
      <c r="AL74" s="58" t="s">
        <v>95</v>
      </c>
    </row>
    <row r="75" spans="2:38" x14ac:dyDescent="0.25">
      <c r="B75" s="153"/>
      <c r="C75" s="18" t="s">
        <v>2073</v>
      </c>
      <c r="D75" s="19" t="s">
        <v>316</v>
      </c>
      <c r="E75" s="20" t="s">
        <v>101</v>
      </c>
      <c r="F75" s="21" t="s">
        <v>2074</v>
      </c>
      <c r="G75" s="19" t="s">
        <v>2075</v>
      </c>
      <c r="H75" s="22" t="s">
        <v>103</v>
      </c>
      <c r="I75" s="18" t="s">
        <v>116</v>
      </c>
      <c r="J75" s="19" t="s">
        <v>958</v>
      </c>
      <c r="K75" s="20" t="s">
        <v>106</v>
      </c>
      <c r="L75" s="21" t="s">
        <v>116</v>
      </c>
      <c r="M75" s="19" t="s">
        <v>2076</v>
      </c>
      <c r="N75" s="22" t="s">
        <v>108</v>
      </c>
      <c r="O75" s="18" t="s">
        <v>538</v>
      </c>
      <c r="P75" s="19" t="s">
        <v>1682</v>
      </c>
      <c r="Q75" s="49" t="s">
        <v>85</v>
      </c>
      <c r="R75" s="21" t="s">
        <v>116</v>
      </c>
      <c r="S75" s="19" t="s">
        <v>121</v>
      </c>
      <c r="T75" s="58" t="s">
        <v>113</v>
      </c>
      <c r="U75" s="18" t="s">
        <v>172</v>
      </c>
      <c r="V75" s="19" t="s">
        <v>2077</v>
      </c>
      <c r="W75" s="89" t="s">
        <v>85</v>
      </c>
      <c r="X75" s="67" t="s">
        <v>116</v>
      </c>
      <c r="Y75" s="19" t="s">
        <v>2078</v>
      </c>
      <c r="Z75" s="92" t="s">
        <v>85</v>
      </c>
      <c r="AA75" s="64" t="s">
        <v>2079</v>
      </c>
      <c r="AB75" s="43" t="s">
        <v>119</v>
      </c>
      <c r="AC75" s="89" t="s">
        <v>97</v>
      </c>
      <c r="AD75" s="67" t="s">
        <v>2080</v>
      </c>
      <c r="AE75" s="73" t="s">
        <v>2081</v>
      </c>
      <c r="AF75" s="58" t="s">
        <v>97</v>
      </c>
      <c r="AG75" s="70" t="s">
        <v>92</v>
      </c>
      <c r="AH75" s="55" t="s">
        <v>2082</v>
      </c>
      <c r="AI75" s="89" t="s">
        <v>97</v>
      </c>
      <c r="AJ75" s="83" t="s">
        <v>92</v>
      </c>
      <c r="AK75" s="55" t="s">
        <v>332</v>
      </c>
      <c r="AL75" s="58" t="s">
        <v>97</v>
      </c>
    </row>
    <row r="76" spans="2:38" ht="15.75" thickBot="1" x14ac:dyDescent="0.3">
      <c r="B76" s="153"/>
      <c r="C76" s="23" t="s">
        <v>2083</v>
      </c>
      <c r="D76" s="24" t="s">
        <v>405</v>
      </c>
      <c r="E76" s="25" t="s">
        <v>106</v>
      </c>
      <c r="F76" s="26" t="s">
        <v>2084</v>
      </c>
      <c r="G76" s="24" t="s">
        <v>1595</v>
      </c>
      <c r="H76" s="27" t="s">
        <v>101</v>
      </c>
      <c r="I76" s="23" t="s">
        <v>746</v>
      </c>
      <c r="J76" s="24" t="s">
        <v>318</v>
      </c>
      <c r="K76" s="25" t="s">
        <v>128</v>
      </c>
      <c r="L76" s="26" t="s">
        <v>746</v>
      </c>
      <c r="M76" s="24" t="s">
        <v>1226</v>
      </c>
      <c r="N76" s="27" t="s">
        <v>101</v>
      </c>
      <c r="O76" s="23" t="s">
        <v>342</v>
      </c>
      <c r="P76" s="24" t="s">
        <v>1121</v>
      </c>
      <c r="Q76" s="50" t="s">
        <v>113</v>
      </c>
      <c r="R76" s="26" t="s">
        <v>111</v>
      </c>
      <c r="S76" s="24" t="s">
        <v>85</v>
      </c>
      <c r="T76" s="59" t="s">
        <v>133</v>
      </c>
      <c r="U76" s="23" t="s">
        <v>204</v>
      </c>
      <c r="V76" s="24" t="s">
        <v>2085</v>
      </c>
      <c r="W76" s="90" t="s">
        <v>133</v>
      </c>
      <c r="X76" s="68" t="s">
        <v>113</v>
      </c>
      <c r="Y76" s="24" t="s">
        <v>2086</v>
      </c>
      <c r="Z76" s="93" t="s">
        <v>113</v>
      </c>
      <c r="AA76" s="65" t="s">
        <v>1854</v>
      </c>
      <c r="AB76" s="44" t="s">
        <v>95</v>
      </c>
      <c r="AC76" s="90" t="s">
        <v>121</v>
      </c>
      <c r="AD76" s="68" t="s">
        <v>2087</v>
      </c>
      <c r="AE76" s="74" t="s">
        <v>92</v>
      </c>
      <c r="AF76" s="59" t="s">
        <v>121</v>
      </c>
      <c r="AG76" s="71" t="s">
        <v>121</v>
      </c>
      <c r="AH76" s="56" t="s">
        <v>345</v>
      </c>
      <c r="AI76" s="90" t="s">
        <v>121</v>
      </c>
      <c r="AJ76" s="84" t="s">
        <v>121</v>
      </c>
      <c r="AK76" s="56" t="s">
        <v>97</v>
      </c>
      <c r="AL76" s="59" t="s">
        <v>121</v>
      </c>
    </row>
    <row r="77" spans="2:38" x14ac:dyDescent="0.25">
      <c r="B77" s="153" t="s">
        <v>19</v>
      </c>
      <c r="C77" s="13" t="s">
        <v>2131</v>
      </c>
      <c r="D77" s="14" t="s">
        <v>1378</v>
      </c>
      <c r="E77" s="15" t="s">
        <v>38</v>
      </c>
      <c r="F77" s="16" t="s">
        <v>41</v>
      </c>
      <c r="G77" s="14" t="s">
        <v>2132</v>
      </c>
      <c r="H77" s="17" t="s">
        <v>43</v>
      </c>
      <c r="I77" s="13" t="s">
        <v>2133</v>
      </c>
      <c r="J77" s="14" t="s">
        <v>2134</v>
      </c>
      <c r="K77" s="15" t="s">
        <v>46</v>
      </c>
      <c r="L77" s="16" t="s">
        <v>2133</v>
      </c>
      <c r="M77" s="14" t="s">
        <v>2135</v>
      </c>
      <c r="N77" s="17" t="s">
        <v>48</v>
      </c>
      <c r="O77" s="13" t="s">
        <v>2136</v>
      </c>
      <c r="P77" s="14" t="s">
        <v>2137</v>
      </c>
      <c r="Q77" s="15" t="s">
        <v>148</v>
      </c>
      <c r="R77" s="16" t="s">
        <v>149</v>
      </c>
      <c r="S77" s="14" t="s">
        <v>2138</v>
      </c>
      <c r="T77" s="57" t="s">
        <v>54</v>
      </c>
      <c r="U77" s="13" t="s">
        <v>151</v>
      </c>
      <c r="V77" s="14" t="s">
        <v>2139</v>
      </c>
      <c r="W77" s="88" t="s">
        <v>57</v>
      </c>
      <c r="X77" s="16" t="s">
        <v>51</v>
      </c>
      <c r="Y77" s="14" t="s">
        <v>2140</v>
      </c>
      <c r="Z77" s="91" t="s">
        <v>60</v>
      </c>
      <c r="AA77" s="63" t="s">
        <v>2141</v>
      </c>
      <c r="AB77" s="42" t="s">
        <v>62</v>
      </c>
      <c r="AC77" s="88" t="s">
        <v>63</v>
      </c>
      <c r="AD77" s="66" t="s">
        <v>2142</v>
      </c>
      <c r="AE77" s="72" t="s">
        <v>2143</v>
      </c>
      <c r="AF77" s="57" t="s">
        <v>66</v>
      </c>
      <c r="AG77" s="69" t="s">
        <v>67</v>
      </c>
      <c r="AH77" s="54" t="s">
        <v>2144</v>
      </c>
      <c r="AI77" s="88" t="s">
        <v>63</v>
      </c>
      <c r="AJ77" s="82" t="s">
        <v>63</v>
      </c>
      <c r="AK77" s="54" t="s">
        <v>2145</v>
      </c>
      <c r="AL77" s="57" t="s">
        <v>66</v>
      </c>
    </row>
    <row r="78" spans="2:38" x14ac:dyDescent="0.25">
      <c r="B78" s="153"/>
      <c r="C78" s="18" t="s">
        <v>2146</v>
      </c>
      <c r="D78" s="19" t="s">
        <v>1666</v>
      </c>
      <c r="E78" s="20" t="s">
        <v>72</v>
      </c>
      <c r="F78" s="21" t="s">
        <v>73</v>
      </c>
      <c r="G78" s="19" t="s">
        <v>2147</v>
      </c>
      <c r="H78" s="22" t="s">
        <v>75</v>
      </c>
      <c r="I78" s="18" t="s">
        <v>2148</v>
      </c>
      <c r="J78" s="19" t="s">
        <v>2149</v>
      </c>
      <c r="K78" s="20" t="s">
        <v>78</v>
      </c>
      <c r="L78" s="21" t="s">
        <v>2148</v>
      </c>
      <c r="M78" s="19" t="s">
        <v>535</v>
      </c>
      <c r="N78" s="22" t="s">
        <v>75</v>
      </c>
      <c r="O78" s="18" t="s">
        <v>2150</v>
      </c>
      <c r="P78" s="19" t="s">
        <v>375</v>
      </c>
      <c r="Q78" s="20" t="s">
        <v>111</v>
      </c>
      <c r="R78" s="21" t="s">
        <v>121</v>
      </c>
      <c r="S78" s="19" t="s">
        <v>2151</v>
      </c>
      <c r="T78" s="58" t="s">
        <v>85</v>
      </c>
      <c r="U78" s="18" t="s">
        <v>170</v>
      </c>
      <c r="V78" s="19" t="s">
        <v>2152</v>
      </c>
      <c r="W78" s="89" t="s">
        <v>82</v>
      </c>
      <c r="X78" s="21" t="s">
        <v>172</v>
      </c>
      <c r="Y78" s="19" t="s">
        <v>2153</v>
      </c>
      <c r="Z78" s="92" t="s">
        <v>82</v>
      </c>
      <c r="AA78" s="64" t="s">
        <v>2154</v>
      </c>
      <c r="AB78" s="43" t="s">
        <v>383</v>
      </c>
      <c r="AC78" s="89" t="s">
        <v>92</v>
      </c>
      <c r="AD78" s="67" t="s">
        <v>2155</v>
      </c>
      <c r="AE78" s="73" t="s">
        <v>2156</v>
      </c>
      <c r="AF78" s="58" t="s">
        <v>95</v>
      </c>
      <c r="AG78" s="70" t="s">
        <v>95</v>
      </c>
      <c r="AH78" s="55" t="s">
        <v>2157</v>
      </c>
      <c r="AI78" s="89" t="s">
        <v>92</v>
      </c>
      <c r="AJ78" s="83" t="s">
        <v>97</v>
      </c>
      <c r="AK78" s="55" t="s">
        <v>2158</v>
      </c>
      <c r="AL78" s="58" t="s">
        <v>95</v>
      </c>
    </row>
    <row r="79" spans="2:38" x14ac:dyDescent="0.25">
      <c r="B79" s="153"/>
      <c r="C79" s="18" t="s">
        <v>2159</v>
      </c>
      <c r="D79" s="19" t="s">
        <v>100</v>
      </c>
      <c r="E79" s="20" t="s">
        <v>101</v>
      </c>
      <c r="F79" s="21" t="s">
        <v>101</v>
      </c>
      <c r="G79" s="19" t="s">
        <v>2160</v>
      </c>
      <c r="H79" s="22" t="s">
        <v>103</v>
      </c>
      <c r="I79" s="18" t="s">
        <v>2161</v>
      </c>
      <c r="J79" s="19" t="s">
        <v>2162</v>
      </c>
      <c r="K79" s="20" t="s">
        <v>106</v>
      </c>
      <c r="L79" s="21" t="s">
        <v>2161</v>
      </c>
      <c r="M79" s="19" t="s">
        <v>201</v>
      </c>
      <c r="N79" s="22" t="s">
        <v>108</v>
      </c>
      <c r="O79" s="18" t="s">
        <v>2163</v>
      </c>
      <c r="P79" s="19" t="s">
        <v>2164</v>
      </c>
      <c r="Q79" s="20" t="s">
        <v>82</v>
      </c>
      <c r="R79" s="21" t="s">
        <v>116</v>
      </c>
      <c r="S79" s="19" t="s">
        <v>1465</v>
      </c>
      <c r="T79" s="58" t="s">
        <v>113</v>
      </c>
      <c r="U79" s="18" t="s">
        <v>172</v>
      </c>
      <c r="V79" s="19" t="s">
        <v>2165</v>
      </c>
      <c r="W79" s="89" t="s">
        <v>85</v>
      </c>
      <c r="X79" s="21" t="s">
        <v>116</v>
      </c>
      <c r="Y79" s="19" t="s">
        <v>2166</v>
      </c>
      <c r="Z79" s="92" t="s">
        <v>85</v>
      </c>
      <c r="AA79" s="64" t="s">
        <v>2167</v>
      </c>
      <c r="AB79" s="43" t="s">
        <v>328</v>
      </c>
      <c r="AC79" s="89" t="s">
        <v>97</v>
      </c>
      <c r="AD79" s="67" t="s">
        <v>2168</v>
      </c>
      <c r="AE79" s="73" t="s">
        <v>97</v>
      </c>
      <c r="AF79" s="58" t="s">
        <v>97</v>
      </c>
      <c r="AG79" s="70" t="s">
        <v>121</v>
      </c>
      <c r="AH79" s="55" t="s">
        <v>2169</v>
      </c>
      <c r="AI79" s="89" t="s">
        <v>97</v>
      </c>
      <c r="AJ79" s="83" t="s">
        <v>92</v>
      </c>
      <c r="AK79" s="55" t="s">
        <v>2170</v>
      </c>
      <c r="AL79" s="58" t="s">
        <v>97</v>
      </c>
    </row>
    <row r="80" spans="2:38" ht="15.75" thickBot="1" x14ac:dyDescent="0.3">
      <c r="B80" s="153"/>
      <c r="C80" s="23" t="s">
        <v>2171</v>
      </c>
      <c r="D80" s="24" t="s">
        <v>197</v>
      </c>
      <c r="E80" s="25" t="s">
        <v>106</v>
      </c>
      <c r="F80" s="26" t="s">
        <v>450</v>
      </c>
      <c r="G80" s="24" t="s">
        <v>2172</v>
      </c>
      <c r="H80" s="27" t="s">
        <v>101</v>
      </c>
      <c r="I80" s="23" t="s">
        <v>2173</v>
      </c>
      <c r="J80" s="24" t="s">
        <v>299</v>
      </c>
      <c r="K80" s="25" t="s">
        <v>128</v>
      </c>
      <c r="L80" s="26" t="s">
        <v>2173</v>
      </c>
      <c r="M80" s="24" t="s">
        <v>338</v>
      </c>
      <c r="N80" s="27" t="s">
        <v>101</v>
      </c>
      <c r="O80" s="23" t="s">
        <v>2174</v>
      </c>
      <c r="P80" s="24" t="s">
        <v>1121</v>
      </c>
      <c r="Q80" s="25" t="s">
        <v>85</v>
      </c>
      <c r="R80" s="26" t="s">
        <v>111</v>
      </c>
      <c r="S80" s="24" t="s">
        <v>527</v>
      </c>
      <c r="T80" s="59" t="s">
        <v>133</v>
      </c>
      <c r="U80" s="23" t="s">
        <v>204</v>
      </c>
      <c r="V80" s="24" t="s">
        <v>2175</v>
      </c>
      <c r="W80" s="90" t="s">
        <v>133</v>
      </c>
      <c r="X80" s="26" t="s">
        <v>170</v>
      </c>
      <c r="Y80" s="24" t="s">
        <v>1402</v>
      </c>
      <c r="Z80" s="93" t="s">
        <v>113</v>
      </c>
      <c r="AA80" s="65" t="s">
        <v>2004</v>
      </c>
      <c r="AB80" s="44" t="s">
        <v>95</v>
      </c>
      <c r="AC80" s="90" t="s">
        <v>121</v>
      </c>
      <c r="AD80" s="68" t="s">
        <v>2176</v>
      </c>
      <c r="AE80" s="74" t="s">
        <v>92</v>
      </c>
      <c r="AF80" s="59" t="s">
        <v>121</v>
      </c>
      <c r="AG80" s="71" t="s">
        <v>92</v>
      </c>
      <c r="AH80" s="56" t="s">
        <v>1484</v>
      </c>
      <c r="AI80" s="90" t="s">
        <v>121</v>
      </c>
      <c r="AJ80" s="84" t="s">
        <v>121</v>
      </c>
      <c r="AK80" s="56" t="s">
        <v>97</v>
      </c>
      <c r="AL80" s="59" t="s">
        <v>121</v>
      </c>
    </row>
    <row r="81" spans="2:38" x14ac:dyDescent="0.25">
      <c r="B81" s="153" t="s">
        <v>11</v>
      </c>
      <c r="C81" s="13" t="s">
        <v>1818</v>
      </c>
      <c r="D81" s="42" t="s">
        <v>921</v>
      </c>
      <c r="E81" s="15" t="s">
        <v>38</v>
      </c>
      <c r="F81" s="39" t="s">
        <v>1819</v>
      </c>
      <c r="G81" s="42" t="s">
        <v>1820</v>
      </c>
      <c r="H81" s="17" t="s">
        <v>43</v>
      </c>
      <c r="I81" s="45" t="s">
        <v>1821</v>
      </c>
      <c r="J81" s="54" t="s">
        <v>1822</v>
      </c>
      <c r="K81" s="15" t="s">
        <v>46</v>
      </c>
      <c r="L81" s="82" t="s">
        <v>1821</v>
      </c>
      <c r="M81" s="42" t="s">
        <v>1282</v>
      </c>
      <c r="N81" s="17" t="s">
        <v>48</v>
      </c>
      <c r="O81" s="13" t="s">
        <v>1823</v>
      </c>
      <c r="P81" s="42" t="s">
        <v>1824</v>
      </c>
      <c r="Q81" s="88" t="s">
        <v>51</v>
      </c>
      <c r="R81" s="16" t="s">
        <v>149</v>
      </c>
      <c r="S81" s="54" t="s">
        <v>43</v>
      </c>
      <c r="T81" s="85" t="s">
        <v>54</v>
      </c>
      <c r="U81" s="69" t="s">
        <v>151</v>
      </c>
      <c r="V81" s="14" t="s">
        <v>1825</v>
      </c>
      <c r="W81" s="88" t="s">
        <v>57</v>
      </c>
      <c r="X81" s="82" t="s">
        <v>1826</v>
      </c>
      <c r="Y81" s="14" t="s">
        <v>1827</v>
      </c>
      <c r="Z81" s="57" t="s">
        <v>60</v>
      </c>
      <c r="AA81" s="63" t="s">
        <v>1828</v>
      </c>
      <c r="AB81" s="42" t="s">
        <v>155</v>
      </c>
      <c r="AC81" s="88" t="s">
        <v>63</v>
      </c>
      <c r="AD81" s="66" t="s">
        <v>1829</v>
      </c>
      <c r="AE81" s="54" t="s">
        <v>1737</v>
      </c>
      <c r="AF81" s="57" t="s">
        <v>66</v>
      </c>
      <c r="AG81" s="69" t="s">
        <v>67</v>
      </c>
      <c r="AH81" s="54" t="s">
        <v>1830</v>
      </c>
      <c r="AI81" s="88" t="s">
        <v>63</v>
      </c>
      <c r="AJ81" s="82" t="s">
        <v>225</v>
      </c>
      <c r="AK81" s="54" t="s">
        <v>1831</v>
      </c>
      <c r="AL81" s="57" t="s">
        <v>66</v>
      </c>
    </row>
    <row r="82" spans="2:38" x14ac:dyDescent="0.25">
      <c r="B82" s="153"/>
      <c r="C82" s="18" t="s">
        <v>1832</v>
      </c>
      <c r="D82" s="43" t="s">
        <v>296</v>
      </c>
      <c r="E82" s="20" t="s">
        <v>72</v>
      </c>
      <c r="F82" s="40" t="s">
        <v>1833</v>
      </c>
      <c r="G82" s="43" t="s">
        <v>1834</v>
      </c>
      <c r="H82" s="22" t="s">
        <v>75</v>
      </c>
      <c r="I82" s="46" t="s">
        <v>104</v>
      </c>
      <c r="J82" s="55" t="s">
        <v>1835</v>
      </c>
      <c r="K82" s="20" t="s">
        <v>78</v>
      </c>
      <c r="L82" s="83" t="s">
        <v>104</v>
      </c>
      <c r="M82" s="43" t="s">
        <v>1836</v>
      </c>
      <c r="N82" s="22" t="s">
        <v>75</v>
      </c>
      <c r="O82" s="18" t="s">
        <v>1124</v>
      </c>
      <c r="P82" s="43" t="s">
        <v>1301</v>
      </c>
      <c r="Q82" s="89" t="s">
        <v>82</v>
      </c>
      <c r="R82" s="21" t="s">
        <v>121</v>
      </c>
      <c r="S82" s="55" t="s">
        <v>170</v>
      </c>
      <c r="T82" s="86" t="s">
        <v>85</v>
      </c>
      <c r="U82" s="70" t="s">
        <v>170</v>
      </c>
      <c r="V82" s="19" t="s">
        <v>1837</v>
      </c>
      <c r="W82" s="89" t="s">
        <v>82</v>
      </c>
      <c r="X82" s="83" t="s">
        <v>1838</v>
      </c>
      <c r="Y82" s="19" t="s">
        <v>1230</v>
      </c>
      <c r="Z82" s="58" t="s">
        <v>82</v>
      </c>
      <c r="AA82" s="64" t="s">
        <v>1839</v>
      </c>
      <c r="AB82" s="43" t="s">
        <v>444</v>
      </c>
      <c r="AC82" s="89" t="s">
        <v>92</v>
      </c>
      <c r="AD82" s="67" t="s">
        <v>1840</v>
      </c>
      <c r="AE82" s="55" t="s">
        <v>701</v>
      </c>
      <c r="AF82" s="58" t="s">
        <v>95</v>
      </c>
      <c r="AG82" s="70" t="s">
        <v>95</v>
      </c>
      <c r="AH82" s="55" t="s">
        <v>1841</v>
      </c>
      <c r="AI82" s="89" t="s">
        <v>92</v>
      </c>
      <c r="AJ82" s="83" t="s">
        <v>244</v>
      </c>
      <c r="AK82" s="55" t="s">
        <v>1842</v>
      </c>
      <c r="AL82" s="58" t="s">
        <v>95</v>
      </c>
    </row>
    <row r="83" spans="2:38" x14ac:dyDescent="0.25">
      <c r="B83" s="153"/>
      <c r="C83" s="18" t="s">
        <v>1843</v>
      </c>
      <c r="D83" s="43" t="s">
        <v>1844</v>
      </c>
      <c r="E83" s="20" t="s">
        <v>101</v>
      </c>
      <c r="F83" s="40" t="s">
        <v>1474</v>
      </c>
      <c r="G83" s="43" t="s">
        <v>1845</v>
      </c>
      <c r="H83" s="22" t="s">
        <v>103</v>
      </c>
      <c r="I83" s="46" t="s">
        <v>116</v>
      </c>
      <c r="J83" s="55" t="s">
        <v>1596</v>
      </c>
      <c r="K83" s="20" t="s">
        <v>106</v>
      </c>
      <c r="L83" s="83" t="s">
        <v>116</v>
      </c>
      <c r="M83" s="43" t="s">
        <v>269</v>
      </c>
      <c r="N83" s="22" t="s">
        <v>108</v>
      </c>
      <c r="O83" s="18" t="s">
        <v>1230</v>
      </c>
      <c r="P83" s="43" t="s">
        <v>1719</v>
      </c>
      <c r="Q83" s="89" t="s">
        <v>85</v>
      </c>
      <c r="R83" s="21" t="s">
        <v>116</v>
      </c>
      <c r="S83" s="55" t="s">
        <v>121</v>
      </c>
      <c r="T83" s="86" t="s">
        <v>113</v>
      </c>
      <c r="U83" s="70" t="s">
        <v>172</v>
      </c>
      <c r="V83" s="19" t="s">
        <v>1846</v>
      </c>
      <c r="W83" s="89" t="s">
        <v>85</v>
      </c>
      <c r="X83" s="83" t="s">
        <v>111</v>
      </c>
      <c r="Y83" s="19" t="s">
        <v>111</v>
      </c>
      <c r="Z83" s="58" t="s">
        <v>85</v>
      </c>
      <c r="AA83" s="64" t="s">
        <v>1847</v>
      </c>
      <c r="AB83" s="43" t="s">
        <v>119</v>
      </c>
      <c r="AC83" s="89" t="s">
        <v>97</v>
      </c>
      <c r="AD83" s="67" t="s">
        <v>1848</v>
      </c>
      <c r="AE83" s="55" t="s">
        <v>92</v>
      </c>
      <c r="AF83" s="58" t="s">
        <v>97</v>
      </c>
      <c r="AG83" s="70" t="s">
        <v>92</v>
      </c>
      <c r="AH83" s="55" t="s">
        <v>1849</v>
      </c>
      <c r="AI83" s="89" t="s">
        <v>97</v>
      </c>
      <c r="AJ83" s="83" t="s">
        <v>92</v>
      </c>
      <c r="AK83" s="55" t="s">
        <v>875</v>
      </c>
      <c r="AL83" s="58" t="s">
        <v>97</v>
      </c>
    </row>
    <row r="84" spans="2:38" ht="15.75" thickBot="1" x14ac:dyDescent="0.3">
      <c r="B84" s="153"/>
      <c r="C84" s="23" t="s">
        <v>1850</v>
      </c>
      <c r="D84" s="44" t="s">
        <v>334</v>
      </c>
      <c r="E84" s="25" t="s">
        <v>106</v>
      </c>
      <c r="F84" s="41" t="s">
        <v>841</v>
      </c>
      <c r="G84" s="44" t="s">
        <v>1010</v>
      </c>
      <c r="H84" s="27" t="s">
        <v>101</v>
      </c>
      <c r="I84" s="47" t="s">
        <v>1522</v>
      </c>
      <c r="J84" s="56" t="s">
        <v>1851</v>
      </c>
      <c r="K84" s="25" t="s">
        <v>128</v>
      </c>
      <c r="L84" s="84" t="s">
        <v>1522</v>
      </c>
      <c r="M84" s="44" t="s">
        <v>1852</v>
      </c>
      <c r="N84" s="27" t="s">
        <v>101</v>
      </c>
      <c r="O84" s="23" t="s">
        <v>342</v>
      </c>
      <c r="P84" s="44" t="s">
        <v>1121</v>
      </c>
      <c r="Q84" s="90" t="s">
        <v>113</v>
      </c>
      <c r="R84" s="26" t="s">
        <v>111</v>
      </c>
      <c r="S84" s="56" t="s">
        <v>85</v>
      </c>
      <c r="T84" s="87" t="s">
        <v>133</v>
      </c>
      <c r="U84" s="71" t="s">
        <v>204</v>
      </c>
      <c r="V84" s="24" t="s">
        <v>1853</v>
      </c>
      <c r="W84" s="90" t="s">
        <v>133</v>
      </c>
      <c r="X84" s="84" t="s">
        <v>113</v>
      </c>
      <c r="Y84" s="24" t="s">
        <v>172</v>
      </c>
      <c r="Z84" s="59" t="s">
        <v>113</v>
      </c>
      <c r="AA84" s="65" t="s">
        <v>1854</v>
      </c>
      <c r="AB84" s="44" t="s">
        <v>95</v>
      </c>
      <c r="AC84" s="90" t="s">
        <v>121</v>
      </c>
      <c r="AD84" s="68" t="s">
        <v>1855</v>
      </c>
      <c r="AE84" s="56" t="s">
        <v>97</v>
      </c>
      <c r="AF84" s="59" t="s">
        <v>121</v>
      </c>
      <c r="AG84" s="71" t="s">
        <v>121</v>
      </c>
      <c r="AH84" s="56" t="s">
        <v>345</v>
      </c>
      <c r="AI84" s="90" t="s">
        <v>121</v>
      </c>
      <c r="AJ84" s="84" t="s">
        <v>121</v>
      </c>
      <c r="AK84" s="56" t="s">
        <v>97</v>
      </c>
      <c r="AL84" s="59" t="s">
        <v>121</v>
      </c>
    </row>
    <row r="85" spans="2:38" x14ac:dyDescent="0.25">
      <c r="B85" s="153" t="s">
        <v>20</v>
      </c>
      <c r="C85" s="13" t="s">
        <v>1691</v>
      </c>
      <c r="D85" s="14" t="s">
        <v>822</v>
      </c>
      <c r="E85" s="15" t="s">
        <v>38</v>
      </c>
      <c r="F85" s="16" t="s">
        <v>41</v>
      </c>
      <c r="G85" s="14" t="s">
        <v>2177</v>
      </c>
      <c r="H85" s="17" t="s">
        <v>43</v>
      </c>
      <c r="I85" s="69" t="s">
        <v>2178</v>
      </c>
      <c r="J85" s="14" t="s">
        <v>2179</v>
      </c>
      <c r="K85" s="15" t="s">
        <v>46</v>
      </c>
      <c r="L85" s="39" t="s">
        <v>2178</v>
      </c>
      <c r="M85" s="14" t="s">
        <v>2180</v>
      </c>
      <c r="N85" s="17" t="s">
        <v>48</v>
      </c>
      <c r="O85" s="13" t="s">
        <v>2181</v>
      </c>
      <c r="P85" s="42" t="s">
        <v>215</v>
      </c>
      <c r="Q85" s="48" t="s">
        <v>148</v>
      </c>
      <c r="R85" s="16" t="s">
        <v>149</v>
      </c>
      <c r="S85" s="14" t="s">
        <v>2182</v>
      </c>
      <c r="T85" s="85" t="s">
        <v>54</v>
      </c>
      <c r="U85" s="69" t="s">
        <v>151</v>
      </c>
      <c r="V85" s="14" t="s">
        <v>2183</v>
      </c>
      <c r="W85" s="88" t="s">
        <v>57</v>
      </c>
      <c r="X85" s="16" t="s">
        <v>51</v>
      </c>
      <c r="Y85" s="14" t="s">
        <v>2184</v>
      </c>
      <c r="Z85" s="57" t="s">
        <v>60</v>
      </c>
      <c r="AA85" s="63" t="s">
        <v>2185</v>
      </c>
      <c r="AB85" s="42" t="s">
        <v>1497</v>
      </c>
      <c r="AC85" s="88" t="s">
        <v>63</v>
      </c>
      <c r="AD85" s="66" t="s">
        <v>2186</v>
      </c>
      <c r="AE85" s="72" t="s">
        <v>2187</v>
      </c>
      <c r="AF85" s="57" t="s">
        <v>66</v>
      </c>
      <c r="AG85" s="69" t="s">
        <v>67</v>
      </c>
      <c r="AH85" s="54" t="s">
        <v>2188</v>
      </c>
      <c r="AI85" s="88" t="s">
        <v>63</v>
      </c>
      <c r="AJ85" s="82" t="s">
        <v>63</v>
      </c>
      <c r="AK85" s="54" t="s">
        <v>2189</v>
      </c>
      <c r="AL85" s="57" t="s">
        <v>66</v>
      </c>
    </row>
    <row r="86" spans="2:38" x14ac:dyDescent="0.25">
      <c r="B86" s="153"/>
      <c r="C86" s="18" t="s">
        <v>2190</v>
      </c>
      <c r="D86" s="19" t="s">
        <v>161</v>
      </c>
      <c r="E86" s="20" t="s">
        <v>72</v>
      </c>
      <c r="F86" s="21" t="s">
        <v>450</v>
      </c>
      <c r="G86" s="19" t="s">
        <v>2191</v>
      </c>
      <c r="H86" s="22" t="s">
        <v>75</v>
      </c>
      <c r="I86" s="70" t="s">
        <v>2192</v>
      </c>
      <c r="J86" s="19" t="s">
        <v>2193</v>
      </c>
      <c r="K86" s="20" t="s">
        <v>78</v>
      </c>
      <c r="L86" s="40" t="s">
        <v>2192</v>
      </c>
      <c r="M86" s="19" t="s">
        <v>2194</v>
      </c>
      <c r="N86" s="22" t="s">
        <v>75</v>
      </c>
      <c r="O86" s="18" t="s">
        <v>2195</v>
      </c>
      <c r="P86" s="43" t="s">
        <v>788</v>
      </c>
      <c r="Q86" s="49" t="s">
        <v>111</v>
      </c>
      <c r="R86" s="21" t="s">
        <v>121</v>
      </c>
      <c r="S86" s="19" t="s">
        <v>2196</v>
      </c>
      <c r="T86" s="86" t="s">
        <v>85</v>
      </c>
      <c r="U86" s="70" t="s">
        <v>170</v>
      </c>
      <c r="V86" s="19" t="s">
        <v>2197</v>
      </c>
      <c r="W86" s="89" t="s">
        <v>82</v>
      </c>
      <c r="X86" s="21" t="s">
        <v>172</v>
      </c>
      <c r="Y86" s="19" t="s">
        <v>2198</v>
      </c>
      <c r="Z86" s="58" t="s">
        <v>82</v>
      </c>
      <c r="AA86" s="64" t="s">
        <v>2199</v>
      </c>
      <c r="AB86" s="43" t="s">
        <v>91</v>
      </c>
      <c r="AC86" s="89" t="s">
        <v>92</v>
      </c>
      <c r="AD86" s="67" t="s">
        <v>2200</v>
      </c>
      <c r="AE86" s="73" t="s">
        <v>2201</v>
      </c>
      <c r="AF86" s="58" t="s">
        <v>95</v>
      </c>
      <c r="AG86" s="70" t="s">
        <v>95</v>
      </c>
      <c r="AH86" s="55" t="s">
        <v>2202</v>
      </c>
      <c r="AI86" s="89" t="s">
        <v>92</v>
      </c>
      <c r="AJ86" s="83" t="s">
        <v>97</v>
      </c>
      <c r="AK86" s="55" t="s">
        <v>2203</v>
      </c>
      <c r="AL86" s="58" t="s">
        <v>95</v>
      </c>
    </row>
    <row r="87" spans="2:38" x14ac:dyDescent="0.25">
      <c r="B87" s="153"/>
      <c r="C87" s="18" t="s">
        <v>2204</v>
      </c>
      <c r="D87" s="19" t="s">
        <v>316</v>
      </c>
      <c r="E87" s="20" t="s">
        <v>101</v>
      </c>
      <c r="F87" s="21" t="s">
        <v>101</v>
      </c>
      <c r="G87" s="19" t="s">
        <v>2205</v>
      </c>
      <c r="H87" s="22" t="s">
        <v>103</v>
      </c>
      <c r="I87" s="70" t="s">
        <v>2206</v>
      </c>
      <c r="J87" s="19" t="s">
        <v>2207</v>
      </c>
      <c r="K87" s="20" t="s">
        <v>106</v>
      </c>
      <c r="L87" s="40" t="s">
        <v>2206</v>
      </c>
      <c r="M87" s="19" t="s">
        <v>2208</v>
      </c>
      <c r="N87" s="22" t="s">
        <v>108</v>
      </c>
      <c r="O87" s="18" t="s">
        <v>2209</v>
      </c>
      <c r="P87" s="43" t="s">
        <v>2210</v>
      </c>
      <c r="Q87" s="49" t="s">
        <v>82</v>
      </c>
      <c r="R87" s="21" t="s">
        <v>116</v>
      </c>
      <c r="S87" s="19" t="s">
        <v>121</v>
      </c>
      <c r="T87" s="86" t="s">
        <v>113</v>
      </c>
      <c r="U87" s="70" t="s">
        <v>172</v>
      </c>
      <c r="V87" s="19" t="s">
        <v>2211</v>
      </c>
      <c r="W87" s="89" t="s">
        <v>85</v>
      </c>
      <c r="X87" s="21" t="s">
        <v>116</v>
      </c>
      <c r="Y87" s="19" t="s">
        <v>2212</v>
      </c>
      <c r="Z87" s="58" t="s">
        <v>85</v>
      </c>
      <c r="AA87" s="64" t="s">
        <v>2213</v>
      </c>
      <c r="AB87" s="43" t="s">
        <v>328</v>
      </c>
      <c r="AC87" s="89" t="s">
        <v>97</v>
      </c>
      <c r="AD87" s="67" t="s">
        <v>2214</v>
      </c>
      <c r="AE87" s="73" t="s">
        <v>97</v>
      </c>
      <c r="AF87" s="58" t="s">
        <v>97</v>
      </c>
      <c r="AG87" s="70" t="s">
        <v>121</v>
      </c>
      <c r="AH87" s="55" t="s">
        <v>2215</v>
      </c>
      <c r="AI87" s="89" t="s">
        <v>97</v>
      </c>
      <c r="AJ87" s="83" t="s">
        <v>92</v>
      </c>
      <c r="AK87" s="55" t="s">
        <v>1007</v>
      </c>
      <c r="AL87" s="58" t="s">
        <v>97</v>
      </c>
    </row>
    <row r="88" spans="2:38" ht="15.75" thickBot="1" x14ac:dyDescent="0.3">
      <c r="B88" s="166"/>
      <c r="C88" s="28" t="s">
        <v>2216</v>
      </c>
      <c r="D88" s="29" t="s">
        <v>123</v>
      </c>
      <c r="E88" s="30" t="s">
        <v>106</v>
      </c>
      <c r="F88" s="31" t="s">
        <v>1522</v>
      </c>
      <c r="G88" s="29" t="s">
        <v>2217</v>
      </c>
      <c r="H88" s="32" t="s">
        <v>101</v>
      </c>
      <c r="I88" s="100" t="s">
        <v>114</v>
      </c>
      <c r="J88" s="29" t="s">
        <v>229</v>
      </c>
      <c r="K88" s="30" t="s">
        <v>128</v>
      </c>
      <c r="L88" s="75" t="s">
        <v>114</v>
      </c>
      <c r="M88" s="29" t="s">
        <v>970</v>
      </c>
      <c r="N88" s="32" t="s">
        <v>101</v>
      </c>
      <c r="O88" s="28" t="s">
        <v>2218</v>
      </c>
      <c r="P88" s="94" t="s">
        <v>131</v>
      </c>
      <c r="Q88" s="101" t="s">
        <v>85</v>
      </c>
      <c r="R88" s="31" t="s">
        <v>111</v>
      </c>
      <c r="S88" s="29" t="s">
        <v>82</v>
      </c>
      <c r="T88" s="95" t="s">
        <v>133</v>
      </c>
      <c r="U88" s="100" t="s">
        <v>204</v>
      </c>
      <c r="V88" s="29" t="s">
        <v>2219</v>
      </c>
      <c r="W88" s="96" t="s">
        <v>133</v>
      </c>
      <c r="X88" s="31" t="s">
        <v>170</v>
      </c>
      <c r="Y88" s="29" t="s">
        <v>2220</v>
      </c>
      <c r="Z88" s="97" t="s">
        <v>113</v>
      </c>
      <c r="AA88" s="104" t="s">
        <v>138</v>
      </c>
      <c r="AB88" s="94" t="s">
        <v>95</v>
      </c>
      <c r="AC88" s="96" t="s">
        <v>121</v>
      </c>
      <c r="AD88" s="99" t="s">
        <v>2221</v>
      </c>
      <c r="AE88" s="103" t="s">
        <v>92</v>
      </c>
      <c r="AF88" s="97" t="s">
        <v>121</v>
      </c>
      <c r="AG88" s="100" t="s">
        <v>92</v>
      </c>
      <c r="AH88" s="98" t="s">
        <v>1484</v>
      </c>
      <c r="AI88" s="96" t="s">
        <v>121</v>
      </c>
      <c r="AJ88" s="102" t="s">
        <v>121</v>
      </c>
      <c r="AK88" s="98" t="s">
        <v>97</v>
      </c>
      <c r="AL88" s="97" t="s">
        <v>121</v>
      </c>
    </row>
    <row r="91" spans="2:38" x14ac:dyDescent="0.25">
      <c r="B91" t="s">
        <v>34</v>
      </c>
      <c r="C91" s="12"/>
    </row>
    <row r="92" spans="2:38" x14ac:dyDescent="0.25">
      <c r="B92" t="s">
        <v>35</v>
      </c>
      <c r="C92" s="11"/>
    </row>
    <row r="93" spans="2:38" x14ac:dyDescent="0.25">
      <c r="B93" t="s">
        <v>36</v>
      </c>
      <c r="C93" s="10"/>
    </row>
    <row r="94" spans="2:38" x14ac:dyDescent="0.25">
      <c r="B94" t="s">
        <v>37</v>
      </c>
      <c r="C94" s="9"/>
    </row>
    <row r="95" spans="2:38" x14ac:dyDescent="0.25">
      <c r="B95" t="s">
        <v>33</v>
      </c>
      <c r="C95" s="8"/>
    </row>
    <row r="97" spans="2:38" ht="15.75" thickBot="1" x14ac:dyDescent="0.3"/>
    <row r="98" spans="2:38" ht="16.5" thickTop="1" thickBot="1" x14ac:dyDescent="0.3">
      <c r="B98" s="163" t="s">
        <v>21</v>
      </c>
      <c r="C98" s="154" t="s">
        <v>22</v>
      </c>
      <c r="D98" s="155"/>
      <c r="E98" s="155"/>
      <c r="F98" s="155"/>
      <c r="G98" s="155"/>
      <c r="H98" s="156"/>
      <c r="I98" s="154" t="s">
        <v>23</v>
      </c>
      <c r="J98" s="155"/>
      <c r="K98" s="155"/>
      <c r="L98" s="155"/>
      <c r="M98" s="155"/>
      <c r="N98" s="156"/>
      <c r="O98" s="154" t="s">
        <v>24</v>
      </c>
      <c r="P98" s="155"/>
      <c r="Q98" s="155"/>
      <c r="R98" s="155"/>
      <c r="S98" s="155"/>
      <c r="T98" s="156"/>
      <c r="U98" s="154" t="s">
        <v>25</v>
      </c>
      <c r="V98" s="155"/>
      <c r="W98" s="155"/>
      <c r="X98" s="155"/>
      <c r="Y98" s="155"/>
      <c r="Z98" s="156"/>
      <c r="AA98" s="154" t="s">
        <v>26</v>
      </c>
      <c r="AB98" s="155"/>
      <c r="AC98" s="155"/>
      <c r="AD98" s="155"/>
      <c r="AE98" s="155"/>
      <c r="AF98" s="156"/>
      <c r="AG98" s="154" t="s">
        <v>27</v>
      </c>
      <c r="AH98" s="155"/>
      <c r="AI98" s="155"/>
      <c r="AJ98" s="155"/>
      <c r="AK98" s="155"/>
      <c r="AL98" s="156"/>
    </row>
    <row r="99" spans="2:38" ht="15.75" thickBot="1" x14ac:dyDescent="0.3">
      <c r="B99" s="164"/>
      <c r="C99" s="160" t="s">
        <v>31</v>
      </c>
      <c r="D99" s="158"/>
      <c r="E99" s="161"/>
      <c r="F99" s="157" t="s">
        <v>32</v>
      </c>
      <c r="G99" s="158"/>
      <c r="H99" s="159"/>
      <c r="I99" s="160" t="s">
        <v>31</v>
      </c>
      <c r="J99" s="158"/>
      <c r="K99" s="161"/>
      <c r="L99" s="157" t="s">
        <v>32</v>
      </c>
      <c r="M99" s="158"/>
      <c r="N99" s="159"/>
      <c r="O99" s="160" t="s">
        <v>31</v>
      </c>
      <c r="P99" s="158"/>
      <c r="Q99" s="161"/>
      <c r="R99" s="157" t="s">
        <v>32</v>
      </c>
      <c r="S99" s="158"/>
      <c r="T99" s="159"/>
      <c r="U99" s="160" t="s">
        <v>31</v>
      </c>
      <c r="V99" s="158"/>
      <c r="W99" s="161"/>
      <c r="X99" s="157" t="s">
        <v>32</v>
      </c>
      <c r="Y99" s="158"/>
      <c r="Z99" s="159"/>
      <c r="AA99" s="160" t="s">
        <v>31</v>
      </c>
      <c r="AB99" s="158"/>
      <c r="AC99" s="161"/>
      <c r="AD99" s="157" t="s">
        <v>32</v>
      </c>
      <c r="AE99" s="158"/>
      <c r="AF99" s="159"/>
      <c r="AG99" s="160" t="s">
        <v>31</v>
      </c>
      <c r="AH99" s="158"/>
      <c r="AI99" s="161"/>
      <c r="AJ99" s="157" t="s">
        <v>32</v>
      </c>
      <c r="AK99" s="158"/>
      <c r="AL99" s="159"/>
    </row>
    <row r="100" spans="2:38" ht="15.75" thickBot="1" x14ac:dyDescent="0.3">
      <c r="B100" s="165"/>
      <c r="C100" s="3" t="s">
        <v>28</v>
      </c>
      <c r="D100" s="4" t="s">
        <v>29</v>
      </c>
      <c r="E100" s="5" t="s">
        <v>30</v>
      </c>
      <c r="F100" s="6" t="s">
        <v>28</v>
      </c>
      <c r="G100" s="4" t="s">
        <v>29</v>
      </c>
      <c r="H100" s="7" t="s">
        <v>30</v>
      </c>
      <c r="I100" s="3" t="s">
        <v>28</v>
      </c>
      <c r="J100" s="4" t="s">
        <v>29</v>
      </c>
      <c r="K100" s="5" t="s">
        <v>30</v>
      </c>
      <c r="L100" s="6" t="s">
        <v>28</v>
      </c>
      <c r="M100" s="4" t="s">
        <v>29</v>
      </c>
      <c r="N100" s="7" t="s">
        <v>30</v>
      </c>
      <c r="O100" s="6" t="s">
        <v>28</v>
      </c>
      <c r="P100" s="4" t="s">
        <v>29</v>
      </c>
      <c r="Q100" s="5" t="s">
        <v>30</v>
      </c>
      <c r="R100" s="6" t="s">
        <v>28</v>
      </c>
      <c r="S100" s="4" t="s">
        <v>29</v>
      </c>
      <c r="T100" s="7" t="s">
        <v>30</v>
      </c>
      <c r="U100" s="3" t="s">
        <v>28</v>
      </c>
      <c r="V100" s="4" t="s">
        <v>29</v>
      </c>
      <c r="W100" s="5" t="s">
        <v>30</v>
      </c>
      <c r="X100" s="6" t="s">
        <v>28</v>
      </c>
      <c r="Y100" s="4" t="s">
        <v>29</v>
      </c>
      <c r="Z100" s="7" t="s">
        <v>30</v>
      </c>
      <c r="AA100" s="3" t="s">
        <v>28</v>
      </c>
      <c r="AB100" s="4" t="s">
        <v>29</v>
      </c>
      <c r="AC100" s="5" t="s">
        <v>30</v>
      </c>
      <c r="AD100" s="6" t="s">
        <v>28</v>
      </c>
      <c r="AE100" s="4" t="s">
        <v>29</v>
      </c>
      <c r="AF100" s="7" t="s">
        <v>30</v>
      </c>
      <c r="AG100" s="3" t="s">
        <v>28</v>
      </c>
      <c r="AH100" s="4" t="s">
        <v>29</v>
      </c>
      <c r="AI100" s="5" t="s">
        <v>30</v>
      </c>
      <c r="AJ100" s="6" t="s">
        <v>28</v>
      </c>
      <c r="AK100" s="4" t="s">
        <v>29</v>
      </c>
      <c r="AL100" s="7" t="s">
        <v>30</v>
      </c>
    </row>
    <row r="101" spans="2:38" x14ac:dyDescent="0.25">
      <c r="B101" s="162" t="s">
        <v>0</v>
      </c>
      <c r="C101" s="13"/>
      <c r="D101" s="14"/>
      <c r="E101" s="15"/>
      <c r="F101" s="16"/>
      <c r="G101" s="14"/>
      <c r="H101" s="17"/>
      <c r="I101" s="13"/>
      <c r="J101" s="14"/>
      <c r="K101" s="15"/>
      <c r="L101" s="16"/>
      <c r="M101" s="14"/>
      <c r="N101" s="17"/>
      <c r="O101" s="13"/>
      <c r="P101" s="14"/>
      <c r="Q101" s="15"/>
      <c r="R101" s="16"/>
      <c r="S101" s="14"/>
      <c r="T101" s="17"/>
      <c r="U101" s="126"/>
      <c r="V101" s="14"/>
      <c r="W101" s="15"/>
      <c r="X101" s="16"/>
      <c r="Y101" s="14"/>
      <c r="Z101" s="17"/>
      <c r="AA101" s="69"/>
      <c r="AB101" s="14"/>
      <c r="AC101" s="138"/>
      <c r="AD101" s="132"/>
      <c r="AE101" s="129"/>
      <c r="AF101" s="60"/>
      <c r="AG101" s="13"/>
      <c r="AH101" s="129"/>
      <c r="AI101" s="138"/>
      <c r="AJ101" s="16"/>
      <c r="AK101" s="36"/>
      <c r="AL101" s="60"/>
    </row>
    <row r="102" spans="2:38" x14ac:dyDescent="0.25">
      <c r="B102" s="153"/>
      <c r="C102" s="18"/>
      <c r="D102" s="19"/>
      <c r="E102" s="20"/>
      <c r="F102" s="21"/>
      <c r="G102" s="19"/>
      <c r="H102" s="22"/>
      <c r="I102" s="18"/>
      <c r="J102" s="19"/>
      <c r="K102" s="20"/>
      <c r="L102" s="21"/>
      <c r="M102" s="19"/>
      <c r="N102" s="22"/>
      <c r="O102" s="18"/>
      <c r="P102" s="19"/>
      <c r="Q102" s="20"/>
      <c r="R102" s="21"/>
      <c r="S102" s="19"/>
      <c r="T102" s="22"/>
      <c r="U102" s="127"/>
      <c r="V102" s="19"/>
      <c r="W102" s="20"/>
      <c r="X102" s="21"/>
      <c r="Y102" s="19"/>
      <c r="Z102" s="22"/>
      <c r="AA102" s="70"/>
      <c r="AB102" s="19"/>
      <c r="AC102" s="139"/>
      <c r="AD102" s="133"/>
      <c r="AE102" s="130"/>
      <c r="AF102" s="61"/>
      <c r="AG102" s="18"/>
      <c r="AH102" s="130"/>
      <c r="AI102" s="139"/>
      <c r="AJ102" s="21"/>
      <c r="AK102" s="37"/>
      <c r="AL102" s="61"/>
    </row>
    <row r="103" spans="2:38" x14ac:dyDescent="0.25">
      <c r="B103" s="153"/>
      <c r="C103" s="18"/>
      <c r="D103" s="19"/>
      <c r="E103" s="20"/>
      <c r="F103" s="21"/>
      <c r="G103" s="19"/>
      <c r="H103" s="22"/>
      <c r="I103" s="18"/>
      <c r="J103" s="19"/>
      <c r="K103" s="20"/>
      <c r="L103" s="21"/>
      <c r="M103" s="19"/>
      <c r="N103" s="22"/>
      <c r="O103" s="18"/>
      <c r="P103" s="19"/>
      <c r="Q103" s="20"/>
      <c r="R103" s="21"/>
      <c r="S103" s="19"/>
      <c r="T103" s="22"/>
      <c r="U103" s="127"/>
      <c r="V103" s="19"/>
      <c r="W103" s="20"/>
      <c r="X103" s="21"/>
      <c r="Y103" s="19"/>
      <c r="Z103" s="22"/>
      <c r="AA103" s="70"/>
      <c r="AB103" s="19"/>
      <c r="AC103" s="139"/>
      <c r="AD103" s="133"/>
      <c r="AE103" s="130"/>
      <c r="AF103" s="61"/>
      <c r="AG103" s="18"/>
      <c r="AH103" s="130"/>
      <c r="AI103" s="139"/>
      <c r="AJ103" s="21"/>
      <c r="AK103" s="37"/>
      <c r="AL103" s="61"/>
    </row>
    <row r="104" spans="2:38" ht="15.75" thickBot="1" x14ac:dyDescent="0.3">
      <c r="B104" s="153"/>
      <c r="C104" s="23"/>
      <c r="D104" s="24"/>
      <c r="E104" s="25"/>
      <c r="F104" s="26"/>
      <c r="G104" s="24"/>
      <c r="H104" s="27"/>
      <c r="I104" s="23"/>
      <c r="J104" s="24"/>
      <c r="K104" s="25"/>
      <c r="L104" s="26"/>
      <c r="M104" s="24"/>
      <c r="N104" s="27"/>
      <c r="O104" s="23"/>
      <c r="P104" s="24"/>
      <c r="Q104" s="25"/>
      <c r="R104" s="26"/>
      <c r="S104" s="24"/>
      <c r="T104" s="27"/>
      <c r="U104" s="128"/>
      <c r="V104" s="24"/>
      <c r="W104" s="25"/>
      <c r="X104" s="26"/>
      <c r="Y104" s="24"/>
      <c r="Z104" s="27"/>
      <c r="AA104" s="71"/>
      <c r="AB104" s="24"/>
      <c r="AC104" s="140"/>
      <c r="AD104" s="134"/>
      <c r="AE104" s="131"/>
      <c r="AF104" s="62"/>
      <c r="AG104" s="23"/>
      <c r="AH104" s="131"/>
      <c r="AI104" s="140"/>
      <c r="AJ104" s="26"/>
      <c r="AK104" s="38"/>
      <c r="AL104" s="62"/>
    </row>
    <row r="105" spans="2:38" x14ac:dyDescent="0.25">
      <c r="B105" s="153" t="s">
        <v>6</v>
      </c>
      <c r="C105" s="13"/>
      <c r="D105" s="14"/>
      <c r="E105" s="15"/>
      <c r="F105" s="16"/>
      <c r="G105" s="14"/>
      <c r="H105" s="17"/>
      <c r="I105" s="13"/>
      <c r="J105" s="14"/>
      <c r="K105" s="15"/>
      <c r="L105" s="16"/>
      <c r="M105" s="14"/>
      <c r="N105" s="17"/>
      <c r="O105" s="13"/>
      <c r="P105" s="14"/>
      <c r="Q105" s="15"/>
      <c r="R105" s="16"/>
      <c r="S105" s="14"/>
      <c r="T105" s="17"/>
      <c r="U105" s="126"/>
      <c r="V105" s="129"/>
      <c r="W105" s="15"/>
      <c r="X105" s="16"/>
      <c r="Y105" s="14"/>
      <c r="Z105" s="17"/>
      <c r="AA105" s="69"/>
      <c r="AB105" s="14"/>
      <c r="AC105" s="138"/>
      <c r="AD105" s="39"/>
      <c r="AE105" s="14"/>
      <c r="AF105" s="60"/>
      <c r="AG105" s="13"/>
      <c r="AH105" s="129"/>
      <c r="AI105" s="138"/>
      <c r="AJ105" s="16"/>
      <c r="AK105" s="129"/>
      <c r="AL105" s="60"/>
    </row>
    <row r="106" spans="2:38" x14ac:dyDescent="0.25">
      <c r="B106" s="153"/>
      <c r="C106" s="18"/>
      <c r="D106" s="19"/>
      <c r="E106" s="20"/>
      <c r="F106" s="21"/>
      <c r="G106" s="19"/>
      <c r="H106" s="22"/>
      <c r="I106" s="18"/>
      <c r="J106" s="19"/>
      <c r="K106" s="20"/>
      <c r="L106" s="21"/>
      <c r="M106" s="19"/>
      <c r="N106" s="22"/>
      <c r="O106" s="18"/>
      <c r="P106" s="19"/>
      <c r="Q106" s="20"/>
      <c r="R106" s="21"/>
      <c r="S106" s="19"/>
      <c r="T106" s="22"/>
      <c r="U106" s="127"/>
      <c r="V106" s="130"/>
      <c r="W106" s="20"/>
      <c r="X106" s="21"/>
      <c r="Y106" s="19"/>
      <c r="Z106" s="22"/>
      <c r="AA106" s="70"/>
      <c r="AB106" s="19"/>
      <c r="AC106" s="139"/>
      <c r="AD106" s="40"/>
      <c r="AE106" s="19"/>
      <c r="AF106" s="61"/>
      <c r="AG106" s="18"/>
      <c r="AH106" s="130"/>
      <c r="AI106" s="139"/>
      <c r="AJ106" s="21"/>
      <c r="AK106" s="130"/>
      <c r="AL106" s="61"/>
    </row>
    <row r="107" spans="2:38" x14ac:dyDescent="0.25">
      <c r="B107" s="153"/>
      <c r="C107" s="18"/>
      <c r="D107" s="19"/>
      <c r="E107" s="20"/>
      <c r="F107" s="21"/>
      <c r="G107" s="19"/>
      <c r="H107" s="22"/>
      <c r="I107" s="18"/>
      <c r="J107" s="19"/>
      <c r="K107" s="20"/>
      <c r="L107" s="21"/>
      <c r="M107" s="19"/>
      <c r="N107" s="22"/>
      <c r="O107" s="18"/>
      <c r="P107" s="19"/>
      <c r="Q107" s="20"/>
      <c r="R107" s="21"/>
      <c r="S107" s="19"/>
      <c r="T107" s="22"/>
      <c r="U107" s="127"/>
      <c r="V107" s="130"/>
      <c r="W107" s="20"/>
      <c r="X107" s="21"/>
      <c r="Y107" s="19"/>
      <c r="Z107" s="22"/>
      <c r="AA107" s="70"/>
      <c r="AB107" s="19"/>
      <c r="AC107" s="139"/>
      <c r="AD107" s="40"/>
      <c r="AE107" s="19"/>
      <c r="AF107" s="61"/>
      <c r="AG107" s="18"/>
      <c r="AH107" s="130"/>
      <c r="AI107" s="139"/>
      <c r="AJ107" s="21"/>
      <c r="AK107" s="130"/>
      <c r="AL107" s="61"/>
    </row>
    <row r="108" spans="2:38" ht="15.75" thickBot="1" x14ac:dyDescent="0.3">
      <c r="B108" s="153"/>
      <c r="C108" s="23"/>
      <c r="D108" s="24"/>
      <c r="E108" s="25"/>
      <c r="F108" s="26"/>
      <c r="G108" s="24"/>
      <c r="H108" s="27"/>
      <c r="I108" s="23"/>
      <c r="J108" s="24"/>
      <c r="K108" s="25"/>
      <c r="L108" s="26"/>
      <c r="M108" s="24"/>
      <c r="N108" s="27"/>
      <c r="O108" s="23"/>
      <c r="P108" s="24"/>
      <c r="Q108" s="25"/>
      <c r="R108" s="26"/>
      <c r="S108" s="24"/>
      <c r="T108" s="27"/>
      <c r="U108" s="128"/>
      <c r="V108" s="131"/>
      <c r="W108" s="25"/>
      <c r="X108" s="26"/>
      <c r="Y108" s="24"/>
      <c r="Z108" s="27"/>
      <c r="AA108" s="71"/>
      <c r="AB108" s="24"/>
      <c r="AC108" s="140"/>
      <c r="AD108" s="41"/>
      <c r="AE108" s="24"/>
      <c r="AF108" s="62"/>
      <c r="AG108" s="23"/>
      <c r="AH108" s="131"/>
      <c r="AI108" s="140"/>
      <c r="AJ108" s="26"/>
      <c r="AK108" s="131"/>
      <c r="AL108" s="62"/>
    </row>
    <row r="109" spans="2:38" x14ac:dyDescent="0.25">
      <c r="B109" s="153" t="s">
        <v>4</v>
      </c>
      <c r="C109" s="13"/>
      <c r="D109" s="14"/>
      <c r="E109" s="33"/>
      <c r="F109" s="16"/>
      <c r="G109" s="14"/>
      <c r="H109" s="17"/>
      <c r="I109" s="13"/>
      <c r="J109" s="14"/>
      <c r="K109" s="15"/>
      <c r="L109" s="16"/>
      <c r="M109" s="14"/>
      <c r="N109" s="17"/>
      <c r="O109" s="126"/>
      <c r="P109" s="14"/>
      <c r="Q109" s="15"/>
      <c r="R109" s="16"/>
      <c r="S109" s="14"/>
      <c r="T109" s="17"/>
      <c r="U109" s="13"/>
      <c r="V109" s="14"/>
      <c r="W109" s="15"/>
      <c r="X109" s="16"/>
      <c r="Y109" s="14"/>
      <c r="Z109" s="17"/>
      <c r="AA109" s="69"/>
      <c r="AB109" s="14"/>
      <c r="AC109" s="138"/>
      <c r="AD109" s="39"/>
      <c r="AE109" s="14"/>
      <c r="AF109" s="60"/>
      <c r="AG109" s="13"/>
      <c r="AH109" s="129"/>
      <c r="AI109" s="138"/>
      <c r="AJ109" s="16"/>
      <c r="AK109" s="36"/>
      <c r="AL109" s="60"/>
    </row>
    <row r="110" spans="2:38" x14ac:dyDescent="0.25">
      <c r="B110" s="153"/>
      <c r="C110" s="18"/>
      <c r="D110" s="19"/>
      <c r="E110" s="34"/>
      <c r="F110" s="21"/>
      <c r="G110" s="19"/>
      <c r="H110" s="22"/>
      <c r="I110" s="18"/>
      <c r="J110" s="19"/>
      <c r="K110" s="20"/>
      <c r="L110" s="21"/>
      <c r="M110" s="19"/>
      <c r="N110" s="22"/>
      <c r="O110" s="127"/>
      <c r="P110" s="19"/>
      <c r="Q110" s="20"/>
      <c r="R110" s="21"/>
      <c r="S110" s="19"/>
      <c r="T110" s="22"/>
      <c r="U110" s="18"/>
      <c r="V110" s="19"/>
      <c r="W110" s="20"/>
      <c r="X110" s="21"/>
      <c r="Y110" s="19"/>
      <c r="Z110" s="22"/>
      <c r="AA110" s="70"/>
      <c r="AB110" s="19"/>
      <c r="AC110" s="139"/>
      <c r="AD110" s="40"/>
      <c r="AE110" s="19"/>
      <c r="AF110" s="61"/>
      <c r="AG110" s="18"/>
      <c r="AH110" s="130"/>
      <c r="AI110" s="139"/>
      <c r="AJ110" s="21"/>
      <c r="AK110" s="37"/>
      <c r="AL110" s="61"/>
    </row>
    <row r="111" spans="2:38" x14ac:dyDescent="0.25">
      <c r="B111" s="153"/>
      <c r="C111" s="18"/>
      <c r="D111" s="19"/>
      <c r="E111" s="34"/>
      <c r="F111" s="21"/>
      <c r="G111" s="19"/>
      <c r="H111" s="22"/>
      <c r="I111" s="18"/>
      <c r="J111" s="19"/>
      <c r="K111" s="20"/>
      <c r="L111" s="21"/>
      <c r="M111" s="19"/>
      <c r="N111" s="22"/>
      <c r="O111" s="127"/>
      <c r="P111" s="19"/>
      <c r="Q111" s="20"/>
      <c r="R111" s="21"/>
      <c r="S111" s="19"/>
      <c r="T111" s="22"/>
      <c r="U111" s="18"/>
      <c r="V111" s="19"/>
      <c r="W111" s="20"/>
      <c r="X111" s="21"/>
      <c r="Y111" s="19"/>
      <c r="Z111" s="22"/>
      <c r="AA111" s="70"/>
      <c r="AB111" s="19"/>
      <c r="AC111" s="139"/>
      <c r="AD111" s="40"/>
      <c r="AE111" s="19"/>
      <c r="AF111" s="61"/>
      <c r="AG111" s="18"/>
      <c r="AH111" s="130"/>
      <c r="AI111" s="139"/>
      <c r="AJ111" s="21"/>
      <c r="AK111" s="37"/>
      <c r="AL111" s="61"/>
    </row>
    <row r="112" spans="2:38" ht="15.75" thickBot="1" x14ac:dyDescent="0.3">
      <c r="B112" s="153"/>
      <c r="C112" s="23"/>
      <c r="D112" s="24"/>
      <c r="E112" s="35"/>
      <c r="F112" s="26"/>
      <c r="G112" s="24"/>
      <c r="H112" s="27"/>
      <c r="I112" s="23"/>
      <c r="J112" s="24"/>
      <c r="K112" s="25"/>
      <c r="L112" s="26"/>
      <c r="M112" s="24"/>
      <c r="N112" s="27"/>
      <c r="O112" s="128"/>
      <c r="P112" s="24"/>
      <c r="Q112" s="25"/>
      <c r="R112" s="26"/>
      <c r="S112" s="24"/>
      <c r="T112" s="27"/>
      <c r="U112" s="23"/>
      <c r="V112" s="24"/>
      <c r="W112" s="25"/>
      <c r="X112" s="26"/>
      <c r="Y112" s="24"/>
      <c r="Z112" s="27"/>
      <c r="AA112" s="71"/>
      <c r="AB112" s="24"/>
      <c r="AC112" s="140"/>
      <c r="AD112" s="41"/>
      <c r="AE112" s="24"/>
      <c r="AF112" s="62"/>
      <c r="AG112" s="23"/>
      <c r="AH112" s="131"/>
      <c r="AI112" s="140"/>
      <c r="AJ112" s="26"/>
      <c r="AK112" s="38"/>
      <c r="AL112" s="62"/>
    </row>
    <row r="113" spans="2:38" x14ac:dyDescent="0.25">
      <c r="B113" s="153" t="s">
        <v>12</v>
      </c>
      <c r="C113" s="13"/>
      <c r="D113" s="14"/>
      <c r="E113" s="15"/>
      <c r="F113" s="16"/>
      <c r="G113" s="14"/>
      <c r="H113" s="17"/>
      <c r="I113" s="13"/>
      <c r="J113" s="14"/>
      <c r="K113" s="15"/>
      <c r="L113" s="16"/>
      <c r="M113" s="14"/>
      <c r="N113" s="17"/>
      <c r="O113" s="13"/>
      <c r="P113" s="14"/>
      <c r="Q113" s="15"/>
      <c r="R113" s="16"/>
      <c r="S113" s="14"/>
      <c r="T113" s="17"/>
      <c r="U113" s="13"/>
      <c r="V113" s="14"/>
      <c r="W113" s="15"/>
      <c r="X113" s="16"/>
      <c r="Y113" s="14"/>
      <c r="Z113" s="17"/>
      <c r="AA113" s="69"/>
      <c r="AB113" s="14"/>
      <c r="AC113" s="138"/>
      <c r="AD113" s="39"/>
      <c r="AE113" s="14"/>
      <c r="AF113" s="60"/>
      <c r="AG113" s="126"/>
      <c r="AH113" s="129"/>
      <c r="AI113" s="138"/>
      <c r="AJ113" s="16"/>
      <c r="AK113" s="36"/>
      <c r="AL113" s="60"/>
    </row>
    <row r="114" spans="2:38" x14ac:dyDescent="0.25">
      <c r="B114" s="153"/>
      <c r="C114" s="18"/>
      <c r="D114" s="19"/>
      <c r="E114" s="20"/>
      <c r="F114" s="21"/>
      <c r="G114" s="19"/>
      <c r="H114" s="22"/>
      <c r="I114" s="18"/>
      <c r="J114" s="19"/>
      <c r="K114" s="20"/>
      <c r="L114" s="21"/>
      <c r="M114" s="19"/>
      <c r="N114" s="22"/>
      <c r="O114" s="18"/>
      <c r="P114" s="19"/>
      <c r="Q114" s="20"/>
      <c r="R114" s="21"/>
      <c r="S114" s="19"/>
      <c r="T114" s="22"/>
      <c r="U114" s="18"/>
      <c r="V114" s="19"/>
      <c r="W114" s="20"/>
      <c r="X114" s="21"/>
      <c r="Y114" s="19"/>
      <c r="Z114" s="22"/>
      <c r="AA114" s="70"/>
      <c r="AB114" s="19"/>
      <c r="AC114" s="139"/>
      <c r="AD114" s="40"/>
      <c r="AE114" s="19"/>
      <c r="AF114" s="61"/>
      <c r="AG114" s="127"/>
      <c r="AH114" s="130"/>
      <c r="AI114" s="139"/>
      <c r="AJ114" s="21"/>
      <c r="AK114" s="37"/>
      <c r="AL114" s="61"/>
    </row>
    <row r="115" spans="2:38" x14ac:dyDescent="0.25">
      <c r="B115" s="153"/>
      <c r="C115" s="18"/>
      <c r="D115" s="19"/>
      <c r="E115" s="20"/>
      <c r="F115" s="21"/>
      <c r="G115" s="19"/>
      <c r="H115" s="22"/>
      <c r="I115" s="18"/>
      <c r="J115" s="19"/>
      <c r="K115" s="20"/>
      <c r="L115" s="21"/>
      <c r="M115" s="19"/>
      <c r="N115" s="22"/>
      <c r="O115" s="18"/>
      <c r="P115" s="19"/>
      <c r="Q115" s="20"/>
      <c r="R115" s="21"/>
      <c r="S115" s="19"/>
      <c r="T115" s="22"/>
      <c r="U115" s="18"/>
      <c r="V115" s="19"/>
      <c r="W115" s="20"/>
      <c r="X115" s="21"/>
      <c r="Y115" s="19"/>
      <c r="Z115" s="22"/>
      <c r="AA115" s="70"/>
      <c r="AB115" s="19"/>
      <c r="AC115" s="139"/>
      <c r="AD115" s="40"/>
      <c r="AE115" s="19"/>
      <c r="AF115" s="61"/>
      <c r="AG115" s="127"/>
      <c r="AH115" s="130"/>
      <c r="AI115" s="139"/>
      <c r="AJ115" s="21"/>
      <c r="AK115" s="37"/>
      <c r="AL115" s="61"/>
    </row>
    <row r="116" spans="2:38" ht="15.75" thickBot="1" x14ac:dyDescent="0.3">
      <c r="B116" s="153"/>
      <c r="C116" s="23"/>
      <c r="D116" s="24"/>
      <c r="E116" s="25"/>
      <c r="F116" s="26"/>
      <c r="G116" s="24"/>
      <c r="H116" s="27"/>
      <c r="I116" s="23"/>
      <c r="J116" s="24"/>
      <c r="K116" s="25"/>
      <c r="L116" s="26"/>
      <c r="M116" s="24"/>
      <c r="N116" s="27"/>
      <c r="O116" s="23"/>
      <c r="P116" s="24"/>
      <c r="Q116" s="25"/>
      <c r="R116" s="26"/>
      <c r="S116" s="24"/>
      <c r="T116" s="27"/>
      <c r="U116" s="23"/>
      <c r="V116" s="24"/>
      <c r="W116" s="25"/>
      <c r="X116" s="26"/>
      <c r="Y116" s="24"/>
      <c r="Z116" s="27"/>
      <c r="AA116" s="71"/>
      <c r="AB116" s="24"/>
      <c r="AC116" s="140"/>
      <c r="AD116" s="41"/>
      <c r="AE116" s="24"/>
      <c r="AF116" s="62"/>
      <c r="AG116" s="128"/>
      <c r="AH116" s="131"/>
      <c r="AI116" s="140"/>
      <c r="AJ116" s="26"/>
      <c r="AK116" s="38"/>
      <c r="AL116" s="62"/>
    </row>
    <row r="117" spans="2:38" x14ac:dyDescent="0.25">
      <c r="B117" s="153" t="s">
        <v>7</v>
      </c>
      <c r="C117" s="13"/>
      <c r="D117" s="14"/>
      <c r="E117" s="15"/>
      <c r="F117" s="16"/>
      <c r="G117" s="14"/>
      <c r="H117" s="135"/>
      <c r="I117" s="13"/>
      <c r="J117" s="14"/>
      <c r="K117" s="15"/>
      <c r="L117" s="16"/>
      <c r="M117" s="14"/>
      <c r="N117" s="17"/>
      <c r="O117" s="13"/>
      <c r="P117" s="129"/>
      <c r="Q117" s="15"/>
      <c r="R117" s="39"/>
      <c r="S117" s="14"/>
      <c r="T117" s="17"/>
      <c r="U117" s="126"/>
      <c r="V117" s="129"/>
      <c r="W117" s="15"/>
      <c r="X117" s="132"/>
      <c r="Y117" s="129"/>
      <c r="Z117" s="17"/>
      <c r="AA117" s="126"/>
      <c r="AB117" s="14"/>
      <c r="AC117" s="138"/>
      <c r="AD117" s="39"/>
      <c r="AE117" s="14"/>
      <c r="AF117" s="60"/>
      <c r="AG117" s="13"/>
      <c r="AH117" s="129"/>
      <c r="AI117" s="138"/>
      <c r="AJ117" s="16"/>
      <c r="AK117" s="14"/>
      <c r="AL117" s="60"/>
    </row>
    <row r="118" spans="2:38" x14ac:dyDescent="0.25">
      <c r="B118" s="153"/>
      <c r="C118" s="18"/>
      <c r="D118" s="19"/>
      <c r="E118" s="20"/>
      <c r="F118" s="21"/>
      <c r="G118" s="19"/>
      <c r="H118" s="136"/>
      <c r="I118" s="18"/>
      <c r="J118" s="19"/>
      <c r="K118" s="20"/>
      <c r="L118" s="21"/>
      <c r="M118" s="19"/>
      <c r="N118" s="22"/>
      <c r="O118" s="18"/>
      <c r="P118" s="130"/>
      <c r="Q118" s="20"/>
      <c r="R118" s="40"/>
      <c r="S118" s="19"/>
      <c r="T118" s="22"/>
      <c r="U118" s="127"/>
      <c r="V118" s="130"/>
      <c r="W118" s="20"/>
      <c r="X118" s="133"/>
      <c r="Y118" s="130"/>
      <c r="Z118" s="22"/>
      <c r="AA118" s="127"/>
      <c r="AB118" s="19"/>
      <c r="AC118" s="139"/>
      <c r="AD118" s="40"/>
      <c r="AE118" s="19"/>
      <c r="AF118" s="61"/>
      <c r="AG118" s="18"/>
      <c r="AH118" s="130"/>
      <c r="AI118" s="139"/>
      <c r="AJ118" s="21"/>
      <c r="AK118" s="19"/>
      <c r="AL118" s="61"/>
    </row>
    <row r="119" spans="2:38" x14ac:dyDescent="0.25">
      <c r="B119" s="153"/>
      <c r="C119" s="18"/>
      <c r="D119" s="19"/>
      <c r="E119" s="20"/>
      <c r="F119" s="21"/>
      <c r="G119" s="19"/>
      <c r="H119" s="136"/>
      <c r="I119" s="18"/>
      <c r="J119" s="19"/>
      <c r="K119" s="20"/>
      <c r="L119" s="21"/>
      <c r="M119" s="19"/>
      <c r="N119" s="22"/>
      <c r="O119" s="18"/>
      <c r="P119" s="130"/>
      <c r="Q119" s="20"/>
      <c r="R119" s="40"/>
      <c r="S119" s="19"/>
      <c r="T119" s="22"/>
      <c r="U119" s="127"/>
      <c r="V119" s="130"/>
      <c r="W119" s="20"/>
      <c r="X119" s="133"/>
      <c r="Y119" s="130"/>
      <c r="Z119" s="22"/>
      <c r="AA119" s="127"/>
      <c r="AB119" s="19"/>
      <c r="AC119" s="139"/>
      <c r="AD119" s="40"/>
      <c r="AE119" s="19"/>
      <c r="AF119" s="61"/>
      <c r="AG119" s="18"/>
      <c r="AH119" s="130"/>
      <c r="AI119" s="139"/>
      <c r="AJ119" s="21"/>
      <c r="AK119" s="19"/>
      <c r="AL119" s="61"/>
    </row>
    <row r="120" spans="2:38" ht="15.75" thickBot="1" x14ac:dyDescent="0.3">
      <c r="B120" s="153"/>
      <c r="C120" s="23"/>
      <c r="D120" s="24"/>
      <c r="E120" s="25"/>
      <c r="F120" s="26"/>
      <c r="G120" s="24"/>
      <c r="H120" s="137"/>
      <c r="I120" s="23"/>
      <c r="J120" s="24"/>
      <c r="K120" s="25"/>
      <c r="L120" s="26"/>
      <c r="M120" s="24"/>
      <c r="N120" s="27"/>
      <c r="O120" s="23"/>
      <c r="P120" s="131"/>
      <c r="Q120" s="25"/>
      <c r="R120" s="41"/>
      <c r="S120" s="24"/>
      <c r="T120" s="27"/>
      <c r="U120" s="128"/>
      <c r="V120" s="131"/>
      <c r="W120" s="25"/>
      <c r="X120" s="134"/>
      <c r="Y120" s="131"/>
      <c r="Z120" s="27"/>
      <c r="AA120" s="128"/>
      <c r="AB120" s="24"/>
      <c r="AC120" s="140"/>
      <c r="AD120" s="41"/>
      <c r="AE120" s="24"/>
      <c r="AF120" s="62"/>
      <c r="AG120" s="23"/>
      <c r="AH120" s="131"/>
      <c r="AI120" s="140"/>
      <c r="AJ120" s="26"/>
      <c r="AK120" s="24"/>
      <c r="AL120" s="62"/>
    </row>
    <row r="121" spans="2:38" x14ac:dyDescent="0.25">
      <c r="B121" s="153" t="s">
        <v>13</v>
      </c>
      <c r="C121" s="13"/>
      <c r="D121" s="14"/>
      <c r="E121" s="15"/>
      <c r="F121" s="16"/>
      <c r="G121" s="14"/>
      <c r="H121" s="17"/>
      <c r="I121" s="13"/>
      <c r="J121" s="14"/>
      <c r="K121" s="15"/>
      <c r="L121" s="16"/>
      <c r="M121" s="14"/>
      <c r="N121" s="17"/>
      <c r="O121" s="13"/>
      <c r="P121" s="129"/>
      <c r="Q121" s="15"/>
      <c r="R121" s="39"/>
      <c r="S121" s="14"/>
      <c r="T121" s="17"/>
      <c r="U121" s="126"/>
      <c r="V121" s="129"/>
      <c r="W121" s="15"/>
      <c r="X121" s="132"/>
      <c r="Y121" s="129"/>
      <c r="Z121" s="17"/>
      <c r="AA121" s="126"/>
      <c r="AB121" s="14"/>
      <c r="AC121" s="15"/>
      <c r="AD121" s="39"/>
      <c r="AE121" s="14"/>
      <c r="AF121" s="60"/>
      <c r="AG121" s="13"/>
      <c r="AH121" s="129"/>
      <c r="AI121" s="138"/>
      <c r="AJ121" s="16"/>
      <c r="AK121" s="129"/>
      <c r="AL121" s="60"/>
    </row>
    <row r="122" spans="2:38" x14ac:dyDescent="0.25">
      <c r="B122" s="153"/>
      <c r="C122" s="18"/>
      <c r="D122" s="19"/>
      <c r="E122" s="20"/>
      <c r="F122" s="21"/>
      <c r="G122" s="19"/>
      <c r="H122" s="22"/>
      <c r="I122" s="18"/>
      <c r="J122" s="19"/>
      <c r="K122" s="20"/>
      <c r="L122" s="21"/>
      <c r="M122" s="19"/>
      <c r="N122" s="22"/>
      <c r="O122" s="18"/>
      <c r="P122" s="130"/>
      <c r="Q122" s="20"/>
      <c r="R122" s="40"/>
      <c r="S122" s="19"/>
      <c r="T122" s="22"/>
      <c r="U122" s="127"/>
      <c r="V122" s="130"/>
      <c r="W122" s="20"/>
      <c r="X122" s="133"/>
      <c r="Y122" s="130"/>
      <c r="Z122" s="22"/>
      <c r="AA122" s="127"/>
      <c r="AB122" s="19"/>
      <c r="AC122" s="20"/>
      <c r="AD122" s="40"/>
      <c r="AE122" s="19"/>
      <c r="AF122" s="61"/>
      <c r="AG122" s="18"/>
      <c r="AH122" s="130"/>
      <c r="AI122" s="139"/>
      <c r="AJ122" s="21"/>
      <c r="AK122" s="130"/>
      <c r="AL122" s="61"/>
    </row>
    <row r="123" spans="2:38" x14ac:dyDescent="0.25">
      <c r="B123" s="153"/>
      <c r="C123" s="18"/>
      <c r="D123" s="19"/>
      <c r="E123" s="20"/>
      <c r="F123" s="21"/>
      <c r="G123" s="19"/>
      <c r="H123" s="22"/>
      <c r="I123" s="18"/>
      <c r="J123" s="19"/>
      <c r="K123" s="20"/>
      <c r="L123" s="21"/>
      <c r="M123" s="19"/>
      <c r="N123" s="22"/>
      <c r="O123" s="18"/>
      <c r="P123" s="130"/>
      <c r="Q123" s="20"/>
      <c r="R123" s="40"/>
      <c r="S123" s="19"/>
      <c r="T123" s="22"/>
      <c r="U123" s="127"/>
      <c r="V123" s="130"/>
      <c r="W123" s="20"/>
      <c r="X123" s="133"/>
      <c r="Y123" s="130"/>
      <c r="Z123" s="22"/>
      <c r="AA123" s="127"/>
      <c r="AB123" s="19"/>
      <c r="AC123" s="20"/>
      <c r="AD123" s="40"/>
      <c r="AE123" s="19"/>
      <c r="AF123" s="61"/>
      <c r="AG123" s="18"/>
      <c r="AH123" s="130"/>
      <c r="AI123" s="139"/>
      <c r="AJ123" s="21"/>
      <c r="AK123" s="130"/>
      <c r="AL123" s="61"/>
    </row>
    <row r="124" spans="2:38" ht="15.75" thickBot="1" x14ac:dyDescent="0.3">
      <c r="B124" s="153"/>
      <c r="C124" s="23"/>
      <c r="D124" s="24"/>
      <c r="E124" s="25"/>
      <c r="F124" s="26"/>
      <c r="G124" s="24"/>
      <c r="H124" s="27"/>
      <c r="I124" s="23"/>
      <c r="J124" s="24"/>
      <c r="K124" s="25"/>
      <c r="L124" s="26"/>
      <c r="M124" s="24"/>
      <c r="N124" s="27"/>
      <c r="O124" s="23"/>
      <c r="P124" s="131"/>
      <c r="Q124" s="25"/>
      <c r="R124" s="41"/>
      <c r="S124" s="24"/>
      <c r="T124" s="27"/>
      <c r="U124" s="128"/>
      <c r="V124" s="131"/>
      <c r="W124" s="25"/>
      <c r="X124" s="134"/>
      <c r="Y124" s="131"/>
      <c r="Z124" s="27"/>
      <c r="AA124" s="128"/>
      <c r="AB124" s="24"/>
      <c r="AC124" s="25"/>
      <c r="AD124" s="41"/>
      <c r="AE124" s="24"/>
      <c r="AF124" s="62"/>
      <c r="AG124" s="23"/>
      <c r="AH124" s="131"/>
      <c r="AI124" s="140"/>
      <c r="AJ124" s="26"/>
      <c r="AK124" s="131"/>
      <c r="AL124" s="62"/>
    </row>
    <row r="125" spans="2:38" x14ac:dyDescent="0.25">
      <c r="B125" s="153" t="s">
        <v>2</v>
      </c>
      <c r="C125" s="13"/>
      <c r="D125" s="14"/>
      <c r="E125" s="15"/>
      <c r="F125" s="16"/>
      <c r="G125" s="14"/>
      <c r="H125" s="17"/>
      <c r="I125" s="13"/>
      <c r="J125" s="14"/>
      <c r="K125" s="15"/>
      <c r="L125" s="16"/>
      <c r="M125" s="14"/>
      <c r="N125" s="17"/>
      <c r="O125" s="126"/>
      <c r="P125" s="14"/>
      <c r="Q125" s="15"/>
      <c r="R125" s="132"/>
      <c r="S125" s="14"/>
      <c r="T125" s="17"/>
      <c r="U125" s="13"/>
      <c r="V125" s="129"/>
      <c r="W125" s="15"/>
      <c r="X125" s="39"/>
      <c r="Y125" s="36"/>
      <c r="Z125" s="17"/>
      <c r="AA125" s="69"/>
      <c r="AB125" s="14"/>
      <c r="AC125" s="138"/>
      <c r="AD125" s="39"/>
      <c r="AE125" s="129"/>
      <c r="AF125" s="60"/>
      <c r="AG125" s="13"/>
      <c r="AH125" s="129"/>
      <c r="AI125" s="138"/>
      <c r="AJ125" s="16"/>
      <c r="AK125" s="36"/>
      <c r="AL125" s="60"/>
    </row>
    <row r="126" spans="2:38" x14ac:dyDescent="0.25">
      <c r="B126" s="153"/>
      <c r="C126" s="18"/>
      <c r="D126" s="19"/>
      <c r="E126" s="20"/>
      <c r="F126" s="21"/>
      <c r="G126" s="19"/>
      <c r="H126" s="22"/>
      <c r="I126" s="18"/>
      <c r="J126" s="19"/>
      <c r="K126" s="20"/>
      <c r="L126" s="21"/>
      <c r="M126" s="19"/>
      <c r="N126" s="22"/>
      <c r="O126" s="127"/>
      <c r="P126" s="19"/>
      <c r="Q126" s="20"/>
      <c r="R126" s="133"/>
      <c r="S126" s="19"/>
      <c r="T126" s="22"/>
      <c r="U126" s="18"/>
      <c r="V126" s="130"/>
      <c r="W126" s="20"/>
      <c r="X126" s="40"/>
      <c r="Y126" s="37"/>
      <c r="Z126" s="22"/>
      <c r="AA126" s="70"/>
      <c r="AB126" s="19"/>
      <c r="AC126" s="139"/>
      <c r="AD126" s="40"/>
      <c r="AE126" s="130"/>
      <c r="AF126" s="61"/>
      <c r="AG126" s="18"/>
      <c r="AH126" s="130"/>
      <c r="AI126" s="139"/>
      <c r="AJ126" s="21"/>
      <c r="AK126" s="37"/>
      <c r="AL126" s="61"/>
    </row>
    <row r="127" spans="2:38" x14ac:dyDescent="0.25">
      <c r="B127" s="153"/>
      <c r="C127" s="18"/>
      <c r="D127" s="19"/>
      <c r="E127" s="20"/>
      <c r="F127" s="21"/>
      <c r="G127" s="19"/>
      <c r="H127" s="22"/>
      <c r="I127" s="18"/>
      <c r="J127" s="19"/>
      <c r="K127" s="20"/>
      <c r="L127" s="21"/>
      <c r="M127" s="19"/>
      <c r="N127" s="22"/>
      <c r="O127" s="127"/>
      <c r="P127" s="19"/>
      <c r="Q127" s="20"/>
      <c r="R127" s="133"/>
      <c r="S127" s="19"/>
      <c r="T127" s="22"/>
      <c r="U127" s="18"/>
      <c r="V127" s="130"/>
      <c r="W127" s="20"/>
      <c r="X127" s="40"/>
      <c r="Y127" s="37"/>
      <c r="Z127" s="22"/>
      <c r="AA127" s="70"/>
      <c r="AB127" s="19"/>
      <c r="AC127" s="139"/>
      <c r="AD127" s="40"/>
      <c r="AE127" s="130"/>
      <c r="AF127" s="61"/>
      <c r="AG127" s="18"/>
      <c r="AH127" s="130"/>
      <c r="AI127" s="139"/>
      <c r="AJ127" s="21"/>
      <c r="AK127" s="37"/>
      <c r="AL127" s="61"/>
    </row>
    <row r="128" spans="2:38" ht="15.75" thickBot="1" x14ac:dyDescent="0.3">
      <c r="B128" s="153"/>
      <c r="C128" s="23"/>
      <c r="D128" s="24"/>
      <c r="E128" s="25"/>
      <c r="F128" s="26"/>
      <c r="G128" s="24"/>
      <c r="H128" s="27"/>
      <c r="I128" s="23"/>
      <c r="J128" s="24"/>
      <c r="K128" s="25"/>
      <c r="L128" s="26"/>
      <c r="M128" s="24"/>
      <c r="N128" s="27"/>
      <c r="O128" s="128"/>
      <c r="P128" s="24"/>
      <c r="Q128" s="25"/>
      <c r="R128" s="134"/>
      <c r="S128" s="24"/>
      <c r="T128" s="27"/>
      <c r="U128" s="23"/>
      <c r="V128" s="131"/>
      <c r="W128" s="25"/>
      <c r="X128" s="41"/>
      <c r="Y128" s="38"/>
      <c r="Z128" s="27"/>
      <c r="AA128" s="71"/>
      <c r="AB128" s="24"/>
      <c r="AC128" s="140"/>
      <c r="AD128" s="41"/>
      <c r="AE128" s="131"/>
      <c r="AF128" s="62"/>
      <c r="AG128" s="23"/>
      <c r="AH128" s="131"/>
      <c r="AI128" s="140"/>
      <c r="AJ128" s="26"/>
      <c r="AK128" s="38"/>
      <c r="AL128" s="62"/>
    </row>
    <row r="129" spans="2:38" x14ac:dyDescent="0.25">
      <c r="B129" s="153" t="s">
        <v>15</v>
      </c>
      <c r="C129" s="126"/>
      <c r="D129" s="14"/>
      <c r="E129" s="15"/>
      <c r="F129" s="16"/>
      <c r="G129" s="14"/>
      <c r="H129" s="17"/>
      <c r="I129" s="126"/>
      <c r="J129" s="14"/>
      <c r="K129" s="15"/>
      <c r="L129" s="132"/>
      <c r="M129" s="14"/>
      <c r="N129" s="17"/>
      <c r="O129" s="126"/>
      <c r="P129" s="14"/>
      <c r="Q129" s="138"/>
      <c r="R129" s="132"/>
      <c r="S129" s="14"/>
      <c r="T129" s="17"/>
      <c r="U129" s="13"/>
      <c r="V129" s="36"/>
      <c r="W129" s="15"/>
      <c r="X129" s="39"/>
      <c r="Y129" s="14"/>
      <c r="Z129" s="17"/>
      <c r="AA129" s="126"/>
      <c r="AB129" s="14"/>
      <c r="AC129" s="138"/>
      <c r="AD129" s="39"/>
      <c r="AE129" s="14"/>
      <c r="AF129" s="60"/>
      <c r="AG129" s="13"/>
      <c r="AH129" s="129"/>
      <c r="AI129" s="138"/>
      <c r="AJ129" s="16"/>
      <c r="AK129" s="36"/>
      <c r="AL129" s="60"/>
    </row>
    <row r="130" spans="2:38" x14ac:dyDescent="0.25">
      <c r="B130" s="153"/>
      <c r="C130" s="127"/>
      <c r="D130" s="19"/>
      <c r="E130" s="20"/>
      <c r="F130" s="21"/>
      <c r="G130" s="19"/>
      <c r="H130" s="22"/>
      <c r="I130" s="127"/>
      <c r="J130" s="19"/>
      <c r="K130" s="20"/>
      <c r="L130" s="133"/>
      <c r="M130" s="19"/>
      <c r="N130" s="22"/>
      <c r="O130" s="127"/>
      <c r="P130" s="19"/>
      <c r="Q130" s="139"/>
      <c r="R130" s="133"/>
      <c r="S130" s="19"/>
      <c r="T130" s="22"/>
      <c r="U130" s="18"/>
      <c r="V130" s="37"/>
      <c r="W130" s="20"/>
      <c r="X130" s="40"/>
      <c r="Y130" s="19"/>
      <c r="Z130" s="22"/>
      <c r="AA130" s="127"/>
      <c r="AB130" s="19"/>
      <c r="AC130" s="139"/>
      <c r="AD130" s="40"/>
      <c r="AE130" s="19"/>
      <c r="AF130" s="61"/>
      <c r="AG130" s="18"/>
      <c r="AH130" s="130"/>
      <c r="AI130" s="139"/>
      <c r="AJ130" s="21"/>
      <c r="AK130" s="37"/>
      <c r="AL130" s="61"/>
    </row>
    <row r="131" spans="2:38" x14ac:dyDescent="0.25">
      <c r="B131" s="153"/>
      <c r="C131" s="127"/>
      <c r="D131" s="19"/>
      <c r="E131" s="20"/>
      <c r="F131" s="21"/>
      <c r="G131" s="19"/>
      <c r="H131" s="22"/>
      <c r="I131" s="127"/>
      <c r="J131" s="19"/>
      <c r="K131" s="20"/>
      <c r="L131" s="133"/>
      <c r="M131" s="19"/>
      <c r="N131" s="22"/>
      <c r="O131" s="127"/>
      <c r="P131" s="19"/>
      <c r="Q131" s="139"/>
      <c r="R131" s="133"/>
      <c r="S131" s="19"/>
      <c r="T131" s="22"/>
      <c r="U131" s="18"/>
      <c r="V131" s="37"/>
      <c r="W131" s="20"/>
      <c r="X131" s="40"/>
      <c r="Y131" s="19"/>
      <c r="Z131" s="22"/>
      <c r="AA131" s="127"/>
      <c r="AB131" s="19"/>
      <c r="AC131" s="139"/>
      <c r="AD131" s="40"/>
      <c r="AE131" s="19"/>
      <c r="AF131" s="61"/>
      <c r="AG131" s="18"/>
      <c r="AH131" s="130"/>
      <c r="AI131" s="139"/>
      <c r="AJ131" s="21"/>
      <c r="AK131" s="37"/>
      <c r="AL131" s="61"/>
    </row>
    <row r="132" spans="2:38" ht="15.75" thickBot="1" x14ac:dyDescent="0.3">
      <c r="B132" s="153"/>
      <c r="C132" s="128"/>
      <c r="D132" s="24"/>
      <c r="E132" s="25"/>
      <c r="F132" s="26"/>
      <c r="G132" s="24"/>
      <c r="H132" s="27"/>
      <c r="I132" s="128"/>
      <c r="J132" s="24"/>
      <c r="K132" s="25"/>
      <c r="L132" s="134"/>
      <c r="M132" s="24"/>
      <c r="N132" s="27"/>
      <c r="O132" s="128"/>
      <c r="P132" s="24"/>
      <c r="Q132" s="140"/>
      <c r="R132" s="134"/>
      <c r="S132" s="24"/>
      <c r="T132" s="27"/>
      <c r="U132" s="23"/>
      <c r="V132" s="38"/>
      <c r="W132" s="25"/>
      <c r="X132" s="41"/>
      <c r="Y132" s="24"/>
      <c r="Z132" s="27"/>
      <c r="AA132" s="128"/>
      <c r="AB132" s="24"/>
      <c r="AC132" s="140"/>
      <c r="AD132" s="41"/>
      <c r="AE132" s="24"/>
      <c r="AF132" s="62"/>
      <c r="AG132" s="23"/>
      <c r="AH132" s="131"/>
      <c r="AI132" s="140"/>
      <c r="AJ132" s="26"/>
      <c r="AK132" s="38"/>
      <c r="AL132" s="62"/>
    </row>
    <row r="133" spans="2:38" x14ac:dyDescent="0.25">
      <c r="B133" s="153" t="s">
        <v>9</v>
      </c>
      <c r="C133" s="13"/>
      <c r="D133" s="14"/>
      <c r="E133" s="15"/>
      <c r="F133" s="16"/>
      <c r="G133" s="14"/>
      <c r="H133" s="17"/>
      <c r="I133" s="13"/>
      <c r="J133" s="14"/>
      <c r="K133" s="15"/>
      <c r="L133" s="16"/>
      <c r="M133" s="14"/>
      <c r="N133" s="17"/>
      <c r="O133" s="13"/>
      <c r="P133" s="14"/>
      <c r="Q133" s="15"/>
      <c r="R133" s="16"/>
      <c r="S133" s="14"/>
      <c r="T133" s="17"/>
      <c r="U133" s="13"/>
      <c r="V133" s="14"/>
      <c r="W133" s="15"/>
      <c r="X133" s="16"/>
      <c r="Y133" s="14"/>
      <c r="Z133" s="17"/>
      <c r="AA133" s="126"/>
      <c r="AB133" s="14"/>
      <c r="AC133" s="138"/>
      <c r="AD133" s="39"/>
      <c r="AE133" s="14"/>
      <c r="AF133" s="60"/>
      <c r="AG133" s="13"/>
      <c r="AH133" s="129"/>
      <c r="AI133" s="138"/>
      <c r="AJ133" s="16"/>
      <c r="AK133" s="129"/>
      <c r="AL133" s="60"/>
    </row>
    <row r="134" spans="2:38" x14ac:dyDescent="0.25">
      <c r="B134" s="153"/>
      <c r="C134" s="18"/>
      <c r="D134" s="19"/>
      <c r="E134" s="20"/>
      <c r="F134" s="21"/>
      <c r="G134" s="19"/>
      <c r="H134" s="22"/>
      <c r="I134" s="18"/>
      <c r="J134" s="19"/>
      <c r="K134" s="20"/>
      <c r="L134" s="21"/>
      <c r="M134" s="19"/>
      <c r="N134" s="22"/>
      <c r="O134" s="18"/>
      <c r="P134" s="19"/>
      <c r="Q134" s="20"/>
      <c r="R134" s="21"/>
      <c r="S134" s="19"/>
      <c r="T134" s="22"/>
      <c r="U134" s="18"/>
      <c r="V134" s="19"/>
      <c r="W134" s="20"/>
      <c r="X134" s="21"/>
      <c r="Y134" s="19"/>
      <c r="Z134" s="22"/>
      <c r="AA134" s="127"/>
      <c r="AB134" s="19"/>
      <c r="AC134" s="139"/>
      <c r="AD134" s="40"/>
      <c r="AE134" s="19"/>
      <c r="AF134" s="61"/>
      <c r="AG134" s="18"/>
      <c r="AH134" s="130"/>
      <c r="AI134" s="139"/>
      <c r="AJ134" s="21"/>
      <c r="AK134" s="130"/>
      <c r="AL134" s="61"/>
    </row>
    <row r="135" spans="2:38" x14ac:dyDescent="0.25">
      <c r="B135" s="153"/>
      <c r="C135" s="18"/>
      <c r="D135" s="19"/>
      <c r="E135" s="20"/>
      <c r="F135" s="21"/>
      <c r="G135" s="19"/>
      <c r="H135" s="22"/>
      <c r="I135" s="18"/>
      <c r="J135" s="19"/>
      <c r="K135" s="20"/>
      <c r="L135" s="21"/>
      <c r="M135" s="19"/>
      <c r="N135" s="22"/>
      <c r="O135" s="18"/>
      <c r="P135" s="19"/>
      <c r="Q135" s="20"/>
      <c r="R135" s="21"/>
      <c r="S135" s="19"/>
      <c r="T135" s="22"/>
      <c r="U135" s="18"/>
      <c r="V135" s="19"/>
      <c r="W135" s="20"/>
      <c r="X135" s="21"/>
      <c r="Y135" s="19"/>
      <c r="Z135" s="22"/>
      <c r="AA135" s="127"/>
      <c r="AB135" s="19"/>
      <c r="AC135" s="139"/>
      <c r="AD135" s="40"/>
      <c r="AE135" s="19"/>
      <c r="AF135" s="61"/>
      <c r="AG135" s="18"/>
      <c r="AH135" s="130"/>
      <c r="AI135" s="139"/>
      <c r="AJ135" s="21"/>
      <c r="AK135" s="130"/>
      <c r="AL135" s="61"/>
    </row>
    <row r="136" spans="2:38" ht="15.75" thickBot="1" x14ac:dyDescent="0.3">
      <c r="B136" s="153"/>
      <c r="C136" s="23"/>
      <c r="D136" s="24"/>
      <c r="E136" s="25"/>
      <c r="F136" s="26"/>
      <c r="G136" s="24"/>
      <c r="H136" s="27"/>
      <c r="I136" s="23"/>
      <c r="J136" s="24"/>
      <c r="K136" s="25"/>
      <c r="L136" s="26"/>
      <c r="M136" s="24"/>
      <c r="N136" s="27"/>
      <c r="O136" s="23"/>
      <c r="P136" s="24"/>
      <c r="Q136" s="25"/>
      <c r="R136" s="26"/>
      <c r="S136" s="24"/>
      <c r="T136" s="27"/>
      <c r="U136" s="23"/>
      <c r="V136" s="24"/>
      <c r="W136" s="25"/>
      <c r="X136" s="26"/>
      <c r="Y136" s="24"/>
      <c r="Z136" s="27"/>
      <c r="AA136" s="128"/>
      <c r="AB136" s="24"/>
      <c r="AC136" s="140"/>
      <c r="AD136" s="41"/>
      <c r="AE136" s="24"/>
      <c r="AF136" s="62"/>
      <c r="AG136" s="23"/>
      <c r="AH136" s="131"/>
      <c r="AI136" s="140"/>
      <c r="AJ136" s="26"/>
      <c r="AK136" s="131"/>
      <c r="AL136" s="62"/>
    </row>
    <row r="137" spans="2:38" x14ac:dyDescent="0.25">
      <c r="B137" s="153" t="s">
        <v>18</v>
      </c>
      <c r="C137" s="13"/>
      <c r="D137" s="14"/>
      <c r="E137" s="15"/>
      <c r="F137" s="16"/>
      <c r="G137" s="14"/>
      <c r="H137" s="17"/>
      <c r="I137" s="13"/>
      <c r="J137" s="14"/>
      <c r="K137" s="15"/>
      <c r="L137" s="16"/>
      <c r="M137" s="14"/>
      <c r="N137" s="17"/>
      <c r="O137" s="126"/>
      <c r="P137" s="14"/>
      <c r="Q137" s="15"/>
      <c r="R137" s="16"/>
      <c r="S137" s="14"/>
      <c r="T137" s="17"/>
      <c r="U137" s="13"/>
      <c r="V137" s="14"/>
      <c r="W137" s="15"/>
      <c r="X137" s="16"/>
      <c r="Y137" s="14"/>
      <c r="Z137" s="17"/>
      <c r="AA137" s="126"/>
      <c r="AB137" s="14"/>
      <c r="AC137" s="138"/>
      <c r="AD137" s="39"/>
      <c r="AE137" s="14"/>
      <c r="AF137" s="60"/>
      <c r="AG137" s="13"/>
      <c r="AH137" s="129"/>
      <c r="AI137" s="138"/>
      <c r="AJ137" s="16"/>
      <c r="AK137" s="129"/>
      <c r="AL137" s="60"/>
    </row>
    <row r="138" spans="2:38" x14ac:dyDescent="0.25">
      <c r="B138" s="153"/>
      <c r="C138" s="18"/>
      <c r="D138" s="19"/>
      <c r="E138" s="20"/>
      <c r="F138" s="21"/>
      <c r="G138" s="19"/>
      <c r="H138" s="22"/>
      <c r="I138" s="18"/>
      <c r="J138" s="19"/>
      <c r="K138" s="20"/>
      <c r="L138" s="21"/>
      <c r="M138" s="19"/>
      <c r="N138" s="22"/>
      <c r="O138" s="127"/>
      <c r="P138" s="19"/>
      <c r="Q138" s="20"/>
      <c r="R138" s="21"/>
      <c r="S138" s="19"/>
      <c r="T138" s="22"/>
      <c r="U138" s="18"/>
      <c r="V138" s="19"/>
      <c r="W138" s="20"/>
      <c r="X138" s="21"/>
      <c r="Y138" s="19"/>
      <c r="Z138" s="22"/>
      <c r="AA138" s="127"/>
      <c r="AB138" s="19"/>
      <c r="AC138" s="139"/>
      <c r="AD138" s="40"/>
      <c r="AE138" s="19"/>
      <c r="AF138" s="61"/>
      <c r="AG138" s="18"/>
      <c r="AH138" s="130"/>
      <c r="AI138" s="139"/>
      <c r="AJ138" s="21"/>
      <c r="AK138" s="130"/>
      <c r="AL138" s="61"/>
    </row>
    <row r="139" spans="2:38" x14ac:dyDescent="0.25">
      <c r="B139" s="153"/>
      <c r="C139" s="18"/>
      <c r="D139" s="19"/>
      <c r="E139" s="20"/>
      <c r="F139" s="21"/>
      <c r="G139" s="19"/>
      <c r="H139" s="22"/>
      <c r="I139" s="18"/>
      <c r="J139" s="19"/>
      <c r="K139" s="20"/>
      <c r="L139" s="21"/>
      <c r="M139" s="19"/>
      <c r="N139" s="22"/>
      <c r="O139" s="127"/>
      <c r="P139" s="19"/>
      <c r="Q139" s="20"/>
      <c r="R139" s="21"/>
      <c r="S139" s="19"/>
      <c r="T139" s="22"/>
      <c r="U139" s="18"/>
      <c r="V139" s="19"/>
      <c r="W139" s="20"/>
      <c r="X139" s="21"/>
      <c r="Y139" s="19"/>
      <c r="Z139" s="22"/>
      <c r="AA139" s="127"/>
      <c r="AB139" s="19"/>
      <c r="AC139" s="139"/>
      <c r="AD139" s="40"/>
      <c r="AE139" s="19"/>
      <c r="AF139" s="61"/>
      <c r="AG139" s="18"/>
      <c r="AH139" s="130"/>
      <c r="AI139" s="139"/>
      <c r="AJ139" s="21"/>
      <c r="AK139" s="130"/>
      <c r="AL139" s="61"/>
    </row>
    <row r="140" spans="2:38" ht="15.75" thickBot="1" x14ac:dyDescent="0.3">
      <c r="B140" s="153"/>
      <c r="C140" s="23"/>
      <c r="D140" s="24"/>
      <c r="E140" s="25"/>
      <c r="F140" s="26"/>
      <c r="G140" s="24"/>
      <c r="H140" s="27"/>
      <c r="I140" s="23"/>
      <c r="J140" s="24"/>
      <c r="K140" s="25"/>
      <c r="L140" s="26"/>
      <c r="M140" s="24"/>
      <c r="N140" s="27"/>
      <c r="O140" s="128"/>
      <c r="P140" s="24"/>
      <c r="Q140" s="25"/>
      <c r="R140" s="26"/>
      <c r="S140" s="24"/>
      <c r="T140" s="27"/>
      <c r="U140" s="23"/>
      <c r="V140" s="24"/>
      <c r="W140" s="25"/>
      <c r="X140" s="26"/>
      <c r="Y140" s="24"/>
      <c r="Z140" s="27"/>
      <c r="AA140" s="128"/>
      <c r="AB140" s="24"/>
      <c r="AC140" s="140"/>
      <c r="AD140" s="41"/>
      <c r="AE140" s="24"/>
      <c r="AF140" s="62"/>
      <c r="AG140" s="23"/>
      <c r="AH140" s="131"/>
      <c r="AI140" s="140"/>
      <c r="AJ140" s="26"/>
      <c r="AK140" s="131"/>
      <c r="AL140" s="62"/>
    </row>
    <row r="141" spans="2:38" x14ac:dyDescent="0.25">
      <c r="B141" s="153" t="s">
        <v>1</v>
      </c>
      <c r="C141" s="126"/>
      <c r="D141" s="14"/>
      <c r="E141" s="15"/>
      <c r="F141" s="16"/>
      <c r="G141" s="129"/>
      <c r="H141" s="17"/>
      <c r="I141" s="13"/>
      <c r="J141" s="14"/>
      <c r="K141" s="15"/>
      <c r="L141" s="16"/>
      <c r="M141" s="14"/>
      <c r="N141" s="17"/>
      <c r="O141" s="13"/>
      <c r="P141" s="14"/>
      <c r="Q141" s="15"/>
      <c r="R141" s="16"/>
      <c r="S141" s="14"/>
      <c r="T141" s="17"/>
      <c r="U141" s="13"/>
      <c r="V141" s="14"/>
      <c r="W141" s="15"/>
      <c r="X141" s="16"/>
      <c r="Y141" s="36"/>
      <c r="Z141" s="17"/>
      <c r="AA141" s="13"/>
      <c r="AB141" s="14"/>
      <c r="AC141" s="33"/>
      <c r="AD141" s="39"/>
      <c r="AE141" s="36"/>
      <c r="AF141" s="135"/>
      <c r="AG141" s="126"/>
      <c r="AH141" s="14"/>
      <c r="AI141" s="33"/>
      <c r="AJ141" s="39"/>
      <c r="AK141" s="129"/>
      <c r="AL141" s="135"/>
    </row>
    <row r="142" spans="2:38" x14ac:dyDescent="0.25">
      <c r="B142" s="153"/>
      <c r="C142" s="127"/>
      <c r="D142" s="19"/>
      <c r="E142" s="20"/>
      <c r="F142" s="21"/>
      <c r="G142" s="130"/>
      <c r="H142" s="22"/>
      <c r="I142" s="18"/>
      <c r="J142" s="19"/>
      <c r="K142" s="20"/>
      <c r="L142" s="21"/>
      <c r="M142" s="19"/>
      <c r="N142" s="22"/>
      <c r="O142" s="18"/>
      <c r="P142" s="19"/>
      <c r="Q142" s="20"/>
      <c r="R142" s="21"/>
      <c r="S142" s="19"/>
      <c r="T142" s="22"/>
      <c r="U142" s="18"/>
      <c r="V142" s="19"/>
      <c r="W142" s="20"/>
      <c r="X142" s="21"/>
      <c r="Y142" s="37"/>
      <c r="Z142" s="22"/>
      <c r="AA142" s="18"/>
      <c r="AB142" s="19"/>
      <c r="AC142" s="34"/>
      <c r="AD142" s="40"/>
      <c r="AE142" s="37"/>
      <c r="AF142" s="136"/>
      <c r="AG142" s="127"/>
      <c r="AH142" s="19"/>
      <c r="AI142" s="34"/>
      <c r="AJ142" s="40"/>
      <c r="AK142" s="130"/>
      <c r="AL142" s="136"/>
    </row>
    <row r="143" spans="2:38" x14ac:dyDescent="0.25">
      <c r="B143" s="153"/>
      <c r="C143" s="127"/>
      <c r="D143" s="19"/>
      <c r="E143" s="20"/>
      <c r="F143" s="21"/>
      <c r="G143" s="130"/>
      <c r="H143" s="22"/>
      <c r="I143" s="18"/>
      <c r="J143" s="19"/>
      <c r="K143" s="20"/>
      <c r="L143" s="21"/>
      <c r="M143" s="19"/>
      <c r="N143" s="22"/>
      <c r="O143" s="18"/>
      <c r="P143" s="19"/>
      <c r="Q143" s="20"/>
      <c r="R143" s="21"/>
      <c r="S143" s="19"/>
      <c r="T143" s="22"/>
      <c r="U143" s="18"/>
      <c r="V143" s="19"/>
      <c r="W143" s="20"/>
      <c r="X143" s="21"/>
      <c r="Y143" s="37"/>
      <c r="Z143" s="22"/>
      <c r="AA143" s="18"/>
      <c r="AB143" s="19"/>
      <c r="AC143" s="34"/>
      <c r="AD143" s="40"/>
      <c r="AE143" s="37"/>
      <c r="AF143" s="136"/>
      <c r="AG143" s="127"/>
      <c r="AH143" s="19"/>
      <c r="AI143" s="34"/>
      <c r="AJ143" s="40"/>
      <c r="AK143" s="130"/>
      <c r="AL143" s="136"/>
    </row>
    <row r="144" spans="2:38" ht="15.75" thickBot="1" x14ac:dyDescent="0.3">
      <c r="B144" s="153"/>
      <c r="C144" s="128"/>
      <c r="D144" s="24"/>
      <c r="E144" s="25"/>
      <c r="F144" s="26"/>
      <c r="G144" s="131"/>
      <c r="H144" s="27"/>
      <c r="I144" s="23"/>
      <c r="J144" s="24"/>
      <c r="K144" s="25"/>
      <c r="L144" s="26"/>
      <c r="M144" s="24"/>
      <c r="N144" s="27"/>
      <c r="O144" s="23"/>
      <c r="P144" s="24"/>
      <c r="Q144" s="25"/>
      <c r="R144" s="26"/>
      <c r="S144" s="24"/>
      <c r="T144" s="27"/>
      <c r="U144" s="23"/>
      <c r="V144" s="24"/>
      <c r="W144" s="25"/>
      <c r="X144" s="26"/>
      <c r="Y144" s="38"/>
      <c r="Z144" s="27"/>
      <c r="AA144" s="23"/>
      <c r="AB144" s="24"/>
      <c r="AC144" s="35"/>
      <c r="AD144" s="41"/>
      <c r="AE144" s="38"/>
      <c r="AF144" s="137"/>
      <c r="AG144" s="128"/>
      <c r="AH144" s="24"/>
      <c r="AI144" s="35"/>
      <c r="AJ144" s="41"/>
      <c r="AK144" s="131"/>
      <c r="AL144" s="137"/>
    </row>
    <row r="145" spans="2:38" x14ac:dyDescent="0.25">
      <c r="B145" s="153" t="s">
        <v>14</v>
      </c>
      <c r="C145" s="13"/>
      <c r="D145" s="14"/>
      <c r="E145" s="15"/>
      <c r="F145" s="16"/>
      <c r="G145" s="36"/>
      <c r="H145" s="17"/>
      <c r="I145" s="13"/>
      <c r="J145" s="14"/>
      <c r="K145" s="138"/>
      <c r="L145" s="16"/>
      <c r="M145" s="129"/>
      <c r="N145" s="17"/>
      <c r="O145" s="126"/>
      <c r="P145" s="14"/>
      <c r="Q145" s="15"/>
      <c r="R145" s="16"/>
      <c r="S145" s="36"/>
      <c r="T145" s="17"/>
      <c r="U145" s="126"/>
      <c r="V145" s="129"/>
      <c r="W145" s="15"/>
      <c r="X145" s="16"/>
      <c r="Y145" s="14"/>
      <c r="Z145" s="17"/>
      <c r="AA145" s="69"/>
      <c r="AB145" s="14"/>
      <c r="AC145" s="33"/>
      <c r="AD145" s="16"/>
      <c r="AE145" s="36"/>
      <c r="AF145" s="135"/>
      <c r="AG145" s="126"/>
      <c r="AH145" s="14"/>
      <c r="AI145" s="33"/>
      <c r="AJ145" s="39"/>
      <c r="AK145" s="129"/>
      <c r="AL145" s="135"/>
    </row>
    <row r="146" spans="2:38" x14ac:dyDescent="0.25">
      <c r="B146" s="153"/>
      <c r="C146" s="18"/>
      <c r="D146" s="19"/>
      <c r="E146" s="20"/>
      <c r="F146" s="21"/>
      <c r="G146" s="37"/>
      <c r="H146" s="22"/>
      <c r="I146" s="18"/>
      <c r="J146" s="19"/>
      <c r="K146" s="139"/>
      <c r="L146" s="21"/>
      <c r="M146" s="130"/>
      <c r="N146" s="22"/>
      <c r="O146" s="127"/>
      <c r="P146" s="19"/>
      <c r="Q146" s="20"/>
      <c r="R146" s="21"/>
      <c r="S146" s="37"/>
      <c r="T146" s="22"/>
      <c r="U146" s="127"/>
      <c r="V146" s="130"/>
      <c r="W146" s="20"/>
      <c r="X146" s="21"/>
      <c r="Y146" s="19"/>
      <c r="Z146" s="22"/>
      <c r="AA146" s="70"/>
      <c r="AB146" s="19"/>
      <c r="AC146" s="34"/>
      <c r="AD146" s="21"/>
      <c r="AE146" s="37"/>
      <c r="AF146" s="136"/>
      <c r="AG146" s="127"/>
      <c r="AH146" s="19"/>
      <c r="AI146" s="34"/>
      <c r="AJ146" s="40"/>
      <c r="AK146" s="130"/>
      <c r="AL146" s="136"/>
    </row>
    <row r="147" spans="2:38" x14ac:dyDescent="0.25">
      <c r="B147" s="153"/>
      <c r="C147" s="18"/>
      <c r="D147" s="19"/>
      <c r="E147" s="20"/>
      <c r="F147" s="21"/>
      <c r="G147" s="37"/>
      <c r="H147" s="22"/>
      <c r="I147" s="18"/>
      <c r="J147" s="19"/>
      <c r="K147" s="139"/>
      <c r="L147" s="21"/>
      <c r="M147" s="130"/>
      <c r="N147" s="22"/>
      <c r="O147" s="127"/>
      <c r="P147" s="19"/>
      <c r="Q147" s="20"/>
      <c r="R147" s="21"/>
      <c r="S147" s="37"/>
      <c r="T147" s="22"/>
      <c r="U147" s="127"/>
      <c r="V147" s="130"/>
      <c r="W147" s="20"/>
      <c r="X147" s="21"/>
      <c r="Y147" s="19"/>
      <c r="Z147" s="22"/>
      <c r="AA147" s="70"/>
      <c r="AB147" s="19"/>
      <c r="AC147" s="34"/>
      <c r="AD147" s="21"/>
      <c r="AE147" s="37"/>
      <c r="AF147" s="136"/>
      <c r="AG147" s="127"/>
      <c r="AH147" s="19"/>
      <c r="AI147" s="34"/>
      <c r="AJ147" s="40"/>
      <c r="AK147" s="130"/>
      <c r="AL147" s="136"/>
    </row>
    <row r="148" spans="2:38" ht="15.75" thickBot="1" x14ac:dyDescent="0.3">
      <c r="B148" s="153"/>
      <c r="C148" s="23"/>
      <c r="D148" s="24"/>
      <c r="E148" s="25"/>
      <c r="F148" s="26"/>
      <c r="G148" s="38"/>
      <c r="H148" s="27"/>
      <c r="I148" s="23"/>
      <c r="J148" s="24"/>
      <c r="K148" s="140"/>
      <c r="L148" s="26"/>
      <c r="M148" s="131"/>
      <c r="N148" s="27"/>
      <c r="O148" s="128"/>
      <c r="P148" s="24"/>
      <c r="Q148" s="25"/>
      <c r="R148" s="26"/>
      <c r="S148" s="38"/>
      <c r="T148" s="27"/>
      <c r="U148" s="128"/>
      <c r="V148" s="131"/>
      <c r="W148" s="25"/>
      <c r="X148" s="26"/>
      <c r="Y148" s="24"/>
      <c r="Z148" s="27"/>
      <c r="AA148" s="71"/>
      <c r="AB148" s="24"/>
      <c r="AC148" s="35"/>
      <c r="AD148" s="26"/>
      <c r="AE148" s="38"/>
      <c r="AF148" s="137"/>
      <c r="AG148" s="128"/>
      <c r="AH148" s="24"/>
      <c r="AI148" s="35"/>
      <c r="AJ148" s="41"/>
      <c r="AK148" s="131"/>
      <c r="AL148" s="137"/>
    </row>
    <row r="149" spans="2:38" x14ac:dyDescent="0.25">
      <c r="B149" s="153" t="s">
        <v>2222</v>
      </c>
      <c r="C149" s="126"/>
      <c r="D149" s="36"/>
      <c r="E149" s="15"/>
      <c r="F149" s="39"/>
      <c r="G149" s="36"/>
      <c r="H149" s="17"/>
      <c r="I149" s="13"/>
      <c r="J149" s="36"/>
      <c r="K149" s="15"/>
      <c r="L149" s="16"/>
      <c r="M149" s="14"/>
      <c r="N149" s="17"/>
      <c r="O149" s="69"/>
      <c r="P149" s="14"/>
      <c r="Q149" s="15"/>
      <c r="R149" s="132"/>
      <c r="S149" s="129"/>
      <c r="T149" s="17"/>
      <c r="U149" s="13"/>
      <c r="V149" s="14"/>
      <c r="W149" s="15"/>
      <c r="X149" s="16"/>
      <c r="Y149" s="14"/>
      <c r="Z149" s="17"/>
      <c r="AA149" s="126"/>
      <c r="AB149" s="36"/>
      <c r="AC149" s="15"/>
      <c r="AD149" s="132"/>
      <c r="AE149" s="36"/>
      <c r="AF149" s="17"/>
      <c r="AG149" s="13"/>
      <c r="AH149" s="36"/>
      <c r="AI149" s="15"/>
      <c r="AJ149" s="16"/>
      <c r="AK149" s="36"/>
      <c r="AL149" s="17"/>
    </row>
    <row r="150" spans="2:38" x14ac:dyDescent="0.25">
      <c r="B150" s="153"/>
      <c r="C150" s="127"/>
      <c r="D150" s="37"/>
      <c r="E150" s="20"/>
      <c r="F150" s="40"/>
      <c r="G150" s="37"/>
      <c r="H150" s="22"/>
      <c r="I150" s="18"/>
      <c r="J150" s="37"/>
      <c r="K150" s="20"/>
      <c r="L150" s="21"/>
      <c r="M150" s="19"/>
      <c r="N150" s="22"/>
      <c r="O150" s="70"/>
      <c r="P150" s="19"/>
      <c r="Q150" s="20"/>
      <c r="R150" s="133"/>
      <c r="S150" s="130"/>
      <c r="T150" s="22"/>
      <c r="U150" s="18"/>
      <c r="V150" s="19"/>
      <c r="W150" s="20"/>
      <c r="X150" s="21"/>
      <c r="Y150" s="19"/>
      <c r="Z150" s="22"/>
      <c r="AA150" s="127"/>
      <c r="AB150" s="37"/>
      <c r="AC150" s="20"/>
      <c r="AD150" s="133"/>
      <c r="AE150" s="37"/>
      <c r="AF150" s="22"/>
      <c r="AG150" s="18"/>
      <c r="AH150" s="37"/>
      <c r="AI150" s="20"/>
      <c r="AJ150" s="21"/>
      <c r="AK150" s="37"/>
      <c r="AL150" s="22"/>
    </row>
    <row r="151" spans="2:38" x14ac:dyDescent="0.25">
      <c r="B151" s="153"/>
      <c r="C151" s="127"/>
      <c r="D151" s="37"/>
      <c r="E151" s="20"/>
      <c r="F151" s="40"/>
      <c r="G151" s="37"/>
      <c r="H151" s="22"/>
      <c r="I151" s="18"/>
      <c r="J151" s="37"/>
      <c r="K151" s="20"/>
      <c r="L151" s="21"/>
      <c r="M151" s="19"/>
      <c r="N151" s="22"/>
      <c r="O151" s="70"/>
      <c r="P151" s="19"/>
      <c r="Q151" s="20"/>
      <c r="R151" s="133"/>
      <c r="S151" s="130"/>
      <c r="T151" s="22"/>
      <c r="U151" s="18"/>
      <c r="V151" s="19"/>
      <c r="W151" s="20"/>
      <c r="X151" s="21"/>
      <c r="Y151" s="19"/>
      <c r="Z151" s="22"/>
      <c r="AA151" s="127"/>
      <c r="AB151" s="37"/>
      <c r="AC151" s="20"/>
      <c r="AD151" s="133"/>
      <c r="AE151" s="37"/>
      <c r="AF151" s="22"/>
      <c r="AG151" s="18"/>
      <c r="AH151" s="37"/>
      <c r="AI151" s="20"/>
      <c r="AJ151" s="21"/>
      <c r="AK151" s="37"/>
      <c r="AL151" s="22"/>
    </row>
    <row r="152" spans="2:38" ht="15.75" thickBot="1" x14ac:dyDescent="0.3">
      <c r="B152" s="153"/>
      <c r="C152" s="128"/>
      <c r="D152" s="38"/>
      <c r="E152" s="25"/>
      <c r="F152" s="41"/>
      <c r="G152" s="38"/>
      <c r="H152" s="27"/>
      <c r="I152" s="23"/>
      <c r="J152" s="38"/>
      <c r="K152" s="25"/>
      <c r="L152" s="26"/>
      <c r="M152" s="24"/>
      <c r="N152" s="27"/>
      <c r="O152" s="71"/>
      <c r="P152" s="24"/>
      <c r="Q152" s="25"/>
      <c r="R152" s="134"/>
      <c r="S152" s="131"/>
      <c r="T152" s="27"/>
      <c r="U152" s="23"/>
      <c r="V152" s="24"/>
      <c r="W152" s="25"/>
      <c r="X152" s="26"/>
      <c r="Y152" s="24"/>
      <c r="Z152" s="27"/>
      <c r="AA152" s="128"/>
      <c r="AB152" s="38"/>
      <c r="AC152" s="25"/>
      <c r="AD152" s="134"/>
      <c r="AE152" s="38"/>
      <c r="AF152" s="27"/>
      <c r="AG152" s="23"/>
      <c r="AH152" s="38"/>
      <c r="AI152" s="25"/>
      <c r="AJ152" s="26"/>
      <c r="AK152" s="38"/>
      <c r="AL152" s="27"/>
    </row>
    <row r="153" spans="2:38" x14ac:dyDescent="0.25">
      <c r="B153" s="153" t="s">
        <v>5</v>
      </c>
      <c r="C153" s="126"/>
      <c r="D153" s="14"/>
      <c r="E153" s="15"/>
      <c r="F153" s="132"/>
      <c r="G153" s="129"/>
      <c r="H153" s="17"/>
      <c r="I153" s="13"/>
      <c r="J153" s="129"/>
      <c r="K153" s="15"/>
      <c r="L153" s="16"/>
      <c r="M153" s="36"/>
      <c r="N153" s="17"/>
      <c r="O153" s="126"/>
      <c r="P153" s="129"/>
      <c r="Q153" s="15"/>
      <c r="R153" s="132"/>
      <c r="S153" s="36"/>
      <c r="T153" s="17"/>
      <c r="U153" s="13"/>
      <c r="V153" s="129"/>
      <c r="W153" s="15"/>
      <c r="X153" s="132"/>
      <c r="Y153" s="36"/>
      <c r="Z153" s="17"/>
      <c r="AA153" s="13"/>
      <c r="AB153" s="36"/>
      <c r="AC153" s="15"/>
      <c r="AD153" s="132"/>
      <c r="AE153" s="36"/>
      <c r="AF153" s="17"/>
      <c r="AG153" s="13"/>
      <c r="AH153" s="36"/>
      <c r="AI153" s="15"/>
      <c r="AJ153" s="16"/>
      <c r="AK153" s="36"/>
      <c r="AL153" s="17"/>
    </row>
    <row r="154" spans="2:38" x14ac:dyDescent="0.25">
      <c r="B154" s="153"/>
      <c r="C154" s="127"/>
      <c r="D154" s="19"/>
      <c r="E154" s="20"/>
      <c r="F154" s="133"/>
      <c r="G154" s="130"/>
      <c r="H154" s="22"/>
      <c r="I154" s="18"/>
      <c r="J154" s="130"/>
      <c r="K154" s="20"/>
      <c r="L154" s="21"/>
      <c r="M154" s="37"/>
      <c r="N154" s="22"/>
      <c r="O154" s="127"/>
      <c r="P154" s="130"/>
      <c r="Q154" s="20"/>
      <c r="R154" s="133"/>
      <c r="S154" s="37"/>
      <c r="T154" s="22"/>
      <c r="U154" s="18"/>
      <c r="V154" s="130"/>
      <c r="W154" s="20"/>
      <c r="X154" s="133"/>
      <c r="Y154" s="37"/>
      <c r="Z154" s="22"/>
      <c r="AA154" s="18"/>
      <c r="AB154" s="37"/>
      <c r="AC154" s="20"/>
      <c r="AD154" s="133"/>
      <c r="AE154" s="37"/>
      <c r="AF154" s="22"/>
      <c r="AG154" s="18"/>
      <c r="AH154" s="37"/>
      <c r="AI154" s="20"/>
      <c r="AJ154" s="21"/>
      <c r="AK154" s="37"/>
      <c r="AL154" s="22"/>
    </row>
    <row r="155" spans="2:38" x14ac:dyDescent="0.25">
      <c r="B155" s="153"/>
      <c r="C155" s="127"/>
      <c r="D155" s="19"/>
      <c r="E155" s="20"/>
      <c r="F155" s="133"/>
      <c r="G155" s="130"/>
      <c r="H155" s="22"/>
      <c r="I155" s="18"/>
      <c r="J155" s="130"/>
      <c r="K155" s="20"/>
      <c r="L155" s="21"/>
      <c r="M155" s="37"/>
      <c r="N155" s="22"/>
      <c r="O155" s="127"/>
      <c r="P155" s="130"/>
      <c r="Q155" s="20"/>
      <c r="R155" s="133"/>
      <c r="S155" s="37"/>
      <c r="T155" s="22"/>
      <c r="U155" s="18"/>
      <c r="V155" s="130"/>
      <c r="W155" s="20"/>
      <c r="X155" s="133"/>
      <c r="Y155" s="37"/>
      <c r="Z155" s="22"/>
      <c r="AA155" s="18"/>
      <c r="AB155" s="37"/>
      <c r="AC155" s="20"/>
      <c r="AD155" s="133"/>
      <c r="AE155" s="37"/>
      <c r="AF155" s="22"/>
      <c r="AG155" s="18"/>
      <c r="AH155" s="37"/>
      <c r="AI155" s="20"/>
      <c r="AJ155" s="21"/>
      <c r="AK155" s="37"/>
      <c r="AL155" s="22"/>
    </row>
    <row r="156" spans="2:38" ht="15.75" thickBot="1" x14ac:dyDescent="0.3">
      <c r="B156" s="153"/>
      <c r="C156" s="128"/>
      <c r="D156" s="24"/>
      <c r="E156" s="25"/>
      <c r="F156" s="134"/>
      <c r="G156" s="131"/>
      <c r="H156" s="27"/>
      <c r="I156" s="23"/>
      <c r="J156" s="131"/>
      <c r="K156" s="25"/>
      <c r="L156" s="26"/>
      <c r="M156" s="38"/>
      <c r="N156" s="27"/>
      <c r="O156" s="128"/>
      <c r="P156" s="131"/>
      <c r="Q156" s="25"/>
      <c r="R156" s="134"/>
      <c r="S156" s="38"/>
      <c r="T156" s="27"/>
      <c r="U156" s="23"/>
      <c r="V156" s="131"/>
      <c r="W156" s="25"/>
      <c r="X156" s="134"/>
      <c r="Y156" s="38"/>
      <c r="Z156" s="27"/>
      <c r="AA156" s="23"/>
      <c r="AB156" s="38"/>
      <c r="AC156" s="25"/>
      <c r="AD156" s="134"/>
      <c r="AE156" s="38"/>
      <c r="AF156" s="27"/>
      <c r="AG156" s="23"/>
      <c r="AH156" s="38"/>
      <c r="AI156" s="25"/>
      <c r="AJ156" s="26"/>
      <c r="AK156" s="38"/>
      <c r="AL156" s="27"/>
    </row>
    <row r="157" spans="2:38" x14ac:dyDescent="0.25">
      <c r="B157" s="153" t="s">
        <v>10</v>
      </c>
      <c r="C157" s="13"/>
      <c r="D157" s="14"/>
      <c r="E157" s="15"/>
      <c r="F157" s="16"/>
      <c r="G157" s="14"/>
      <c r="H157" s="60"/>
      <c r="I157" s="13"/>
      <c r="J157" s="14"/>
      <c r="K157" s="15"/>
      <c r="L157" s="16"/>
      <c r="M157" s="129"/>
      <c r="N157" s="17"/>
      <c r="O157" s="126"/>
      <c r="P157" s="129"/>
      <c r="Q157" s="15"/>
      <c r="R157" s="132"/>
      <c r="S157" s="36"/>
      <c r="T157" s="17"/>
      <c r="U157" s="13"/>
      <c r="V157" s="129"/>
      <c r="W157" s="15"/>
      <c r="X157" s="132"/>
      <c r="Y157" s="36"/>
      <c r="Z157" s="17"/>
      <c r="AA157" s="13"/>
      <c r="AB157" s="36"/>
      <c r="AC157" s="15"/>
      <c r="AD157" s="16"/>
      <c r="AE157" s="129"/>
      <c r="AF157" s="17"/>
      <c r="AG157" s="13"/>
      <c r="AH157" s="36"/>
      <c r="AI157" s="15"/>
      <c r="AJ157" s="16"/>
      <c r="AK157" s="36"/>
      <c r="AL157" s="17"/>
    </row>
    <row r="158" spans="2:38" x14ac:dyDescent="0.25">
      <c r="B158" s="153"/>
      <c r="C158" s="18"/>
      <c r="D158" s="19"/>
      <c r="E158" s="20"/>
      <c r="F158" s="21"/>
      <c r="G158" s="19"/>
      <c r="H158" s="61"/>
      <c r="I158" s="18"/>
      <c r="J158" s="19"/>
      <c r="K158" s="20"/>
      <c r="L158" s="21"/>
      <c r="M158" s="130"/>
      <c r="N158" s="22"/>
      <c r="O158" s="127"/>
      <c r="P158" s="130"/>
      <c r="Q158" s="20"/>
      <c r="R158" s="133"/>
      <c r="S158" s="37"/>
      <c r="T158" s="22"/>
      <c r="U158" s="18"/>
      <c r="V158" s="130"/>
      <c r="W158" s="20"/>
      <c r="X158" s="133"/>
      <c r="Y158" s="37"/>
      <c r="Z158" s="22"/>
      <c r="AA158" s="18"/>
      <c r="AB158" s="37"/>
      <c r="AC158" s="20"/>
      <c r="AD158" s="21"/>
      <c r="AE158" s="130"/>
      <c r="AF158" s="22"/>
      <c r="AG158" s="18"/>
      <c r="AH158" s="37"/>
      <c r="AI158" s="20"/>
      <c r="AJ158" s="21"/>
      <c r="AK158" s="37"/>
      <c r="AL158" s="22"/>
    </row>
    <row r="159" spans="2:38" x14ac:dyDescent="0.25">
      <c r="B159" s="153"/>
      <c r="C159" s="18"/>
      <c r="D159" s="19"/>
      <c r="E159" s="20"/>
      <c r="F159" s="21"/>
      <c r="G159" s="19"/>
      <c r="H159" s="61"/>
      <c r="I159" s="18"/>
      <c r="J159" s="19"/>
      <c r="K159" s="20"/>
      <c r="L159" s="21"/>
      <c r="M159" s="130"/>
      <c r="N159" s="22"/>
      <c r="O159" s="127"/>
      <c r="P159" s="130"/>
      <c r="Q159" s="20"/>
      <c r="R159" s="133"/>
      <c r="S159" s="37"/>
      <c r="T159" s="22"/>
      <c r="U159" s="18"/>
      <c r="V159" s="130"/>
      <c r="W159" s="20"/>
      <c r="X159" s="133"/>
      <c r="Y159" s="37"/>
      <c r="Z159" s="22"/>
      <c r="AA159" s="18"/>
      <c r="AB159" s="37"/>
      <c r="AC159" s="20"/>
      <c r="AD159" s="21"/>
      <c r="AE159" s="130"/>
      <c r="AF159" s="22"/>
      <c r="AG159" s="18"/>
      <c r="AH159" s="37"/>
      <c r="AI159" s="20"/>
      <c r="AJ159" s="21"/>
      <c r="AK159" s="37"/>
      <c r="AL159" s="22"/>
    </row>
    <row r="160" spans="2:38" ht="15.75" thickBot="1" x14ac:dyDescent="0.3">
      <c r="B160" s="153"/>
      <c r="C160" s="23"/>
      <c r="D160" s="24"/>
      <c r="E160" s="25"/>
      <c r="F160" s="26"/>
      <c r="G160" s="24"/>
      <c r="H160" s="62"/>
      <c r="I160" s="23"/>
      <c r="J160" s="24"/>
      <c r="K160" s="25"/>
      <c r="L160" s="26"/>
      <c r="M160" s="131"/>
      <c r="N160" s="27"/>
      <c r="O160" s="128"/>
      <c r="P160" s="131"/>
      <c r="Q160" s="25"/>
      <c r="R160" s="134"/>
      <c r="S160" s="38"/>
      <c r="T160" s="27"/>
      <c r="U160" s="23"/>
      <c r="V160" s="131"/>
      <c r="W160" s="25"/>
      <c r="X160" s="134"/>
      <c r="Y160" s="38"/>
      <c r="Z160" s="27"/>
      <c r="AA160" s="23"/>
      <c r="AB160" s="38"/>
      <c r="AC160" s="25"/>
      <c r="AD160" s="26"/>
      <c r="AE160" s="131"/>
      <c r="AF160" s="27"/>
      <c r="AG160" s="23"/>
      <c r="AH160" s="38"/>
      <c r="AI160" s="25"/>
      <c r="AJ160" s="26"/>
      <c r="AK160" s="38"/>
      <c r="AL160" s="27"/>
    </row>
    <row r="161" spans="2:38" x14ac:dyDescent="0.25">
      <c r="B161" s="153" t="s">
        <v>3</v>
      </c>
      <c r="C161" s="13"/>
      <c r="D161" s="14"/>
      <c r="E161" s="15"/>
      <c r="F161" s="16"/>
      <c r="G161" s="14"/>
      <c r="H161" s="17"/>
      <c r="I161" s="13"/>
      <c r="J161" s="14"/>
      <c r="K161" s="15"/>
      <c r="L161" s="16"/>
      <c r="M161" s="129"/>
      <c r="N161" s="17"/>
      <c r="O161" s="126"/>
      <c r="P161" s="14"/>
      <c r="Q161" s="15"/>
      <c r="R161" s="16"/>
      <c r="S161" s="14"/>
      <c r="T161" s="17"/>
      <c r="U161" s="13"/>
      <c r="V161" s="14"/>
      <c r="W161" s="15"/>
      <c r="X161" s="16"/>
      <c r="Y161" s="14"/>
      <c r="Z161" s="17"/>
      <c r="AA161" s="13"/>
      <c r="AB161" s="129"/>
      <c r="AC161" s="15"/>
      <c r="AD161" s="16"/>
      <c r="AE161" s="14"/>
      <c r="AF161" s="17"/>
      <c r="AG161" s="69"/>
      <c r="AH161" s="14"/>
      <c r="AI161" s="15"/>
      <c r="AJ161" s="132"/>
      <c r="AK161" s="14"/>
      <c r="AL161" s="17"/>
    </row>
    <row r="162" spans="2:38" x14ac:dyDescent="0.25">
      <c r="B162" s="153"/>
      <c r="C162" s="18"/>
      <c r="D162" s="19"/>
      <c r="E162" s="20"/>
      <c r="F162" s="21"/>
      <c r="G162" s="19"/>
      <c r="H162" s="22"/>
      <c r="I162" s="18"/>
      <c r="J162" s="19"/>
      <c r="K162" s="20"/>
      <c r="L162" s="21"/>
      <c r="M162" s="130"/>
      <c r="N162" s="22"/>
      <c r="O162" s="127"/>
      <c r="P162" s="19"/>
      <c r="Q162" s="20"/>
      <c r="R162" s="21"/>
      <c r="S162" s="19"/>
      <c r="T162" s="22"/>
      <c r="U162" s="18"/>
      <c r="V162" s="19"/>
      <c r="W162" s="20"/>
      <c r="X162" s="21"/>
      <c r="Y162" s="19"/>
      <c r="Z162" s="22"/>
      <c r="AA162" s="18"/>
      <c r="AB162" s="130"/>
      <c r="AC162" s="20"/>
      <c r="AD162" s="21"/>
      <c r="AE162" s="19"/>
      <c r="AF162" s="22"/>
      <c r="AG162" s="70"/>
      <c r="AH162" s="19"/>
      <c r="AI162" s="20"/>
      <c r="AJ162" s="133"/>
      <c r="AK162" s="19"/>
      <c r="AL162" s="22"/>
    </row>
    <row r="163" spans="2:38" x14ac:dyDescent="0.25">
      <c r="B163" s="153"/>
      <c r="C163" s="18"/>
      <c r="D163" s="19"/>
      <c r="E163" s="20"/>
      <c r="F163" s="21"/>
      <c r="G163" s="19"/>
      <c r="H163" s="22"/>
      <c r="I163" s="18"/>
      <c r="J163" s="19"/>
      <c r="K163" s="20"/>
      <c r="L163" s="21"/>
      <c r="M163" s="130"/>
      <c r="N163" s="22"/>
      <c r="O163" s="127"/>
      <c r="P163" s="19"/>
      <c r="Q163" s="20"/>
      <c r="R163" s="21"/>
      <c r="S163" s="19"/>
      <c r="T163" s="22"/>
      <c r="U163" s="18"/>
      <c r="V163" s="19"/>
      <c r="W163" s="20"/>
      <c r="X163" s="21"/>
      <c r="Y163" s="19"/>
      <c r="Z163" s="22"/>
      <c r="AA163" s="18"/>
      <c r="AB163" s="130"/>
      <c r="AC163" s="20"/>
      <c r="AD163" s="21"/>
      <c r="AE163" s="19"/>
      <c r="AF163" s="22"/>
      <c r="AG163" s="70"/>
      <c r="AH163" s="19"/>
      <c r="AI163" s="20"/>
      <c r="AJ163" s="133"/>
      <c r="AK163" s="19"/>
      <c r="AL163" s="22"/>
    </row>
    <row r="164" spans="2:38" ht="15.75" thickBot="1" x14ac:dyDescent="0.3">
      <c r="B164" s="153"/>
      <c r="C164" s="23"/>
      <c r="D164" s="24"/>
      <c r="E164" s="25"/>
      <c r="F164" s="26"/>
      <c r="G164" s="24"/>
      <c r="H164" s="27"/>
      <c r="I164" s="23"/>
      <c r="J164" s="24"/>
      <c r="K164" s="25"/>
      <c r="L164" s="26"/>
      <c r="M164" s="131"/>
      <c r="N164" s="27"/>
      <c r="O164" s="128"/>
      <c r="P164" s="24"/>
      <c r="Q164" s="25"/>
      <c r="R164" s="26"/>
      <c r="S164" s="24"/>
      <c r="T164" s="27"/>
      <c r="U164" s="23"/>
      <c r="V164" s="24"/>
      <c r="W164" s="25"/>
      <c r="X164" s="26"/>
      <c r="Y164" s="24"/>
      <c r="Z164" s="27"/>
      <c r="AA164" s="23"/>
      <c r="AB164" s="131"/>
      <c r="AC164" s="25"/>
      <c r="AD164" s="26"/>
      <c r="AE164" s="24"/>
      <c r="AF164" s="27"/>
      <c r="AG164" s="71"/>
      <c r="AH164" s="24"/>
      <c r="AI164" s="25"/>
      <c r="AJ164" s="134"/>
      <c r="AK164" s="24"/>
      <c r="AL164" s="27"/>
    </row>
    <row r="165" spans="2:38" x14ac:dyDescent="0.25">
      <c r="B165" s="153" t="s">
        <v>8</v>
      </c>
      <c r="C165" s="13"/>
      <c r="D165" s="14"/>
      <c r="E165" s="15"/>
      <c r="F165" s="16"/>
      <c r="G165" s="14"/>
      <c r="H165" s="17"/>
      <c r="I165" s="13"/>
      <c r="J165" s="14"/>
      <c r="K165" s="138"/>
      <c r="L165" s="16"/>
      <c r="M165" s="14"/>
      <c r="N165" s="17"/>
      <c r="O165" s="126"/>
      <c r="P165" s="14"/>
      <c r="Q165" s="15"/>
      <c r="R165" s="16"/>
      <c r="S165" s="14"/>
      <c r="T165" s="17"/>
      <c r="U165" s="13"/>
      <c r="V165" s="14"/>
      <c r="W165" s="15"/>
      <c r="X165" s="16"/>
      <c r="Y165" s="129"/>
      <c r="Z165" s="17"/>
      <c r="AA165" s="13"/>
      <c r="AB165" s="129"/>
      <c r="AC165" s="15"/>
      <c r="AD165" s="16"/>
      <c r="AE165" s="14"/>
      <c r="AF165" s="17"/>
      <c r="AG165" s="69"/>
      <c r="AH165" s="14"/>
      <c r="AI165" s="15"/>
      <c r="AJ165" s="132"/>
      <c r="AK165" s="14"/>
      <c r="AL165" s="17"/>
    </row>
    <row r="166" spans="2:38" x14ac:dyDescent="0.25">
      <c r="B166" s="153"/>
      <c r="C166" s="18"/>
      <c r="D166" s="19"/>
      <c r="E166" s="20"/>
      <c r="F166" s="21"/>
      <c r="G166" s="19"/>
      <c r="H166" s="22"/>
      <c r="I166" s="18"/>
      <c r="J166" s="19"/>
      <c r="K166" s="139"/>
      <c r="L166" s="21"/>
      <c r="M166" s="19"/>
      <c r="N166" s="22"/>
      <c r="O166" s="127"/>
      <c r="P166" s="19"/>
      <c r="Q166" s="20"/>
      <c r="R166" s="21"/>
      <c r="S166" s="19"/>
      <c r="T166" s="22"/>
      <c r="U166" s="18"/>
      <c r="V166" s="19"/>
      <c r="W166" s="20"/>
      <c r="X166" s="21"/>
      <c r="Y166" s="130"/>
      <c r="Z166" s="22"/>
      <c r="AA166" s="18"/>
      <c r="AB166" s="130"/>
      <c r="AC166" s="20"/>
      <c r="AD166" s="21"/>
      <c r="AE166" s="19"/>
      <c r="AF166" s="22"/>
      <c r="AG166" s="70"/>
      <c r="AH166" s="19"/>
      <c r="AI166" s="20"/>
      <c r="AJ166" s="133"/>
      <c r="AK166" s="19"/>
      <c r="AL166" s="22"/>
    </row>
    <row r="167" spans="2:38" x14ac:dyDescent="0.25">
      <c r="B167" s="153"/>
      <c r="C167" s="18"/>
      <c r="D167" s="19"/>
      <c r="E167" s="20"/>
      <c r="F167" s="21"/>
      <c r="G167" s="19"/>
      <c r="H167" s="22"/>
      <c r="I167" s="18"/>
      <c r="J167" s="19"/>
      <c r="K167" s="139"/>
      <c r="L167" s="21"/>
      <c r="M167" s="19"/>
      <c r="N167" s="22"/>
      <c r="O167" s="127"/>
      <c r="P167" s="19"/>
      <c r="Q167" s="20"/>
      <c r="R167" s="21"/>
      <c r="S167" s="19"/>
      <c r="T167" s="22"/>
      <c r="U167" s="18"/>
      <c r="V167" s="19"/>
      <c r="W167" s="20"/>
      <c r="X167" s="21"/>
      <c r="Y167" s="130"/>
      <c r="Z167" s="22"/>
      <c r="AA167" s="18"/>
      <c r="AB167" s="130"/>
      <c r="AC167" s="20"/>
      <c r="AD167" s="21"/>
      <c r="AE167" s="19"/>
      <c r="AF167" s="22"/>
      <c r="AG167" s="70"/>
      <c r="AH167" s="19"/>
      <c r="AI167" s="20"/>
      <c r="AJ167" s="133"/>
      <c r="AK167" s="19"/>
      <c r="AL167" s="22"/>
    </row>
    <row r="168" spans="2:38" ht="15.75" thickBot="1" x14ac:dyDescent="0.3">
      <c r="B168" s="153"/>
      <c r="C168" s="23"/>
      <c r="D168" s="24"/>
      <c r="E168" s="25"/>
      <c r="F168" s="26"/>
      <c r="G168" s="24"/>
      <c r="H168" s="27"/>
      <c r="I168" s="23"/>
      <c r="J168" s="24"/>
      <c r="K168" s="140"/>
      <c r="L168" s="26"/>
      <c r="M168" s="24"/>
      <c r="N168" s="27"/>
      <c r="O168" s="128"/>
      <c r="P168" s="24"/>
      <c r="Q168" s="25"/>
      <c r="R168" s="26"/>
      <c r="S168" s="24"/>
      <c r="T168" s="27"/>
      <c r="U168" s="23"/>
      <c r="V168" s="24"/>
      <c r="W168" s="25"/>
      <c r="X168" s="26"/>
      <c r="Y168" s="131"/>
      <c r="Z168" s="27"/>
      <c r="AA168" s="23"/>
      <c r="AB168" s="131"/>
      <c r="AC168" s="25"/>
      <c r="AD168" s="26"/>
      <c r="AE168" s="24"/>
      <c r="AF168" s="27"/>
      <c r="AG168" s="71"/>
      <c r="AH168" s="24"/>
      <c r="AI168" s="25"/>
      <c r="AJ168" s="134"/>
      <c r="AK168" s="24"/>
      <c r="AL168" s="27"/>
    </row>
    <row r="169" spans="2:38" x14ac:dyDescent="0.25">
      <c r="B169" s="153" t="s">
        <v>17</v>
      </c>
      <c r="C169" s="13"/>
      <c r="D169" s="14"/>
      <c r="E169" s="15"/>
      <c r="F169" s="16"/>
      <c r="G169" s="14"/>
      <c r="H169" s="17"/>
      <c r="I169" s="13"/>
      <c r="J169" s="14"/>
      <c r="K169" s="15"/>
      <c r="L169" s="16"/>
      <c r="M169" s="14"/>
      <c r="N169" s="17"/>
      <c r="O169" s="13"/>
      <c r="P169" s="14"/>
      <c r="Q169" s="138"/>
      <c r="R169" s="16"/>
      <c r="S169" s="14"/>
      <c r="T169" s="135"/>
      <c r="U169" s="13"/>
      <c r="V169" s="14"/>
      <c r="W169" s="138"/>
      <c r="X169" s="132"/>
      <c r="Y169" s="14"/>
      <c r="Z169" s="135"/>
      <c r="AA169" s="13"/>
      <c r="AB169" s="129"/>
      <c r="AC169" s="15"/>
      <c r="AD169" s="16"/>
      <c r="AE169" s="14"/>
      <c r="AF169" s="17"/>
      <c r="AG169" s="69"/>
      <c r="AH169" s="14"/>
      <c r="AI169" s="15"/>
      <c r="AJ169" s="132"/>
      <c r="AK169" s="14"/>
      <c r="AL169" s="17"/>
    </row>
    <row r="170" spans="2:38" x14ac:dyDescent="0.25">
      <c r="B170" s="153"/>
      <c r="C170" s="18"/>
      <c r="D170" s="19"/>
      <c r="E170" s="20"/>
      <c r="F170" s="21"/>
      <c r="G170" s="19"/>
      <c r="H170" s="22"/>
      <c r="I170" s="18"/>
      <c r="J170" s="19"/>
      <c r="K170" s="20"/>
      <c r="L170" s="21"/>
      <c r="M170" s="19"/>
      <c r="N170" s="22"/>
      <c r="O170" s="18"/>
      <c r="P170" s="19"/>
      <c r="Q170" s="139"/>
      <c r="R170" s="21"/>
      <c r="S170" s="19"/>
      <c r="T170" s="136"/>
      <c r="U170" s="18"/>
      <c r="V170" s="19"/>
      <c r="W170" s="139"/>
      <c r="X170" s="133"/>
      <c r="Y170" s="19"/>
      <c r="Z170" s="136"/>
      <c r="AA170" s="18"/>
      <c r="AB170" s="130"/>
      <c r="AC170" s="20"/>
      <c r="AD170" s="21"/>
      <c r="AE170" s="19"/>
      <c r="AF170" s="22"/>
      <c r="AG170" s="70"/>
      <c r="AH170" s="19"/>
      <c r="AI170" s="20"/>
      <c r="AJ170" s="133"/>
      <c r="AK170" s="19"/>
      <c r="AL170" s="22"/>
    </row>
    <row r="171" spans="2:38" x14ac:dyDescent="0.25">
      <c r="B171" s="153"/>
      <c r="C171" s="18"/>
      <c r="D171" s="19"/>
      <c r="E171" s="20"/>
      <c r="F171" s="21"/>
      <c r="G171" s="19"/>
      <c r="H171" s="22"/>
      <c r="I171" s="18"/>
      <c r="J171" s="19"/>
      <c r="K171" s="20"/>
      <c r="L171" s="21"/>
      <c r="M171" s="19"/>
      <c r="N171" s="22"/>
      <c r="O171" s="18"/>
      <c r="P171" s="19"/>
      <c r="Q171" s="139"/>
      <c r="R171" s="21"/>
      <c r="S171" s="19"/>
      <c r="T171" s="136"/>
      <c r="U171" s="18"/>
      <c r="V171" s="19"/>
      <c r="W171" s="139"/>
      <c r="X171" s="133"/>
      <c r="Y171" s="19"/>
      <c r="Z171" s="136"/>
      <c r="AA171" s="18"/>
      <c r="AB171" s="130"/>
      <c r="AC171" s="20"/>
      <c r="AD171" s="21"/>
      <c r="AE171" s="19"/>
      <c r="AF171" s="22"/>
      <c r="AG171" s="70"/>
      <c r="AH171" s="19"/>
      <c r="AI171" s="20"/>
      <c r="AJ171" s="133"/>
      <c r="AK171" s="19"/>
      <c r="AL171" s="22"/>
    </row>
    <row r="172" spans="2:38" ht="15.75" thickBot="1" x14ac:dyDescent="0.3">
      <c r="B172" s="153"/>
      <c r="C172" s="23"/>
      <c r="D172" s="24"/>
      <c r="E172" s="25"/>
      <c r="F172" s="26"/>
      <c r="G172" s="24"/>
      <c r="H172" s="27"/>
      <c r="I172" s="23"/>
      <c r="J172" s="24"/>
      <c r="K172" s="25"/>
      <c r="L172" s="26"/>
      <c r="M172" s="24"/>
      <c r="N172" s="27"/>
      <c r="O172" s="23"/>
      <c r="P172" s="24"/>
      <c r="Q172" s="140"/>
      <c r="R172" s="26"/>
      <c r="S172" s="24"/>
      <c r="T172" s="137"/>
      <c r="U172" s="23"/>
      <c r="V172" s="24"/>
      <c r="W172" s="140"/>
      <c r="X172" s="134"/>
      <c r="Y172" s="24"/>
      <c r="Z172" s="137"/>
      <c r="AA172" s="23"/>
      <c r="AB172" s="131"/>
      <c r="AC172" s="25"/>
      <c r="AD172" s="26"/>
      <c r="AE172" s="24"/>
      <c r="AF172" s="27"/>
      <c r="AG172" s="71"/>
      <c r="AH172" s="24"/>
      <c r="AI172" s="25"/>
      <c r="AJ172" s="134"/>
      <c r="AK172" s="24"/>
      <c r="AL172" s="27"/>
    </row>
    <row r="173" spans="2:38" x14ac:dyDescent="0.25">
      <c r="B173" s="153" t="s">
        <v>19</v>
      </c>
      <c r="C173" s="13"/>
      <c r="D173" s="14"/>
      <c r="E173" s="15"/>
      <c r="F173" s="16"/>
      <c r="G173" s="14"/>
      <c r="H173" s="17"/>
      <c r="I173" s="13"/>
      <c r="J173" s="14"/>
      <c r="K173" s="15"/>
      <c r="L173" s="16"/>
      <c r="M173" s="14"/>
      <c r="N173" s="17"/>
      <c r="O173" s="13"/>
      <c r="P173" s="14"/>
      <c r="Q173" s="15"/>
      <c r="R173" s="16"/>
      <c r="S173" s="14"/>
      <c r="T173" s="135"/>
      <c r="U173" s="13"/>
      <c r="V173" s="14"/>
      <c r="W173" s="138"/>
      <c r="X173" s="16"/>
      <c r="Y173" s="14"/>
      <c r="Z173" s="135"/>
      <c r="AA173" s="13"/>
      <c r="AB173" s="129"/>
      <c r="AC173" s="15"/>
      <c r="AD173" s="16"/>
      <c r="AE173" s="14"/>
      <c r="AF173" s="17"/>
      <c r="AG173" s="69"/>
      <c r="AH173" s="14"/>
      <c r="AI173" s="15"/>
      <c r="AJ173" s="132"/>
      <c r="AK173" s="14"/>
      <c r="AL173" s="17"/>
    </row>
    <row r="174" spans="2:38" x14ac:dyDescent="0.25">
      <c r="B174" s="153"/>
      <c r="C174" s="18"/>
      <c r="D174" s="19"/>
      <c r="E174" s="20"/>
      <c r="F174" s="21"/>
      <c r="G174" s="19"/>
      <c r="H174" s="22"/>
      <c r="I174" s="18"/>
      <c r="J174" s="19"/>
      <c r="K174" s="20"/>
      <c r="L174" s="21"/>
      <c r="M174" s="19"/>
      <c r="N174" s="22"/>
      <c r="O174" s="18"/>
      <c r="P174" s="19"/>
      <c r="Q174" s="20"/>
      <c r="R174" s="21"/>
      <c r="S174" s="19"/>
      <c r="T174" s="136"/>
      <c r="U174" s="18"/>
      <c r="V174" s="19"/>
      <c r="W174" s="139"/>
      <c r="X174" s="21"/>
      <c r="Y174" s="19"/>
      <c r="Z174" s="136"/>
      <c r="AA174" s="18"/>
      <c r="AB174" s="130"/>
      <c r="AC174" s="20"/>
      <c r="AD174" s="21"/>
      <c r="AE174" s="19"/>
      <c r="AF174" s="22"/>
      <c r="AG174" s="70"/>
      <c r="AH174" s="19"/>
      <c r="AI174" s="20"/>
      <c r="AJ174" s="133"/>
      <c r="AK174" s="19"/>
      <c r="AL174" s="22"/>
    </row>
    <row r="175" spans="2:38" x14ac:dyDescent="0.25">
      <c r="B175" s="153"/>
      <c r="C175" s="18"/>
      <c r="D175" s="19"/>
      <c r="E175" s="20"/>
      <c r="F175" s="21"/>
      <c r="G175" s="19"/>
      <c r="H175" s="22"/>
      <c r="I175" s="18"/>
      <c r="J175" s="19"/>
      <c r="K175" s="20"/>
      <c r="L175" s="21"/>
      <c r="M175" s="19"/>
      <c r="N175" s="22"/>
      <c r="O175" s="18"/>
      <c r="P175" s="19"/>
      <c r="Q175" s="20"/>
      <c r="R175" s="21"/>
      <c r="S175" s="19"/>
      <c r="T175" s="136"/>
      <c r="U175" s="18"/>
      <c r="V175" s="19"/>
      <c r="W175" s="139"/>
      <c r="X175" s="21"/>
      <c r="Y175" s="19"/>
      <c r="Z175" s="136"/>
      <c r="AA175" s="18"/>
      <c r="AB175" s="130"/>
      <c r="AC175" s="20"/>
      <c r="AD175" s="21"/>
      <c r="AE175" s="19"/>
      <c r="AF175" s="22"/>
      <c r="AG175" s="70"/>
      <c r="AH175" s="19"/>
      <c r="AI175" s="20"/>
      <c r="AJ175" s="133"/>
      <c r="AK175" s="19"/>
      <c r="AL175" s="22"/>
    </row>
    <row r="176" spans="2:38" ht="15.75" thickBot="1" x14ac:dyDescent="0.3">
      <c r="B176" s="153"/>
      <c r="C176" s="23"/>
      <c r="D176" s="24"/>
      <c r="E176" s="25"/>
      <c r="F176" s="26"/>
      <c r="G176" s="24"/>
      <c r="H176" s="27"/>
      <c r="I176" s="23"/>
      <c r="J176" s="24"/>
      <c r="K176" s="25"/>
      <c r="L176" s="26"/>
      <c r="M176" s="24"/>
      <c r="N176" s="27"/>
      <c r="O176" s="23"/>
      <c r="P176" s="24"/>
      <c r="Q176" s="25"/>
      <c r="R176" s="26"/>
      <c r="S176" s="24"/>
      <c r="T176" s="137"/>
      <c r="U176" s="23"/>
      <c r="V176" s="24"/>
      <c r="W176" s="140"/>
      <c r="X176" s="26"/>
      <c r="Y176" s="24"/>
      <c r="Z176" s="137"/>
      <c r="AA176" s="23"/>
      <c r="AB176" s="131"/>
      <c r="AC176" s="25"/>
      <c r="AD176" s="26"/>
      <c r="AE176" s="24"/>
      <c r="AF176" s="27"/>
      <c r="AG176" s="71"/>
      <c r="AH176" s="24"/>
      <c r="AI176" s="25"/>
      <c r="AJ176" s="134"/>
      <c r="AK176" s="24"/>
      <c r="AL176" s="27"/>
    </row>
    <row r="177" spans="2:38" x14ac:dyDescent="0.25">
      <c r="B177" s="153" t="s">
        <v>11</v>
      </c>
      <c r="C177" s="13"/>
      <c r="D177" s="129"/>
      <c r="E177" s="15"/>
      <c r="F177" s="39"/>
      <c r="G177" s="129"/>
      <c r="H177" s="17"/>
      <c r="I177" s="126"/>
      <c r="J177" s="129"/>
      <c r="K177" s="15"/>
      <c r="L177" s="132"/>
      <c r="M177" s="129"/>
      <c r="N177" s="17"/>
      <c r="O177" s="13"/>
      <c r="P177" s="129"/>
      <c r="Q177" s="138"/>
      <c r="R177" s="16"/>
      <c r="S177" s="129"/>
      <c r="T177" s="135"/>
      <c r="U177" s="69"/>
      <c r="V177" s="14"/>
      <c r="W177" s="138"/>
      <c r="X177" s="132"/>
      <c r="Y177" s="14"/>
      <c r="Z177" s="135"/>
      <c r="AA177" s="13"/>
      <c r="AB177" s="129"/>
      <c r="AC177" s="15"/>
      <c r="AD177" s="16"/>
      <c r="AE177" s="14"/>
      <c r="AF177" s="17"/>
      <c r="AG177" s="69"/>
      <c r="AH177" s="14"/>
      <c r="AI177" s="15"/>
      <c r="AJ177" s="132"/>
      <c r="AK177" s="14"/>
      <c r="AL177" s="17"/>
    </row>
    <row r="178" spans="2:38" x14ac:dyDescent="0.25">
      <c r="B178" s="153"/>
      <c r="C178" s="18"/>
      <c r="D178" s="130"/>
      <c r="E178" s="20"/>
      <c r="F178" s="40"/>
      <c r="G178" s="130"/>
      <c r="H178" s="22"/>
      <c r="I178" s="127"/>
      <c r="J178" s="130"/>
      <c r="K178" s="20"/>
      <c r="L178" s="133"/>
      <c r="M178" s="130"/>
      <c r="N178" s="22"/>
      <c r="O178" s="18"/>
      <c r="P178" s="130"/>
      <c r="Q178" s="139"/>
      <c r="R178" s="21"/>
      <c r="S178" s="130"/>
      <c r="T178" s="136"/>
      <c r="U178" s="70"/>
      <c r="V178" s="19"/>
      <c r="W178" s="139"/>
      <c r="X178" s="133"/>
      <c r="Y178" s="19"/>
      <c r="Z178" s="136"/>
      <c r="AA178" s="18"/>
      <c r="AB178" s="130"/>
      <c r="AC178" s="20"/>
      <c r="AD178" s="21"/>
      <c r="AE178" s="19"/>
      <c r="AF178" s="22"/>
      <c r="AG178" s="70"/>
      <c r="AH178" s="19"/>
      <c r="AI178" s="20"/>
      <c r="AJ178" s="133"/>
      <c r="AK178" s="19"/>
      <c r="AL178" s="22"/>
    </row>
    <row r="179" spans="2:38" x14ac:dyDescent="0.25">
      <c r="B179" s="153"/>
      <c r="C179" s="18"/>
      <c r="D179" s="130"/>
      <c r="E179" s="20"/>
      <c r="F179" s="40"/>
      <c r="G179" s="130"/>
      <c r="H179" s="22"/>
      <c r="I179" s="127"/>
      <c r="J179" s="130"/>
      <c r="K179" s="20"/>
      <c r="L179" s="133"/>
      <c r="M179" s="130"/>
      <c r="N179" s="22"/>
      <c r="O179" s="18"/>
      <c r="P179" s="130"/>
      <c r="Q179" s="139"/>
      <c r="R179" s="21"/>
      <c r="S179" s="130"/>
      <c r="T179" s="136"/>
      <c r="U179" s="70"/>
      <c r="V179" s="19"/>
      <c r="W179" s="139"/>
      <c r="X179" s="133"/>
      <c r="Y179" s="19"/>
      <c r="Z179" s="136"/>
      <c r="AA179" s="18"/>
      <c r="AB179" s="130"/>
      <c r="AC179" s="20"/>
      <c r="AD179" s="21"/>
      <c r="AE179" s="19"/>
      <c r="AF179" s="22"/>
      <c r="AG179" s="70"/>
      <c r="AH179" s="19"/>
      <c r="AI179" s="20"/>
      <c r="AJ179" s="133"/>
      <c r="AK179" s="19"/>
      <c r="AL179" s="22"/>
    </row>
    <row r="180" spans="2:38" ht="15.75" thickBot="1" x14ac:dyDescent="0.3">
      <c r="B180" s="153"/>
      <c r="C180" s="23"/>
      <c r="D180" s="131"/>
      <c r="E180" s="25"/>
      <c r="F180" s="41"/>
      <c r="G180" s="131"/>
      <c r="H180" s="27"/>
      <c r="I180" s="128"/>
      <c r="J180" s="131"/>
      <c r="K180" s="25"/>
      <c r="L180" s="134"/>
      <c r="M180" s="131"/>
      <c r="N180" s="27"/>
      <c r="O180" s="23"/>
      <c r="P180" s="131"/>
      <c r="Q180" s="140"/>
      <c r="R180" s="26"/>
      <c r="S180" s="131"/>
      <c r="T180" s="137"/>
      <c r="U180" s="71"/>
      <c r="V180" s="24"/>
      <c r="W180" s="140"/>
      <c r="X180" s="134"/>
      <c r="Y180" s="24"/>
      <c r="Z180" s="137"/>
      <c r="AA180" s="23"/>
      <c r="AB180" s="131"/>
      <c r="AC180" s="25"/>
      <c r="AD180" s="26"/>
      <c r="AE180" s="24"/>
      <c r="AF180" s="27"/>
      <c r="AG180" s="71"/>
      <c r="AH180" s="24"/>
      <c r="AI180" s="25"/>
      <c r="AJ180" s="134"/>
      <c r="AK180" s="24"/>
      <c r="AL180" s="27"/>
    </row>
    <row r="181" spans="2:38" x14ac:dyDescent="0.25">
      <c r="B181" s="153" t="s">
        <v>20</v>
      </c>
      <c r="C181" s="13"/>
      <c r="D181" s="14"/>
      <c r="E181" s="15"/>
      <c r="F181" s="16"/>
      <c r="G181" s="14"/>
      <c r="H181" s="17"/>
      <c r="I181" s="69"/>
      <c r="J181" s="14"/>
      <c r="K181" s="15"/>
      <c r="L181" s="39"/>
      <c r="M181" s="14"/>
      <c r="N181" s="17"/>
      <c r="O181" s="13"/>
      <c r="P181" s="129"/>
      <c r="Q181" s="138"/>
      <c r="R181" s="16"/>
      <c r="S181" s="14"/>
      <c r="T181" s="135"/>
      <c r="U181" s="69"/>
      <c r="V181" s="14"/>
      <c r="W181" s="138"/>
      <c r="X181" s="16"/>
      <c r="Y181" s="14"/>
      <c r="Z181" s="135"/>
      <c r="AA181" s="13"/>
      <c r="AB181" s="129"/>
      <c r="AC181" s="15"/>
      <c r="AD181" s="16"/>
      <c r="AE181" s="14"/>
      <c r="AF181" s="17"/>
      <c r="AG181" s="69"/>
      <c r="AH181" s="14"/>
      <c r="AI181" s="15"/>
      <c r="AJ181" s="132"/>
      <c r="AK181" s="14"/>
      <c r="AL181" s="17"/>
    </row>
    <row r="182" spans="2:38" x14ac:dyDescent="0.25">
      <c r="B182" s="153"/>
      <c r="C182" s="18"/>
      <c r="D182" s="19"/>
      <c r="E182" s="20"/>
      <c r="F182" s="21"/>
      <c r="G182" s="19"/>
      <c r="H182" s="22"/>
      <c r="I182" s="70"/>
      <c r="J182" s="19"/>
      <c r="K182" s="20"/>
      <c r="L182" s="40"/>
      <c r="M182" s="19"/>
      <c r="N182" s="22"/>
      <c r="O182" s="18"/>
      <c r="P182" s="130"/>
      <c r="Q182" s="139"/>
      <c r="R182" s="21"/>
      <c r="S182" s="19"/>
      <c r="T182" s="136"/>
      <c r="U182" s="70"/>
      <c r="V182" s="19"/>
      <c r="W182" s="139"/>
      <c r="X182" s="21"/>
      <c r="Y182" s="19"/>
      <c r="Z182" s="136"/>
      <c r="AA182" s="18"/>
      <c r="AB182" s="130"/>
      <c r="AC182" s="20"/>
      <c r="AD182" s="21"/>
      <c r="AE182" s="19"/>
      <c r="AF182" s="22"/>
      <c r="AG182" s="70"/>
      <c r="AH182" s="19"/>
      <c r="AI182" s="20"/>
      <c r="AJ182" s="133"/>
      <c r="AK182" s="19"/>
      <c r="AL182" s="22"/>
    </row>
    <row r="183" spans="2:38" x14ac:dyDescent="0.25">
      <c r="B183" s="153"/>
      <c r="C183" s="18"/>
      <c r="D183" s="19"/>
      <c r="E183" s="20"/>
      <c r="F183" s="21"/>
      <c r="G183" s="19"/>
      <c r="H183" s="22"/>
      <c r="I183" s="70"/>
      <c r="J183" s="19"/>
      <c r="K183" s="20"/>
      <c r="L183" s="40"/>
      <c r="M183" s="19"/>
      <c r="N183" s="22"/>
      <c r="O183" s="18"/>
      <c r="P183" s="130"/>
      <c r="Q183" s="139"/>
      <c r="R183" s="21"/>
      <c r="S183" s="19"/>
      <c r="T183" s="136"/>
      <c r="U183" s="70"/>
      <c r="V183" s="19"/>
      <c r="W183" s="139"/>
      <c r="X183" s="21"/>
      <c r="Y183" s="19"/>
      <c r="Z183" s="136"/>
      <c r="AA183" s="18"/>
      <c r="AB183" s="130"/>
      <c r="AC183" s="20"/>
      <c r="AD183" s="21"/>
      <c r="AE183" s="19"/>
      <c r="AF183" s="22"/>
      <c r="AG183" s="70"/>
      <c r="AH183" s="19"/>
      <c r="AI183" s="20"/>
      <c r="AJ183" s="133"/>
      <c r="AK183" s="19"/>
      <c r="AL183" s="22"/>
    </row>
    <row r="184" spans="2:38" ht="15.75" thickBot="1" x14ac:dyDescent="0.3">
      <c r="B184" s="166"/>
      <c r="C184" s="28"/>
      <c r="D184" s="29"/>
      <c r="E184" s="30"/>
      <c r="F184" s="31"/>
      <c r="G184" s="29"/>
      <c r="H184" s="32"/>
      <c r="I184" s="100"/>
      <c r="J184" s="29"/>
      <c r="K184" s="30"/>
      <c r="L184" s="75"/>
      <c r="M184" s="29"/>
      <c r="N184" s="32"/>
      <c r="O184" s="28"/>
      <c r="P184" s="141"/>
      <c r="Q184" s="143"/>
      <c r="R184" s="31"/>
      <c r="S184" s="29"/>
      <c r="T184" s="142"/>
      <c r="U184" s="100"/>
      <c r="V184" s="29"/>
      <c r="W184" s="143"/>
      <c r="X184" s="31"/>
      <c r="Y184" s="29"/>
      <c r="Z184" s="142"/>
      <c r="AA184" s="28"/>
      <c r="AB184" s="141"/>
      <c r="AC184" s="30"/>
      <c r="AD184" s="31"/>
      <c r="AE184" s="29"/>
      <c r="AF184" s="32"/>
      <c r="AG184" s="100"/>
      <c r="AH184" s="29"/>
      <c r="AI184" s="30"/>
      <c r="AJ184" s="144"/>
      <c r="AK184" s="29"/>
      <c r="AL184" s="32"/>
    </row>
    <row r="187" spans="2:38" x14ac:dyDescent="0.25">
      <c r="B187" t="s">
        <v>2276</v>
      </c>
      <c r="C187" s="12"/>
    </row>
    <row r="188" spans="2:38" x14ac:dyDescent="0.25">
      <c r="B188" t="s">
        <v>2278</v>
      </c>
      <c r="C188" s="10"/>
    </row>
    <row r="189" spans="2:38" x14ac:dyDescent="0.25">
      <c r="B189" t="s">
        <v>2277</v>
      </c>
      <c r="C189" s="8"/>
    </row>
  </sheetData>
  <mergeCells count="80">
    <mergeCell ref="B181:B184"/>
    <mergeCell ref="B161:B164"/>
    <mergeCell ref="B165:B168"/>
    <mergeCell ref="B169:B172"/>
    <mergeCell ref="B173:B176"/>
    <mergeCell ref="B177:B180"/>
    <mergeCell ref="B141:B144"/>
    <mergeCell ref="B145:B148"/>
    <mergeCell ref="B149:B152"/>
    <mergeCell ref="B153:B156"/>
    <mergeCell ref="B157:B160"/>
    <mergeCell ref="B121:B124"/>
    <mergeCell ref="B125:B128"/>
    <mergeCell ref="B129:B132"/>
    <mergeCell ref="B133:B136"/>
    <mergeCell ref="B137:B140"/>
    <mergeCell ref="B101:B104"/>
    <mergeCell ref="B105:B108"/>
    <mergeCell ref="B109:B112"/>
    <mergeCell ref="B113:B116"/>
    <mergeCell ref="B117:B120"/>
    <mergeCell ref="AA98:AF98"/>
    <mergeCell ref="AG98:AL98"/>
    <mergeCell ref="C99:E99"/>
    <mergeCell ref="F99:H99"/>
    <mergeCell ref="I99:K99"/>
    <mergeCell ref="L99:N99"/>
    <mergeCell ref="O99:Q99"/>
    <mergeCell ref="R99:T99"/>
    <mergeCell ref="U99:W99"/>
    <mergeCell ref="X99:Z99"/>
    <mergeCell ref="AA99:AC99"/>
    <mergeCell ref="AD99:AF99"/>
    <mergeCell ref="AG99:AI99"/>
    <mergeCell ref="AJ99:AL99"/>
    <mergeCell ref="B98:B100"/>
    <mergeCell ref="C98:H98"/>
    <mergeCell ref="I98:N98"/>
    <mergeCell ref="O98:T98"/>
    <mergeCell ref="U98:Z98"/>
    <mergeCell ref="B81:B84"/>
    <mergeCell ref="B65:B68"/>
    <mergeCell ref="B85:B88"/>
    <mergeCell ref="B25:B28"/>
    <mergeCell ref="B49:B52"/>
    <mergeCell ref="B33:B36"/>
    <mergeCell ref="B73:B76"/>
    <mergeCell ref="B41:B44"/>
    <mergeCell ref="B77:B80"/>
    <mergeCell ref="B9:B12"/>
    <mergeCell ref="B53:B56"/>
    <mergeCell ref="B69:B72"/>
    <mergeCell ref="B21:B24"/>
    <mergeCell ref="B37:B40"/>
    <mergeCell ref="B61:B64"/>
    <mergeCell ref="B45:B48"/>
    <mergeCell ref="B29:B32"/>
    <mergeCell ref="B17:B20"/>
    <mergeCell ref="B13:B16"/>
    <mergeCell ref="B57:B60"/>
    <mergeCell ref="B5:B8"/>
    <mergeCell ref="AA2:AF2"/>
    <mergeCell ref="AD3:AF3"/>
    <mergeCell ref="AG2:AL2"/>
    <mergeCell ref="C3:E3"/>
    <mergeCell ref="F3:H3"/>
    <mergeCell ref="I3:K3"/>
    <mergeCell ref="L3:N3"/>
    <mergeCell ref="O3:Q3"/>
    <mergeCell ref="R3:T3"/>
    <mergeCell ref="U3:W3"/>
    <mergeCell ref="X3:Z3"/>
    <mergeCell ref="AA3:AC3"/>
    <mergeCell ref="B2:B4"/>
    <mergeCell ref="C2:H2"/>
    <mergeCell ref="I2:N2"/>
    <mergeCell ref="O2:T2"/>
    <mergeCell ref="U2:Z2"/>
    <mergeCell ref="AG3:AI3"/>
    <mergeCell ref="AJ3:A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E9D7-5897-44FB-9891-F3210E8B56FB}">
  <dimension ref="B2:AG206"/>
  <sheetViews>
    <sheetView tabSelected="1" topLeftCell="S127" zoomScaleNormal="100" workbookViewId="0">
      <selection activeCell="AD149" sqref="AD149:AD152"/>
    </sheetView>
  </sheetViews>
  <sheetFormatPr defaultRowHeight="15" x14ac:dyDescent="0.25"/>
  <cols>
    <col min="2" max="2" width="16" customWidth="1"/>
    <col min="3" max="3" width="19.140625" customWidth="1"/>
    <col min="4" max="7" width="19.28515625" customWidth="1"/>
    <col min="8" max="8" width="20.140625" customWidth="1"/>
    <col min="9" max="9" width="14.85546875" customWidth="1"/>
    <col min="10" max="10" width="22.28515625" customWidth="1"/>
    <col min="14" max="14" width="16" customWidth="1"/>
    <col min="15" max="19" width="18.85546875" customWidth="1"/>
    <col min="20" max="20" width="19.5703125" customWidth="1"/>
    <col min="21" max="21" width="15.28515625" customWidth="1"/>
    <col min="22" max="22" width="15.140625" customWidth="1"/>
    <col min="25" max="25" width="16.42578125" customWidth="1"/>
    <col min="26" max="30" width="19.140625" customWidth="1"/>
    <col min="31" max="31" width="20" customWidth="1"/>
    <col min="32" max="32" width="14.85546875" customWidth="1"/>
    <col min="33" max="33" width="15.140625" customWidth="1"/>
  </cols>
  <sheetData>
    <row r="2" spans="2:33" ht="15.75" thickBot="1" x14ac:dyDescent="0.3">
      <c r="B2" s="167" t="s">
        <v>2265</v>
      </c>
      <c r="C2" s="167"/>
      <c r="D2" s="167"/>
      <c r="E2" s="167"/>
      <c r="F2" s="167"/>
      <c r="G2" s="167"/>
      <c r="H2" s="167"/>
      <c r="I2" s="167"/>
      <c r="J2" s="167"/>
      <c r="N2" s="167" t="s">
        <v>2266</v>
      </c>
      <c r="O2" s="167"/>
      <c r="P2" s="167"/>
      <c r="Q2" s="167"/>
      <c r="R2" s="167"/>
      <c r="S2" s="167"/>
      <c r="T2" s="167"/>
      <c r="U2" s="167"/>
      <c r="V2" s="167"/>
      <c r="Y2" s="167" t="s">
        <v>2267</v>
      </c>
      <c r="Z2" s="167"/>
      <c r="AA2" s="167"/>
      <c r="AB2" s="167"/>
      <c r="AC2" s="167"/>
      <c r="AD2" s="167"/>
      <c r="AE2" s="167"/>
      <c r="AF2" s="167"/>
      <c r="AG2" s="167"/>
    </row>
    <row r="3" spans="2:33" ht="16.5" thickTop="1" thickBot="1" x14ac:dyDescent="0.3">
      <c r="B3" s="121" t="s">
        <v>2223</v>
      </c>
      <c r="C3" s="118" t="s">
        <v>2257</v>
      </c>
      <c r="D3" s="119" t="s">
        <v>2258</v>
      </c>
      <c r="E3" s="119" t="s">
        <v>2259</v>
      </c>
      <c r="F3" s="119" t="s">
        <v>2260</v>
      </c>
      <c r="G3" s="120" t="s">
        <v>2261</v>
      </c>
      <c r="H3" s="121" t="s">
        <v>2269</v>
      </c>
      <c r="N3" s="121" t="s">
        <v>2223</v>
      </c>
      <c r="O3" s="118" t="s">
        <v>2257</v>
      </c>
      <c r="P3" s="119" t="s">
        <v>2258</v>
      </c>
      <c r="Q3" s="119" t="s">
        <v>2259</v>
      </c>
      <c r="R3" s="119" t="s">
        <v>2260</v>
      </c>
      <c r="S3" s="120" t="s">
        <v>2261</v>
      </c>
      <c r="T3" s="121" t="s">
        <v>2269</v>
      </c>
      <c r="Y3" s="121" t="s">
        <v>2223</v>
      </c>
      <c r="Z3" s="118" t="s">
        <v>2257</v>
      </c>
      <c r="AA3" s="119" t="s">
        <v>2258</v>
      </c>
      <c r="AB3" s="119" t="s">
        <v>2259</v>
      </c>
      <c r="AC3" s="119" t="s">
        <v>2260</v>
      </c>
      <c r="AD3" s="120" t="s">
        <v>2261</v>
      </c>
      <c r="AE3" s="121" t="s">
        <v>2269</v>
      </c>
    </row>
    <row r="4" spans="2:33" ht="15.75" thickTop="1" x14ac:dyDescent="0.25">
      <c r="B4" s="105" t="s">
        <v>2224</v>
      </c>
      <c r="C4" s="109">
        <v>0</v>
      </c>
      <c r="D4" s="110">
        <v>0</v>
      </c>
      <c r="E4" s="110">
        <v>0</v>
      </c>
      <c r="F4" s="110">
        <v>0</v>
      </c>
      <c r="G4" s="111">
        <v>24</v>
      </c>
      <c r="H4" s="105">
        <f t="shared" ref="H4:H25" si="0">SUM(C4:G4)-G4</f>
        <v>0</v>
      </c>
      <c r="N4" s="105" t="s">
        <v>2224</v>
      </c>
      <c r="O4" s="109">
        <f t="shared" ref="O4:O25" si="1">C4-Z4</f>
        <v>0</v>
      </c>
      <c r="P4" s="110">
        <f t="shared" ref="P4:P25" si="2">D4-AA4</f>
        <v>0</v>
      </c>
      <c r="Q4" s="110">
        <f t="shared" ref="Q4:Q25" si="3">E4-AB4</f>
        <v>0</v>
      </c>
      <c r="R4" s="110">
        <f t="shared" ref="R4:R25" si="4">F4-AC4</f>
        <v>0</v>
      </c>
      <c r="S4" s="111">
        <f t="shared" ref="S4:S25" si="5">G4-AD4</f>
        <v>12</v>
      </c>
      <c r="T4" s="105">
        <f t="shared" ref="T4:T25" si="6">SUM(O4:S4)-S4</f>
        <v>0</v>
      </c>
      <c r="Y4" s="105" t="s">
        <v>2224</v>
      </c>
      <c r="Z4" s="109">
        <v>0</v>
      </c>
      <c r="AA4" s="110">
        <v>0</v>
      </c>
      <c r="AB4" s="110">
        <v>0</v>
      </c>
      <c r="AC4" s="110">
        <v>0</v>
      </c>
      <c r="AD4" s="111">
        <v>12</v>
      </c>
      <c r="AE4" s="105">
        <f t="shared" ref="AE4:AE25" si="7">SUM(Z4:AD4)-AD4</f>
        <v>0</v>
      </c>
    </row>
    <row r="5" spans="2:33" x14ac:dyDescent="0.25">
      <c r="B5" s="106" t="s">
        <v>2225</v>
      </c>
      <c r="C5" s="112">
        <v>0</v>
      </c>
      <c r="D5" s="113">
        <v>1</v>
      </c>
      <c r="E5" s="113">
        <v>0</v>
      </c>
      <c r="F5" s="113">
        <v>1</v>
      </c>
      <c r="G5" s="114">
        <v>22</v>
      </c>
      <c r="H5" s="106">
        <f t="shared" si="0"/>
        <v>2</v>
      </c>
      <c r="N5" s="106" t="s">
        <v>2225</v>
      </c>
      <c r="O5" s="112">
        <f t="shared" si="1"/>
        <v>0</v>
      </c>
      <c r="P5" s="113">
        <f t="shared" si="2"/>
        <v>0</v>
      </c>
      <c r="Q5" s="113">
        <f t="shared" si="3"/>
        <v>0</v>
      </c>
      <c r="R5" s="113">
        <f t="shared" si="4"/>
        <v>0</v>
      </c>
      <c r="S5" s="114">
        <f t="shared" si="5"/>
        <v>12</v>
      </c>
      <c r="T5" s="106">
        <f t="shared" si="6"/>
        <v>0</v>
      </c>
      <c r="Y5" s="106" t="s">
        <v>2225</v>
      </c>
      <c r="Z5" s="112">
        <v>0</v>
      </c>
      <c r="AA5" s="113">
        <v>1</v>
      </c>
      <c r="AB5" s="113">
        <v>0</v>
      </c>
      <c r="AC5" s="113">
        <v>1</v>
      </c>
      <c r="AD5" s="114">
        <v>10</v>
      </c>
      <c r="AE5" s="106">
        <f t="shared" si="7"/>
        <v>2</v>
      </c>
    </row>
    <row r="6" spans="2:33" x14ac:dyDescent="0.25">
      <c r="B6" s="106" t="s">
        <v>2226</v>
      </c>
      <c r="C6" s="112">
        <v>0</v>
      </c>
      <c r="D6" s="113">
        <v>0</v>
      </c>
      <c r="E6" s="113">
        <v>0</v>
      </c>
      <c r="F6" s="113">
        <v>0</v>
      </c>
      <c r="G6" s="114">
        <v>24</v>
      </c>
      <c r="H6" s="106">
        <f t="shared" si="0"/>
        <v>0</v>
      </c>
      <c r="N6" s="106" t="s">
        <v>2226</v>
      </c>
      <c r="O6" s="112">
        <f t="shared" si="1"/>
        <v>0</v>
      </c>
      <c r="P6" s="113">
        <f t="shared" si="2"/>
        <v>0</v>
      </c>
      <c r="Q6" s="113">
        <f t="shared" si="3"/>
        <v>0</v>
      </c>
      <c r="R6" s="113">
        <f t="shared" si="4"/>
        <v>0</v>
      </c>
      <c r="S6" s="114">
        <f t="shared" si="5"/>
        <v>12</v>
      </c>
      <c r="T6" s="106">
        <f t="shared" si="6"/>
        <v>0</v>
      </c>
      <c r="Y6" s="106" t="s">
        <v>2226</v>
      </c>
      <c r="Z6" s="112">
        <v>0</v>
      </c>
      <c r="AA6" s="113">
        <v>0</v>
      </c>
      <c r="AB6" s="113">
        <v>0</v>
      </c>
      <c r="AC6" s="113">
        <v>0</v>
      </c>
      <c r="AD6" s="114">
        <v>12</v>
      </c>
      <c r="AE6" s="106">
        <f t="shared" si="7"/>
        <v>0</v>
      </c>
    </row>
    <row r="7" spans="2:33" x14ac:dyDescent="0.25">
      <c r="B7" s="106" t="s">
        <v>2227</v>
      </c>
      <c r="C7" s="112">
        <v>0</v>
      </c>
      <c r="D7" s="113">
        <v>0</v>
      </c>
      <c r="E7" s="113">
        <v>1</v>
      </c>
      <c r="F7" s="113">
        <v>0</v>
      </c>
      <c r="G7" s="114">
        <v>23</v>
      </c>
      <c r="H7" s="106">
        <f t="shared" si="0"/>
        <v>1</v>
      </c>
      <c r="N7" s="106" t="s">
        <v>2227</v>
      </c>
      <c r="O7" s="112">
        <f t="shared" si="1"/>
        <v>0</v>
      </c>
      <c r="P7" s="113">
        <f t="shared" si="2"/>
        <v>0</v>
      </c>
      <c r="Q7" s="113">
        <f t="shared" si="3"/>
        <v>0</v>
      </c>
      <c r="R7" s="113">
        <f t="shared" si="4"/>
        <v>0</v>
      </c>
      <c r="S7" s="114">
        <f t="shared" si="5"/>
        <v>12</v>
      </c>
      <c r="T7" s="106">
        <f t="shared" si="6"/>
        <v>0</v>
      </c>
      <c r="Y7" s="106" t="s">
        <v>2227</v>
      </c>
      <c r="Z7" s="112">
        <v>0</v>
      </c>
      <c r="AA7" s="113">
        <v>0</v>
      </c>
      <c r="AB7" s="113">
        <v>1</v>
      </c>
      <c r="AC7" s="113">
        <v>0</v>
      </c>
      <c r="AD7" s="114">
        <v>11</v>
      </c>
      <c r="AE7" s="106">
        <f t="shared" si="7"/>
        <v>1</v>
      </c>
    </row>
    <row r="8" spans="2:33" x14ac:dyDescent="0.25">
      <c r="B8" s="106" t="s">
        <v>2228</v>
      </c>
      <c r="C8" s="112">
        <v>2</v>
      </c>
      <c r="D8" s="113">
        <v>0</v>
      </c>
      <c r="E8" s="113">
        <v>0</v>
      </c>
      <c r="F8" s="113">
        <v>0</v>
      </c>
      <c r="G8" s="114">
        <v>22</v>
      </c>
      <c r="H8" s="106">
        <f t="shared" si="0"/>
        <v>2</v>
      </c>
      <c r="N8" s="106" t="s">
        <v>2228</v>
      </c>
      <c r="O8" s="112">
        <f t="shared" si="1"/>
        <v>1</v>
      </c>
      <c r="P8" s="113">
        <f t="shared" si="2"/>
        <v>0</v>
      </c>
      <c r="Q8" s="113">
        <f t="shared" si="3"/>
        <v>0</v>
      </c>
      <c r="R8" s="113">
        <f t="shared" si="4"/>
        <v>0</v>
      </c>
      <c r="S8" s="114">
        <f t="shared" si="5"/>
        <v>11</v>
      </c>
      <c r="T8" s="106">
        <f t="shared" si="6"/>
        <v>1</v>
      </c>
      <c r="Y8" s="106" t="s">
        <v>2228</v>
      </c>
      <c r="Z8" s="112">
        <v>1</v>
      </c>
      <c r="AA8" s="113">
        <v>0</v>
      </c>
      <c r="AB8" s="113">
        <v>0</v>
      </c>
      <c r="AC8" s="113">
        <v>0</v>
      </c>
      <c r="AD8" s="114">
        <v>11</v>
      </c>
      <c r="AE8" s="106">
        <f t="shared" si="7"/>
        <v>1</v>
      </c>
    </row>
    <row r="9" spans="2:33" x14ac:dyDescent="0.25">
      <c r="B9" s="106" t="s">
        <v>2236</v>
      </c>
      <c r="C9" s="112">
        <v>4</v>
      </c>
      <c r="D9" s="113">
        <v>1</v>
      </c>
      <c r="E9" s="113">
        <v>0</v>
      </c>
      <c r="F9" s="113">
        <v>0</v>
      </c>
      <c r="G9" s="114">
        <v>7</v>
      </c>
      <c r="H9" s="106">
        <f t="shared" si="0"/>
        <v>5</v>
      </c>
      <c r="N9" s="106" t="s">
        <v>2236</v>
      </c>
      <c r="O9" s="112">
        <f t="shared" si="1"/>
        <v>0</v>
      </c>
      <c r="P9" s="113">
        <f t="shared" si="2"/>
        <v>0</v>
      </c>
      <c r="Q9" s="113">
        <f t="shared" si="3"/>
        <v>0</v>
      </c>
      <c r="R9" s="113">
        <f t="shared" si="4"/>
        <v>0</v>
      </c>
      <c r="S9" s="114">
        <f t="shared" si="5"/>
        <v>0</v>
      </c>
      <c r="T9" s="106">
        <f t="shared" si="6"/>
        <v>0</v>
      </c>
      <c r="Y9" s="106" t="s">
        <v>2236</v>
      </c>
      <c r="Z9" s="112">
        <v>4</v>
      </c>
      <c r="AA9" s="113">
        <v>1</v>
      </c>
      <c r="AB9" s="113">
        <v>0</v>
      </c>
      <c r="AC9" s="113">
        <v>0</v>
      </c>
      <c r="AD9" s="114">
        <v>7</v>
      </c>
      <c r="AE9" s="106">
        <f t="shared" si="7"/>
        <v>5</v>
      </c>
    </row>
    <row r="10" spans="2:33" x14ac:dyDescent="0.25">
      <c r="B10" s="106" t="s">
        <v>2229</v>
      </c>
      <c r="C10" s="112">
        <v>2</v>
      </c>
      <c r="D10" s="113">
        <v>5</v>
      </c>
      <c r="E10" s="113">
        <v>0</v>
      </c>
      <c r="F10" s="113">
        <v>0</v>
      </c>
      <c r="G10" s="114">
        <v>17</v>
      </c>
      <c r="H10" s="106">
        <f t="shared" si="0"/>
        <v>7</v>
      </c>
      <c r="N10" s="106" t="s">
        <v>2229</v>
      </c>
      <c r="O10" s="112">
        <f t="shared" si="1"/>
        <v>1</v>
      </c>
      <c r="P10" s="113">
        <f t="shared" si="2"/>
        <v>2</v>
      </c>
      <c r="Q10" s="113">
        <f t="shared" si="3"/>
        <v>0</v>
      </c>
      <c r="R10" s="113">
        <f t="shared" si="4"/>
        <v>0</v>
      </c>
      <c r="S10" s="114">
        <f t="shared" si="5"/>
        <v>9</v>
      </c>
      <c r="T10" s="106">
        <f t="shared" si="6"/>
        <v>3</v>
      </c>
      <c r="Y10" s="106" t="s">
        <v>2229</v>
      </c>
      <c r="Z10" s="112">
        <v>1</v>
      </c>
      <c r="AA10" s="113">
        <v>3</v>
      </c>
      <c r="AB10" s="113">
        <v>0</v>
      </c>
      <c r="AC10" s="113">
        <v>0</v>
      </c>
      <c r="AD10" s="114">
        <v>8</v>
      </c>
      <c r="AE10" s="106">
        <f t="shared" si="7"/>
        <v>4</v>
      </c>
    </row>
    <row r="11" spans="2:33" x14ac:dyDescent="0.25">
      <c r="B11" s="106" t="s">
        <v>2230</v>
      </c>
      <c r="C11" s="112">
        <v>0</v>
      </c>
      <c r="D11" s="113">
        <v>0</v>
      </c>
      <c r="E11" s="113">
        <v>0</v>
      </c>
      <c r="F11" s="113">
        <v>1</v>
      </c>
      <c r="G11" s="114">
        <v>23</v>
      </c>
      <c r="H11" s="106">
        <f t="shared" si="0"/>
        <v>1</v>
      </c>
      <c r="N11" s="106" t="s">
        <v>2230</v>
      </c>
      <c r="O11" s="112">
        <f t="shared" si="1"/>
        <v>0</v>
      </c>
      <c r="P11" s="113">
        <f t="shared" si="2"/>
        <v>0</v>
      </c>
      <c r="Q11" s="113">
        <f t="shared" si="3"/>
        <v>0</v>
      </c>
      <c r="R11" s="113">
        <f t="shared" si="4"/>
        <v>1</v>
      </c>
      <c r="S11" s="114">
        <f t="shared" si="5"/>
        <v>11</v>
      </c>
      <c r="T11" s="106">
        <f t="shared" si="6"/>
        <v>1</v>
      </c>
      <c r="Y11" s="106" t="s">
        <v>2230</v>
      </c>
      <c r="Z11" s="112">
        <v>0</v>
      </c>
      <c r="AA11" s="113">
        <v>0</v>
      </c>
      <c r="AB11" s="113">
        <v>0</v>
      </c>
      <c r="AC11" s="113">
        <v>0</v>
      </c>
      <c r="AD11" s="114">
        <v>12</v>
      </c>
      <c r="AE11" s="106">
        <f t="shared" si="7"/>
        <v>0</v>
      </c>
    </row>
    <row r="12" spans="2:33" x14ac:dyDescent="0.25">
      <c r="B12" s="106" t="s">
        <v>2231</v>
      </c>
      <c r="C12" s="112">
        <v>0</v>
      </c>
      <c r="D12" s="113">
        <v>2</v>
      </c>
      <c r="E12" s="113">
        <v>0</v>
      </c>
      <c r="F12" s="113">
        <v>1</v>
      </c>
      <c r="G12" s="114">
        <v>21</v>
      </c>
      <c r="H12" s="106">
        <f t="shared" si="0"/>
        <v>3</v>
      </c>
      <c r="N12" s="106" t="s">
        <v>2231</v>
      </c>
      <c r="O12" s="112">
        <f t="shared" si="1"/>
        <v>0</v>
      </c>
      <c r="P12" s="113">
        <f t="shared" si="2"/>
        <v>1</v>
      </c>
      <c r="Q12" s="113">
        <f t="shared" si="3"/>
        <v>0</v>
      </c>
      <c r="R12" s="113">
        <f t="shared" si="4"/>
        <v>1</v>
      </c>
      <c r="S12" s="114">
        <f t="shared" si="5"/>
        <v>10</v>
      </c>
      <c r="T12" s="106">
        <f t="shared" si="6"/>
        <v>2</v>
      </c>
      <c r="Y12" s="106" t="s">
        <v>2231</v>
      </c>
      <c r="Z12" s="112">
        <v>0</v>
      </c>
      <c r="AA12" s="113">
        <v>1</v>
      </c>
      <c r="AB12" s="113">
        <v>0</v>
      </c>
      <c r="AC12" s="113">
        <v>0</v>
      </c>
      <c r="AD12" s="114">
        <v>11</v>
      </c>
      <c r="AE12" s="106">
        <f t="shared" si="7"/>
        <v>1</v>
      </c>
    </row>
    <row r="13" spans="2:33" x14ac:dyDescent="0.25">
      <c r="B13" s="106" t="s">
        <v>2232</v>
      </c>
      <c r="C13" s="112">
        <v>0</v>
      </c>
      <c r="D13" s="113">
        <v>0</v>
      </c>
      <c r="E13" s="113">
        <v>2</v>
      </c>
      <c r="F13" s="113">
        <v>0</v>
      </c>
      <c r="G13" s="114">
        <v>22</v>
      </c>
      <c r="H13" s="106">
        <f t="shared" si="0"/>
        <v>2</v>
      </c>
      <c r="N13" s="106" t="s">
        <v>2232</v>
      </c>
      <c r="O13" s="112">
        <f t="shared" si="1"/>
        <v>0</v>
      </c>
      <c r="P13" s="113">
        <f t="shared" si="2"/>
        <v>0</v>
      </c>
      <c r="Q13" s="113">
        <f t="shared" si="3"/>
        <v>1</v>
      </c>
      <c r="R13" s="113">
        <f t="shared" si="4"/>
        <v>0</v>
      </c>
      <c r="S13" s="114">
        <f t="shared" si="5"/>
        <v>11</v>
      </c>
      <c r="T13" s="106">
        <f t="shared" si="6"/>
        <v>1</v>
      </c>
      <c r="Y13" s="106" t="s">
        <v>2232</v>
      </c>
      <c r="Z13" s="112">
        <v>0</v>
      </c>
      <c r="AA13" s="113">
        <v>0</v>
      </c>
      <c r="AB13" s="113">
        <v>1</v>
      </c>
      <c r="AC13" s="113">
        <v>0</v>
      </c>
      <c r="AD13" s="114">
        <v>11</v>
      </c>
      <c r="AE13" s="106">
        <f t="shared" si="7"/>
        <v>1</v>
      </c>
    </row>
    <row r="14" spans="2:33" x14ac:dyDescent="0.25">
      <c r="B14" s="106" t="s">
        <v>2233</v>
      </c>
      <c r="C14" s="112">
        <v>0</v>
      </c>
      <c r="D14" s="113">
        <v>0</v>
      </c>
      <c r="E14" s="113">
        <v>0</v>
      </c>
      <c r="F14" s="113">
        <v>0</v>
      </c>
      <c r="G14" s="114">
        <v>24</v>
      </c>
      <c r="H14" s="106">
        <f t="shared" si="0"/>
        <v>0</v>
      </c>
      <c r="N14" s="106" t="s">
        <v>2233</v>
      </c>
      <c r="O14" s="112">
        <f t="shared" si="1"/>
        <v>0</v>
      </c>
      <c r="P14" s="113">
        <f t="shared" si="2"/>
        <v>0</v>
      </c>
      <c r="Q14" s="113">
        <f t="shared" si="3"/>
        <v>0</v>
      </c>
      <c r="R14" s="113">
        <f t="shared" si="4"/>
        <v>0</v>
      </c>
      <c r="S14" s="114">
        <f t="shared" si="5"/>
        <v>12</v>
      </c>
      <c r="T14" s="106">
        <f t="shared" si="6"/>
        <v>0</v>
      </c>
      <c r="Y14" s="106" t="s">
        <v>2233</v>
      </c>
      <c r="Z14" s="112">
        <v>0</v>
      </c>
      <c r="AA14" s="113">
        <v>0</v>
      </c>
      <c r="AB14" s="113">
        <v>0</v>
      </c>
      <c r="AC14" s="113">
        <v>0</v>
      </c>
      <c r="AD14" s="114">
        <v>12</v>
      </c>
      <c r="AE14" s="106">
        <f t="shared" si="7"/>
        <v>0</v>
      </c>
    </row>
    <row r="15" spans="2:33" x14ac:dyDescent="0.25">
      <c r="B15" s="106" t="s">
        <v>2234</v>
      </c>
      <c r="C15" s="112">
        <v>3</v>
      </c>
      <c r="D15" s="113">
        <v>0</v>
      </c>
      <c r="E15" s="113">
        <v>0</v>
      </c>
      <c r="F15" s="113">
        <v>4</v>
      </c>
      <c r="G15" s="114">
        <v>17</v>
      </c>
      <c r="H15" s="106">
        <f t="shared" si="0"/>
        <v>7</v>
      </c>
      <c r="N15" s="106" t="s">
        <v>2234</v>
      </c>
      <c r="O15" s="112">
        <f t="shared" si="1"/>
        <v>2</v>
      </c>
      <c r="P15" s="113">
        <f t="shared" si="2"/>
        <v>0</v>
      </c>
      <c r="Q15" s="113">
        <f t="shared" si="3"/>
        <v>0</v>
      </c>
      <c r="R15" s="113">
        <f t="shared" si="4"/>
        <v>3</v>
      </c>
      <c r="S15" s="114">
        <f t="shared" si="5"/>
        <v>7</v>
      </c>
      <c r="T15" s="106">
        <f t="shared" si="6"/>
        <v>5</v>
      </c>
      <c r="Y15" s="106" t="s">
        <v>2234</v>
      </c>
      <c r="Z15" s="112">
        <v>1</v>
      </c>
      <c r="AA15" s="113">
        <v>0</v>
      </c>
      <c r="AB15" s="113">
        <v>0</v>
      </c>
      <c r="AC15" s="113">
        <v>1</v>
      </c>
      <c r="AD15" s="114">
        <v>10</v>
      </c>
      <c r="AE15" s="106">
        <f t="shared" si="7"/>
        <v>2</v>
      </c>
    </row>
    <row r="16" spans="2:33" x14ac:dyDescent="0.25">
      <c r="B16" s="106" t="s">
        <v>2235</v>
      </c>
      <c r="C16" s="112">
        <v>2</v>
      </c>
      <c r="D16" s="113">
        <v>7</v>
      </c>
      <c r="E16" s="113">
        <v>0</v>
      </c>
      <c r="F16" s="113">
        <v>1</v>
      </c>
      <c r="G16" s="114">
        <v>14</v>
      </c>
      <c r="H16" s="106">
        <f t="shared" si="0"/>
        <v>10</v>
      </c>
      <c r="N16" s="106" t="s">
        <v>2235</v>
      </c>
      <c r="O16" s="112">
        <f t="shared" si="1"/>
        <v>1</v>
      </c>
      <c r="P16" s="113">
        <f t="shared" si="2"/>
        <v>2</v>
      </c>
      <c r="Q16" s="113">
        <f t="shared" si="3"/>
        <v>0</v>
      </c>
      <c r="R16" s="113">
        <f t="shared" si="4"/>
        <v>0</v>
      </c>
      <c r="S16" s="114">
        <f t="shared" si="5"/>
        <v>9</v>
      </c>
      <c r="T16" s="106">
        <f t="shared" si="6"/>
        <v>3</v>
      </c>
      <c r="Y16" s="106" t="s">
        <v>2235</v>
      </c>
      <c r="Z16" s="112">
        <v>1</v>
      </c>
      <c r="AA16" s="113">
        <v>5</v>
      </c>
      <c r="AB16" s="113">
        <v>0</v>
      </c>
      <c r="AC16" s="113">
        <v>1</v>
      </c>
      <c r="AD16" s="114">
        <v>5</v>
      </c>
      <c r="AE16" s="106">
        <f t="shared" si="7"/>
        <v>7</v>
      </c>
    </row>
    <row r="17" spans="2:32" x14ac:dyDescent="0.25">
      <c r="B17" s="106" t="s">
        <v>2237</v>
      </c>
      <c r="C17" s="112">
        <v>0</v>
      </c>
      <c r="D17" s="113">
        <v>0</v>
      </c>
      <c r="E17" s="113">
        <v>0</v>
      </c>
      <c r="F17" s="113">
        <v>0</v>
      </c>
      <c r="G17" s="114">
        <v>24</v>
      </c>
      <c r="H17" s="106">
        <f t="shared" si="0"/>
        <v>0</v>
      </c>
      <c r="N17" s="106" t="s">
        <v>2237</v>
      </c>
      <c r="O17" s="112">
        <f t="shared" si="1"/>
        <v>0</v>
      </c>
      <c r="P17" s="113">
        <f t="shared" si="2"/>
        <v>0</v>
      </c>
      <c r="Q17" s="113">
        <f t="shared" si="3"/>
        <v>0</v>
      </c>
      <c r="R17" s="113">
        <f t="shared" si="4"/>
        <v>0</v>
      </c>
      <c r="S17" s="114">
        <f t="shared" si="5"/>
        <v>12</v>
      </c>
      <c r="T17" s="106">
        <f t="shared" si="6"/>
        <v>0</v>
      </c>
      <c r="Y17" s="106" t="s">
        <v>2237</v>
      </c>
      <c r="Z17" s="112">
        <v>0</v>
      </c>
      <c r="AA17" s="113">
        <v>0</v>
      </c>
      <c r="AB17" s="113">
        <v>0</v>
      </c>
      <c r="AC17" s="113">
        <v>0</v>
      </c>
      <c r="AD17" s="114">
        <v>12</v>
      </c>
      <c r="AE17" s="106">
        <f t="shared" si="7"/>
        <v>0</v>
      </c>
    </row>
    <row r="18" spans="2:32" x14ac:dyDescent="0.25">
      <c r="B18" s="106" t="s">
        <v>2238</v>
      </c>
      <c r="C18" s="112">
        <v>0</v>
      </c>
      <c r="D18" s="113">
        <v>0</v>
      </c>
      <c r="E18" s="113">
        <v>0</v>
      </c>
      <c r="F18" s="113">
        <v>2</v>
      </c>
      <c r="G18" s="114">
        <v>22</v>
      </c>
      <c r="H18" s="106">
        <f t="shared" si="0"/>
        <v>2</v>
      </c>
      <c r="N18" s="106" t="s">
        <v>2238</v>
      </c>
      <c r="O18" s="112">
        <f t="shared" si="1"/>
        <v>0</v>
      </c>
      <c r="P18" s="113">
        <f t="shared" si="2"/>
        <v>0</v>
      </c>
      <c r="Q18" s="113">
        <f t="shared" si="3"/>
        <v>0</v>
      </c>
      <c r="R18" s="113">
        <f t="shared" si="4"/>
        <v>2</v>
      </c>
      <c r="S18" s="114">
        <f t="shared" si="5"/>
        <v>10</v>
      </c>
      <c r="T18" s="106">
        <f t="shared" si="6"/>
        <v>2</v>
      </c>
      <c r="Y18" s="106" t="s">
        <v>2238</v>
      </c>
      <c r="Z18" s="112">
        <v>0</v>
      </c>
      <c r="AA18" s="113">
        <v>0</v>
      </c>
      <c r="AB18" s="113">
        <v>0</v>
      </c>
      <c r="AC18" s="113">
        <v>0</v>
      </c>
      <c r="AD18" s="114">
        <v>12</v>
      </c>
      <c r="AE18" s="106">
        <f t="shared" si="7"/>
        <v>0</v>
      </c>
    </row>
    <row r="19" spans="2:32" x14ac:dyDescent="0.25">
      <c r="B19" s="106" t="s">
        <v>2239</v>
      </c>
      <c r="C19" s="112">
        <v>4</v>
      </c>
      <c r="D19" s="113">
        <v>1</v>
      </c>
      <c r="E19" s="113">
        <v>2</v>
      </c>
      <c r="F19" s="113">
        <v>1</v>
      </c>
      <c r="G19" s="114">
        <v>16</v>
      </c>
      <c r="H19" s="106">
        <f t="shared" si="0"/>
        <v>8</v>
      </c>
      <c r="N19" s="106" t="s">
        <v>2239</v>
      </c>
      <c r="O19" s="112">
        <f t="shared" si="1"/>
        <v>3</v>
      </c>
      <c r="P19" s="113">
        <f t="shared" si="2"/>
        <v>0</v>
      </c>
      <c r="Q19" s="113">
        <f t="shared" si="3"/>
        <v>1</v>
      </c>
      <c r="R19" s="113">
        <f t="shared" si="4"/>
        <v>1</v>
      </c>
      <c r="S19" s="114">
        <f t="shared" si="5"/>
        <v>7</v>
      </c>
      <c r="T19" s="106">
        <f t="shared" si="6"/>
        <v>5</v>
      </c>
      <c r="Y19" s="106" t="s">
        <v>2239</v>
      </c>
      <c r="Z19" s="112">
        <v>1</v>
      </c>
      <c r="AA19" s="113">
        <v>1</v>
      </c>
      <c r="AB19" s="113">
        <v>1</v>
      </c>
      <c r="AC19" s="113">
        <v>0</v>
      </c>
      <c r="AD19" s="114">
        <v>9</v>
      </c>
      <c r="AE19" s="106">
        <f t="shared" si="7"/>
        <v>3</v>
      </c>
    </row>
    <row r="20" spans="2:32" x14ac:dyDescent="0.25">
      <c r="B20" s="106" t="s">
        <v>2240</v>
      </c>
      <c r="C20" s="112">
        <v>0</v>
      </c>
      <c r="D20" s="113">
        <v>2</v>
      </c>
      <c r="E20" s="113">
        <v>0</v>
      </c>
      <c r="F20" s="113">
        <v>4</v>
      </c>
      <c r="G20" s="114">
        <v>18</v>
      </c>
      <c r="H20" s="106">
        <f t="shared" si="0"/>
        <v>6</v>
      </c>
      <c r="N20" s="106" t="s">
        <v>2240</v>
      </c>
      <c r="O20" s="112">
        <f t="shared" si="1"/>
        <v>0</v>
      </c>
      <c r="P20" s="113">
        <f t="shared" si="2"/>
        <v>1</v>
      </c>
      <c r="Q20" s="113">
        <f t="shared" si="3"/>
        <v>0</v>
      </c>
      <c r="R20" s="113">
        <f t="shared" si="4"/>
        <v>2</v>
      </c>
      <c r="S20" s="114">
        <f t="shared" si="5"/>
        <v>9</v>
      </c>
      <c r="T20" s="106">
        <f t="shared" si="6"/>
        <v>3</v>
      </c>
      <c r="Y20" s="106" t="s">
        <v>2240</v>
      </c>
      <c r="Z20" s="112">
        <v>0</v>
      </c>
      <c r="AA20" s="113">
        <v>1</v>
      </c>
      <c r="AB20" s="113">
        <v>0</v>
      </c>
      <c r="AC20" s="113">
        <v>2</v>
      </c>
      <c r="AD20" s="114">
        <v>9</v>
      </c>
      <c r="AE20" s="106">
        <f t="shared" si="7"/>
        <v>3</v>
      </c>
    </row>
    <row r="21" spans="2:32" x14ac:dyDescent="0.25">
      <c r="B21" s="106" t="s">
        <v>2241</v>
      </c>
      <c r="C21" s="112">
        <v>0</v>
      </c>
      <c r="D21" s="113">
        <v>0</v>
      </c>
      <c r="E21" s="113">
        <v>0</v>
      </c>
      <c r="F21" s="113">
        <v>0</v>
      </c>
      <c r="G21" s="114">
        <v>12</v>
      </c>
      <c r="H21" s="106">
        <f t="shared" si="0"/>
        <v>0</v>
      </c>
      <c r="N21" s="106" t="s">
        <v>2241</v>
      </c>
      <c r="O21" s="112">
        <f t="shared" si="1"/>
        <v>0</v>
      </c>
      <c r="P21" s="113">
        <f t="shared" si="2"/>
        <v>0</v>
      </c>
      <c r="Q21" s="113">
        <f t="shared" si="3"/>
        <v>0</v>
      </c>
      <c r="R21" s="113">
        <f t="shared" si="4"/>
        <v>0</v>
      </c>
      <c r="S21" s="114">
        <f t="shared" si="5"/>
        <v>12</v>
      </c>
      <c r="T21" s="106">
        <f t="shared" si="6"/>
        <v>0</v>
      </c>
      <c r="Y21" s="106" t="s">
        <v>2241</v>
      </c>
      <c r="Z21" s="112">
        <v>0</v>
      </c>
      <c r="AA21" s="113">
        <v>0</v>
      </c>
      <c r="AB21" s="113">
        <v>0</v>
      </c>
      <c r="AC21" s="113">
        <v>0</v>
      </c>
      <c r="AD21" s="114">
        <v>0</v>
      </c>
      <c r="AE21" s="106">
        <f t="shared" si="7"/>
        <v>0</v>
      </c>
    </row>
    <row r="22" spans="2:32" x14ac:dyDescent="0.25">
      <c r="B22" s="106" t="s">
        <v>2242</v>
      </c>
      <c r="C22" s="112">
        <v>0</v>
      </c>
      <c r="D22" s="113">
        <v>0</v>
      </c>
      <c r="E22" s="113">
        <v>0</v>
      </c>
      <c r="F22" s="113">
        <v>0</v>
      </c>
      <c r="G22" s="114">
        <v>24</v>
      </c>
      <c r="H22" s="106">
        <f t="shared" si="0"/>
        <v>0</v>
      </c>
      <c r="N22" s="106" t="s">
        <v>2242</v>
      </c>
      <c r="O22" s="112">
        <f t="shared" si="1"/>
        <v>0</v>
      </c>
      <c r="P22" s="113">
        <f t="shared" si="2"/>
        <v>0</v>
      </c>
      <c r="Q22" s="113">
        <f t="shared" si="3"/>
        <v>0</v>
      </c>
      <c r="R22" s="113">
        <f t="shared" si="4"/>
        <v>0</v>
      </c>
      <c r="S22" s="114">
        <f t="shared" si="5"/>
        <v>12</v>
      </c>
      <c r="T22" s="106">
        <f t="shared" si="6"/>
        <v>0</v>
      </c>
      <c r="Y22" s="106" t="s">
        <v>2242</v>
      </c>
      <c r="Z22" s="112">
        <v>0</v>
      </c>
      <c r="AA22" s="113">
        <v>0</v>
      </c>
      <c r="AB22" s="113">
        <v>0</v>
      </c>
      <c r="AC22" s="113">
        <v>0</v>
      </c>
      <c r="AD22" s="114">
        <v>12</v>
      </c>
      <c r="AE22" s="106">
        <f t="shared" si="7"/>
        <v>0</v>
      </c>
    </row>
    <row r="23" spans="2:32" ht="15.75" thickBot="1" x14ac:dyDescent="0.3">
      <c r="B23" s="106" t="s">
        <v>2243</v>
      </c>
      <c r="C23" s="112">
        <v>0</v>
      </c>
      <c r="D23" s="113">
        <v>0</v>
      </c>
      <c r="E23" s="113">
        <v>0</v>
      </c>
      <c r="F23" s="113">
        <v>0</v>
      </c>
      <c r="G23" s="114">
        <v>24</v>
      </c>
      <c r="H23" s="106">
        <f t="shared" si="0"/>
        <v>0</v>
      </c>
      <c r="N23" s="106" t="s">
        <v>2243</v>
      </c>
      <c r="O23" s="112">
        <f t="shared" si="1"/>
        <v>0</v>
      </c>
      <c r="P23" s="113">
        <f t="shared" si="2"/>
        <v>0</v>
      </c>
      <c r="Q23" s="113">
        <f t="shared" si="3"/>
        <v>0</v>
      </c>
      <c r="R23" s="113">
        <f t="shared" si="4"/>
        <v>0</v>
      </c>
      <c r="S23" s="114">
        <f t="shared" si="5"/>
        <v>12</v>
      </c>
      <c r="T23" s="106">
        <f t="shared" si="6"/>
        <v>0</v>
      </c>
      <c r="Y23" s="106" t="s">
        <v>2243</v>
      </c>
      <c r="Z23" s="112">
        <v>0</v>
      </c>
      <c r="AA23" s="113">
        <v>0</v>
      </c>
      <c r="AB23" s="113">
        <v>0</v>
      </c>
      <c r="AC23" s="113">
        <v>0</v>
      </c>
      <c r="AD23" s="114">
        <v>12</v>
      </c>
      <c r="AE23" s="106">
        <f t="shared" si="7"/>
        <v>0</v>
      </c>
    </row>
    <row r="24" spans="2:32" ht="16.5" thickTop="1" thickBot="1" x14ac:dyDescent="0.3">
      <c r="B24" s="106" t="s">
        <v>2244</v>
      </c>
      <c r="C24" s="112">
        <v>0</v>
      </c>
      <c r="D24" s="113">
        <v>0</v>
      </c>
      <c r="E24" s="113">
        <v>0</v>
      </c>
      <c r="F24" s="113">
        <v>0</v>
      </c>
      <c r="G24" s="114">
        <v>24</v>
      </c>
      <c r="H24" s="106">
        <f t="shared" si="0"/>
        <v>0</v>
      </c>
      <c r="I24" s="121" t="s">
        <v>2268</v>
      </c>
      <c r="N24" s="106" t="s">
        <v>2244</v>
      </c>
      <c r="O24" s="112">
        <f t="shared" si="1"/>
        <v>0</v>
      </c>
      <c r="P24" s="113">
        <f t="shared" si="2"/>
        <v>0</v>
      </c>
      <c r="Q24" s="113">
        <f t="shared" si="3"/>
        <v>0</v>
      </c>
      <c r="R24" s="113">
        <f t="shared" si="4"/>
        <v>0</v>
      </c>
      <c r="S24" s="114">
        <f t="shared" si="5"/>
        <v>12</v>
      </c>
      <c r="T24" s="106">
        <f t="shared" si="6"/>
        <v>0</v>
      </c>
      <c r="U24" s="121" t="s">
        <v>2268</v>
      </c>
      <c r="Y24" s="106" t="s">
        <v>2244</v>
      </c>
      <c r="Z24" s="112">
        <v>0</v>
      </c>
      <c r="AA24" s="113">
        <v>0</v>
      </c>
      <c r="AB24" s="113">
        <v>0</v>
      </c>
      <c r="AC24" s="113">
        <v>0</v>
      </c>
      <c r="AD24" s="114">
        <v>12</v>
      </c>
      <c r="AE24" s="106">
        <f t="shared" si="7"/>
        <v>0</v>
      </c>
      <c r="AF24" s="121" t="s">
        <v>2268</v>
      </c>
    </row>
    <row r="25" spans="2:32" ht="16.5" thickTop="1" thickBot="1" x14ac:dyDescent="0.3">
      <c r="B25" s="107" t="s">
        <v>2245</v>
      </c>
      <c r="C25" s="115">
        <v>3</v>
      </c>
      <c r="D25" s="116">
        <v>0</v>
      </c>
      <c r="E25" s="116">
        <v>0</v>
      </c>
      <c r="F25" s="116">
        <v>0</v>
      </c>
      <c r="G25" s="117">
        <v>21</v>
      </c>
      <c r="H25" s="107">
        <f t="shared" si="0"/>
        <v>3</v>
      </c>
      <c r="I25" s="121">
        <f>SUM(C4:G25)</f>
        <v>504</v>
      </c>
      <c r="N25" s="107" t="s">
        <v>2245</v>
      </c>
      <c r="O25" s="115">
        <f t="shared" si="1"/>
        <v>1</v>
      </c>
      <c r="P25" s="116">
        <f t="shared" si="2"/>
        <v>0</v>
      </c>
      <c r="Q25" s="116">
        <f t="shared" si="3"/>
        <v>0</v>
      </c>
      <c r="R25" s="116">
        <f t="shared" si="4"/>
        <v>0</v>
      </c>
      <c r="S25" s="117">
        <f t="shared" si="5"/>
        <v>11</v>
      </c>
      <c r="T25" s="107">
        <f t="shared" si="6"/>
        <v>1</v>
      </c>
      <c r="U25" s="121">
        <f>SUM(O4:S25)</f>
        <v>252</v>
      </c>
      <c r="Y25" s="107" t="s">
        <v>2245</v>
      </c>
      <c r="Z25" s="115">
        <v>2</v>
      </c>
      <c r="AA25" s="116">
        <v>0</v>
      </c>
      <c r="AB25" s="116">
        <v>0</v>
      </c>
      <c r="AC25" s="116">
        <v>0</v>
      </c>
      <c r="AD25" s="117">
        <v>10</v>
      </c>
      <c r="AE25" s="107">
        <f t="shared" si="7"/>
        <v>2</v>
      </c>
      <c r="AF25" s="121">
        <f>SUM(Z4:AD25)</f>
        <v>252</v>
      </c>
    </row>
    <row r="26" spans="2:32" ht="16.5" thickTop="1" thickBot="1" x14ac:dyDescent="0.3">
      <c r="B26" s="107" t="s">
        <v>2264</v>
      </c>
      <c r="C26" s="115">
        <f>SUM(C4:C25)</f>
        <v>20</v>
      </c>
      <c r="D26" s="116">
        <f>SUM(D4:D25)</f>
        <v>19</v>
      </c>
      <c r="E26" s="116">
        <f>SUM(E4:E25)</f>
        <v>5</v>
      </c>
      <c r="F26" s="116">
        <f>SUM(F4:F25)</f>
        <v>15</v>
      </c>
      <c r="G26" s="117">
        <f>SUM(G4:G25)</f>
        <v>445</v>
      </c>
      <c r="N26" s="107" t="s">
        <v>2264</v>
      </c>
      <c r="O26" s="115">
        <f>SUM(O4:O25)</f>
        <v>9</v>
      </c>
      <c r="P26" s="116">
        <f>SUM(P4:P25)</f>
        <v>6</v>
      </c>
      <c r="Q26" s="116">
        <f>SUM(Q4:Q25)</f>
        <v>2</v>
      </c>
      <c r="R26" s="116">
        <f>SUM(R4:R25)</f>
        <v>10</v>
      </c>
      <c r="S26" s="117">
        <f>SUM(S4:S25)</f>
        <v>225</v>
      </c>
      <c r="Y26" s="107" t="s">
        <v>2264</v>
      </c>
      <c r="Z26" s="115">
        <f>SUM(Z4:Z25)</f>
        <v>11</v>
      </c>
      <c r="AA26" s="116">
        <f>SUM(AA4:AA25)</f>
        <v>13</v>
      </c>
      <c r="AB26" s="116">
        <f>SUM(AB4:AB25)</f>
        <v>3</v>
      </c>
      <c r="AC26" s="116">
        <f>SUM(AC4:AC25)</f>
        <v>5</v>
      </c>
      <c r="AD26" s="117">
        <f>SUM(AD4:AD25)</f>
        <v>220</v>
      </c>
    </row>
    <row r="27" spans="2:32" ht="16.5" thickTop="1" thickBot="1" x14ac:dyDescent="0.3"/>
    <row r="28" spans="2:32" ht="16.5" thickTop="1" thickBot="1" x14ac:dyDescent="0.3">
      <c r="B28" s="125" t="s">
        <v>2246</v>
      </c>
      <c r="C28" s="118" t="s">
        <v>2257</v>
      </c>
      <c r="D28" s="119" t="s">
        <v>2258</v>
      </c>
      <c r="E28" s="119" t="s">
        <v>2259</v>
      </c>
      <c r="F28" s="119" t="s">
        <v>2260</v>
      </c>
      <c r="G28" s="120" t="s">
        <v>2261</v>
      </c>
      <c r="H28" s="121" t="s">
        <v>2269</v>
      </c>
      <c r="I28" s="125" t="s">
        <v>2263</v>
      </c>
      <c r="N28" s="125" t="s">
        <v>2246</v>
      </c>
      <c r="O28" s="118" t="s">
        <v>2257</v>
      </c>
      <c r="P28" s="119" t="s">
        <v>2258</v>
      </c>
      <c r="Q28" s="119" t="s">
        <v>2259</v>
      </c>
      <c r="R28" s="119" t="s">
        <v>2260</v>
      </c>
      <c r="S28" s="120" t="s">
        <v>2261</v>
      </c>
      <c r="T28" s="121" t="s">
        <v>2269</v>
      </c>
      <c r="U28" s="125" t="s">
        <v>2263</v>
      </c>
      <c r="Y28" s="125" t="s">
        <v>2246</v>
      </c>
      <c r="Z28" s="118" t="s">
        <v>2257</v>
      </c>
      <c r="AA28" s="119" t="s">
        <v>2258</v>
      </c>
      <c r="AB28" s="119" t="s">
        <v>2259</v>
      </c>
      <c r="AC28" s="119" t="s">
        <v>2260</v>
      </c>
      <c r="AD28" s="120" t="s">
        <v>2261</v>
      </c>
      <c r="AE28" s="121" t="s">
        <v>2269</v>
      </c>
      <c r="AF28" s="125" t="s">
        <v>2263</v>
      </c>
    </row>
    <row r="29" spans="2:32" ht="15.75" thickTop="1" x14ac:dyDescent="0.25">
      <c r="B29" s="105" t="s">
        <v>2247</v>
      </c>
      <c r="C29" s="109">
        <v>9</v>
      </c>
      <c r="D29" s="110">
        <v>4</v>
      </c>
      <c r="E29" s="110">
        <v>5</v>
      </c>
      <c r="F29" s="110">
        <v>3</v>
      </c>
      <c r="G29" s="111">
        <v>27</v>
      </c>
      <c r="H29" s="105">
        <f t="shared" ref="H29:H41" si="8">SUM(C29:G29)-G29</f>
        <v>21</v>
      </c>
      <c r="I29" s="105">
        <f t="shared" ref="I29:I41" si="9">SUM(C29:G29)/12</f>
        <v>4</v>
      </c>
      <c r="N29" s="105" t="s">
        <v>2247</v>
      </c>
      <c r="O29" s="109">
        <f t="shared" ref="O29:O41" si="10">C29-Z29</f>
        <v>5</v>
      </c>
      <c r="P29" s="110">
        <f t="shared" ref="P29:P41" si="11">D29-AA29</f>
        <v>1</v>
      </c>
      <c r="Q29" s="110">
        <f t="shared" ref="Q29:Q41" si="12">E29-AB29</f>
        <v>3</v>
      </c>
      <c r="R29" s="110">
        <f t="shared" ref="R29:R41" si="13">F29-AC29</f>
        <v>2</v>
      </c>
      <c r="S29" s="111">
        <f t="shared" ref="S29:S41" si="14">G29-AD29</f>
        <v>13</v>
      </c>
      <c r="T29" s="105">
        <f t="shared" ref="T29:T41" si="15">SUM(O29:S29)-S29</f>
        <v>11</v>
      </c>
      <c r="U29" s="105">
        <f t="shared" ref="U29:U40" si="16">SUM(O29:S29)/12</f>
        <v>2</v>
      </c>
      <c r="Y29" s="105" t="s">
        <v>2247</v>
      </c>
      <c r="Z29" s="109">
        <v>4</v>
      </c>
      <c r="AA29" s="110">
        <v>3</v>
      </c>
      <c r="AB29" s="110">
        <v>2</v>
      </c>
      <c r="AC29" s="110">
        <v>1</v>
      </c>
      <c r="AD29" s="111">
        <v>14</v>
      </c>
      <c r="AE29" s="105">
        <f t="shared" ref="AE29:AE41" si="17">SUM(Z29:AD29)-AD29</f>
        <v>10</v>
      </c>
      <c r="AF29" s="105">
        <f t="shared" ref="AF29:AF41" si="18">SUM(Z29:AD29)/12</f>
        <v>2</v>
      </c>
    </row>
    <row r="30" spans="2:32" x14ac:dyDescent="0.25">
      <c r="B30" s="106" t="s">
        <v>2225</v>
      </c>
      <c r="C30" s="112">
        <v>1</v>
      </c>
      <c r="D30" s="113">
        <v>0</v>
      </c>
      <c r="E30" s="113">
        <v>1</v>
      </c>
      <c r="F30" s="113">
        <v>1</v>
      </c>
      <c r="G30" s="114">
        <v>21</v>
      </c>
      <c r="H30" s="106">
        <f t="shared" si="8"/>
        <v>3</v>
      </c>
      <c r="I30" s="106">
        <f t="shared" si="9"/>
        <v>2</v>
      </c>
      <c r="N30" s="106" t="s">
        <v>2225</v>
      </c>
      <c r="O30" s="112">
        <f t="shared" si="10"/>
        <v>0</v>
      </c>
      <c r="P30" s="113">
        <f t="shared" si="11"/>
        <v>0</v>
      </c>
      <c r="Q30" s="113">
        <f t="shared" si="12"/>
        <v>1</v>
      </c>
      <c r="R30" s="113">
        <f t="shared" si="13"/>
        <v>1</v>
      </c>
      <c r="S30" s="114">
        <f t="shared" si="14"/>
        <v>10</v>
      </c>
      <c r="T30" s="106">
        <f t="shared" si="15"/>
        <v>2</v>
      </c>
      <c r="U30" s="106">
        <f t="shared" si="16"/>
        <v>1</v>
      </c>
      <c r="Y30" s="106" t="s">
        <v>2225</v>
      </c>
      <c r="Z30" s="112">
        <v>1</v>
      </c>
      <c r="AA30" s="113">
        <v>0</v>
      </c>
      <c r="AB30" s="113">
        <v>0</v>
      </c>
      <c r="AC30" s="113">
        <v>0</v>
      </c>
      <c r="AD30" s="114">
        <v>11</v>
      </c>
      <c r="AE30" s="106">
        <f t="shared" si="17"/>
        <v>1</v>
      </c>
      <c r="AF30" s="106">
        <f t="shared" si="18"/>
        <v>1</v>
      </c>
    </row>
    <row r="31" spans="2:32" x14ac:dyDescent="0.25">
      <c r="B31" s="106" t="s">
        <v>2249</v>
      </c>
      <c r="C31" s="112">
        <v>0</v>
      </c>
      <c r="D31" s="113">
        <v>0</v>
      </c>
      <c r="E31" s="113">
        <v>0</v>
      </c>
      <c r="F31" s="113">
        <v>4</v>
      </c>
      <c r="G31" s="114">
        <v>44</v>
      </c>
      <c r="H31" s="106">
        <f t="shared" si="8"/>
        <v>4</v>
      </c>
      <c r="I31" s="106">
        <f t="shared" si="9"/>
        <v>4</v>
      </c>
      <c r="N31" s="106" t="s">
        <v>2249</v>
      </c>
      <c r="O31" s="112">
        <f t="shared" si="10"/>
        <v>0</v>
      </c>
      <c r="P31" s="113">
        <f t="shared" si="11"/>
        <v>0</v>
      </c>
      <c r="Q31" s="113">
        <f t="shared" si="12"/>
        <v>-3</v>
      </c>
      <c r="R31" s="113">
        <f t="shared" si="13"/>
        <v>4</v>
      </c>
      <c r="S31" s="114">
        <f t="shared" si="14"/>
        <v>23</v>
      </c>
      <c r="T31" s="106">
        <f t="shared" si="15"/>
        <v>1</v>
      </c>
      <c r="U31" s="106">
        <f t="shared" si="16"/>
        <v>2</v>
      </c>
      <c r="Y31" s="106" t="s">
        <v>2249</v>
      </c>
      <c r="Z31" s="112">
        <v>0</v>
      </c>
      <c r="AA31" s="113">
        <v>0</v>
      </c>
      <c r="AB31" s="113">
        <v>3</v>
      </c>
      <c r="AC31" s="113">
        <v>0</v>
      </c>
      <c r="AD31" s="114">
        <v>21</v>
      </c>
      <c r="AE31" s="106">
        <f t="shared" si="17"/>
        <v>3</v>
      </c>
      <c r="AF31" s="106">
        <f t="shared" si="18"/>
        <v>2</v>
      </c>
    </row>
    <row r="32" spans="2:32" x14ac:dyDescent="0.25">
      <c r="B32" s="106" t="s">
        <v>2250</v>
      </c>
      <c r="C32" s="112">
        <v>0</v>
      </c>
      <c r="D32" s="113">
        <v>0</v>
      </c>
      <c r="E32" s="113">
        <v>2</v>
      </c>
      <c r="F32" s="113">
        <v>1</v>
      </c>
      <c r="G32" s="114">
        <v>45</v>
      </c>
      <c r="H32" s="106">
        <f t="shared" si="8"/>
        <v>3</v>
      </c>
      <c r="I32" s="106">
        <f t="shared" si="9"/>
        <v>4</v>
      </c>
      <c r="N32" s="106" t="s">
        <v>2250</v>
      </c>
      <c r="O32" s="112">
        <f t="shared" si="10"/>
        <v>0</v>
      </c>
      <c r="P32" s="113">
        <f t="shared" si="11"/>
        <v>0</v>
      </c>
      <c r="Q32" s="113">
        <f t="shared" si="12"/>
        <v>1</v>
      </c>
      <c r="R32" s="113">
        <f t="shared" si="13"/>
        <v>1</v>
      </c>
      <c r="S32" s="114">
        <f t="shared" si="14"/>
        <v>22</v>
      </c>
      <c r="T32" s="106">
        <f t="shared" si="15"/>
        <v>2</v>
      </c>
      <c r="U32" s="106">
        <f t="shared" si="16"/>
        <v>2</v>
      </c>
      <c r="Y32" s="106" t="s">
        <v>2250</v>
      </c>
      <c r="Z32" s="112">
        <v>0</v>
      </c>
      <c r="AA32" s="113">
        <v>0</v>
      </c>
      <c r="AB32" s="113">
        <v>1</v>
      </c>
      <c r="AC32" s="113">
        <v>0</v>
      </c>
      <c r="AD32" s="114">
        <v>23</v>
      </c>
      <c r="AE32" s="106">
        <f t="shared" si="17"/>
        <v>1</v>
      </c>
      <c r="AF32" s="106">
        <f t="shared" si="18"/>
        <v>2</v>
      </c>
    </row>
    <row r="33" spans="2:33" x14ac:dyDescent="0.25">
      <c r="B33" s="106" t="s">
        <v>2227</v>
      </c>
      <c r="C33" s="112">
        <v>0</v>
      </c>
      <c r="D33" s="113">
        <v>0</v>
      </c>
      <c r="E33" s="113">
        <v>3</v>
      </c>
      <c r="F33" s="113">
        <v>4</v>
      </c>
      <c r="G33" s="114">
        <v>41</v>
      </c>
      <c r="H33" s="106">
        <f t="shared" si="8"/>
        <v>7</v>
      </c>
      <c r="I33" s="106">
        <f t="shared" si="9"/>
        <v>4</v>
      </c>
      <c r="N33" s="106" t="s">
        <v>2227</v>
      </c>
      <c r="O33" s="112">
        <f t="shared" si="10"/>
        <v>0</v>
      </c>
      <c r="P33" s="113">
        <f t="shared" si="11"/>
        <v>0</v>
      </c>
      <c r="Q33" s="113">
        <f t="shared" si="12"/>
        <v>2</v>
      </c>
      <c r="R33" s="113">
        <f t="shared" si="13"/>
        <v>2</v>
      </c>
      <c r="S33" s="114">
        <f t="shared" si="14"/>
        <v>20</v>
      </c>
      <c r="T33" s="106">
        <f t="shared" si="15"/>
        <v>4</v>
      </c>
      <c r="U33" s="106">
        <f t="shared" si="16"/>
        <v>2</v>
      </c>
      <c r="Y33" s="106" t="s">
        <v>2227</v>
      </c>
      <c r="Z33" s="112">
        <v>0</v>
      </c>
      <c r="AA33" s="113">
        <v>0</v>
      </c>
      <c r="AB33" s="113">
        <v>1</v>
      </c>
      <c r="AC33" s="113">
        <v>2</v>
      </c>
      <c r="AD33" s="114">
        <v>21</v>
      </c>
      <c r="AE33" s="106">
        <f t="shared" si="17"/>
        <v>3</v>
      </c>
      <c r="AF33" s="106">
        <f t="shared" si="18"/>
        <v>2</v>
      </c>
    </row>
    <row r="34" spans="2:33" x14ac:dyDescent="0.25">
      <c r="B34" s="106" t="s">
        <v>2252</v>
      </c>
      <c r="C34" s="112">
        <v>1</v>
      </c>
      <c r="D34" s="113">
        <v>0</v>
      </c>
      <c r="E34" s="113">
        <v>2</v>
      </c>
      <c r="F34" s="113">
        <v>0</v>
      </c>
      <c r="G34" s="114">
        <v>9</v>
      </c>
      <c r="H34" s="106">
        <f t="shared" si="8"/>
        <v>3</v>
      </c>
      <c r="I34" s="106">
        <f t="shared" si="9"/>
        <v>1</v>
      </c>
      <c r="N34" s="106" t="s">
        <v>2252</v>
      </c>
      <c r="O34" s="112">
        <f t="shared" si="10"/>
        <v>0</v>
      </c>
      <c r="P34" s="113">
        <f t="shared" si="11"/>
        <v>0</v>
      </c>
      <c r="Q34" s="113">
        <f t="shared" si="12"/>
        <v>0</v>
      </c>
      <c r="R34" s="113">
        <f t="shared" si="13"/>
        <v>0</v>
      </c>
      <c r="S34" s="114">
        <f t="shared" si="14"/>
        <v>0</v>
      </c>
      <c r="T34" s="106">
        <f t="shared" si="15"/>
        <v>0</v>
      </c>
      <c r="U34" s="106">
        <f t="shared" si="16"/>
        <v>0</v>
      </c>
      <c r="Y34" s="106" t="s">
        <v>2252</v>
      </c>
      <c r="Z34" s="112">
        <v>1</v>
      </c>
      <c r="AA34" s="113">
        <v>0</v>
      </c>
      <c r="AB34" s="113">
        <v>2</v>
      </c>
      <c r="AC34" s="113">
        <v>0</v>
      </c>
      <c r="AD34" s="114">
        <v>9</v>
      </c>
      <c r="AE34" s="106">
        <f t="shared" si="17"/>
        <v>3</v>
      </c>
      <c r="AF34" s="106">
        <f t="shared" si="18"/>
        <v>1</v>
      </c>
    </row>
    <row r="35" spans="2:33" x14ac:dyDescent="0.25">
      <c r="B35" s="106" t="s">
        <v>2248</v>
      </c>
      <c r="C35" s="112">
        <v>0</v>
      </c>
      <c r="D35" s="113">
        <v>0</v>
      </c>
      <c r="E35" s="113">
        <v>0</v>
      </c>
      <c r="F35" s="113">
        <v>2</v>
      </c>
      <c r="G35" s="114">
        <v>46</v>
      </c>
      <c r="H35" s="106">
        <f t="shared" si="8"/>
        <v>2</v>
      </c>
      <c r="I35" s="106">
        <f t="shared" si="9"/>
        <v>4</v>
      </c>
      <c r="N35" s="106" t="s">
        <v>2248</v>
      </c>
      <c r="O35" s="112">
        <f t="shared" si="10"/>
        <v>0</v>
      </c>
      <c r="P35" s="113">
        <f t="shared" si="11"/>
        <v>0</v>
      </c>
      <c r="Q35" s="113">
        <f t="shared" si="12"/>
        <v>0</v>
      </c>
      <c r="R35" s="113">
        <f t="shared" si="13"/>
        <v>1</v>
      </c>
      <c r="S35" s="114">
        <f t="shared" si="14"/>
        <v>23</v>
      </c>
      <c r="T35" s="106">
        <f t="shared" si="15"/>
        <v>1</v>
      </c>
      <c r="U35" s="106">
        <f t="shared" si="16"/>
        <v>2</v>
      </c>
      <c r="Y35" s="106" t="s">
        <v>2248</v>
      </c>
      <c r="Z35" s="112">
        <v>0</v>
      </c>
      <c r="AA35" s="113">
        <v>0</v>
      </c>
      <c r="AB35" s="113">
        <v>0</v>
      </c>
      <c r="AC35" s="113">
        <v>1</v>
      </c>
      <c r="AD35" s="114">
        <v>23</v>
      </c>
      <c r="AE35" s="106">
        <f t="shared" si="17"/>
        <v>1</v>
      </c>
      <c r="AF35" s="106">
        <f t="shared" si="18"/>
        <v>2</v>
      </c>
    </row>
    <row r="36" spans="2:33" x14ac:dyDescent="0.25">
      <c r="B36" s="106" t="s">
        <v>2234</v>
      </c>
      <c r="C36" s="112">
        <v>6</v>
      </c>
      <c r="D36" s="113">
        <v>2</v>
      </c>
      <c r="E36" s="113">
        <v>8</v>
      </c>
      <c r="F36" s="113">
        <v>13</v>
      </c>
      <c r="G36" s="114">
        <v>19</v>
      </c>
      <c r="H36" s="106">
        <f t="shared" si="8"/>
        <v>29</v>
      </c>
      <c r="I36" s="106">
        <f t="shared" si="9"/>
        <v>4</v>
      </c>
      <c r="N36" s="106" t="s">
        <v>2234</v>
      </c>
      <c r="O36" s="112">
        <f t="shared" si="10"/>
        <v>2</v>
      </c>
      <c r="P36" s="113">
        <f t="shared" si="11"/>
        <v>2</v>
      </c>
      <c r="Q36" s="113">
        <f t="shared" si="12"/>
        <v>3</v>
      </c>
      <c r="R36" s="113">
        <f t="shared" si="13"/>
        <v>8</v>
      </c>
      <c r="S36" s="114">
        <f t="shared" si="14"/>
        <v>9</v>
      </c>
      <c r="T36" s="106">
        <f t="shared" si="15"/>
        <v>15</v>
      </c>
      <c r="U36" s="106">
        <f t="shared" si="16"/>
        <v>2</v>
      </c>
      <c r="Y36" s="106" t="s">
        <v>2234</v>
      </c>
      <c r="Z36" s="112">
        <v>4</v>
      </c>
      <c r="AA36" s="113">
        <v>0</v>
      </c>
      <c r="AB36" s="113">
        <v>5</v>
      </c>
      <c r="AC36" s="113">
        <v>5</v>
      </c>
      <c r="AD36" s="114">
        <v>10</v>
      </c>
      <c r="AE36" s="106">
        <f t="shared" si="17"/>
        <v>14</v>
      </c>
      <c r="AF36" s="106">
        <f t="shared" si="18"/>
        <v>2</v>
      </c>
    </row>
    <row r="37" spans="2:33" x14ac:dyDescent="0.25">
      <c r="B37" s="106" t="s">
        <v>2238</v>
      </c>
      <c r="C37" s="112">
        <v>4</v>
      </c>
      <c r="D37" s="113">
        <v>9</v>
      </c>
      <c r="E37" s="113">
        <v>10</v>
      </c>
      <c r="F37" s="113">
        <v>1</v>
      </c>
      <c r="G37" s="114">
        <v>24</v>
      </c>
      <c r="H37" s="106">
        <f t="shared" si="8"/>
        <v>24</v>
      </c>
      <c r="I37" s="106">
        <f t="shared" si="9"/>
        <v>4</v>
      </c>
      <c r="N37" s="106" t="s">
        <v>2238</v>
      </c>
      <c r="O37" s="112">
        <f t="shared" si="10"/>
        <v>2</v>
      </c>
      <c r="P37" s="113">
        <f t="shared" si="11"/>
        <v>6</v>
      </c>
      <c r="Q37" s="113">
        <f t="shared" si="12"/>
        <v>4</v>
      </c>
      <c r="R37" s="113">
        <f t="shared" si="13"/>
        <v>0</v>
      </c>
      <c r="S37" s="114">
        <f t="shared" si="14"/>
        <v>12</v>
      </c>
      <c r="T37" s="106">
        <f t="shared" si="15"/>
        <v>12</v>
      </c>
      <c r="U37" s="106">
        <f t="shared" si="16"/>
        <v>2</v>
      </c>
      <c r="Y37" s="106" t="s">
        <v>2238</v>
      </c>
      <c r="Z37" s="112">
        <v>2</v>
      </c>
      <c r="AA37" s="113">
        <v>3</v>
      </c>
      <c r="AB37" s="113">
        <v>6</v>
      </c>
      <c r="AC37" s="113">
        <v>1</v>
      </c>
      <c r="AD37" s="114">
        <v>12</v>
      </c>
      <c r="AE37" s="106">
        <f t="shared" si="17"/>
        <v>12</v>
      </c>
      <c r="AF37" s="106">
        <f t="shared" si="18"/>
        <v>2</v>
      </c>
    </row>
    <row r="38" spans="2:33" x14ac:dyDescent="0.25">
      <c r="B38" s="106" t="s">
        <v>2251</v>
      </c>
      <c r="C38" s="112">
        <v>2</v>
      </c>
      <c r="D38" s="113">
        <v>4</v>
      </c>
      <c r="E38" s="113">
        <v>0</v>
      </c>
      <c r="F38" s="113">
        <v>1</v>
      </c>
      <c r="G38" s="114">
        <v>17</v>
      </c>
      <c r="H38" s="106">
        <f t="shared" si="8"/>
        <v>7</v>
      </c>
      <c r="I38" s="106">
        <f t="shared" si="9"/>
        <v>2</v>
      </c>
      <c r="N38" s="106" t="s">
        <v>2251</v>
      </c>
      <c r="O38" s="112">
        <f t="shared" si="10"/>
        <v>1</v>
      </c>
      <c r="P38" s="113">
        <f t="shared" si="11"/>
        <v>2</v>
      </c>
      <c r="Q38" s="113">
        <f t="shared" si="12"/>
        <v>0</v>
      </c>
      <c r="R38" s="113">
        <f t="shared" si="13"/>
        <v>0</v>
      </c>
      <c r="S38" s="114">
        <f t="shared" si="14"/>
        <v>9</v>
      </c>
      <c r="T38" s="106">
        <f t="shared" si="15"/>
        <v>3</v>
      </c>
      <c r="U38" s="106">
        <f t="shared" si="16"/>
        <v>1</v>
      </c>
      <c r="Y38" s="106" t="s">
        <v>2251</v>
      </c>
      <c r="Z38" s="112">
        <v>1</v>
      </c>
      <c r="AA38" s="113">
        <v>2</v>
      </c>
      <c r="AB38" s="113">
        <v>0</v>
      </c>
      <c r="AC38" s="113">
        <v>1</v>
      </c>
      <c r="AD38" s="114">
        <v>8</v>
      </c>
      <c r="AE38" s="106">
        <f t="shared" si="17"/>
        <v>4</v>
      </c>
      <c r="AF38" s="106">
        <f t="shared" si="18"/>
        <v>1</v>
      </c>
    </row>
    <row r="39" spans="2:33" ht="15.75" thickBot="1" x14ac:dyDescent="0.3">
      <c r="B39" s="106" t="s">
        <v>2241</v>
      </c>
      <c r="C39" s="112">
        <v>2</v>
      </c>
      <c r="D39" s="113">
        <v>0</v>
      </c>
      <c r="E39" s="113">
        <v>0</v>
      </c>
      <c r="F39" s="113">
        <v>2</v>
      </c>
      <c r="G39" s="114">
        <v>8</v>
      </c>
      <c r="H39" s="106">
        <f t="shared" si="8"/>
        <v>4</v>
      </c>
      <c r="I39" s="106">
        <f t="shared" si="9"/>
        <v>1</v>
      </c>
      <c r="N39" s="106" t="s">
        <v>2241</v>
      </c>
      <c r="O39" s="112">
        <f t="shared" si="10"/>
        <v>2</v>
      </c>
      <c r="P39" s="113">
        <f t="shared" si="11"/>
        <v>0</v>
      </c>
      <c r="Q39" s="113">
        <f t="shared" si="12"/>
        <v>0</v>
      </c>
      <c r="R39" s="113">
        <f t="shared" si="13"/>
        <v>2</v>
      </c>
      <c r="S39" s="114">
        <f t="shared" si="14"/>
        <v>8</v>
      </c>
      <c r="T39" s="106">
        <f t="shared" si="15"/>
        <v>4</v>
      </c>
      <c r="U39" s="106">
        <f t="shared" si="16"/>
        <v>1</v>
      </c>
      <c r="Y39" s="106" t="s">
        <v>2241</v>
      </c>
      <c r="Z39" s="112">
        <v>0</v>
      </c>
      <c r="AA39" s="113">
        <v>0</v>
      </c>
      <c r="AB39" s="113">
        <v>0</v>
      </c>
      <c r="AC39" s="113">
        <v>0</v>
      </c>
      <c r="AD39" s="114">
        <v>0</v>
      </c>
      <c r="AE39" s="106">
        <f t="shared" si="17"/>
        <v>0</v>
      </c>
      <c r="AF39" s="106">
        <f t="shared" si="18"/>
        <v>0</v>
      </c>
    </row>
    <row r="40" spans="2:33" ht="16.5" thickTop="1" thickBot="1" x14ac:dyDescent="0.3">
      <c r="B40" s="106" t="s">
        <v>2244</v>
      </c>
      <c r="C40" s="112">
        <v>2</v>
      </c>
      <c r="D40" s="113">
        <v>0</v>
      </c>
      <c r="E40" s="113">
        <v>7</v>
      </c>
      <c r="F40" s="113">
        <v>8</v>
      </c>
      <c r="G40" s="114">
        <v>31</v>
      </c>
      <c r="H40" s="106">
        <f t="shared" si="8"/>
        <v>17</v>
      </c>
      <c r="I40" s="106">
        <f t="shared" si="9"/>
        <v>4</v>
      </c>
      <c r="J40" s="121" t="s">
        <v>2268</v>
      </c>
      <c r="N40" s="106" t="s">
        <v>2244</v>
      </c>
      <c r="O40" s="112">
        <f t="shared" si="10"/>
        <v>2</v>
      </c>
      <c r="P40" s="113">
        <f t="shared" si="11"/>
        <v>0</v>
      </c>
      <c r="Q40" s="113">
        <f t="shared" si="12"/>
        <v>3</v>
      </c>
      <c r="R40" s="113">
        <f t="shared" si="13"/>
        <v>4</v>
      </c>
      <c r="S40" s="114">
        <f t="shared" si="14"/>
        <v>15</v>
      </c>
      <c r="T40" s="106">
        <f t="shared" si="15"/>
        <v>9</v>
      </c>
      <c r="U40" s="106">
        <f t="shared" si="16"/>
        <v>2</v>
      </c>
      <c r="V40" s="121" t="s">
        <v>2268</v>
      </c>
      <c r="Y40" s="106" t="s">
        <v>2244</v>
      </c>
      <c r="Z40" s="112">
        <v>0</v>
      </c>
      <c r="AA40" s="113">
        <v>0</v>
      </c>
      <c r="AB40" s="113">
        <v>4</v>
      </c>
      <c r="AC40" s="113">
        <v>4</v>
      </c>
      <c r="AD40" s="114">
        <v>16</v>
      </c>
      <c r="AE40" s="106">
        <f t="shared" si="17"/>
        <v>8</v>
      </c>
      <c r="AF40" s="106">
        <f t="shared" si="18"/>
        <v>2</v>
      </c>
      <c r="AG40" s="121" t="s">
        <v>2268</v>
      </c>
    </row>
    <row r="41" spans="2:33" ht="16.5" thickTop="1" thickBot="1" x14ac:dyDescent="0.3">
      <c r="B41" s="107" t="s">
        <v>2245</v>
      </c>
      <c r="C41" s="115">
        <v>4</v>
      </c>
      <c r="D41" s="116">
        <v>9</v>
      </c>
      <c r="E41" s="116">
        <v>11</v>
      </c>
      <c r="F41" s="116">
        <v>5</v>
      </c>
      <c r="G41" s="117">
        <v>19</v>
      </c>
      <c r="H41" s="107">
        <f t="shared" si="8"/>
        <v>29</v>
      </c>
      <c r="I41" s="107">
        <f t="shared" si="9"/>
        <v>4</v>
      </c>
      <c r="J41" s="121">
        <f>SUM(C29:G41)</f>
        <v>504</v>
      </c>
      <c r="N41" s="107" t="s">
        <v>2245</v>
      </c>
      <c r="O41" s="115">
        <f t="shared" si="10"/>
        <v>2</v>
      </c>
      <c r="P41" s="116">
        <f t="shared" si="11"/>
        <v>4</v>
      </c>
      <c r="Q41" s="116">
        <f t="shared" si="12"/>
        <v>6</v>
      </c>
      <c r="R41" s="116">
        <f t="shared" si="13"/>
        <v>3</v>
      </c>
      <c r="S41" s="117">
        <f t="shared" si="14"/>
        <v>9</v>
      </c>
      <c r="T41" s="107">
        <f t="shared" si="15"/>
        <v>15</v>
      </c>
      <c r="U41" s="107">
        <f>SUM(O41:S41)/6</f>
        <v>4</v>
      </c>
      <c r="V41" s="121">
        <f>SUM(O29:S41)</f>
        <v>252</v>
      </c>
      <c r="Y41" s="107" t="s">
        <v>2245</v>
      </c>
      <c r="Z41" s="115">
        <v>2</v>
      </c>
      <c r="AA41" s="116">
        <v>5</v>
      </c>
      <c r="AB41" s="116">
        <v>5</v>
      </c>
      <c r="AC41" s="116">
        <v>2</v>
      </c>
      <c r="AD41" s="117">
        <v>10</v>
      </c>
      <c r="AE41" s="107">
        <f t="shared" si="17"/>
        <v>14</v>
      </c>
      <c r="AF41" s="107">
        <f t="shared" si="18"/>
        <v>2</v>
      </c>
      <c r="AG41" s="121">
        <f>SUM(Z29:AD41)</f>
        <v>252</v>
      </c>
    </row>
    <row r="42" spans="2:33" ht="16.5" thickTop="1" thickBot="1" x14ac:dyDescent="0.3">
      <c r="B42" s="107" t="s">
        <v>2264</v>
      </c>
      <c r="C42" s="115">
        <f>SUM(C29:C41)</f>
        <v>31</v>
      </c>
      <c r="D42" s="116">
        <f>SUM(D29:D41)</f>
        <v>28</v>
      </c>
      <c r="E42" s="116">
        <f>SUM(E29:E41)</f>
        <v>49</v>
      </c>
      <c r="F42" s="116">
        <f>SUM(F29:F41)</f>
        <v>45</v>
      </c>
      <c r="G42" s="117">
        <f>SUM(G29:G41)</f>
        <v>351</v>
      </c>
      <c r="N42" s="107" t="s">
        <v>2264</v>
      </c>
      <c r="O42" s="115">
        <f>SUM(O29:O41)</f>
        <v>16</v>
      </c>
      <c r="P42" s="116">
        <f>SUM(P29:P41)</f>
        <v>15</v>
      </c>
      <c r="Q42" s="116">
        <f>SUM(Q29:Q41)</f>
        <v>20</v>
      </c>
      <c r="R42" s="116">
        <f>SUM(R29:R41)</f>
        <v>28</v>
      </c>
      <c r="S42" s="117">
        <f>SUM(S29:S41)</f>
        <v>173</v>
      </c>
      <c r="Y42" s="107" t="s">
        <v>2264</v>
      </c>
      <c r="Z42" s="115">
        <f>SUM(Z29:Z41)</f>
        <v>15</v>
      </c>
      <c r="AA42" s="116">
        <f>SUM(AA29:AA41)</f>
        <v>13</v>
      </c>
      <c r="AB42" s="116">
        <f>SUM(AB29:AB41)</f>
        <v>29</v>
      </c>
      <c r="AC42" s="116">
        <f>SUM(AC29:AC41)</f>
        <v>17</v>
      </c>
      <c r="AD42" s="117">
        <f>SUM(AD29:AD41)</f>
        <v>178</v>
      </c>
    </row>
    <row r="43" spans="2:33" ht="16.5" thickTop="1" thickBot="1" x14ac:dyDescent="0.3"/>
    <row r="44" spans="2:33" ht="16.5" thickTop="1" thickBot="1" x14ac:dyDescent="0.3">
      <c r="B44" s="108" t="s">
        <v>2253</v>
      </c>
      <c r="C44" s="118" t="s">
        <v>2257</v>
      </c>
      <c r="D44" s="119" t="s">
        <v>2258</v>
      </c>
      <c r="E44" s="119" t="s">
        <v>2259</v>
      </c>
      <c r="F44" s="120" t="s">
        <v>2260</v>
      </c>
      <c r="G44" s="108" t="s">
        <v>2262</v>
      </c>
      <c r="N44" s="108" t="s">
        <v>2253</v>
      </c>
      <c r="O44" s="118" t="s">
        <v>2257</v>
      </c>
      <c r="P44" s="119" t="s">
        <v>2258</v>
      </c>
      <c r="Q44" s="119" t="s">
        <v>2259</v>
      </c>
      <c r="R44" s="120" t="s">
        <v>2260</v>
      </c>
      <c r="S44" s="108" t="s">
        <v>2262</v>
      </c>
      <c r="Y44" s="108" t="s">
        <v>2253</v>
      </c>
      <c r="Z44" s="118" t="s">
        <v>2257</v>
      </c>
      <c r="AA44" s="119" t="s">
        <v>2258</v>
      </c>
      <c r="AB44" s="119" t="s">
        <v>2259</v>
      </c>
      <c r="AC44" s="120" t="s">
        <v>2260</v>
      </c>
      <c r="AD44" s="108" t="s">
        <v>2262</v>
      </c>
    </row>
    <row r="45" spans="2:33" ht="15.75" thickTop="1" x14ac:dyDescent="0.25">
      <c r="B45" s="122" t="s">
        <v>2255</v>
      </c>
      <c r="C45" s="109">
        <v>16</v>
      </c>
      <c r="D45" s="110">
        <v>32</v>
      </c>
      <c r="E45" s="110">
        <v>67</v>
      </c>
      <c r="F45" s="111">
        <v>53</v>
      </c>
      <c r="G45" s="122">
        <f>SUM(C45:D45)</f>
        <v>48</v>
      </c>
      <c r="N45" s="122" t="s">
        <v>2255</v>
      </c>
      <c r="O45" s="109">
        <f t="shared" ref="O45:R48" si="19">C45-Z45</f>
        <v>10</v>
      </c>
      <c r="P45" s="110">
        <f t="shared" si="19"/>
        <v>20</v>
      </c>
      <c r="Q45" s="110">
        <f t="shared" si="19"/>
        <v>39</v>
      </c>
      <c r="R45" s="111">
        <f t="shared" si="19"/>
        <v>27</v>
      </c>
      <c r="S45" s="122">
        <f>SUM(O45:P45)</f>
        <v>30</v>
      </c>
      <c r="Y45" s="122" t="s">
        <v>2255</v>
      </c>
      <c r="Z45" s="109">
        <v>6</v>
      </c>
      <c r="AA45" s="110">
        <v>12</v>
      </c>
      <c r="AB45" s="110">
        <v>28</v>
      </c>
      <c r="AC45" s="111">
        <v>26</v>
      </c>
      <c r="AD45" s="122">
        <f>SUM(Z45:AA45)</f>
        <v>18</v>
      </c>
    </row>
    <row r="46" spans="2:33" x14ac:dyDescent="0.25">
      <c r="B46" s="123" t="s">
        <v>2252</v>
      </c>
      <c r="C46" s="112">
        <v>20</v>
      </c>
      <c r="D46" s="113">
        <v>7</v>
      </c>
      <c r="E46" s="113">
        <v>7</v>
      </c>
      <c r="F46" s="114">
        <v>26</v>
      </c>
      <c r="G46" s="123">
        <f t="shared" ref="G46:G48" si="20">SUM(C46:D46)</f>
        <v>27</v>
      </c>
      <c r="N46" s="123" t="s">
        <v>2252</v>
      </c>
      <c r="O46" s="112">
        <f t="shared" si="19"/>
        <v>9</v>
      </c>
      <c r="P46" s="113">
        <f t="shared" si="19"/>
        <v>3</v>
      </c>
      <c r="Q46" s="113">
        <f t="shared" si="19"/>
        <v>2</v>
      </c>
      <c r="R46" s="114">
        <f t="shared" si="19"/>
        <v>10</v>
      </c>
      <c r="S46" s="123">
        <f t="shared" ref="S46:S48" si="21">SUM(O46:P46)</f>
        <v>12</v>
      </c>
      <c r="Y46" s="123" t="s">
        <v>2252</v>
      </c>
      <c r="Z46" s="112">
        <v>11</v>
      </c>
      <c r="AA46" s="113">
        <v>4</v>
      </c>
      <c r="AB46" s="113">
        <v>5</v>
      </c>
      <c r="AC46" s="114">
        <v>16</v>
      </c>
      <c r="AD46" s="123">
        <f t="shared" ref="AD46:AD48" si="22">SUM(Z46:AA46)</f>
        <v>15</v>
      </c>
    </row>
    <row r="47" spans="2:33" x14ac:dyDescent="0.25">
      <c r="B47" s="123" t="s">
        <v>2254</v>
      </c>
      <c r="C47" s="112">
        <v>65</v>
      </c>
      <c r="D47" s="113">
        <v>89</v>
      </c>
      <c r="E47" s="113">
        <v>49</v>
      </c>
      <c r="F47" s="114">
        <v>25</v>
      </c>
      <c r="G47" s="123">
        <f t="shared" si="20"/>
        <v>154</v>
      </c>
      <c r="N47" s="123" t="s">
        <v>2254</v>
      </c>
      <c r="O47" s="112">
        <f t="shared" si="19"/>
        <v>26</v>
      </c>
      <c r="P47" s="113">
        <f t="shared" si="19"/>
        <v>47</v>
      </c>
      <c r="Q47" s="113">
        <f t="shared" si="19"/>
        <v>17</v>
      </c>
      <c r="R47" s="114">
        <f t="shared" si="19"/>
        <v>18</v>
      </c>
      <c r="S47" s="123">
        <f t="shared" si="21"/>
        <v>73</v>
      </c>
      <c r="Y47" s="123" t="s">
        <v>2254</v>
      </c>
      <c r="Z47" s="112">
        <v>39</v>
      </c>
      <c r="AA47" s="113">
        <v>42</v>
      </c>
      <c r="AB47" s="113">
        <v>32</v>
      </c>
      <c r="AC47" s="114">
        <v>7</v>
      </c>
      <c r="AD47" s="123">
        <f t="shared" si="22"/>
        <v>81</v>
      </c>
    </row>
    <row r="48" spans="2:33" ht="15.75" thickBot="1" x14ac:dyDescent="0.3">
      <c r="B48" s="124" t="s">
        <v>2256</v>
      </c>
      <c r="C48" s="115">
        <v>18</v>
      </c>
      <c r="D48" s="116">
        <v>18</v>
      </c>
      <c r="E48" s="116">
        <v>8</v>
      </c>
      <c r="F48" s="117">
        <v>4</v>
      </c>
      <c r="G48" s="124">
        <f t="shared" si="20"/>
        <v>36</v>
      </c>
      <c r="N48" s="124" t="s">
        <v>2256</v>
      </c>
      <c r="O48" s="115">
        <f t="shared" si="19"/>
        <v>8</v>
      </c>
      <c r="P48" s="116">
        <f t="shared" si="19"/>
        <v>10</v>
      </c>
      <c r="Q48" s="116">
        <f t="shared" si="19"/>
        <v>4</v>
      </c>
      <c r="R48" s="117">
        <f t="shared" si="19"/>
        <v>2</v>
      </c>
      <c r="S48" s="124">
        <f t="shared" si="21"/>
        <v>18</v>
      </c>
      <c r="Y48" s="124" t="s">
        <v>2256</v>
      </c>
      <c r="Z48" s="115">
        <v>10</v>
      </c>
      <c r="AA48" s="116">
        <v>8</v>
      </c>
      <c r="AB48" s="116">
        <v>4</v>
      </c>
      <c r="AC48" s="117">
        <v>2</v>
      </c>
      <c r="AD48" s="124">
        <f t="shared" si="22"/>
        <v>18</v>
      </c>
    </row>
    <row r="49" spans="2:33" ht="16.5" thickTop="1" thickBot="1" x14ac:dyDescent="0.3">
      <c r="B49" s="124" t="s">
        <v>2264</v>
      </c>
      <c r="C49" s="115">
        <f>SUM(C45:C48)</f>
        <v>119</v>
      </c>
      <c r="D49" s="116">
        <f>SUM(D45:D48)</f>
        <v>146</v>
      </c>
      <c r="E49" s="116">
        <f>SUM(E45:E48)</f>
        <v>131</v>
      </c>
      <c r="F49" s="117">
        <f>SUM(F45:F48)</f>
        <v>108</v>
      </c>
      <c r="N49" s="124" t="s">
        <v>2264</v>
      </c>
      <c r="O49" s="115">
        <f>SUM(O45:O48)</f>
        <v>53</v>
      </c>
      <c r="P49" s="116">
        <f>SUM(P45:P48)</f>
        <v>80</v>
      </c>
      <c r="Q49" s="116">
        <f>SUM(Q45:Q48)</f>
        <v>62</v>
      </c>
      <c r="R49" s="117">
        <f>SUM(R45:R48)</f>
        <v>57</v>
      </c>
      <c r="Y49" s="124" t="s">
        <v>2264</v>
      </c>
      <c r="Z49" s="115">
        <f>SUM(Z45:Z48)</f>
        <v>66</v>
      </c>
      <c r="AA49" s="116">
        <f>SUM(AA45:AA48)</f>
        <v>66</v>
      </c>
      <c r="AB49" s="116">
        <f>SUM(AB45:AB48)</f>
        <v>69</v>
      </c>
      <c r="AC49" s="117">
        <f>SUM(AC45:AC48)</f>
        <v>51</v>
      </c>
    </row>
    <row r="50" spans="2:33" ht="15.75" thickTop="1" x14ac:dyDescent="0.25"/>
    <row r="54" spans="2:33" ht="15.75" thickBot="1" x14ac:dyDescent="0.3">
      <c r="B54" s="167" t="s">
        <v>2275</v>
      </c>
      <c r="C54" s="167"/>
      <c r="D54" s="167"/>
      <c r="E54" s="167"/>
      <c r="F54" s="167"/>
      <c r="G54" s="167"/>
      <c r="H54" s="167"/>
      <c r="I54" s="167"/>
      <c r="J54" s="167"/>
      <c r="N54" s="167" t="s">
        <v>2274</v>
      </c>
      <c r="O54" s="167"/>
      <c r="P54" s="167"/>
      <c r="Q54" s="167"/>
      <c r="R54" s="167"/>
      <c r="S54" s="167"/>
      <c r="T54" s="167"/>
      <c r="U54" s="167"/>
      <c r="V54" s="167"/>
      <c r="Y54" s="167" t="s">
        <v>2273</v>
      </c>
      <c r="Z54" s="167"/>
      <c r="AA54" s="167"/>
      <c r="AB54" s="167"/>
      <c r="AC54" s="167"/>
      <c r="AD54" s="167"/>
      <c r="AE54" s="167"/>
      <c r="AF54" s="167"/>
      <c r="AG54" s="167"/>
    </row>
    <row r="55" spans="2:33" ht="16.5" thickTop="1" thickBot="1" x14ac:dyDescent="0.3">
      <c r="B55" s="121" t="s">
        <v>2223</v>
      </c>
      <c r="C55" s="118" t="s">
        <v>2257</v>
      </c>
      <c r="D55" s="119" t="s">
        <v>2258</v>
      </c>
      <c r="E55" s="119" t="s">
        <v>2259</v>
      </c>
      <c r="F55" s="119" t="s">
        <v>2260</v>
      </c>
      <c r="G55" s="120" t="s">
        <v>2261</v>
      </c>
      <c r="H55" s="121" t="s">
        <v>2269</v>
      </c>
      <c r="N55" s="121" t="s">
        <v>2223</v>
      </c>
      <c r="O55" s="118" t="s">
        <v>2257</v>
      </c>
      <c r="P55" s="119" t="s">
        <v>2258</v>
      </c>
      <c r="Q55" s="119" t="s">
        <v>2259</v>
      </c>
      <c r="R55" s="119" t="s">
        <v>2260</v>
      </c>
      <c r="S55" s="120" t="s">
        <v>2261</v>
      </c>
      <c r="T55" s="121" t="s">
        <v>2269</v>
      </c>
      <c r="Y55" s="121" t="s">
        <v>2223</v>
      </c>
      <c r="Z55" s="118" t="s">
        <v>2257</v>
      </c>
      <c r="AA55" s="119" t="s">
        <v>2258</v>
      </c>
      <c r="AB55" s="119" t="s">
        <v>2259</v>
      </c>
      <c r="AC55" s="119" t="s">
        <v>2260</v>
      </c>
      <c r="AD55" s="120" t="s">
        <v>2261</v>
      </c>
      <c r="AE55" s="121" t="s">
        <v>2269</v>
      </c>
    </row>
    <row r="56" spans="2:33" ht="15.75" thickTop="1" x14ac:dyDescent="0.25">
      <c r="B56" s="105" t="s">
        <v>2224</v>
      </c>
      <c r="C56" s="109">
        <v>0</v>
      </c>
      <c r="D56" s="110">
        <v>0</v>
      </c>
      <c r="E56" s="110">
        <v>0</v>
      </c>
      <c r="F56" s="110">
        <v>0</v>
      </c>
      <c r="G56" s="111">
        <v>12</v>
      </c>
      <c r="H56" s="105">
        <f t="shared" ref="H56:H77" si="23">SUM(C56:G56)-G56</f>
        <v>0</v>
      </c>
      <c r="N56" s="105" t="s">
        <v>2224</v>
      </c>
      <c r="O56" s="109">
        <f t="shared" ref="O56:O77" si="24">C56-Z56</f>
        <v>0</v>
      </c>
      <c r="P56" s="110">
        <f t="shared" ref="P56:P77" si="25">D56-AA56</f>
        <v>0</v>
      </c>
      <c r="Q56" s="110">
        <f t="shared" ref="Q56:Q77" si="26">E56-AB56</f>
        <v>0</v>
      </c>
      <c r="R56" s="110">
        <f t="shared" ref="R56:R77" si="27">F56-AC56</f>
        <v>0</v>
      </c>
      <c r="S56" s="111">
        <f t="shared" ref="S56:S77" si="28">G56-AD56</f>
        <v>6</v>
      </c>
      <c r="T56" s="105">
        <f t="shared" ref="T56:T77" si="29">SUM(O56:S56)-S56</f>
        <v>0</v>
      </c>
      <c r="Y56" s="105" t="s">
        <v>2224</v>
      </c>
      <c r="Z56" s="109">
        <v>0</v>
      </c>
      <c r="AA56" s="110">
        <v>0</v>
      </c>
      <c r="AB56" s="110">
        <v>0</v>
      </c>
      <c r="AC56" s="110">
        <v>0</v>
      </c>
      <c r="AD56" s="111">
        <v>6</v>
      </c>
      <c r="AE56" s="105">
        <f t="shared" ref="AE56:AE77" si="30">SUM(Z56:AD56)-AD56</f>
        <v>0</v>
      </c>
    </row>
    <row r="57" spans="2:33" x14ac:dyDescent="0.25">
      <c r="B57" s="106" t="s">
        <v>2225</v>
      </c>
      <c r="C57" s="112">
        <v>0</v>
      </c>
      <c r="D57" s="113">
        <v>0</v>
      </c>
      <c r="E57" s="113">
        <v>0</v>
      </c>
      <c r="F57" s="113">
        <v>1</v>
      </c>
      <c r="G57" s="114">
        <v>11</v>
      </c>
      <c r="H57" s="106">
        <f t="shared" si="23"/>
        <v>1</v>
      </c>
      <c r="N57" s="106" t="s">
        <v>2225</v>
      </c>
      <c r="O57" s="112">
        <f t="shared" si="24"/>
        <v>0</v>
      </c>
      <c r="P57" s="113">
        <f t="shared" si="25"/>
        <v>0</v>
      </c>
      <c r="Q57" s="113">
        <f t="shared" si="26"/>
        <v>0</v>
      </c>
      <c r="R57" s="113">
        <f t="shared" si="27"/>
        <v>0</v>
      </c>
      <c r="S57" s="114">
        <f t="shared" si="28"/>
        <v>6</v>
      </c>
      <c r="T57" s="106">
        <f t="shared" si="29"/>
        <v>0</v>
      </c>
      <c r="Y57" s="106" t="s">
        <v>2225</v>
      </c>
      <c r="Z57" s="112">
        <v>0</v>
      </c>
      <c r="AA57" s="113">
        <v>0</v>
      </c>
      <c r="AB57" s="113">
        <v>0</v>
      </c>
      <c r="AC57" s="113">
        <v>1</v>
      </c>
      <c r="AD57" s="114">
        <v>5</v>
      </c>
      <c r="AE57" s="106">
        <f t="shared" si="30"/>
        <v>1</v>
      </c>
    </row>
    <row r="58" spans="2:33" x14ac:dyDescent="0.25">
      <c r="B58" s="106" t="s">
        <v>2226</v>
      </c>
      <c r="C58" s="112">
        <v>0</v>
      </c>
      <c r="D58" s="113">
        <v>0</v>
      </c>
      <c r="E58" s="113">
        <v>0</v>
      </c>
      <c r="F58" s="113">
        <v>0</v>
      </c>
      <c r="G58" s="114">
        <v>12</v>
      </c>
      <c r="H58" s="106">
        <f t="shared" si="23"/>
        <v>0</v>
      </c>
      <c r="N58" s="106" t="s">
        <v>2226</v>
      </c>
      <c r="O58" s="112">
        <f t="shared" si="24"/>
        <v>0</v>
      </c>
      <c r="P58" s="113">
        <f t="shared" si="25"/>
        <v>0</v>
      </c>
      <c r="Q58" s="113">
        <f t="shared" si="26"/>
        <v>0</v>
      </c>
      <c r="R58" s="113">
        <f t="shared" si="27"/>
        <v>0</v>
      </c>
      <c r="S58" s="114">
        <f t="shared" si="28"/>
        <v>6</v>
      </c>
      <c r="T58" s="106">
        <f t="shared" si="29"/>
        <v>0</v>
      </c>
      <c r="Y58" s="106" t="s">
        <v>2226</v>
      </c>
      <c r="Z58" s="112">
        <v>0</v>
      </c>
      <c r="AA58" s="113">
        <v>0</v>
      </c>
      <c r="AB58" s="113">
        <v>0</v>
      </c>
      <c r="AC58" s="113">
        <v>0</v>
      </c>
      <c r="AD58" s="114">
        <v>6</v>
      </c>
      <c r="AE58" s="106">
        <f t="shared" si="30"/>
        <v>0</v>
      </c>
    </row>
    <row r="59" spans="2:33" x14ac:dyDescent="0.25">
      <c r="B59" s="106" t="s">
        <v>2227</v>
      </c>
      <c r="C59" s="112">
        <v>0</v>
      </c>
      <c r="D59" s="113">
        <v>0</v>
      </c>
      <c r="E59" s="113">
        <v>0</v>
      </c>
      <c r="F59" s="113">
        <v>0</v>
      </c>
      <c r="G59" s="114">
        <v>12</v>
      </c>
      <c r="H59" s="106">
        <f t="shared" si="23"/>
        <v>0</v>
      </c>
      <c r="N59" s="106" t="s">
        <v>2227</v>
      </c>
      <c r="O59" s="112">
        <f t="shared" si="24"/>
        <v>0</v>
      </c>
      <c r="P59" s="113">
        <f t="shared" si="25"/>
        <v>0</v>
      </c>
      <c r="Q59" s="113">
        <f t="shared" si="26"/>
        <v>0</v>
      </c>
      <c r="R59" s="113">
        <f t="shared" si="27"/>
        <v>0</v>
      </c>
      <c r="S59" s="114">
        <f t="shared" si="28"/>
        <v>6</v>
      </c>
      <c r="T59" s="106">
        <f t="shared" si="29"/>
        <v>0</v>
      </c>
      <c r="Y59" s="106" t="s">
        <v>2227</v>
      </c>
      <c r="Z59" s="112">
        <v>0</v>
      </c>
      <c r="AA59" s="113">
        <v>0</v>
      </c>
      <c r="AB59" s="113">
        <v>0</v>
      </c>
      <c r="AC59" s="113">
        <v>0</v>
      </c>
      <c r="AD59" s="114">
        <v>6</v>
      </c>
      <c r="AE59" s="106">
        <f t="shared" si="30"/>
        <v>0</v>
      </c>
    </row>
    <row r="60" spans="2:33" x14ac:dyDescent="0.25">
      <c r="B60" s="106" t="s">
        <v>2228</v>
      </c>
      <c r="C60" s="112">
        <v>2</v>
      </c>
      <c r="D60" s="113">
        <v>0</v>
      </c>
      <c r="E60" s="113">
        <v>0</v>
      </c>
      <c r="F60" s="113">
        <v>0</v>
      </c>
      <c r="G60" s="114">
        <v>10</v>
      </c>
      <c r="H60" s="106">
        <f t="shared" si="23"/>
        <v>2</v>
      </c>
      <c r="N60" s="106" t="s">
        <v>2228</v>
      </c>
      <c r="O60" s="112">
        <f t="shared" si="24"/>
        <v>1</v>
      </c>
      <c r="P60" s="113">
        <f t="shared" si="25"/>
        <v>0</v>
      </c>
      <c r="Q60" s="113">
        <f t="shared" si="26"/>
        <v>0</v>
      </c>
      <c r="R60" s="113">
        <f t="shared" si="27"/>
        <v>0</v>
      </c>
      <c r="S60" s="114">
        <f t="shared" si="28"/>
        <v>5</v>
      </c>
      <c r="T60" s="106">
        <f t="shared" si="29"/>
        <v>1</v>
      </c>
      <c r="Y60" s="106" t="s">
        <v>2228</v>
      </c>
      <c r="Z60" s="112">
        <v>1</v>
      </c>
      <c r="AA60" s="113">
        <v>0</v>
      </c>
      <c r="AB60" s="113">
        <v>0</v>
      </c>
      <c r="AC60" s="113">
        <v>0</v>
      </c>
      <c r="AD60" s="114">
        <v>5</v>
      </c>
      <c r="AE60" s="106">
        <f t="shared" si="30"/>
        <v>1</v>
      </c>
    </row>
    <row r="61" spans="2:33" x14ac:dyDescent="0.25">
      <c r="B61" s="106" t="s">
        <v>2236</v>
      </c>
      <c r="C61" s="112">
        <v>2</v>
      </c>
      <c r="D61" s="113">
        <v>1</v>
      </c>
      <c r="E61" s="113">
        <v>0</v>
      </c>
      <c r="F61" s="113">
        <v>0</v>
      </c>
      <c r="G61" s="114">
        <v>3</v>
      </c>
      <c r="H61" s="106">
        <f t="shared" si="23"/>
        <v>3</v>
      </c>
      <c r="N61" s="106" t="s">
        <v>2236</v>
      </c>
      <c r="O61" s="112">
        <f t="shared" si="24"/>
        <v>0</v>
      </c>
      <c r="P61" s="113">
        <f t="shared" si="25"/>
        <v>0</v>
      </c>
      <c r="Q61" s="113">
        <f t="shared" si="26"/>
        <v>0</v>
      </c>
      <c r="R61" s="113">
        <f t="shared" si="27"/>
        <v>0</v>
      </c>
      <c r="S61" s="114">
        <f t="shared" si="28"/>
        <v>0</v>
      </c>
      <c r="T61" s="106">
        <f t="shared" si="29"/>
        <v>0</v>
      </c>
      <c r="Y61" s="106" t="s">
        <v>2236</v>
      </c>
      <c r="Z61" s="112">
        <v>2</v>
      </c>
      <c r="AA61" s="113">
        <v>1</v>
      </c>
      <c r="AB61" s="113">
        <v>0</v>
      </c>
      <c r="AC61" s="113">
        <v>0</v>
      </c>
      <c r="AD61" s="114">
        <v>3</v>
      </c>
      <c r="AE61" s="106">
        <f t="shared" si="30"/>
        <v>3</v>
      </c>
    </row>
    <row r="62" spans="2:33" x14ac:dyDescent="0.25">
      <c r="B62" s="106" t="s">
        <v>2229</v>
      </c>
      <c r="C62" s="112">
        <v>1</v>
      </c>
      <c r="D62" s="113">
        <v>3</v>
      </c>
      <c r="E62" s="113">
        <v>0</v>
      </c>
      <c r="F62" s="113">
        <v>0</v>
      </c>
      <c r="G62" s="114">
        <v>8</v>
      </c>
      <c r="H62" s="106">
        <f t="shared" si="23"/>
        <v>4</v>
      </c>
      <c r="N62" s="106" t="s">
        <v>2229</v>
      </c>
      <c r="O62" s="112">
        <f t="shared" si="24"/>
        <v>1</v>
      </c>
      <c r="P62" s="113">
        <f t="shared" si="25"/>
        <v>1</v>
      </c>
      <c r="Q62" s="113">
        <f t="shared" si="26"/>
        <v>0</v>
      </c>
      <c r="R62" s="113">
        <f t="shared" si="27"/>
        <v>0</v>
      </c>
      <c r="S62" s="114">
        <f t="shared" si="28"/>
        <v>4</v>
      </c>
      <c r="T62" s="106">
        <f t="shared" si="29"/>
        <v>2</v>
      </c>
      <c r="Y62" s="106" t="s">
        <v>2229</v>
      </c>
      <c r="Z62" s="112">
        <v>0</v>
      </c>
      <c r="AA62" s="113">
        <v>2</v>
      </c>
      <c r="AB62" s="113">
        <v>0</v>
      </c>
      <c r="AC62" s="113">
        <v>0</v>
      </c>
      <c r="AD62" s="114">
        <v>4</v>
      </c>
      <c r="AE62" s="106">
        <f t="shared" si="30"/>
        <v>2</v>
      </c>
    </row>
    <row r="63" spans="2:33" x14ac:dyDescent="0.25">
      <c r="B63" s="106" t="s">
        <v>2230</v>
      </c>
      <c r="C63" s="112">
        <v>0</v>
      </c>
      <c r="D63" s="113">
        <v>0</v>
      </c>
      <c r="E63" s="113">
        <v>0</v>
      </c>
      <c r="F63" s="113">
        <v>1</v>
      </c>
      <c r="G63" s="114">
        <v>11</v>
      </c>
      <c r="H63" s="106">
        <f t="shared" si="23"/>
        <v>1</v>
      </c>
      <c r="N63" s="106" t="s">
        <v>2230</v>
      </c>
      <c r="O63" s="112">
        <f t="shared" si="24"/>
        <v>0</v>
      </c>
      <c r="P63" s="113">
        <f t="shared" si="25"/>
        <v>0</v>
      </c>
      <c r="Q63" s="113">
        <f t="shared" si="26"/>
        <v>0</v>
      </c>
      <c r="R63" s="113">
        <f t="shared" si="27"/>
        <v>1</v>
      </c>
      <c r="S63" s="114">
        <f t="shared" si="28"/>
        <v>5</v>
      </c>
      <c r="T63" s="106">
        <f t="shared" si="29"/>
        <v>1</v>
      </c>
      <c r="Y63" s="106" t="s">
        <v>2230</v>
      </c>
      <c r="Z63" s="112">
        <v>0</v>
      </c>
      <c r="AA63" s="113">
        <v>0</v>
      </c>
      <c r="AB63" s="113">
        <v>0</v>
      </c>
      <c r="AC63" s="113">
        <v>0</v>
      </c>
      <c r="AD63" s="114">
        <v>6</v>
      </c>
      <c r="AE63" s="106">
        <f t="shared" si="30"/>
        <v>0</v>
      </c>
    </row>
    <row r="64" spans="2:33" x14ac:dyDescent="0.25">
      <c r="B64" s="106" t="s">
        <v>2231</v>
      </c>
      <c r="C64" s="112">
        <v>0</v>
      </c>
      <c r="D64" s="113">
        <v>2</v>
      </c>
      <c r="E64" s="113">
        <v>0</v>
      </c>
      <c r="F64" s="113">
        <v>0</v>
      </c>
      <c r="G64" s="114">
        <v>10</v>
      </c>
      <c r="H64" s="106">
        <f t="shared" si="23"/>
        <v>2</v>
      </c>
      <c r="N64" s="106" t="s">
        <v>2231</v>
      </c>
      <c r="O64" s="112">
        <f t="shared" si="24"/>
        <v>0</v>
      </c>
      <c r="P64" s="113">
        <f t="shared" si="25"/>
        <v>1</v>
      </c>
      <c r="Q64" s="113">
        <f t="shared" si="26"/>
        <v>0</v>
      </c>
      <c r="R64" s="113">
        <f t="shared" si="27"/>
        <v>0</v>
      </c>
      <c r="S64" s="114">
        <f t="shared" si="28"/>
        <v>5</v>
      </c>
      <c r="T64" s="106">
        <f t="shared" si="29"/>
        <v>1</v>
      </c>
      <c r="Y64" s="106" t="s">
        <v>2231</v>
      </c>
      <c r="Z64" s="112">
        <v>0</v>
      </c>
      <c r="AA64" s="113">
        <v>1</v>
      </c>
      <c r="AB64" s="113">
        <v>0</v>
      </c>
      <c r="AC64" s="113">
        <v>0</v>
      </c>
      <c r="AD64" s="114">
        <v>5</v>
      </c>
      <c r="AE64" s="106">
        <f t="shared" si="30"/>
        <v>1</v>
      </c>
    </row>
    <row r="65" spans="2:32" x14ac:dyDescent="0.25">
      <c r="B65" s="106" t="s">
        <v>2232</v>
      </c>
      <c r="C65" s="112">
        <v>0</v>
      </c>
      <c r="D65" s="113">
        <v>0</v>
      </c>
      <c r="E65" s="113">
        <v>0</v>
      </c>
      <c r="F65" s="113">
        <v>0</v>
      </c>
      <c r="G65" s="114">
        <v>12</v>
      </c>
      <c r="H65" s="106">
        <f t="shared" si="23"/>
        <v>0</v>
      </c>
      <c r="N65" s="106" t="s">
        <v>2232</v>
      </c>
      <c r="O65" s="112">
        <f t="shared" si="24"/>
        <v>0</v>
      </c>
      <c r="P65" s="113">
        <f t="shared" si="25"/>
        <v>0</v>
      </c>
      <c r="Q65" s="113">
        <f t="shared" si="26"/>
        <v>0</v>
      </c>
      <c r="R65" s="113">
        <f t="shared" si="27"/>
        <v>0</v>
      </c>
      <c r="S65" s="114">
        <f t="shared" si="28"/>
        <v>6</v>
      </c>
      <c r="T65" s="106">
        <f t="shared" si="29"/>
        <v>0</v>
      </c>
      <c r="Y65" s="106" t="s">
        <v>2232</v>
      </c>
      <c r="Z65" s="112">
        <v>0</v>
      </c>
      <c r="AA65" s="113">
        <v>0</v>
      </c>
      <c r="AB65" s="113">
        <v>0</v>
      </c>
      <c r="AC65" s="113">
        <v>0</v>
      </c>
      <c r="AD65" s="114">
        <v>6</v>
      </c>
      <c r="AE65" s="106">
        <f t="shared" si="30"/>
        <v>0</v>
      </c>
    </row>
    <row r="66" spans="2:32" x14ac:dyDescent="0.25">
      <c r="B66" s="106" t="s">
        <v>2233</v>
      </c>
      <c r="C66" s="112">
        <v>0</v>
      </c>
      <c r="D66" s="113">
        <v>0</v>
      </c>
      <c r="E66" s="113">
        <v>0</v>
      </c>
      <c r="F66" s="113">
        <v>0</v>
      </c>
      <c r="G66" s="114">
        <v>12</v>
      </c>
      <c r="H66" s="106">
        <f t="shared" si="23"/>
        <v>0</v>
      </c>
      <c r="N66" s="106" t="s">
        <v>2233</v>
      </c>
      <c r="O66" s="112">
        <f t="shared" si="24"/>
        <v>0</v>
      </c>
      <c r="P66" s="113">
        <f t="shared" si="25"/>
        <v>0</v>
      </c>
      <c r="Q66" s="113">
        <f t="shared" si="26"/>
        <v>0</v>
      </c>
      <c r="R66" s="113">
        <f t="shared" si="27"/>
        <v>0</v>
      </c>
      <c r="S66" s="114">
        <f t="shared" si="28"/>
        <v>6</v>
      </c>
      <c r="T66" s="106">
        <f t="shared" si="29"/>
        <v>0</v>
      </c>
      <c r="Y66" s="106" t="s">
        <v>2233</v>
      </c>
      <c r="Z66" s="112">
        <v>0</v>
      </c>
      <c r="AA66" s="113">
        <v>0</v>
      </c>
      <c r="AB66" s="113">
        <v>0</v>
      </c>
      <c r="AC66" s="113">
        <v>0</v>
      </c>
      <c r="AD66" s="114">
        <v>6</v>
      </c>
      <c r="AE66" s="106">
        <f t="shared" si="30"/>
        <v>0</v>
      </c>
    </row>
    <row r="67" spans="2:32" x14ac:dyDescent="0.25">
      <c r="B67" s="106" t="s">
        <v>2234</v>
      </c>
      <c r="C67" s="112">
        <v>0</v>
      </c>
      <c r="D67" s="113">
        <v>0</v>
      </c>
      <c r="E67" s="113">
        <v>0</v>
      </c>
      <c r="F67" s="113">
        <v>0</v>
      </c>
      <c r="G67" s="114">
        <v>12</v>
      </c>
      <c r="H67" s="106">
        <f t="shared" si="23"/>
        <v>0</v>
      </c>
      <c r="N67" s="106" t="s">
        <v>2234</v>
      </c>
      <c r="O67" s="112">
        <f t="shared" si="24"/>
        <v>0</v>
      </c>
      <c r="P67" s="113">
        <f t="shared" si="25"/>
        <v>0</v>
      </c>
      <c r="Q67" s="113">
        <f t="shared" si="26"/>
        <v>0</v>
      </c>
      <c r="R67" s="113">
        <f t="shared" si="27"/>
        <v>0</v>
      </c>
      <c r="S67" s="114">
        <f t="shared" si="28"/>
        <v>6</v>
      </c>
      <c r="T67" s="106">
        <f t="shared" si="29"/>
        <v>0</v>
      </c>
      <c r="Y67" s="106" t="s">
        <v>2234</v>
      </c>
      <c r="Z67" s="112">
        <v>0</v>
      </c>
      <c r="AA67" s="113">
        <v>0</v>
      </c>
      <c r="AB67" s="113">
        <v>0</v>
      </c>
      <c r="AC67" s="113">
        <v>0</v>
      </c>
      <c r="AD67" s="114">
        <v>6</v>
      </c>
      <c r="AE67" s="106">
        <f t="shared" si="30"/>
        <v>0</v>
      </c>
    </row>
    <row r="68" spans="2:32" x14ac:dyDescent="0.25">
      <c r="B68" s="106" t="s">
        <v>2235</v>
      </c>
      <c r="C68" s="112">
        <v>0</v>
      </c>
      <c r="D68" s="113">
        <v>4</v>
      </c>
      <c r="E68" s="113">
        <v>0</v>
      </c>
      <c r="F68" s="113">
        <v>1</v>
      </c>
      <c r="G68" s="114">
        <v>7</v>
      </c>
      <c r="H68" s="106">
        <f t="shared" si="23"/>
        <v>5</v>
      </c>
      <c r="N68" s="106" t="s">
        <v>2235</v>
      </c>
      <c r="O68" s="112">
        <f t="shared" si="24"/>
        <v>0</v>
      </c>
      <c r="P68" s="113">
        <f t="shared" si="25"/>
        <v>2</v>
      </c>
      <c r="Q68" s="113">
        <f t="shared" si="26"/>
        <v>0</v>
      </c>
      <c r="R68" s="113">
        <f t="shared" si="27"/>
        <v>0</v>
      </c>
      <c r="S68" s="114">
        <f t="shared" si="28"/>
        <v>4</v>
      </c>
      <c r="T68" s="106">
        <f t="shared" si="29"/>
        <v>2</v>
      </c>
      <c r="Y68" s="106" t="s">
        <v>2235</v>
      </c>
      <c r="Z68" s="112">
        <v>0</v>
      </c>
      <c r="AA68" s="113">
        <v>2</v>
      </c>
      <c r="AB68" s="113">
        <v>0</v>
      </c>
      <c r="AC68" s="113">
        <v>1</v>
      </c>
      <c r="AD68" s="114">
        <v>3</v>
      </c>
      <c r="AE68" s="106">
        <f t="shared" si="30"/>
        <v>3</v>
      </c>
    </row>
    <row r="69" spans="2:32" x14ac:dyDescent="0.25">
      <c r="B69" s="106" t="s">
        <v>2237</v>
      </c>
      <c r="C69" s="112">
        <v>0</v>
      </c>
      <c r="D69" s="113">
        <v>0</v>
      </c>
      <c r="E69" s="113">
        <v>0</v>
      </c>
      <c r="F69" s="113">
        <v>0</v>
      </c>
      <c r="G69" s="114">
        <v>12</v>
      </c>
      <c r="H69" s="106">
        <f t="shared" si="23"/>
        <v>0</v>
      </c>
      <c r="N69" s="106" t="s">
        <v>2237</v>
      </c>
      <c r="O69" s="112">
        <f t="shared" si="24"/>
        <v>0</v>
      </c>
      <c r="P69" s="113">
        <f t="shared" si="25"/>
        <v>0</v>
      </c>
      <c r="Q69" s="113">
        <f t="shared" si="26"/>
        <v>0</v>
      </c>
      <c r="R69" s="113">
        <f t="shared" si="27"/>
        <v>0</v>
      </c>
      <c r="S69" s="114">
        <f t="shared" si="28"/>
        <v>6</v>
      </c>
      <c r="T69" s="106">
        <f t="shared" si="29"/>
        <v>0</v>
      </c>
      <c r="Y69" s="106" t="s">
        <v>2237</v>
      </c>
      <c r="Z69" s="112">
        <v>0</v>
      </c>
      <c r="AA69" s="113">
        <v>0</v>
      </c>
      <c r="AB69" s="113">
        <v>0</v>
      </c>
      <c r="AC69" s="113">
        <v>0</v>
      </c>
      <c r="AD69" s="114">
        <v>6</v>
      </c>
      <c r="AE69" s="106">
        <f t="shared" si="30"/>
        <v>0</v>
      </c>
    </row>
    <row r="70" spans="2:32" x14ac:dyDescent="0.25">
      <c r="B70" s="106" t="s">
        <v>2238</v>
      </c>
      <c r="C70" s="112">
        <v>0</v>
      </c>
      <c r="D70" s="113">
        <v>0</v>
      </c>
      <c r="E70" s="113">
        <v>0</v>
      </c>
      <c r="F70" s="113">
        <v>1</v>
      </c>
      <c r="G70" s="114">
        <v>11</v>
      </c>
      <c r="H70" s="106">
        <f t="shared" si="23"/>
        <v>1</v>
      </c>
      <c r="N70" s="106" t="s">
        <v>2238</v>
      </c>
      <c r="O70" s="112">
        <f t="shared" si="24"/>
        <v>0</v>
      </c>
      <c r="P70" s="113">
        <f t="shared" si="25"/>
        <v>0</v>
      </c>
      <c r="Q70" s="113">
        <f t="shared" si="26"/>
        <v>0</v>
      </c>
      <c r="R70" s="113">
        <f t="shared" si="27"/>
        <v>1</v>
      </c>
      <c r="S70" s="114">
        <f t="shared" si="28"/>
        <v>5</v>
      </c>
      <c r="T70" s="106">
        <f t="shared" si="29"/>
        <v>1</v>
      </c>
      <c r="Y70" s="106" t="s">
        <v>2238</v>
      </c>
      <c r="Z70" s="112">
        <v>0</v>
      </c>
      <c r="AA70" s="113">
        <v>0</v>
      </c>
      <c r="AB70" s="113">
        <v>0</v>
      </c>
      <c r="AC70" s="113">
        <v>0</v>
      </c>
      <c r="AD70" s="114">
        <v>6</v>
      </c>
      <c r="AE70" s="106">
        <f t="shared" si="30"/>
        <v>0</v>
      </c>
    </row>
    <row r="71" spans="2:32" x14ac:dyDescent="0.25">
      <c r="B71" s="106" t="s">
        <v>2239</v>
      </c>
      <c r="C71" s="112">
        <v>2</v>
      </c>
      <c r="D71" s="113">
        <v>1</v>
      </c>
      <c r="E71" s="113">
        <v>0</v>
      </c>
      <c r="F71" s="113">
        <v>1</v>
      </c>
      <c r="G71" s="114">
        <v>8</v>
      </c>
      <c r="H71" s="106">
        <f t="shared" si="23"/>
        <v>4</v>
      </c>
      <c r="N71" s="106" t="s">
        <v>2239</v>
      </c>
      <c r="O71" s="112">
        <f t="shared" si="24"/>
        <v>2</v>
      </c>
      <c r="P71" s="113">
        <f t="shared" si="25"/>
        <v>0</v>
      </c>
      <c r="Q71" s="113">
        <f t="shared" si="26"/>
        <v>0</v>
      </c>
      <c r="R71" s="113">
        <f t="shared" si="27"/>
        <v>1</v>
      </c>
      <c r="S71" s="114">
        <f t="shared" si="28"/>
        <v>3</v>
      </c>
      <c r="T71" s="106">
        <f t="shared" si="29"/>
        <v>3</v>
      </c>
      <c r="Y71" s="106" t="s">
        <v>2239</v>
      </c>
      <c r="Z71" s="112">
        <v>0</v>
      </c>
      <c r="AA71" s="113">
        <v>1</v>
      </c>
      <c r="AB71" s="113">
        <v>0</v>
      </c>
      <c r="AC71" s="113">
        <v>0</v>
      </c>
      <c r="AD71" s="114">
        <v>5</v>
      </c>
      <c r="AE71" s="106">
        <f t="shared" si="30"/>
        <v>1</v>
      </c>
    </row>
    <row r="72" spans="2:32" x14ac:dyDescent="0.25">
      <c r="B72" s="106" t="s">
        <v>2240</v>
      </c>
      <c r="C72" s="112">
        <v>0</v>
      </c>
      <c r="D72" s="113">
        <v>2</v>
      </c>
      <c r="E72" s="113">
        <v>0</v>
      </c>
      <c r="F72" s="113">
        <v>2</v>
      </c>
      <c r="G72" s="114">
        <v>8</v>
      </c>
      <c r="H72" s="106">
        <f t="shared" si="23"/>
        <v>4</v>
      </c>
      <c r="N72" s="106" t="s">
        <v>2240</v>
      </c>
      <c r="O72" s="112">
        <f t="shared" si="24"/>
        <v>0</v>
      </c>
      <c r="P72" s="113">
        <f t="shared" si="25"/>
        <v>1</v>
      </c>
      <c r="Q72" s="113">
        <f t="shared" si="26"/>
        <v>0</v>
      </c>
      <c r="R72" s="113">
        <f t="shared" si="27"/>
        <v>1</v>
      </c>
      <c r="S72" s="114">
        <f t="shared" si="28"/>
        <v>4</v>
      </c>
      <c r="T72" s="106">
        <f t="shared" si="29"/>
        <v>2</v>
      </c>
      <c r="Y72" s="106" t="s">
        <v>2240</v>
      </c>
      <c r="Z72" s="112">
        <v>0</v>
      </c>
      <c r="AA72" s="113">
        <v>1</v>
      </c>
      <c r="AB72" s="113">
        <v>0</v>
      </c>
      <c r="AC72" s="113">
        <v>1</v>
      </c>
      <c r="AD72" s="114">
        <v>4</v>
      </c>
      <c r="AE72" s="106">
        <f t="shared" si="30"/>
        <v>2</v>
      </c>
    </row>
    <row r="73" spans="2:32" x14ac:dyDescent="0.25">
      <c r="B73" s="106" t="s">
        <v>2241</v>
      </c>
      <c r="C73" s="112">
        <v>0</v>
      </c>
      <c r="D73" s="113">
        <v>0</v>
      </c>
      <c r="E73" s="113">
        <v>0</v>
      </c>
      <c r="F73" s="113">
        <v>0</v>
      </c>
      <c r="G73" s="114">
        <v>6</v>
      </c>
      <c r="H73" s="106">
        <f t="shared" si="23"/>
        <v>0</v>
      </c>
      <c r="N73" s="106" t="s">
        <v>2241</v>
      </c>
      <c r="O73" s="112">
        <f t="shared" si="24"/>
        <v>0</v>
      </c>
      <c r="P73" s="113">
        <f t="shared" si="25"/>
        <v>0</v>
      </c>
      <c r="Q73" s="113">
        <f t="shared" si="26"/>
        <v>0</v>
      </c>
      <c r="R73" s="113">
        <f t="shared" si="27"/>
        <v>0</v>
      </c>
      <c r="S73" s="114">
        <f t="shared" si="28"/>
        <v>6</v>
      </c>
      <c r="T73" s="106">
        <f t="shared" si="29"/>
        <v>0</v>
      </c>
      <c r="Y73" s="106" t="s">
        <v>2241</v>
      </c>
      <c r="Z73" s="112">
        <v>0</v>
      </c>
      <c r="AA73" s="113">
        <v>0</v>
      </c>
      <c r="AB73" s="113">
        <v>0</v>
      </c>
      <c r="AC73" s="113">
        <v>0</v>
      </c>
      <c r="AD73" s="114">
        <v>0</v>
      </c>
      <c r="AE73" s="106">
        <f t="shared" si="30"/>
        <v>0</v>
      </c>
    </row>
    <row r="74" spans="2:32" x14ac:dyDescent="0.25">
      <c r="B74" s="106" t="s">
        <v>2242</v>
      </c>
      <c r="C74" s="112">
        <v>0</v>
      </c>
      <c r="D74" s="113">
        <v>0</v>
      </c>
      <c r="E74" s="113">
        <v>0</v>
      </c>
      <c r="F74" s="113">
        <v>0</v>
      </c>
      <c r="G74" s="114">
        <v>12</v>
      </c>
      <c r="H74" s="106">
        <f t="shared" si="23"/>
        <v>0</v>
      </c>
      <c r="N74" s="106" t="s">
        <v>2242</v>
      </c>
      <c r="O74" s="112">
        <f t="shared" si="24"/>
        <v>0</v>
      </c>
      <c r="P74" s="113">
        <f t="shared" si="25"/>
        <v>0</v>
      </c>
      <c r="Q74" s="113">
        <f t="shared" si="26"/>
        <v>0</v>
      </c>
      <c r="R74" s="113">
        <f t="shared" si="27"/>
        <v>0</v>
      </c>
      <c r="S74" s="114">
        <f t="shared" si="28"/>
        <v>6</v>
      </c>
      <c r="T74" s="106">
        <f t="shared" si="29"/>
        <v>0</v>
      </c>
      <c r="Y74" s="106" t="s">
        <v>2242</v>
      </c>
      <c r="Z74" s="112">
        <v>0</v>
      </c>
      <c r="AA74" s="113">
        <v>0</v>
      </c>
      <c r="AB74" s="113">
        <v>0</v>
      </c>
      <c r="AC74" s="113">
        <v>0</v>
      </c>
      <c r="AD74" s="114">
        <v>6</v>
      </c>
      <c r="AE74" s="106">
        <f t="shared" si="30"/>
        <v>0</v>
      </c>
    </row>
    <row r="75" spans="2:32" ht="15.75" thickBot="1" x14ac:dyDescent="0.3">
      <c r="B75" s="106" t="s">
        <v>2243</v>
      </c>
      <c r="C75" s="112">
        <v>0</v>
      </c>
      <c r="D75" s="113">
        <v>0</v>
      </c>
      <c r="E75" s="113">
        <v>0</v>
      </c>
      <c r="F75" s="113">
        <v>0</v>
      </c>
      <c r="G75" s="114">
        <v>12</v>
      </c>
      <c r="H75" s="106">
        <f t="shared" si="23"/>
        <v>0</v>
      </c>
      <c r="N75" s="106" t="s">
        <v>2243</v>
      </c>
      <c r="O75" s="112">
        <f t="shared" si="24"/>
        <v>0</v>
      </c>
      <c r="P75" s="113">
        <f t="shared" si="25"/>
        <v>0</v>
      </c>
      <c r="Q75" s="113">
        <f t="shared" si="26"/>
        <v>0</v>
      </c>
      <c r="R75" s="113">
        <f t="shared" si="27"/>
        <v>0</v>
      </c>
      <c r="S75" s="114">
        <f t="shared" si="28"/>
        <v>6</v>
      </c>
      <c r="T75" s="106">
        <f t="shared" si="29"/>
        <v>0</v>
      </c>
      <c r="Y75" s="106" t="s">
        <v>2243</v>
      </c>
      <c r="Z75" s="112">
        <v>0</v>
      </c>
      <c r="AA75" s="113">
        <v>0</v>
      </c>
      <c r="AB75" s="113">
        <v>0</v>
      </c>
      <c r="AC75" s="113">
        <v>0</v>
      </c>
      <c r="AD75" s="114">
        <v>6</v>
      </c>
      <c r="AE75" s="106">
        <f t="shared" si="30"/>
        <v>0</v>
      </c>
    </row>
    <row r="76" spans="2:32" ht="16.5" thickTop="1" thickBot="1" x14ac:dyDescent="0.3">
      <c r="B76" s="106" t="s">
        <v>2244</v>
      </c>
      <c r="C76" s="112">
        <v>0</v>
      </c>
      <c r="D76" s="113">
        <v>0</v>
      </c>
      <c r="E76" s="113">
        <v>0</v>
      </c>
      <c r="F76" s="113">
        <v>0</v>
      </c>
      <c r="G76" s="114">
        <v>12</v>
      </c>
      <c r="H76" s="106">
        <f t="shared" si="23"/>
        <v>0</v>
      </c>
      <c r="I76" s="121" t="s">
        <v>2268</v>
      </c>
      <c r="N76" s="106" t="s">
        <v>2244</v>
      </c>
      <c r="O76" s="112">
        <f t="shared" si="24"/>
        <v>0</v>
      </c>
      <c r="P76" s="113">
        <f t="shared" si="25"/>
        <v>0</v>
      </c>
      <c r="Q76" s="113">
        <f t="shared" si="26"/>
        <v>0</v>
      </c>
      <c r="R76" s="113">
        <f t="shared" si="27"/>
        <v>0</v>
      </c>
      <c r="S76" s="114">
        <f t="shared" si="28"/>
        <v>6</v>
      </c>
      <c r="T76" s="106">
        <f t="shared" si="29"/>
        <v>0</v>
      </c>
      <c r="U76" s="121" t="s">
        <v>2268</v>
      </c>
      <c r="Y76" s="106" t="s">
        <v>2244</v>
      </c>
      <c r="Z76" s="112">
        <v>0</v>
      </c>
      <c r="AA76" s="113">
        <v>0</v>
      </c>
      <c r="AB76" s="113">
        <v>0</v>
      </c>
      <c r="AC76" s="113">
        <v>0</v>
      </c>
      <c r="AD76" s="114">
        <v>6</v>
      </c>
      <c r="AE76" s="106">
        <f t="shared" si="30"/>
        <v>0</v>
      </c>
      <c r="AF76" s="121" t="s">
        <v>2268</v>
      </c>
    </row>
    <row r="77" spans="2:32" ht="16.5" thickTop="1" thickBot="1" x14ac:dyDescent="0.3">
      <c r="B77" s="107" t="s">
        <v>2245</v>
      </c>
      <c r="C77" s="115">
        <v>1</v>
      </c>
      <c r="D77" s="116">
        <v>0</v>
      </c>
      <c r="E77" s="116">
        <v>0</v>
      </c>
      <c r="F77" s="116">
        <v>0</v>
      </c>
      <c r="G77" s="117">
        <v>11</v>
      </c>
      <c r="H77" s="107">
        <f t="shared" si="23"/>
        <v>1</v>
      </c>
      <c r="I77" s="121">
        <f>SUM(C56:G77)</f>
        <v>252</v>
      </c>
      <c r="N77" s="107" t="s">
        <v>2245</v>
      </c>
      <c r="O77" s="115">
        <f t="shared" si="24"/>
        <v>0</v>
      </c>
      <c r="P77" s="116">
        <f t="shared" si="25"/>
        <v>0</v>
      </c>
      <c r="Q77" s="116">
        <f t="shared" si="26"/>
        <v>0</v>
      </c>
      <c r="R77" s="116">
        <f t="shared" si="27"/>
        <v>0</v>
      </c>
      <c r="S77" s="117">
        <f t="shared" si="28"/>
        <v>6</v>
      </c>
      <c r="T77" s="107">
        <f t="shared" si="29"/>
        <v>0</v>
      </c>
      <c r="U77" s="121">
        <f>SUM(O56:S77)</f>
        <v>126</v>
      </c>
      <c r="Y77" s="107" t="s">
        <v>2245</v>
      </c>
      <c r="Z77" s="115">
        <v>1</v>
      </c>
      <c r="AA77" s="116">
        <v>0</v>
      </c>
      <c r="AB77" s="116">
        <v>0</v>
      </c>
      <c r="AC77" s="116">
        <v>0</v>
      </c>
      <c r="AD77" s="117">
        <v>5</v>
      </c>
      <c r="AE77" s="107">
        <f t="shared" si="30"/>
        <v>1</v>
      </c>
      <c r="AF77" s="121">
        <f>SUM(Z56:AD77)</f>
        <v>126</v>
      </c>
    </row>
    <row r="78" spans="2:32" ht="16.5" thickTop="1" thickBot="1" x14ac:dyDescent="0.3">
      <c r="B78" s="107" t="s">
        <v>2264</v>
      </c>
      <c r="C78" s="115">
        <f>SUM(C56:C77)</f>
        <v>8</v>
      </c>
      <c r="D78" s="116">
        <f>SUM(D56:D77)</f>
        <v>13</v>
      </c>
      <c r="E78" s="116">
        <f>SUM(E56:E77)</f>
        <v>0</v>
      </c>
      <c r="F78" s="116">
        <f>SUM(F56:F77)</f>
        <v>7</v>
      </c>
      <c r="G78" s="117">
        <f>SUM(G56:G77)</f>
        <v>224</v>
      </c>
      <c r="N78" s="107" t="s">
        <v>2264</v>
      </c>
      <c r="O78" s="115">
        <f>SUM(O56:O77)</f>
        <v>4</v>
      </c>
      <c r="P78" s="116">
        <f>SUM(P56:P77)</f>
        <v>5</v>
      </c>
      <c r="Q78" s="116">
        <f>SUM(Q56:Q77)</f>
        <v>0</v>
      </c>
      <c r="R78" s="116">
        <f>SUM(R56:R77)</f>
        <v>4</v>
      </c>
      <c r="S78" s="117">
        <f>SUM(S56:S77)</f>
        <v>113</v>
      </c>
      <c r="Y78" s="107" t="s">
        <v>2264</v>
      </c>
      <c r="Z78" s="115">
        <f>SUM(Z56:Z77)</f>
        <v>4</v>
      </c>
      <c r="AA78" s="116">
        <f>SUM(AA56:AA77)</f>
        <v>8</v>
      </c>
      <c r="AB78" s="116">
        <f>SUM(AB56:AB77)</f>
        <v>0</v>
      </c>
      <c r="AC78" s="116">
        <f>SUM(AC56:AC77)</f>
        <v>3</v>
      </c>
      <c r="AD78" s="117">
        <f>SUM(AD56:AD77)</f>
        <v>111</v>
      </c>
    </row>
    <row r="79" spans="2:32" ht="16.5" thickTop="1" thickBot="1" x14ac:dyDescent="0.3"/>
    <row r="80" spans="2:32" ht="16.5" thickTop="1" thickBot="1" x14ac:dyDescent="0.3">
      <c r="B80" s="125" t="s">
        <v>2246</v>
      </c>
      <c r="C80" s="118" t="s">
        <v>2257</v>
      </c>
      <c r="D80" s="119" t="s">
        <v>2258</v>
      </c>
      <c r="E80" s="119" t="s">
        <v>2259</v>
      </c>
      <c r="F80" s="119" t="s">
        <v>2260</v>
      </c>
      <c r="G80" s="120" t="s">
        <v>2261</v>
      </c>
      <c r="H80" s="121" t="s">
        <v>2269</v>
      </c>
      <c r="I80" s="125" t="s">
        <v>2263</v>
      </c>
      <c r="N80" s="125" t="s">
        <v>2246</v>
      </c>
      <c r="O80" s="118" t="s">
        <v>2257</v>
      </c>
      <c r="P80" s="119" t="s">
        <v>2258</v>
      </c>
      <c r="Q80" s="119" t="s">
        <v>2259</v>
      </c>
      <c r="R80" s="119" t="s">
        <v>2260</v>
      </c>
      <c r="S80" s="120" t="s">
        <v>2261</v>
      </c>
      <c r="T80" s="121" t="s">
        <v>2269</v>
      </c>
      <c r="U80" s="125" t="s">
        <v>2263</v>
      </c>
      <c r="Y80" s="125" t="s">
        <v>2246</v>
      </c>
      <c r="Z80" s="118" t="s">
        <v>2257</v>
      </c>
      <c r="AA80" s="119" t="s">
        <v>2258</v>
      </c>
      <c r="AB80" s="119" t="s">
        <v>2259</v>
      </c>
      <c r="AC80" s="119" t="s">
        <v>2260</v>
      </c>
      <c r="AD80" s="120" t="s">
        <v>2261</v>
      </c>
      <c r="AE80" s="121" t="s">
        <v>2269</v>
      </c>
      <c r="AF80" s="125" t="s">
        <v>2263</v>
      </c>
    </row>
    <row r="81" spans="2:33" ht="15.75" thickTop="1" x14ac:dyDescent="0.25">
      <c r="B81" s="105" t="s">
        <v>2247</v>
      </c>
      <c r="C81" s="109">
        <v>4</v>
      </c>
      <c r="D81" s="110">
        <v>4</v>
      </c>
      <c r="E81" s="110">
        <v>2</v>
      </c>
      <c r="F81" s="110">
        <v>1</v>
      </c>
      <c r="G81" s="111">
        <v>13</v>
      </c>
      <c r="H81" s="105">
        <f t="shared" ref="H81:H93" si="31">SUM(C81:G81)-G81</f>
        <v>11</v>
      </c>
      <c r="I81" s="105">
        <f t="shared" ref="I81:I93" si="32">SUM(C81:G81)/6</f>
        <v>4</v>
      </c>
      <c r="N81" s="105" t="s">
        <v>2247</v>
      </c>
      <c r="O81" s="109">
        <f t="shared" ref="O81:O93" si="33">C81-Z81</f>
        <v>3</v>
      </c>
      <c r="P81" s="110">
        <f t="shared" ref="P81:P93" si="34">D81-AA81</f>
        <v>1</v>
      </c>
      <c r="Q81" s="110">
        <f t="shared" ref="Q81:Q93" si="35">E81-AB81</f>
        <v>1</v>
      </c>
      <c r="R81" s="110">
        <f t="shared" ref="R81:R93" si="36">F81-AC81</f>
        <v>1</v>
      </c>
      <c r="S81" s="111">
        <f t="shared" ref="S81:S93" si="37">G81-AD81</f>
        <v>6</v>
      </c>
      <c r="T81" s="105">
        <f t="shared" ref="T81:T93" si="38">SUM(O81:S81)-S81</f>
        <v>6</v>
      </c>
      <c r="U81" s="105">
        <f t="shared" ref="U81:U93" si="39">SUM(O81:S81)/6</f>
        <v>2</v>
      </c>
      <c r="Y81" s="105" t="s">
        <v>2247</v>
      </c>
      <c r="Z81" s="109">
        <v>1</v>
      </c>
      <c r="AA81" s="110">
        <v>3</v>
      </c>
      <c r="AB81" s="110">
        <v>1</v>
      </c>
      <c r="AC81" s="110">
        <v>0</v>
      </c>
      <c r="AD81" s="111">
        <v>7</v>
      </c>
      <c r="AE81" s="105">
        <f t="shared" ref="AE81:AE93" si="40">SUM(Z81:AD81)-AD81</f>
        <v>5</v>
      </c>
      <c r="AF81" s="105">
        <f t="shared" ref="AF81:AF93" si="41">SUM(Z81:AD81)/6</f>
        <v>2</v>
      </c>
    </row>
    <row r="82" spans="2:33" x14ac:dyDescent="0.25">
      <c r="B82" s="106" t="s">
        <v>2225</v>
      </c>
      <c r="C82" s="112">
        <v>0</v>
      </c>
      <c r="D82" s="113">
        <v>0</v>
      </c>
      <c r="E82" s="113">
        <v>0</v>
      </c>
      <c r="F82" s="113">
        <v>0</v>
      </c>
      <c r="G82" s="114">
        <v>12</v>
      </c>
      <c r="H82" s="106">
        <f t="shared" si="31"/>
        <v>0</v>
      </c>
      <c r="I82" s="106">
        <f t="shared" si="32"/>
        <v>2</v>
      </c>
      <c r="N82" s="106" t="s">
        <v>2225</v>
      </c>
      <c r="O82" s="112">
        <f t="shared" si="33"/>
        <v>0</v>
      </c>
      <c r="P82" s="113">
        <f t="shared" si="34"/>
        <v>0</v>
      </c>
      <c r="Q82" s="113">
        <f t="shared" si="35"/>
        <v>0</v>
      </c>
      <c r="R82" s="113">
        <f t="shared" si="36"/>
        <v>0</v>
      </c>
      <c r="S82" s="114">
        <f t="shared" si="37"/>
        <v>6</v>
      </c>
      <c r="T82" s="106">
        <f t="shared" si="38"/>
        <v>0</v>
      </c>
      <c r="U82" s="106">
        <f t="shared" si="39"/>
        <v>1</v>
      </c>
      <c r="Y82" s="106" t="s">
        <v>2225</v>
      </c>
      <c r="Z82" s="112">
        <v>0</v>
      </c>
      <c r="AA82" s="113">
        <v>0</v>
      </c>
      <c r="AB82" s="113">
        <v>0</v>
      </c>
      <c r="AC82" s="113">
        <v>0</v>
      </c>
      <c r="AD82" s="114">
        <v>6</v>
      </c>
      <c r="AE82" s="106">
        <f t="shared" si="40"/>
        <v>0</v>
      </c>
      <c r="AF82" s="106">
        <f t="shared" si="41"/>
        <v>1</v>
      </c>
    </row>
    <row r="83" spans="2:33" x14ac:dyDescent="0.25">
      <c r="B83" s="106" t="s">
        <v>2249</v>
      </c>
      <c r="C83" s="112">
        <v>0</v>
      </c>
      <c r="D83" s="113">
        <v>0</v>
      </c>
      <c r="E83" s="113">
        <v>0</v>
      </c>
      <c r="F83" s="113">
        <v>4</v>
      </c>
      <c r="G83" s="114">
        <v>20</v>
      </c>
      <c r="H83" s="106">
        <f t="shared" si="31"/>
        <v>4</v>
      </c>
      <c r="I83" s="106">
        <f t="shared" si="32"/>
        <v>4</v>
      </c>
      <c r="N83" s="106" t="s">
        <v>2249</v>
      </c>
      <c r="O83" s="112">
        <f t="shared" si="33"/>
        <v>0</v>
      </c>
      <c r="P83" s="113">
        <f t="shared" si="34"/>
        <v>0</v>
      </c>
      <c r="Q83" s="113">
        <f t="shared" si="35"/>
        <v>0</v>
      </c>
      <c r="R83" s="113">
        <f t="shared" si="36"/>
        <v>1</v>
      </c>
      <c r="S83" s="114">
        <f t="shared" si="37"/>
        <v>11</v>
      </c>
      <c r="T83" s="106">
        <f t="shared" si="38"/>
        <v>1</v>
      </c>
      <c r="U83" s="106">
        <f t="shared" si="39"/>
        <v>2</v>
      </c>
      <c r="Y83" s="106" t="s">
        <v>2249</v>
      </c>
      <c r="Z83" s="112">
        <v>0</v>
      </c>
      <c r="AA83" s="113">
        <v>0</v>
      </c>
      <c r="AB83" s="113">
        <v>0</v>
      </c>
      <c r="AC83" s="113">
        <v>3</v>
      </c>
      <c r="AD83" s="114">
        <v>9</v>
      </c>
      <c r="AE83" s="106">
        <f t="shared" si="40"/>
        <v>3</v>
      </c>
      <c r="AF83" s="106">
        <f t="shared" si="41"/>
        <v>2</v>
      </c>
    </row>
    <row r="84" spans="2:33" x14ac:dyDescent="0.25">
      <c r="B84" s="106" t="s">
        <v>2250</v>
      </c>
      <c r="C84" s="112">
        <v>0</v>
      </c>
      <c r="D84" s="113">
        <v>0</v>
      </c>
      <c r="E84" s="113">
        <v>2</v>
      </c>
      <c r="F84" s="113">
        <v>1</v>
      </c>
      <c r="G84" s="114">
        <v>21</v>
      </c>
      <c r="H84" s="106">
        <f t="shared" si="31"/>
        <v>3</v>
      </c>
      <c r="I84" s="106">
        <f t="shared" si="32"/>
        <v>4</v>
      </c>
      <c r="N84" s="106" t="s">
        <v>2250</v>
      </c>
      <c r="O84" s="112">
        <f t="shared" si="33"/>
        <v>0</v>
      </c>
      <c r="P84" s="113">
        <f t="shared" si="34"/>
        <v>0</v>
      </c>
      <c r="Q84" s="113">
        <f t="shared" si="35"/>
        <v>1</v>
      </c>
      <c r="R84" s="113">
        <f t="shared" si="36"/>
        <v>1</v>
      </c>
      <c r="S84" s="114">
        <f t="shared" si="37"/>
        <v>10</v>
      </c>
      <c r="T84" s="106">
        <f t="shared" si="38"/>
        <v>2</v>
      </c>
      <c r="U84" s="106">
        <f t="shared" si="39"/>
        <v>2</v>
      </c>
      <c r="Y84" s="106" t="s">
        <v>2250</v>
      </c>
      <c r="Z84" s="112">
        <v>0</v>
      </c>
      <c r="AA84" s="113">
        <v>0</v>
      </c>
      <c r="AB84" s="113">
        <v>1</v>
      </c>
      <c r="AC84" s="113">
        <v>0</v>
      </c>
      <c r="AD84" s="114">
        <v>11</v>
      </c>
      <c r="AE84" s="106">
        <f t="shared" si="40"/>
        <v>1</v>
      </c>
      <c r="AF84" s="106">
        <f t="shared" si="41"/>
        <v>2</v>
      </c>
    </row>
    <row r="85" spans="2:33" x14ac:dyDescent="0.25">
      <c r="B85" s="106" t="s">
        <v>2227</v>
      </c>
      <c r="C85" s="112">
        <v>0</v>
      </c>
      <c r="D85" s="113">
        <v>0</v>
      </c>
      <c r="E85" s="113">
        <v>0</v>
      </c>
      <c r="F85" s="113">
        <v>4</v>
      </c>
      <c r="G85" s="114">
        <v>20</v>
      </c>
      <c r="H85" s="106">
        <f t="shared" si="31"/>
        <v>4</v>
      </c>
      <c r="I85" s="106">
        <f t="shared" si="32"/>
        <v>4</v>
      </c>
      <c r="N85" s="106" t="s">
        <v>2227</v>
      </c>
      <c r="O85" s="112">
        <f t="shared" si="33"/>
        <v>0</v>
      </c>
      <c r="P85" s="113">
        <f t="shared" si="34"/>
        <v>0</v>
      </c>
      <c r="Q85" s="113">
        <f t="shared" si="35"/>
        <v>0</v>
      </c>
      <c r="R85" s="113">
        <f t="shared" si="36"/>
        <v>2</v>
      </c>
      <c r="S85" s="114">
        <f t="shared" si="37"/>
        <v>10</v>
      </c>
      <c r="T85" s="106">
        <f t="shared" si="38"/>
        <v>2</v>
      </c>
      <c r="U85" s="106">
        <f t="shared" si="39"/>
        <v>2</v>
      </c>
      <c r="Y85" s="106" t="s">
        <v>2227</v>
      </c>
      <c r="Z85" s="112">
        <v>0</v>
      </c>
      <c r="AA85" s="113">
        <v>0</v>
      </c>
      <c r="AB85" s="113">
        <v>0</v>
      </c>
      <c r="AC85" s="113">
        <v>2</v>
      </c>
      <c r="AD85" s="114">
        <v>10</v>
      </c>
      <c r="AE85" s="106">
        <f t="shared" si="40"/>
        <v>2</v>
      </c>
      <c r="AF85" s="106">
        <f t="shared" si="41"/>
        <v>2</v>
      </c>
    </row>
    <row r="86" spans="2:33" x14ac:dyDescent="0.25">
      <c r="B86" s="106" t="s">
        <v>2252</v>
      </c>
      <c r="C86" s="112">
        <v>1</v>
      </c>
      <c r="D86" s="113">
        <v>0</v>
      </c>
      <c r="E86" s="113">
        <v>2</v>
      </c>
      <c r="F86" s="113">
        <v>0</v>
      </c>
      <c r="G86" s="114">
        <v>3</v>
      </c>
      <c r="H86" s="106">
        <f t="shared" si="31"/>
        <v>3</v>
      </c>
      <c r="I86" s="106">
        <f t="shared" si="32"/>
        <v>1</v>
      </c>
      <c r="N86" s="106" t="s">
        <v>2252</v>
      </c>
      <c r="O86" s="112">
        <f t="shared" si="33"/>
        <v>0</v>
      </c>
      <c r="P86" s="113">
        <f t="shared" si="34"/>
        <v>0</v>
      </c>
      <c r="Q86" s="113">
        <f t="shared" si="35"/>
        <v>0</v>
      </c>
      <c r="R86" s="113">
        <f t="shared" si="36"/>
        <v>0</v>
      </c>
      <c r="S86" s="114">
        <f t="shared" si="37"/>
        <v>0</v>
      </c>
      <c r="T86" s="106">
        <f t="shared" si="38"/>
        <v>0</v>
      </c>
      <c r="U86" s="106">
        <f t="shared" si="39"/>
        <v>0</v>
      </c>
      <c r="Y86" s="106" t="s">
        <v>2252</v>
      </c>
      <c r="Z86" s="112">
        <v>1</v>
      </c>
      <c r="AA86" s="113">
        <v>0</v>
      </c>
      <c r="AB86" s="113">
        <v>2</v>
      </c>
      <c r="AC86" s="113">
        <v>0</v>
      </c>
      <c r="AD86" s="114">
        <v>3</v>
      </c>
      <c r="AE86" s="106">
        <f t="shared" si="40"/>
        <v>3</v>
      </c>
      <c r="AF86" s="106">
        <f t="shared" si="41"/>
        <v>1</v>
      </c>
    </row>
    <row r="87" spans="2:33" x14ac:dyDescent="0.25">
      <c r="B87" s="106" t="s">
        <v>2248</v>
      </c>
      <c r="C87" s="112">
        <v>0</v>
      </c>
      <c r="D87" s="113">
        <v>0</v>
      </c>
      <c r="E87" s="113">
        <v>0</v>
      </c>
      <c r="F87" s="113">
        <v>1</v>
      </c>
      <c r="G87" s="114">
        <v>23</v>
      </c>
      <c r="H87" s="106">
        <f t="shared" si="31"/>
        <v>1</v>
      </c>
      <c r="I87" s="106">
        <f t="shared" si="32"/>
        <v>4</v>
      </c>
      <c r="N87" s="106" t="s">
        <v>2248</v>
      </c>
      <c r="O87" s="112">
        <f t="shared" si="33"/>
        <v>0</v>
      </c>
      <c r="P87" s="113">
        <f t="shared" si="34"/>
        <v>0</v>
      </c>
      <c r="Q87" s="113">
        <f t="shared" si="35"/>
        <v>0</v>
      </c>
      <c r="R87" s="113">
        <f t="shared" si="36"/>
        <v>0</v>
      </c>
      <c r="S87" s="114">
        <f t="shared" si="37"/>
        <v>12</v>
      </c>
      <c r="T87" s="106">
        <f t="shared" si="38"/>
        <v>0</v>
      </c>
      <c r="U87" s="106">
        <f t="shared" si="39"/>
        <v>2</v>
      </c>
      <c r="Y87" s="106" t="s">
        <v>2248</v>
      </c>
      <c r="Z87" s="112">
        <v>0</v>
      </c>
      <c r="AA87" s="113">
        <v>0</v>
      </c>
      <c r="AB87" s="113">
        <v>0</v>
      </c>
      <c r="AC87" s="113">
        <v>1</v>
      </c>
      <c r="AD87" s="114">
        <v>11</v>
      </c>
      <c r="AE87" s="106">
        <f t="shared" si="40"/>
        <v>1</v>
      </c>
      <c r="AF87" s="106">
        <f t="shared" si="41"/>
        <v>2</v>
      </c>
    </row>
    <row r="88" spans="2:33" x14ac:dyDescent="0.25">
      <c r="B88" s="106" t="s">
        <v>2234</v>
      </c>
      <c r="C88" s="112">
        <v>0</v>
      </c>
      <c r="D88" s="113">
        <v>0</v>
      </c>
      <c r="E88" s="113">
        <v>3</v>
      </c>
      <c r="F88" s="113">
        <v>10</v>
      </c>
      <c r="G88" s="114">
        <v>11</v>
      </c>
      <c r="H88" s="106">
        <f t="shared" si="31"/>
        <v>13</v>
      </c>
      <c r="I88" s="106">
        <f t="shared" si="32"/>
        <v>4</v>
      </c>
      <c r="N88" s="106" t="s">
        <v>2234</v>
      </c>
      <c r="O88" s="112">
        <f t="shared" si="33"/>
        <v>0</v>
      </c>
      <c r="P88" s="113">
        <f t="shared" si="34"/>
        <v>0</v>
      </c>
      <c r="Q88" s="113">
        <f t="shared" si="35"/>
        <v>1</v>
      </c>
      <c r="R88" s="113">
        <f t="shared" si="36"/>
        <v>6</v>
      </c>
      <c r="S88" s="114">
        <f t="shared" si="37"/>
        <v>5</v>
      </c>
      <c r="T88" s="106">
        <f t="shared" si="38"/>
        <v>7</v>
      </c>
      <c r="U88" s="106">
        <f t="shared" si="39"/>
        <v>2</v>
      </c>
      <c r="Y88" s="106" t="s">
        <v>2234</v>
      </c>
      <c r="Z88" s="112">
        <v>0</v>
      </c>
      <c r="AA88" s="113">
        <v>0</v>
      </c>
      <c r="AB88" s="113">
        <v>2</v>
      </c>
      <c r="AC88" s="113">
        <v>4</v>
      </c>
      <c r="AD88" s="114">
        <v>6</v>
      </c>
      <c r="AE88" s="106">
        <f t="shared" si="40"/>
        <v>6</v>
      </c>
      <c r="AF88" s="106">
        <f t="shared" si="41"/>
        <v>2</v>
      </c>
    </row>
    <row r="89" spans="2:33" x14ac:dyDescent="0.25">
      <c r="B89" s="106" t="s">
        <v>2238</v>
      </c>
      <c r="C89" s="112">
        <v>0</v>
      </c>
      <c r="D89" s="113">
        <v>4</v>
      </c>
      <c r="E89" s="113">
        <v>8</v>
      </c>
      <c r="F89" s="113">
        <v>0</v>
      </c>
      <c r="G89" s="114">
        <v>12</v>
      </c>
      <c r="H89" s="106">
        <f t="shared" si="31"/>
        <v>12</v>
      </c>
      <c r="I89" s="106">
        <f t="shared" si="32"/>
        <v>4</v>
      </c>
      <c r="N89" s="106" t="s">
        <v>2238</v>
      </c>
      <c r="O89" s="112">
        <f t="shared" si="33"/>
        <v>0</v>
      </c>
      <c r="P89" s="113">
        <f t="shared" si="34"/>
        <v>2</v>
      </c>
      <c r="Q89" s="113">
        <f t="shared" si="35"/>
        <v>4</v>
      </c>
      <c r="R89" s="113">
        <f t="shared" si="36"/>
        <v>0</v>
      </c>
      <c r="S89" s="114">
        <f t="shared" si="37"/>
        <v>6</v>
      </c>
      <c r="T89" s="106">
        <f t="shared" si="38"/>
        <v>6</v>
      </c>
      <c r="U89" s="106">
        <f t="shared" si="39"/>
        <v>2</v>
      </c>
      <c r="Y89" s="106" t="s">
        <v>2238</v>
      </c>
      <c r="Z89" s="112">
        <v>0</v>
      </c>
      <c r="AA89" s="113">
        <v>2</v>
      </c>
      <c r="AB89" s="113">
        <v>4</v>
      </c>
      <c r="AC89" s="113">
        <v>0</v>
      </c>
      <c r="AD89" s="114">
        <v>6</v>
      </c>
      <c r="AE89" s="106">
        <f t="shared" si="40"/>
        <v>6</v>
      </c>
      <c r="AF89" s="106">
        <f t="shared" si="41"/>
        <v>2</v>
      </c>
    </row>
    <row r="90" spans="2:33" x14ac:dyDescent="0.25">
      <c r="B90" s="106" t="s">
        <v>2251</v>
      </c>
      <c r="C90" s="112">
        <v>0</v>
      </c>
      <c r="D90" s="113">
        <v>4</v>
      </c>
      <c r="E90" s="113">
        <v>0</v>
      </c>
      <c r="F90" s="113">
        <v>1</v>
      </c>
      <c r="G90" s="114">
        <v>7</v>
      </c>
      <c r="H90" s="106">
        <f t="shared" si="31"/>
        <v>5</v>
      </c>
      <c r="I90" s="106">
        <f t="shared" si="32"/>
        <v>2</v>
      </c>
      <c r="N90" s="106" t="s">
        <v>2251</v>
      </c>
      <c r="O90" s="112">
        <f t="shared" si="33"/>
        <v>0</v>
      </c>
      <c r="P90" s="113">
        <f t="shared" si="34"/>
        <v>2</v>
      </c>
      <c r="Q90" s="113">
        <f t="shared" si="35"/>
        <v>0</v>
      </c>
      <c r="R90" s="113">
        <f t="shared" si="36"/>
        <v>0</v>
      </c>
      <c r="S90" s="114">
        <f t="shared" si="37"/>
        <v>4</v>
      </c>
      <c r="T90" s="106">
        <f t="shared" si="38"/>
        <v>2</v>
      </c>
      <c r="U90" s="106">
        <f t="shared" si="39"/>
        <v>1</v>
      </c>
      <c r="Y90" s="106" t="s">
        <v>2251</v>
      </c>
      <c r="Z90" s="112">
        <v>0</v>
      </c>
      <c r="AA90" s="113">
        <v>2</v>
      </c>
      <c r="AB90" s="113">
        <v>0</v>
      </c>
      <c r="AC90" s="113">
        <v>1</v>
      </c>
      <c r="AD90" s="114">
        <v>3</v>
      </c>
      <c r="AE90" s="106">
        <f t="shared" si="40"/>
        <v>3</v>
      </c>
      <c r="AF90" s="106">
        <f t="shared" si="41"/>
        <v>1</v>
      </c>
    </row>
    <row r="91" spans="2:33" ht="15.75" thickBot="1" x14ac:dyDescent="0.3">
      <c r="B91" s="106" t="s">
        <v>2241</v>
      </c>
      <c r="C91" s="112">
        <v>1</v>
      </c>
      <c r="D91" s="113">
        <v>0</v>
      </c>
      <c r="E91" s="113">
        <v>0</v>
      </c>
      <c r="F91" s="113">
        <v>1</v>
      </c>
      <c r="G91" s="114">
        <v>4</v>
      </c>
      <c r="H91" s="106">
        <f t="shared" si="31"/>
        <v>2</v>
      </c>
      <c r="I91" s="106">
        <f t="shared" si="32"/>
        <v>1</v>
      </c>
      <c r="N91" s="106" t="s">
        <v>2241</v>
      </c>
      <c r="O91" s="112">
        <f t="shared" si="33"/>
        <v>1</v>
      </c>
      <c r="P91" s="113">
        <f t="shared" si="34"/>
        <v>0</v>
      </c>
      <c r="Q91" s="113">
        <f t="shared" si="35"/>
        <v>0</v>
      </c>
      <c r="R91" s="113">
        <f t="shared" si="36"/>
        <v>1</v>
      </c>
      <c r="S91" s="114">
        <f t="shared" si="37"/>
        <v>4</v>
      </c>
      <c r="T91" s="106">
        <f t="shared" si="38"/>
        <v>2</v>
      </c>
      <c r="U91" s="106">
        <f t="shared" si="39"/>
        <v>1</v>
      </c>
      <c r="Y91" s="106" t="s">
        <v>2241</v>
      </c>
      <c r="Z91" s="112">
        <v>0</v>
      </c>
      <c r="AA91" s="113">
        <v>0</v>
      </c>
      <c r="AB91" s="113">
        <v>0</v>
      </c>
      <c r="AC91" s="113">
        <v>0</v>
      </c>
      <c r="AD91" s="114">
        <v>0</v>
      </c>
      <c r="AE91" s="106">
        <f t="shared" si="40"/>
        <v>0</v>
      </c>
      <c r="AF91" s="106">
        <f t="shared" si="41"/>
        <v>0</v>
      </c>
    </row>
    <row r="92" spans="2:33" ht="16.5" thickTop="1" thickBot="1" x14ac:dyDescent="0.3">
      <c r="B92" s="106" t="s">
        <v>2244</v>
      </c>
      <c r="C92" s="112">
        <v>1</v>
      </c>
      <c r="D92" s="113">
        <v>0</v>
      </c>
      <c r="E92" s="113">
        <v>2</v>
      </c>
      <c r="F92" s="113">
        <v>3</v>
      </c>
      <c r="G92" s="114">
        <v>18</v>
      </c>
      <c r="H92" s="106">
        <f t="shared" si="31"/>
        <v>6</v>
      </c>
      <c r="I92" s="106">
        <f t="shared" si="32"/>
        <v>4</v>
      </c>
      <c r="J92" s="121" t="s">
        <v>2268</v>
      </c>
      <c r="N92" s="106" t="s">
        <v>2244</v>
      </c>
      <c r="O92" s="112">
        <f t="shared" si="33"/>
        <v>1</v>
      </c>
      <c r="P92" s="113">
        <f t="shared" si="34"/>
        <v>0</v>
      </c>
      <c r="Q92" s="113">
        <f t="shared" si="35"/>
        <v>0</v>
      </c>
      <c r="R92" s="113">
        <f t="shared" si="36"/>
        <v>2</v>
      </c>
      <c r="S92" s="114">
        <f t="shared" si="37"/>
        <v>9</v>
      </c>
      <c r="T92" s="106">
        <f t="shared" si="38"/>
        <v>3</v>
      </c>
      <c r="U92" s="106">
        <f t="shared" si="39"/>
        <v>2</v>
      </c>
      <c r="V92" s="121" t="s">
        <v>2268</v>
      </c>
      <c r="Y92" s="106" t="s">
        <v>2244</v>
      </c>
      <c r="Z92" s="112">
        <v>0</v>
      </c>
      <c r="AA92" s="113">
        <v>0</v>
      </c>
      <c r="AB92" s="113">
        <v>2</v>
      </c>
      <c r="AC92" s="113">
        <v>1</v>
      </c>
      <c r="AD92" s="114">
        <v>9</v>
      </c>
      <c r="AE92" s="106">
        <f t="shared" si="40"/>
        <v>3</v>
      </c>
      <c r="AF92" s="106">
        <f t="shared" si="41"/>
        <v>2</v>
      </c>
      <c r="AG92" s="121" t="s">
        <v>2268</v>
      </c>
    </row>
    <row r="93" spans="2:33" ht="16.5" thickTop="1" thickBot="1" x14ac:dyDescent="0.3">
      <c r="B93" s="107" t="s">
        <v>2245</v>
      </c>
      <c r="C93" s="115">
        <v>4</v>
      </c>
      <c r="D93" s="116">
        <v>4</v>
      </c>
      <c r="E93" s="116">
        <v>7</v>
      </c>
      <c r="F93" s="116">
        <v>1</v>
      </c>
      <c r="G93" s="117">
        <v>8</v>
      </c>
      <c r="H93" s="107">
        <f t="shared" si="31"/>
        <v>16</v>
      </c>
      <c r="I93" s="107">
        <f t="shared" si="32"/>
        <v>4</v>
      </c>
      <c r="J93" s="121">
        <f>SUM(C81:G93)</f>
        <v>252</v>
      </c>
      <c r="N93" s="107" t="s">
        <v>2245</v>
      </c>
      <c r="O93" s="115">
        <f t="shared" si="33"/>
        <v>2</v>
      </c>
      <c r="P93" s="116">
        <f t="shared" si="34"/>
        <v>2</v>
      </c>
      <c r="Q93" s="116">
        <f t="shared" si="35"/>
        <v>4</v>
      </c>
      <c r="R93" s="116">
        <f t="shared" si="36"/>
        <v>0</v>
      </c>
      <c r="S93" s="117">
        <f t="shared" si="37"/>
        <v>4</v>
      </c>
      <c r="T93" s="107">
        <f t="shared" si="38"/>
        <v>8</v>
      </c>
      <c r="U93" s="107">
        <f t="shared" si="39"/>
        <v>2</v>
      </c>
      <c r="V93" s="121">
        <f>SUM(O81:S93)</f>
        <v>126</v>
      </c>
      <c r="Y93" s="107" t="s">
        <v>2245</v>
      </c>
      <c r="Z93" s="115">
        <v>2</v>
      </c>
      <c r="AA93" s="116">
        <v>2</v>
      </c>
      <c r="AB93" s="116">
        <v>3</v>
      </c>
      <c r="AC93" s="116">
        <v>1</v>
      </c>
      <c r="AD93" s="117">
        <v>4</v>
      </c>
      <c r="AE93" s="107">
        <f t="shared" si="40"/>
        <v>8</v>
      </c>
      <c r="AF93" s="107">
        <f t="shared" si="41"/>
        <v>2</v>
      </c>
      <c r="AG93" s="121">
        <f>SUM(Z81:AD93)</f>
        <v>126</v>
      </c>
    </row>
    <row r="94" spans="2:33" ht="16.5" thickTop="1" thickBot="1" x14ac:dyDescent="0.3">
      <c r="B94" s="107" t="s">
        <v>2264</v>
      </c>
      <c r="C94" s="115">
        <f>SUM(C81:C93)</f>
        <v>11</v>
      </c>
      <c r="D94" s="116">
        <f>SUM(D81:D93)</f>
        <v>16</v>
      </c>
      <c r="E94" s="116">
        <f>SUM(E81:E93)</f>
        <v>26</v>
      </c>
      <c r="F94" s="116">
        <f>SUM(F81:F93)</f>
        <v>27</v>
      </c>
      <c r="G94" s="117">
        <f>SUM(G81:G93)</f>
        <v>172</v>
      </c>
      <c r="N94" s="107" t="s">
        <v>2264</v>
      </c>
      <c r="O94" s="115">
        <f>SUM(O81:O93)</f>
        <v>7</v>
      </c>
      <c r="P94" s="116">
        <f>SUM(P81:P93)</f>
        <v>7</v>
      </c>
      <c r="Q94" s="116">
        <f>SUM(Q81:Q93)</f>
        <v>11</v>
      </c>
      <c r="R94" s="116">
        <f>SUM(R81:R93)</f>
        <v>14</v>
      </c>
      <c r="S94" s="117">
        <f>SUM(S81:S93)</f>
        <v>87</v>
      </c>
      <c r="Y94" s="107" t="s">
        <v>2264</v>
      </c>
      <c r="Z94" s="115">
        <f>SUM(Z81:Z93)</f>
        <v>4</v>
      </c>
      <c r="AA94" s="116">
        <f>SUM(AA81:AA93)</f>
        <v>9</v>
      </c>
      <c r="AB94" s="116">
        <f>SUM(AB81:AB93)</f>
        <v>15</v>
      </c>
      <c r="AC94" s="116">
        <f>SUM(AC81:AC93)</f>
        <v>13</v>
      </c>
      <c r="AD94" s="117">
        <f>SUM(AD81:AD93)</f>
        <v>85</v>
      </c>
    </row>
    <row r="95" spans="2:33" ht="16.5" thickTop="1" thickBot="1" x14ac:dyDescent="0.3"/>
    <row r="96" spans="2:33" ht="16.5" thickTop="1" thickBot="1" x14ac:dyDescent="0.3">
      <c r="B96" s="108" t="s">
        <v>2253</v>
      </c>
      <c r="C96" s="118" t="s">
        <v>2257</v>
      </c>
      <c r="D96" s="119" t="s">
        <v>2258</v>
      </c>
      <c r="E96" s="119" t="s">
        <v>2259</v>
      </c>
      <c r="F96" s="120" t="s">
        <v>2260</v>
      </c>
      <c r="G96" s="108" t="s">
        <v>2262</v>
      </c>
      <c r="N96" s="108" t="s">
        <v>2253</v>
      </c>
      <c r="O96" s="118" t="s">
        <v>2257</v>
      </c>
      <c r="P96" s="119" t="s">
        <v>2258</v>
      </c>
      <c r="Q96" s="119" t="s">
        <v>2259</v>
      </c>
      <c r="R96" s="120" t="s">
        <v>2260</v>
      </c>
      <c r="S96" s="108" t="s">
        <v>2262</v>
      </c>
      <c r="Y96" s="108" t="s">
        <v>2253</v>
      </c>
      <c r="Z96" s="118" t="s">
        <v>2257</v>
      </c>
      <c r="AA96" s="119" t="s">
        <v>2258</v>
      </c>
      <c r="AB96" s="119" t="s">
        <v>2259</v>
      </c>
      <c r="AC96" s="120" t="s">
        <v>2260</v>
      </c>
      <c r="AD96" s="108" t="s">
        <v>2262</v>
      </c>
    </row>
    <row r="97" spans="2:33" ht="15.75" thickTop="1" x14ac:dyDescent="0.25">
      <c r="B97" s="122" t="s">
        <v>2255</v>
      </c>
      <c r="C97" s="109">
        <v>13</v>
      </c>
      <c r="D97" s="110">
        <v>13</v>
      </c>
      <c r="E97" s="110">
        <v>26</v>
      </c>
      <c r="F97" s="111">
        <v>26</v>
      </c>
      <c r="G97" s="122">
        <f>SUM(C97:D97)</f>
        <v>26</v>
      </c>
      <c r="N97" s="122" t="s">
        <v>2255</v>
      </c>
      <c r="O97" s="109">
        <f t="shared" ref="O97:R100" si="42">C97-Z97</f>
        <v>7</v>
      </c>
      <c r="P97" s="110">
        <f t="shared" si="42"/>
        <v>7</v>
      </c>
      <c r="Q97" s="110">
        <f t="shared" si="42"/>
        <v>14</v>
      </c>
      <c r="R97" s="111">
        <f t="shared" si="42"/>
        <v>14</v>
      </c>
      <c r="S97" s="122">
        <f>SUM(O97:P97)</f>
        <v>14</v>
      </c>
      <c r="Y97" s="122" t="s">
        <v>2255</v>
      </c>
      <c r="Z97" s="109">
        <v>6</v>
      </c>
      <c r="AA97" s="110">
        <v>6</v>
      </c>
      <c r="AB97" s="110">
        <v>12</v>
      </c>
      <c r="AC97" s="111">
        <v>12</v>
      </c>
      <c r="AD97" s="122">
        <f>SUM(Z97:AA97)</f>
        <v>12</v>
      </c>
    </row>
    <row r="98" spans="2:33" x14ac:dyDescent="0.25">
      <c r="B98" s="123" t="s">
        <v>2252</v>
      </c>
      <c r="C98" s="112">
        <v>11</v>
      </c>
      <c r="D98" s="113">
        <v>2</v>
      </c>
      <c r="E98" s="113">
        <v>6</v>
      </c>
      <c r="F98" s="114">
        <v>11</v>
      </c>
      <c r="G98" s="123">
        <f t="shared" ref="G98:G100" si="43">SUM(C98:D98)</f>
        <v>13</v>
      </c>
      <c r="N98" s="123" t="s">
        <v>2252</v>
      </c>
      <c r="O98" s="112">
        <f t="shared" si="42"/>
        <v>5</v>
      </c>
      <c r="P98" s="113">
        <f t="shared" si="42"/>
        <v>1</v>
      </c>
      <c r="Q98" s="113">
        <f t="shared" si="42"/>
        <v>2</v>
      </c>
      <c r="R98" s="114">
        <f t="shared" si="42"/>
        <v>4</v>
      </c>
      <c r="S98" s="123">
        <f t="shared" ref="S98:S100" si="44">SUM(O98:P98)</f>
        <v>6</v>
      </c>
      <c r="Y98" s="123" t="s">
        <v>2252</v>
      </c>
      <c r="Z98" s="112">
        <v>6</v>
      </c>
      <c r="AA98" s="113">
        <v>1</v>
      </c>
      <c r="AB98" s="113">
        <v>4</v>
      </c>
      <c r="AC98" s="114">
        <v>7</v>
      </c>
      <c r="AD98" s="123">
        <f t="shared" ref="AD98:AD100" si="45">SUM(Z98:AA98)</f>
        <v>7</v>
      </c>
    </row>
    <row r="99" spans="2:33" x14ac:dyDescent="0.25">
      <c r="B99" s="123" t="s">
        <v>2254</v>
      </c>
      <c r="C99" s="112">
        <v>6</v>
      </c>
      <c r="D99" s="113">
        <v>73</v>
      </c>
      <c r="E99" s="113">
        <v>30</v>
      </c>
      <c r="F99" s="114">
        <v>11</v>
      </c>
      <c r="G99" s="123">
        <f t="shared" si="43"/>
        <v>79</v>
      </c>
      <c r="N99" s="123" t="s">
        <v>2254</v>
      </c>
      <c r="O99" s="112">
        <f t="shared" si="42"/>
        <v>1</v>
      </c>
      <c r="P99" s="113">
        <f t="shared" si="42"/>
        <v>38</v>
      </c>
      <c r="Q99" s="113">
        <f t="shared" si="42"/>
        <v>13</v>
      </c>
      <c r="R99" s="114">
        <f t="shared" si="42"/>
        <v>8</v>
      </c>
      <c r="S99" s="123">
        <f t="shared" si="44"/>
        <v>39</v>
      </c>
      <c r="Y99" s="123" t="s">
        <v>2254</v>
      </c>
      <c r="Z99" s="112">
        <v>5</v>
      </c>
      <c r="AA99" s="113">
        <v>35</v>
      </c>
      <c r="AB99" s="113">
        <v>17</v>
      </c>
      <c r="AC99" s="114">
        <v>3</v>
      </c>
      <c r="AD99" s="123">
        <f t="shared" si="45"/>
        <v>40</v>
      </c>
    </row>
    <row r="100" spans="2:33" ht="15.75" thickBot="1" x14ac:dyDescent="0.3">
      <c r="B100" s="124" t="s">
        <v>2256</v>
      </c>
      <c r="C100" s="115">
        <v>11</v>
      </c>
      <c r="D100" s="116">
        <v>4</v>
      </c>
      <c r="E100" s="116">
        <v>5</v>
      </c>
      <c r="F100" s="117">
        <v>4</v>
      </c>
      <c r="G100" s="124">
        <f t="shared" si="43"/>
        <v>15</v>
      </c>
      <c r="N100" s="124" t="s">
        <v>2256</v>
      </c>
      <c r="O100" s="115">
        <f t="shared" si="42"/>
        <v>6</v>
      </c>
      <c r="P100" s="116">
        <f t="shared" si="42"/>
        <v>2</v>
      </c>
      <c r="Q100" s="116">
        <f t="shared" si="42"/>
        <v>2</v>
      </c>
      <c r="R100" s="117">
        <f t="shared" si="42"/>
        <v>2</v>
      </c>
      <c r="S100" s="124">
        <f t="shared" si="44"/>
        <v>8</v>
      </c>
      <c r="Y100" s="124" t="s">
        <v>2256</v>
      </c>
      <c r="Z100" s="115">
        <v>5</v>
      </c>
      <c r="AA100" s="116">
        <v>2</v>
      </c>
      <c r="AB100" s="116">
        <v>3</v>
      </c>
      <c r="AC100" s="117">
        <v>2</v>
      </c>
      <c r="AD100" s="124">
        <f t="shared" si="45"/>
        <v>7</v>
      </c>
    </row>
    <row r="101" spans="2:33" ht="16.5" thickTop="1" thickBot="1" x14ac:dyDescent="0.3">
      <c r="B101" s="124" t="s">
        <v>2264</v>
      </c>
      <c r="C101" s="115">
        <f>SUM(C97:C100)</f>
        <v>41</v>
      </c>
      <c r="D101" s="116">
        <f>SUM(D97:D100)</f>
        <v>92</v>
      </c>
      <c r="E101" s="116">
        <f>SUM(E97:E100)</f>
        <v>67</v>
      </c>
      <c r="F101" s="117">
        <f>SUM(F97:F100)</f>
        <v>52</v>
      </c>
      <c r="N101" s="124" t="s">
        <v>2264</v>
      </c>
      <c r="O101" s="115">
        <f>SUM(O97:O100)</f>
        <v>19</v>
      </c>
      <c r="P101" s="116">
        <f>SUM(P97:P100)</f>
        <v>48</v>
      </c>
      <c r="Q101" s="116">
        <f>SUM(Q97:Q100)</f>
        <v>31</v>
      </c>
      <c r="R101" s="117">
        <f>SUM(R97:R100)</f>
        <v>28</v>
      </c>
      <c r="S101" s="124"/>
      <c r="Y101" s="124" t="s">
        <v>2264</v>
      </c>
      <c r="Z101" s="115">
        <f>SUM(Z97:Z100)</f>
        <v>22</v>
      </c>
      <c r="AA101" s="116">
        <f>SUM(AA97:AA100)</f>
        <v>44</v>
      </c>
      <c r="AB101" s="116">
        <f>SUM(AB97:AB100)</f>
        <v>36</v>
      </c>
      <c r="AC101" s="117">
        <f>SUM(AC97:AC100)</f>
        <v>24</v>
      </c>
    </row>
    <row r="102" spans="2:33" ht="15.75" thickTop="1" x14ac:dyDescent="0.25"/>
    <row r="106" spans="2:33" ht="15.75" thickBot="1" x14ac:dyDescent="0.3">
      <c r="B106" s="167" t="s">
        <v>2272</v>
      </c>
      <c r="C106" s="167"/>
      <c r="D106" s="167"/>
      <c r="E106" s="167"/>
      <c r="F106" s="167"/>
      <c r="G106" s="167"/>
      <c r="H106" s="167"/>
      <c r="I106" s="167"/>
      <c r="J106" s="167"/>
      <c r="N106" s="167" t="s">
        <v>2271</v>
      </c>
      <c r="O106" s="167"/>
      <c r="P106" s="167"/>
      <c r="Q106" s="167"/>
      <c r="R106" s="167"/>
      <c r="S106" s="167"/>
      <c r="T106" s="167"/>
      <c r="U106" s="167"/>
      <c r="V106" s="167"/>
      <c r="Y106" s="167" t="s">
        <v>2270</v>
      </c>
      <c r="Z106" s="167"/>
      <c r="AA106" s="167"/>
      <c r="AB106" s="167"/>
      <c r="AC106" s="167"/>
      <c r="AD106" s="167"/>
      <c r="AE106" s="167"/>
      <c r="AF106" s="167"/>
      <c r="AG106" s="167"/>
    </row>
    <row r="107" spans="2:33" ht="16.5" thickTop="1" thickBot="1" x14ac:dyDescent="0.3">
      <c r="B107" s="121" t="s">
        <v>2223</v>
      </c>
      <c r="C107" s="118" t="s">
        <v>2257</v>
      </c>
      <c r="D107" s="119" t="s">
        <v>2258</v>
      </c>
      <c r="E107" s="119" t="s">
        <v>2259</v>
      </c>
      <c r="F107" s="119" t="s">
        <v>2260</v>
      </c>
      <c r="G107" s="120" t="s">
        <v>2261</v>
      </c>
      <c r="H107" s="121" t="s">
        <v>2269</v>
      </c>
      <c r="N107" s="121" t="s">
        <v>2223</v>
      </c>
      <c r="O107" s="118" t="s">
        <v>2257</v>
      </c>
      <c r="P107" s="119" t="s">
        <v>2258</v>
      </c>
      <c r="Q107" s="119" t="s">
        <v>2259</v>
      </c>
      <c r="R107" s="119" t="s">
        <v>2260</v>
      </c>
      <c r="S107" s="120" t="s">
        <v>2261</v>
      </c>
      <c r="T107" s="121" t="s">
        <v>2269</v>
      </c>
      <c r="Y107" s="121" t="s">
        <v>2223</v>
      </c>
      <c r="Z107" s="118" t="s">
        <v>2257</v>
      </c>
      <c r="AA107" s="119" t="s">
        <v>2258</v>
      </c>
      <c r="AB107" s="119" t="s">
        <v>2259</v>
      </c>
      <c r="AC107" s="119" t="s">
        <v>2260</v>
      </c>
      <c r="AD107" s="120" t="s">
        <v>2261</v>
      </c>
      <c r="AE107" s="121" t="s">
        <v>2269</v>
      </c>
    </row>
    <row r="108" spans="2:33" ht="15.75" thickTop="1" x14ac:dyDescent="0.25">
      <c r="B108" s="105" t="s">
        <v>2224</v>
      </c>
      <c r="C108" s="109">
        <f t="shared" ref="C108:G117" si="46">C4-C56</f>
        <v>0</v>
      </c>
      <c r="D108" s="110">
        <f t="shared" si="46"/>
        <v>0</v>
      </c>
      <c r="E108" s="110">
        <f t="shared" si="46"/>
        <v>0</v>
      </c>
      <c r="F108" s="110">
        <f t="shared" si="46"/>
        <v>0</v>
      </c>
      <c r="G108" s="111">
        <f t="shared" si="46"/>
        <v>12</v>
      </c>
      <c r="H108" s="105">
        <f t="shared" ref="H108:H129" si="47">SUM(C108:G108)-G108</f>
        <v>0</v>
      </c>
      <c r="N108" s="105" t="s">
        <v>2224</v>
      </c>
      <c r="O108" s="109">
        <f t="shared" ref="O108:O129" si="48">C108-Z108</f>
        <v>0</v>
      </c>
      <c r="P108" s="110">
        <f t="shared" ref="P108:P129" si="49">D108-AA108</f>
        <v>0</v>
      </c>
      <c r="Q108" s="110">
        <f t="shared" ref="Q108:Q129" si="50">E108-AB108</f>
        <v>0</v>
      </c>
      <c r="R108" s="110">
        <f t="shared" ref="R108:R129" si="51">F108-AC108</f>
        <v>0</v>
      </c>
      <c r="S108" s="111">
        <f t="shared" ref="S108:S129" si="52">G108-AD108</f>
        <v>6</v>
      </c>
      <c r="T108" s="105">
        <f t="shared" ref="T108:T129" si="53">SUM(O108:S108)-S108</f>
        <v>0</v>
      </c>
      <c r="Y108" s="105" t="s">
        <v>2224</v>
      </c>
      <c r="Z108" s="109">
        <f t="shared" ref="Z108:AD117" si="54">Z4-Z56</f>
        <v>0</v>
      </c>
      <c r="AA108" s="110">
        <f t="shared" si="54"/>
        <v>0</v>
      </c>
      <c r="AB108" s="110">
        <f t="shared" si="54"/>
        <v>0</v>
      </c>
      <c r="AC108" s="110">
        <f t="shared" si="54"/>
        <v>0</v>
      </c>
      <c r="AD108" s="111">
        <f t="shared" si="54"/>
        <v>6</v>
      </c>
      <c r="AE108" s="105">
        <f t="shared" ref="AE108:AE129" si="55">SUM(Z108:AD108)-AD108</f>
        <v>0</v>
      </c>
    </row>
    <row r="109" spans="2:33" x14ac:dyDescent="0.25">
      <c r="B109" s="106" t="s">
        <v>2225</v>
      </c>
      <c r="C109" s="112">
        <f t="shared" si="46"/>
        <v>0</v>
      </c>
      <c r="D109" s="113">
        <f t="shared" si="46"/>
        <v>1</v>
      </c>
      <c r="E109" s="113">
        <f t="shared" si="46"/>
        <v>0</v>
      </c>
      <c r="F109" s="113">
        <f t="shared" si="46"/>
        <v>0</v>
      </c>
      <c r="G109" s="114">
        <f t="shared" si="46"/>
        <v>11</v>
      </c>
      <c r="H109" s="106">
        <f t="shared" si="47"/>
        <v>1</v>
      </c>
      <c r="N109" s="106" t="s">
        <v>2225</v>
      </c>
      <c r="O109" s="112">
        <f t="shared" si="48"/>
        <v>0</v>
      </c>
      <c r="P109" s="113">
        <f t="shared" si="49"/>
        <v>0</v>
      </c>
      <c r="Q109" s="113">
        <f t="shared" si="50"/>
        <v>0</v>
      </c>
      <c r="R109" s="113">
        <f t="shared" si="51"/>
        <v>0</v>
      </c>
      <c r="S109" s="114">
        <f t="shared" si="52"/>
        <v>6</v>
      </c>
      <c r="T109" s="106">
        <f t="shared" si="53"/>
        <v>0</v>
      </c>
      <c r="Y109" s="106" t="s">
        <v>2225</v>
      </c>
      <c r="Z109" s="112">
        <f t="shared" si="54"/>
        <v>0</v>
      </c>
      <c r="AA109" s="113">
        <f t="shared" si="54"/>
        <v>1</v>
      </c>
      <c r="AB109" s="113">
        <f t="shared" si="54"/>
        <v>0</v>
      </c>
      <c r="AC109" s="113">
        <f t="shared" si="54"/>
        <v>0</v>
      </c>
      <c r="AD109" s="114">
        <f t="shared" si="54"/>
        <v>5</v>
      </c>
      <c r="AE109" s="106">
        <f t="shared" si="55"/>
        <v>1</v>
      </c>
    </row>
    <row r="110" spans="2:33" x14ac:dyDescent="0.25">
      <c r="B110" s="106" t="s">
        <v>2226</v>
      </c>
      <c r="C110" s="112">
        <f t="shared" si="46"/>
        <v>0</v>
      </c>
      <c r="D110" s="113">
        <f t="shared" si="46"/>
        <v>0</v>
      </c>
      <c r="E110" s="113">
        <f t="shared" si="46"/>
        <v>0</v>
      </c>
      <c r="F110" s="113">
        <f t="shared" si="46"/>
        <v>0</v>
      </c>
      <c r="G110" s="114">
        <f t="shared" si="46"/>
        <v>12</v>
      </c>
      <c r="H110" s="106">
        <f t="shared" si="47"/>
        <v>0</v>
      </c>
      <c r="N110" s="106" t="s">
        <v>2226</v>
      </c>
      <c r="O110" s="112">
        <f t="shared" si="48"/>
        <v>0</v>
      </c>
      <c r="P110" s="113">
        <f t="shared" si="49"/>
        <v>0</v>
      </c>
      <c r="Q110" s="113">
        <f t="shared" si="50"/>
        <v>0</v>
      </c>
      <c r="R110" s="113">
        <f t="shared" si="51"/>
        <v>0</v>
      </c>
      <c r="S110" s="114">
        <f t="shared" si="52"/>
        <v>6</v>
      </c>
      <c r="T110" s="106">
        <f t="shared" si="53"/>
        <v>0</v>
      </c>
      <c r="Y110" s="106" t="s">
        <v>2226</v>
      </c>
      <c r="Z110" s="112">
        <f t="shared" si="54"/>
        <v>0</v>
      </c>
      <c r="AA110" s="113">
        <f t="shared" si="54"/>
        <v>0</v>
      </c>
      <c r="AB110" s="113">
        <f t="shared" si="54"/>
        <v>0</v>
      </c>
      <c r="AC110" s="113">
        <f t="shared" si="54"/>
        <v>0</v>
      </c>
      <c r="AD110" s="114">
        <f t="shared" si="54"/>
        <v>6</v>
      </c>
      <c r="AE110" s="106">
        <f t="shared" si="55"/>
        <v>0</v>
      </c>
    </row>
    <row r="111" spans="2:33" x14ac:dyDescent="0.25">
      <c r="B111" s="106" t="s">
        <v>2227</v>
      </c>
      <c r="C111" s="112">
        <f t="shared" si="46"/>
        <v>0</v>
      </c>
      <c r="D111" s="113">
        <f t="shared" si="46"/>
        <v>0</v>
      </c>
      <c r="E111" s="113">
        <f t="shared" si="46"/>
        <v>1</v>
      </c>
      <c r="F111" s="113">
        <f t="shared" si="46"/>
        <v>0</v>
      </c>
      <c r="G111" s="114">
        <f t="shared" si="46"/>
        <v>11</v>
      </c>
      <c r="H111" s="106">
        <f t="shared" si="47"/>
        <v>1</v>
      </c>
      <c r="N111" s="106" t="s">
        <v>2227</v>
      </c>
      <c r="O111" s="112">
        <f t="shared" si="48"/>
        <v>0</v>
      </c>
      <c r="P111" s="113">
        <f t="shared" si="49"/>
        <v>0</v>
      </c>
      <c r="Q111" s="113">
        <f t="shared" si="50"/>
        <v>0</v>
      </c>
      <c r="R111" s="113">
        <f t="shared" si="51"/>
        <v>0</v>
      </c>
      <c r="S111" s="114">
        <f t="shared" si="52"/>
        <v>6</v>
      </c>
      <c r="T111" s="106">
        <f t="shared" si="53"/>
        <v>0</v>
      </c>
      <c r="Y111" s="106" t="s">
        <v>2227</v>
      </c>
      <c r="Z111" s="112">
        <f t="shared" si="54"/>
        <v>0</v>
      </c>
      <c r="AA111" s="113">
        <f t="shared" si="54"/>
        <v>0</v>
      </c>
      <c r="AB111" s="113">
        <f t="shared" si="54"/>
        <v>1</v>
      </c>
      <c r="AC111" s="113">
        <f t="shared" si="54"/>
        <v>0</v>
      </c>
      <c r="AD111" s="114">
        <f t="shared" si="54"/>
        <v>5</v>
      </c>
      <c r="AE111" s="106">
        <f t="shared" si="55"/>
        <v>1</v>
      </c>
    </row>
    <row r="112" spans="2:33" x14ac:dyDescent="0.25">
      <c r="B112" s="106" t="s">
        <v>2228</v>
      </c>
      <c r="C112" s="112">
        <f t="shared" si="46"/>
        <v>0</v>
      </c>
      <c r="D112" s="113">
        <f t="shared" si="46"/>
        <v>0</v>
      </c>
      <c r="E112" s="113">
        <f t="shared" si="46"/>
        <v>0</v>
      </c>
      <c r="F112" s="113">
        <f t="shared" si="46"/>
        <v>0</v>
      </c>
      <c r="G112" s="114">
        <f t="shared" si="46"/>
        <v>12</v>
      </c>
      <c r="H112" s="106">
        <f t="shared" si="47"/>
        <v>0</v>
      </c>
      <c r="N112" s="106" t="s">
        <v>2228</v>
      </c>
      <c r="O112" s="112">
        <f t="shared" si="48"/>
        <v>0</v>
      </c>
      <c r="P112" s="113">
        <f t="shared" si="49"/>
        <v>0</v>
      </c>
      <c r="Q112" s="113">
        <f t="shared" si="50"/>
        <v>0</v>
      </c>
      <c r="R112" s="113">
        <f t="shared" si="51"/>
        <v>0</v>
      </c>
      <c r="S112" s="114">
        <f t="shared" si="52"/>
        <v>6</v>
      </c>
      <c r="T112" s="106">
        <f t="shared" si="53"/>
        <v>0</v>
      </c>
      <c r="Y112" s="106" t="s">
        <v>2228</v>
      </c>
      <c r="Z112" s="112">
        <f t="shared" si="54"/>
        <v>0</v>
      </c>
      <c r="AA112" s="113">
        <f t="shared" si="54"/>
        <v>0</v>
      </c>
      <c r="AB112" s="113">
        <f t="shared" si="54"/>
        <v>0</v>
      </c>
      <c r="AC112" s="113">
        <f t="shared" si="54"/>
        <v>0</v>
      </c>
      <c r="AD112" s="114">
        <f t="shared" si="54"/>
        <v>6</v>
      </c>
      <c r="AE112" s="106">
        <f t="shared" si="55"/>
        <v>0</v>
      </c>
    </row>
    <row r="113" spans="2:32" x14ac:dyDescent="0.25">
      <c r="B113" s="106" t="s">
        <v>2236</v>
      </c>
      <c r="C113" s="112">
        <f t="shared" si="46"/>
        <v>2</v>
      </c>
      <c r="D113" s="113">
        <f t="shared" si="46"/>
        <v>0</v>
      </c>
      <c r="E113" s="113">
        <f t="shared" si="46"/>
        <v>0</v>
      </c>
      <c r="F113" s="113">
        <f t="shared" si="46"/>
        <v>0</v>
      </c>
      <c r="G113" s="114">
        <f t="shared" si="46"/>
        <v>4</v>
      </c>
      <c r="H113" s="106">
        <f t="shared" si="47"/>
        <v>2</v>
      </c>
      <c r="N113" s="106" t="s">
        <v>2236</v>
      </c>
      <c r="O113" s="112">
        <f t="shared" si="48"/>
        <v>0</v>
      </c>
      <c r="P113" s="113">
        <f t="shared" si="49"/>
        <v>0</v>
      </c>
      <c r="Q113" s="113">
        <f t="shared" si="50"/>
        <v>0</v>
      </c>
      <c r="R113" s="113">
        <f t="shared" si="51"/>
        <v>0</v>
      </c>
      <c r="S113" s="114">
        <f t="shared" si="52"/>
        <v>0</v>
      </c>
      <c r="T113" s="106">
        <f t="shared" si="53"/>
        <v>0</v>
      </c>
      <c r="Y113" s="106" t="s">
        <v>2236</v>
      </c>
      <c r="Z113" s="112">
        <f t="shared" si="54"/>
        <v>2</v>
      </c>
      <c r="AA113" s="113">
        <f t="shared" si="54"/>
        <v>0</v>
      </c>
      <c r="AB113" s="113">
        <f t="shared" si="54"/>
        <v>0</v>
      </c>
      <c r="AC113" s="113">
        <f t="shared" si="54"/>
        <v>0</v>
      </c>
      <c r="AD113" s="114">
        <f t="shared" si="54"/>
        <v>4</v>
      </c>
      <c r="AE113" s="106">
        <f t="shared" si="55"/>
        <v>2</v>
      </c>
    </row>
    <row r="114" spans="2:32" x14ac:dyDescent="0.25">
      <c r="B114" s="106" t="s">
        <v>2229</v>
      </c>
      <c r="C114" s="112">
        <f t="shared" si="46"/>
        <v>1</v>
      </c>
      <c r="D114" s="113">
        <f t="shared" si="46"/>
        <v>2</v>
      </c>
      <c r="E114" s="113">
        <f t="shared" si="46"/>
        <v>0</v>
      </c>
      <c r="F114" s="113">
        <f t="shared" si="46"/>
        <v>0</v>
      </c>
      <c r="G114" s="114">
        <f t="shared" si="46"/>
        <v>9</v>
      </c>
      <c r="H114" s="106">
        <f t="shared" si="47"/>
        <v>3</v>
      </c>
      <c r="N114" s="106" t="s">
        <v>2229</v>
      </c>
      <c r="O114" s="112">
        <f t="shared" si="48"/>
        <v>0</v>
      </c>
      <c r="P114" s="113">
        <f t="shared" si="49"/>
        <v>1</v>
      </c>
      <c r="Q114" s="113">
        <f t="shared" si="50"/>
        <v>0</v>
      </c>
      <c r="R114" s="113">
        <f t="shared" si="51"/>
        <v>0</v>
      </c>
      <c r="S114" s="114">
        <f t="shared" si="52"/>
        <v>5</v>
      </c>
      <c r="T114" s="106">
        <f t="shared" si="53"/>
        <v>1</v>
      </c>
      <c r="Y114" s="106" t="s">
        <v>2229</v>
      </c>
      <c r="Z114" s="112">
        <f t="shared" si="54"/>
        <v>1</v>
      </c>
      <c r="AA114" s="113">
        <f t="shared" si="54"/>
        <v>1</v>
      </c>
      <c r="AB114" s="113">
        <f t="shared" si="54"/>
        <v>0</v>
      </c>
      <c r="AC114" s="113">
        <f t="shared" si="54"/>
        <v>0</v>
      </c>
      <c r="AD114" s="114">
        <f t="shared" si="54"/>
        <v>4</v>
      </c>
      <c r="AE114" s="106">
        <f t="shared" si="55"/>
        <v>2</v>
      </c>
    </row>
    <row r="115" spans="2:32" x14ac:dyDescent="0.25">
      <c r="B115" s="106" t="s">
        <v>2230</v>
      </c>
      <c r="C115" s="112">
        <f t="shared" si="46"/>
        <v>0</v>
      </c>
      <c r="D115" s="113">
        <f t="shared" si="46"/>
        <v>0</v>
      </c>
      <c r="E115" s="113">
        <f t="shared" si="46"/>
        <v>0</v>
      </c>
      <c r="F115" s="113">
        <f t="shared" si="46"/>
        <v>0</v>
      </c>
      <c r="G115" s="114">
        <f t="shared" si="46"/>
        <v>12</v>
      </c>
      <c r="H115" s="106">
        <f t="shared" si="47"/>
        <v>0</v>
      </c>
      <c r="N115" s="106" t="s">
        <v>2230</v>
      </c>
      <c r="O115" s="112">
        <f t="shared" si="48"/>
        <v>0</v>
      </c>
      <c r="P115" s="113">
        <f t="shared" si="49"/>
        <v>0</v>
      </c>
      <c r="Q115" s="113">
        <f t="shared" si="50"/>
        <v>0</v>
      </c>
      <c r="R115" s="113">
        <f t="shared" si="51"/>
        <v>0</v>
      </c>
      <c r="S115" s="114">
        <f t="shared" si="52"/>
        <v>6</v>
      </c>
      <c r="T115" s="106">
        <f t="shared" si="53"/>
        <v>0</v>
      </c>
      <c r="Y115" s="106" t="s">
        <v>2230</v>
      </c>
      <c r="Z115" s="112">
        <f t="shared" si="54"/>
        <v>0</v>
      </c>
      <c r="AA115" s="113">
        <f t="shared" si="54"/>
        <v>0</v>
      </c>
      <c r="AB115" s="113">
        <f t="shared" si="54"/>
        <v>0</v>
      </c>
      <c r="AC115" s="113">
        <f t="shared" si="54"/>
        <v>0</v>
      </c>
      <c r="AD115" s="114">
        <f t="shared" si="54"/>
        <v>6</v>
      </c>
      <c r="AE115" s="106">
        <f t="shared" si="55"/>
        <v>0</v>
      </c>
    </row>
    <row r="116" spans="2:32" x14ac:dyDescent="0.25">
      <c r="B116" s="106" t="s">
        <v>2231</v>
      </c>
      <c r="C116" s="112">
        <f t="shared" si="46"/>
        <v>0</v>
      </c>
      <c r="D116" s="113">
        <f t="shared" si="46"/>
        <v>0</v>
      </c>
      <c r="E116" s="113">
        <f t="shared" si="46"/>
        <v>0</v>
      </c>
      <c r="F116" s="113">
        <f t="shared" si="46"/>
        <v>1</v>
      </c>
      <c r="G116" s="114">
        <f t="shared" si="46"/>
        <v>11</v>
      </c>
      <c r="H116" s="106">
        <f t="shared" si="47"/>
        <v>1</v>
      </c>
      <c r="N116" s="106" t="s">
        <v>2231</v>
      </c>
      <c r="O116" s="112">
        <f t="shared" si="48"/>
        <v>0</v>
      </c>
      <c r="P116" s="113">
        <f t="shared" si="49"/>
        <v>0</v>
      </c>
      <c r="Q116" s="113">
        <f t="shared" si="50"/>
        <v>0</v>
      </c>
      <c r="R116" s="113">
        <f t="shared" si="51"/>
        <v>1</v>
      </c>
      <c r="S116" s="114">
        <f t="shared" si="52"/>
        <v>5</v>
      </c>
      <c r="T116" s="106">
        <f t="shared" si="53"/>
        <v>1</v>
      </c>
      <c r="Y116" s="106" t="s">
        <v>2231</v>
      </c>
      <c r="Z116" s="112">
        <f t="shared" si="54"/>
        <v>0</v>
      </c>
      <c r="AA116" s="113">
        <f t="shared" si="54"/>
        <v>0</v>
      </c>
      <c r="AB116" s="113">
        <f t="shared" si="54"/>
        <v>0</v>
      </c>
      <c r="AC116" s="113">
        <f t="shared" si="54"/>
        <v>0</v>
      </c>
      <c r="AD116" s="114">
        <f t="shared" si="54"/>
        <v>6</v>
      </c>
      <c r="AE116" s="106">
        <f t="shared" si="55"/>
        <v>0</v>
      </c>
    </row>
    <row r="117" spans="2:32" x14ac:dyDescent="0.25">
      <c r="B117" s="106" t="s">
        <v>2232</v>
      </c>
      <c r="C117" s="112">
        <f t="shared" si="46"/>
        <v>0</v>
      </c>
      <c r="D117" s="113">
        <f t="shared" si="46"/>
        <v>0</v>
      </c>
      <c r="E117" s="113">
        <f t="shared" si="46"/>
        <v>2</v>
      </c>
      <c r="F117" s="113">
        <f t="shared" si="46"/>
        <v>0</v>
      </c>
      <c r="G117" s="114">
        <f t="shared" si="46"/>
        <v>10</v>
      </c>
      <c r="H117" s="106">
        <f t="shared" si="47"/>
        <v>2</v>
      </c>
      <c r="N117" s="106" t="s">
        <v>2232</v>
      </c>
      <c r="O117" s="112">
        <f t="shared" si="48"/>
        <v>0</v>
      </c>
      <c r="P117" s="113">
        <f t="shared" si="49"/>
        <v>0</v>
      </c>
      <c r="Q117" s="113">
        <f t="shared" si="50"/>
        <v>1</v>
      </c>
      <c r="R117" s="113">
        <f t="shared" si="51"/>
        <v>0</v>
      </c>
      <c r="S117" s="114">
        <f t="shared" si="52"/>
        <v>5</v>
      </c>
      <c r="T117" s="106">
        <f t="shared" si="53"/>
        <v>1</v>
      </c>
      <c r="Y117" s="106" t="s">
        <v>2232</v>
      </c>
      <c r="Z117" s="112">
        <f t="shared" si="54"/>
        <v>0</v>
      </c>
      <c r="AA117" s="113">
        <f t="shared" si="54"/>
        <v>0</v>
      </c>
      <c r="AB117" s="113">
        <f t="shared" si="54"/>
        <v>1</v>
      </c>
      <c r="AC117" s="113">
        <f t="shared" si="54"/>
        <v>0</v>
      </c>
      <c r="AD117" s="114">
        <f t="shared" si="54"/>
        <v>5</v>
      </c>
      <c r="AE117" s="106">
        <f t="shared" si="55"/>
        <v>1</v>
      </c>
    </row>
    <row r="118" spans="2:32" x14ac:dyDescent="0.25">
      <c r="B118" s="106" t="s">
        <v>2233</v>
      </c>
      <c r="C118" s="112">
        <f t="shared" ref="C118:G127" si="56">C14-C66</f>
        <v>0</v>
      </c>
      <c r="D118" s="113">
        <f t="shared" si="56"/>
        <v>0</v>
      </c>
      <c r="E118" s="113">
        <f t="shared" si="56"/>
        <v>0</v>
      </c>
      <c r="F118" s="113">
        <f t="shared" si="56"/>
        <v>0</v>
      </c>
      <c r="G118" s="114">
        <f t="shared" si="56"/>
        <v>12</v>
      </c>
      <c r="H118" s="106">
        <f t="shared" si="47"/>
        <v>0</v>
      </c>
      <c r="N118" s="106" t="s">
        <v>2233</v>
      </c>
      <c r="O118" s="112">
        <f t="shared" si="48"/>
        <v>0</v>
      </c>
      <c r="P118" s="113">
        <f t="shared" si="49"/>
        <v>0</v>
      </c>
      <c r="Q118" s="113">
        <f t="shared" si="50"/>
        <v>0</v>
      </c>
      <c r="R118" s="113">
        <f t="shared" si="51"/>
        <v>0</v>
      </c>
      <c r="S118" s="114">
        <f t="shared" si="52"/>
        <v>6</v>
      </c>
      <c r="T118" s="106">
        <f t="shared" si="53"/>
        <v>0</v>
      </c>
      <c r="Y118" s="106" t="s">
        <v>2233</v>
      </c>
      <c r="Z118" s="112">
        <f t="shared" ref="Z118:AD127" si="57">Z14-Z66</f>
        <v>0</v>
      </c>
      <c r="AA118" s="113">
        <f t="shared" si="57"/>
        <v>0</v>
      </c>
      <c r="AB118" s="113">
        <f t="shared" si="57"/>
        <v>0</v>
      </c>
      <c r="AC118" s="113">
        <f t="shared" si="57"/>
        <v>0</v>
      </c>
      <c r="AD118" s="114">
        <f t="shared" si="57"/>
        <v>6</v>
      </c>
      <c r="AE118" s="106">
        <f t="shared" si="55"/>
        <v>0</v>
      </c>
    </row>
    <row r="119" spans="2:32" x14ac:dyDescent="0.25">
      <c r="B119" s="106" t="s">
        <v>2234</v>
      </c>
      <c r="C119" s="112">
        <f t="shared" si="56"/>
        <v>3</v>
      </c>
      <c r="D119" s="113">
        <f t="shared" si="56"/>
        <v>0</v>
      </c>
      <c r="E119" s="113">
        <f t="shared" si="56"/>
        <v>0</v>
      </c>
      <c r="F119" s="113">
        <f t="shared" si="56"/>
        <v>4</v>
      </c>
      <c r="G119" s="114">
        <f t="shared" si="56"/>
        <v>5</v>
      </c>
      <c r="H119" s="106">
        <f t="shared" si="47"/>
        <v>7</v>
      </c>
      <c r="N119" s="106" t="s">
        <v>2234</v>
      </c>
      <c r="O119" s="112">
        <f t="shared" si="48"/>
        <v>2</v>
      </c>
      <c r="P119" s="113">
        <f t="shared" si="49"/>
        <v>0</v>
      </c>
      <c r="Q119" s="113">
        <f t="shared" si="50"/>
        <v>0</v>
      </c>
      <c r="R119" s="113">
        <f t="shared" si="51"/>
        <v>3</v>
      </c>
      <c r="S119" s="114">
        <f t="shared" si="52"/>
        <v>1</v>
      </c>
      <c r="T119" s="106">
        <f t="shared" si="53"/>
        <v>5</v>
      </c>
      <c r="Y119" s="106" t="s">
        <v>2234</v>
      </c>
      <c r="Z119" s="112">
        <f t="shared" si="57"/>
        <v>1</v>
      </c>
      <c r="AA119" s="113">
        <f t="shared" si="57"/>
        <v>0</v>
      </c>
      <c r="AB119" s="113">
        <f t="shared" si="57"/>
        <v>0</v>
      </c>
      <c r="AC119" s="113">
        <f t="shared" si="57"/>
        <v>1</v>
      </c>
      <c r="AD119" s="114">
        <f t="shared" si="57"/>
        <v>4</v>
      </c>
      <c r="AE119" s="106">
        <f t="shared" si="55"/>
        <v>2</v>
      </c>
    </row>
    <row r="120" spans="2:32" x14ac:dyDescent="0.25">
      <c r="B120" s="106" t="s">
        <v>2235</v>
      </c>
      <c r="C120" s="112">
        <f t="shared" si="56"/>
        <v>2</v>
      </c>
      <c r="D120" s="113">
        <f t="shared" si="56"/>
        <v>3</v>
      </c>
      <c r="E120" s="113">
        <f t="shared" si="56"/>
        <v>0</v>
      </c>
      <c r="F120" s="113">
        <f t="shared" si="56"/>
        <v>0</v>
      </c>
      <c r="G120" s="114">
        <f t="shared" si="56"/>
        <v>7</v>
      </c>
      <c r="H120" s="106">
        <f t="shared" si="47"/>
        <v>5</v>
      </c>
      <c r="N120" s="106" t="s">
        <v>2235</v>
      </c>
      <c r="O120" s="112">
        <f t="shared" si="48"/>
        <v>1</v>
      </c>
      <c r="P120" s="113">
        <f t="shared" si="49"/>
        <v>0</v>
      </c>
      <c r="Q120" s="113">
        <f t="shared" si="50"/>
        <v>0</v>
      </c>
      <c r="R120" s="113">
        <f t="shared" si="51"/>
        <v>0</v>
      </c>
      <c r="S120" s="114">
        <f t="shared" si="52"/>
        <v>5</v>
      </c>
      <c r="T120" s="106">
        <f t="shared" si="53"/>
        <v>1</v>
      </c>
      <c r="Y120" s="106" t="s">
        <v>2235</v>
      </c>
      <c r="Z120" s="112">
        <f t="shared" si="57"/>
        <v>1</v>
      </c>
      <c r="AA120" s="113">
        <f t="shared" si="57"/>
        <v>3</v>
      </c>
      <c r="AB120" s="113">
        <f t="shared" si="57"/>
        <v>0</v>
      </c>
      <c r="AC120" s="113">
        <f t="shared" si="57"/>
        <v>0</v>
      </c>
      <c r="AD120" s="114">
        <f t="shared" si="57"/>
        <v>2</v>
      </c>
      <c r="AE120" s="106">
        <f t="shared" si="55"/>
        <v>4</v>
      </c>
    </row>
    <row r="121" spans="2:32" x14ac:dyDescent="0.25">
      <c r="B121" s="106" t="s">
        <v>2237</v>
      </c>
      <c r="C121" s="112">
        <f t="shared" si="56"/>
        <v>0</v>
      </c>
      <c r="D121" s="113">
        <f t="shared" si="56"/>
        <v>0</v>
      </c>
      <c r="E121" s="113">
        <f t="shared" si="56"/>
        <v>0</v>
      </c>
      <c r="F121" s="113">
        <f t="shared" si="56"/>
        <v>0</v>
      </c>
      <c r="G121" s="114">
        <f t="shared" si="56"/>
        <v>12</v>
      </c>
      <c r="H121" s="106">
        <f t="shared" si="47"/>
        <v>0</v>
      </c>
      <c r="N121" s="106" t="s">
        <v>2237</v>
      </c>
      <c r="O121" s="112">
        <f t="shared" si="48"/>
        <v>0</v>
      </c>
      <c r="P121" s="113">
        <f t="shared" si="49"/>
        <v>0</v>
      </c>
      <c r="Q121" s="113">
        <f t="shared" si="50"/>
        <v>0</v>
      </c>
      <c r="R121" s="113">
        <f t="shared" si="51"/>
        <v>0</v>
      </c>
      <c r="S121" s="114">
        <f t="shared" si="52"/>
        <v>6</v>
      </c>
      <c r="T121" s="106">
        <f t="shared" si="53"/>
        <v>0</v>
      </c>
      <c r="Y121" s="106" t="s">
        <v>2237</v>
      </c>
      <c r="Z121" s="112">
        <f t="shared" si="57"/>
        <v>0</v>
      </c>
      <c r="AA121" s="113">
        <f t="shared" si="57"/>
        <v>0</v>
      </c>
      <c r="AB121" s="113">
        <f t="shared" si="57"/>
        <v>0</v>
      </c>
      <c r="AC121" s="113">
        <f t="shared" si="57"/>
        <v>0</v>
      </c>
      <c r="AD121" s="114">
        <f t="shared" si="57"/>
        <v>6</v>
      </c>
      <c r="AE121" s="106">
        <f t="shared" si="55"/>
        <v>0</v>
      </c>
    </row>
    <row r="122" spans="2:32" x14ac:dyDescent="0.25">
      <c r="B122" s="106" t="s">
        <v>2238</v>
      </c>
      <c r="C122" s="112">
        <f t="shared" si="56"/>
        <v>0</v>
      </c>
      <c r="D122" s="113">
        <f t="shared" si="56"/>
        <v>0</v>
      </c>
      <c r="E122" s="113">
        <f t="shared" si="56"/>
        <v>0</v>
      </c>
      <c r="F122" s="113">
        <f t="shared" si="56"/>
        <v>1</v>
      </c>
      <c r="G122" s="114">
        <f t="shared" si="56"/>
        <v>11</v>
      </c>
      <c r="H122" s="106">
        <f t="shared" si="47"/>
        <v>1</v>
      </c>
      <c r="N122" s="106" t="s">
        <v>2238</v>
      </c>
      <c r="O122" s="112">
        <f t="shared" si="48"/>
        <v>0</v>
      </c>
      <c r="P122" s="113">
        <f t="shared" si="49"/>
        <v>0</v>
      </c>
      <c r="Q122" s="113">
        <f t="shared" si="50"/>
        <v>0</v>
      </c>
      <c r="R122" s="113">
        <f t="shared" si="51"/>
        <v>1</v>
      </c>
      <c r="S122" s="114">
        <f t="shared" si="52"/>
        <v>5</v>
      </c>
      <c r="T122" s="106">
        <f t="shared" si="53"/>
        <v>1</v>
      </c>
      <c r="Y122" s="106" t="s">
        <v>2238</v>
      </c>
      <c r="Z122" s="112">
        <f t="shared" si="57"/>
        <v>0</v>
      </c>
      <c r="AA122" s="113">
        <f t="shared" si="57"/>
        <v>0</v>
      </c>
      <c r="AB122" s="113">
        <f t="shared" si="57"/>
        <v>0</v>
      </c>
      <c r="AC122" s="113">
        <f t="shared" si="57"/>
        <v>0</v>
      </c>
      <c r="AD122" s="114">
        <f t="shared" si="57"/>
        <v>6</v>
      </c>
      <c r="AE122" s="106">
        <f t="shared" si="55"/>
        <v>0</v>
      </c>
    </row>
    <row r="123" spans="2:32" x14ac:dyDescent="0.25">
      <c r="B123" s="106" t="s">
        <v>2239</v>
      </c>
      <c r="C123" s="112">
        <f t="shared" si="56"/>
        <v>2</v>
      </c>
      <c r="D123" s="113">
        <f t="shared" si="56"/>
        <v>0</v>
      </c>
      <c r="E123" s="113">
        <f t="shared" si="56"/>
        <v>2</v>
      </c>
      <c r="F123" s="113">
        <f t="shared" si="56"/>
        <v>0</v>
      </c>
      <c r="G123" s="114">
        <f t="shared" si="56"/>
        <v>8</v>
      </c>
      <c r="H123" s="106">
        <f t="shared" si="47"/>
        <v>4</v>
      </c>
      <c r="N123" s="106" t="s">
        <v>2239</v>
      </c>
      <c r="O123" s="112">
        <f t="shared" si="48"/>
        <v>1</v>
      </c>
      <c r="P123" s="113">
        <f t="shared" si="49"/>
        <v>0</v>
      </c>
      <c r="Q123" s="113">
        <f t="shared" si="50"/>
        <v>1</v>
      </c>
      <c r="R123" s="113">
        <f t="shared" si="51"/>
        <v>0</v>
      </c>
      <c r="S123" s="114">
        <f t="shared" si="52"/>
        <v>4</v>
      </c>
      <c r="T123" s="106">
        <f t="shared" si="53"/>
        <v>2</v>
      </c>
      <c r="Y123" s="106" t="s">
        <v>2239</v>
      </c>
      <c r="Z123" s="112">
        <f t="shared" si="57"/>
        <v>1</v>
      </c>
      <c r="AA123" s="113">
        <f t="shared" si="57"/>
        <v>0</v>
      </c>
      <c r="AB123" s="113">
        <f t="shared" si="57"/>
        <v>1</v>
      </c>
      <c r="AC123" s="113">
        <f t="shared" si="57"/>
        <v>0</v>
      </c>
      <c r="AD123" s="114">
        <f t="shared" si="57"/>
        <v>4</v>
      </c>
      <c r="AE123" s="106">
        <f t="shared" si="55"/>
        <v>2</v>
      </c>
    </row>
    <row r="124" spans="2:32" x14ac:dyDescent="0.25">
      <c r="B124" s="106" t="s">
        <v>2240</v>
      </c>
      <c r="C124" s="112">
        <f t="shared" si="56"/>
        <v>0</v>
      </c>
      <c r="D124" s="113">
        <f t="shared" si="56"/>
        <v>0</v>
      </c>
      <c r="E124" s="113">
        <f t="shared" si="56"/>
        <v>0</v>
      </c>
      <c r="F124" s="113">
        <f t="shared" si="56"/>
        <v>2</v>
      </c>
      <c r="G124" s="114">
        <f t="shared" si="56"/>
        <v>10</v>
      </c>
      <c r="H124" s="106">
        <f t="shared" si="47"/>
        <v>2</v>
      </c>
      <c r="N124" s="106" t="s">
        <v>2240</v>
      </c>
      <c r="O124" s="112">
        <f t="shared" si="48"/>
        <v>0</v>
      </c>
      <c r="P124" s="113">
        <f t="shared" si="49"/>
        <v>0</v>
      </c>
      <c r="Q124" s="113">
        <f t="shared" si="50"/>
        <v>0</v>
      </c>
      <c r="R124" s="113">
        <f t="shared" si="51"/>
        <v>1</v>
      </c>
      <c r="S124" s="114">
        <f t="shared" si="52"/>
        <v>5</v>
      </c>
      <c r="T124" s="106">
        <f t="shared" si="53"/>
        <v>1</v>
      </c>
      <c r="Y124" s="106" t="s">
        <v>2240</v>
      </c>
      <c r="Z124" s="112">
        <f t="shared" si="57"/>
        <v>0</v>
      </c>
      <c r="AA124" s="113">
        <f t="shared" si="57"/>
        <v>0</v>
      </c>
      <c r="AB124" s="113">
        <f t="shared" si="57"/>
        <v>0</v>
      </c>
      <c r="AC124" s="113">
        <f t="shared" si="57"/>
        <v>1</v>
      </c>
      <c r="AD124" s="114">
        <f t="shared" si="57"/>
        <v>5</v>
      </c>
      <c r="AE124" s="106">
        <f t="shared" si="55"/>
        <v>1</v>
      </c>
    </row>
    <row r="125" spans="2:32" x14ac:dyDescent="0.25">
      <c r="B125" s="106" t="s">
        <v>2241</v>
      </c>
      <c r="C125" s="112">
        <f t="shared" si="56"/>
        <v>0</v>
      </c>
      <c r="D125" s="113">
        <f t="shared" si="56"/>
        <v>0</v>
      </c>
      <c r="E125" s="113">
        <f t="shared" si="56"/>
        <v>0</v>
      </c>
      <c r="F125" s="113">
        <f t="shared" si="56"/>
        <v>0</v>
      </c>
      <c r="G125" s="114">
        <f t="shared" si="56"/>
        <v>6</v>
      </c>
      <c r="H125" s="106">
        <f t="shared" si="47"/>
        <v>0</v>
      </c>
      <c r="N125" s="106" t="s">
        <v>2241</v>
      </c>
      <c r="O125" s="112">
        <f t="shared" si="48"/>
        <v>0</v>
      </c>
      <c r="P125" s="113">
        <f t="shared" si="49"/>
        <v>0</v>
      </c>
      <c r="Q125" s="113">
        <f t="shared" si="50"/>
        <v>0</v>
      </c>
      <c r="R125" s="113">
        <f t="shared" si="51"/>
        <v>0</v>
      </c>
      <c r="S125" s="114">
        <f t="shared" si="52"/>
        <v>6</v>
      </c>
      <c r="T125" s="106">
        <f t="shared" si="53"/>
        <v>0</v>
      </c>
      <c r="Y125" s="106" t="s">
        <v>2241</v>
      </c>
      <c r="Z125" s="112">
        <f t="shared" si="57"/>
        <v>0</v>
      </c>
      <c r="AA125" s="113">
        <f t="shared" si="57"/>
        <v>0</v>
      </c>
      <c r="AB125" s="113">
        <f t="shared" si="57"/>
        <v>0</v>
      </c>
      <c r="AC125" s="113">
        <f t="shared" si="57"/>
        <v>0</v>
      </c>
      <c r="AD125" s="114">
        <f t="shared" si="57"/>
        <v>0</v>
      </c>
      <c r="AE125" s="106">
        <f t="shared" si="55"/>
        <v>0</v>
      </c>
    </row>
    <row r="126" spans="2:32" x14ac:dyDescent="0.25">
      <c r="B126" s="106" t="s">
        <v>2242</v>
      </c>
      <c r="C126" s="112">
        <f t="shared" si="56"/>
        <v>0</v>
      </c>
      <c r="D126" s="113">
        <f t="shared" si="56"/>
        <v>0</v>
      </c>
      <c r="E126" s="113">
        <f t="shared" si="56"/>
        <v>0</v>
      </c>
      <c r="F126" s="113">
        <f t="shared" si="56"/>
        <v>0</v>
      </c>
      <c r="G126" s="114">
        <f t="shared" si="56"/>
        <v>12</v>
      </c>
      <c r="H126" s="106">
        <f t="shared" si="47"/>
        <v>0</v>
      </c>
      <c r="N126" s="106" t="s">
        <v>2242</v>
      </c>
      <c r="O126" s="112">
        <f t="shared" si="48"/>
        <v>0</v>
      </c>
      <c r="P126" s="113">
        <f t="shared" si="49"/>
        <v>0</v>
      </c>
      <c r="Q126" s="113">
        <f t="shared" si="50"/>
        <v>0</v>
      </c>
      <c r="R126" s="113">
        <f t="shared" si="51"/>
        <v>0</v>
      </c>
      <c r="S126" s="114">
        <f t="shared" si="52"/>
        <v>6</v>
      </c>
      <c r="T126" s="106">
        <f t="shared" si="53"/>
        <v>0</v>
      </c>
      <c r="Y126" s="106" t="s">
        <v>2242</v>
      </c>
      <c r="Z126" s="112">
        <f t="shared" si="57"/>
        <v>0</v>
      </c>
      <c r="AA126" s="113">
        <f t="shared" si="57"/>
        <v>0</v>
      </c>
      <c r="AB126" s="113">
        <f t="shared" si="57"/>
        <v>0</v>
      </c>
      <c r="AC126" s="113">
        <f t="shared" si="57"/>
        <v>0</v>
      </c>
      <c r="AD126" s="114">
        <f t="shared" si="57"/>
        <v>6</v>
      </c>
      <c r="AE126" s="106">
        <f t="shared" si="55"/>
        <v>0</v>
      </c>
    </row>
    <row r="127" spans="2:32" ht="15.75" thickBot="1" x14ac:dyDescent="0.3">
      <c r="B127" s="106" t="s">
        <v>2243</v>
      </c>
      <c r="C127" s="112">
        <f t="shared" si="56"/>
        <v>0</v>
      </c>
      <c r="D127" s="113">
        <f t="shared" si="56"/>
        <v>0</v>
      </c>
      <c r="E127" s="113">
        <f t="shared" si="56"/>
        <v>0</v>
      </c>
      <c r="F127" s="113">
        <f t="shared" si="56"/>
        <v>0</v>
      </c>
      <c r="G127" s="114">
        <f t="shared" si="56"/>
        <v>12</v>
      </c>
      <c r="H127" s="106">
        <f t="shared" si="47"/>
        <v>0</v>
      </c>
      <c r="N127" s="106" t="s">
        <v>2243</v>
      </c>
      <c r="O127" s="112">
        <f t="shared" si="48"/>
        <v>0</v>
      </c>
      <c r="P127" s="113">
        <f t="shared" si="49"/>
        <v>0</v>
      </c>
      <c r="Q127" s="113">
        <f t="shared" si="50"/>
        <v>0</v>
      </c>
      <c r="R127" s="113">
        <f t="shared" si="51"/>
        <v>0</v>
      </c>
      <c r="S127" s="114">
        <f t="shared" si="52"/>
        <v>6</v>
      </c>
      <c r="T127" s="106">
        <f t="shared" si="53"/>
        <v>0</v>
      </c>
      <c r="Y127" s="106" t="s">
        <v>2243</v>
      </c>
      <c r="Z127" s="112">
        <f t="shared" si="57"/>
        <v>0</v>
      </c>
      <c r="AA127" s="113">
        <f t="shared" si="57"/>
        <v>0</v>
      </c>
      <c r="AB127" s="113">
        <f t="shared" si="57"/>
        <v>0</v>
      </c>
      <c r="AC127" s="113">
        <f t="shared" si="57"/>
        <v>0</v>
      </c>
      <c r="AD127" s="114">
        <f t="shared" si="57"/>
        <v>6</v>
      </c>
      <c r="AE127" s="106">
        <f t="shared" si="55"/>
        <v>0</v>
      </c>
    </row>
    <row r="128" spans="2:32" ht="16.5" thickTop="1" thickBot="1" x14ac:dyDescent="0.3">
      <c r="B128" s="106" t="s">
        <v>2244</v>
      </c>
      <c r="C128" s="112">
        <f t="shared" ref="C128:G129" si="58">C24-C76</f>
        <v>0</v>
      </c>
      <c r="D128" s="113">
        <f t="shared" si="58"/>
        <v>0</v>
      </c>
      <c r="E128" s="113">
        <f t="shared" si="58"/>
        <v>0</v>
      </c>
      <c r="F128" s="113">
        <f t="shared" si="58"/>
        <v>0</v>
      </c>
      <c r="G128" s="114">
        <f t="shared" si="58"/>
        <v>12</v>
      </c>
      <c r="H128" s="106">
        <f t="shared" si="47"/>
        <v>0</v>
      </c>
      <c r="I128" s="121" t="s">
        <v>2268</v>
      </c>
      <c r="N128" s="106" t="s">
        <v>2244</v>
      </c>
      <c r="O128" s="112">
        <f t="shared" si="48"/>
        <v>0</v>
      </c>
      <c r="P128" s="113">
        <f t="shared" si="49"/>
        <v>0</v>
      </c>
      <c r="Q128" s="113">
        <f t="shared" si="50"/>
        <v>0</v>
      </c>
      <c r="R128" s="113">
        <f t="shared" si="51"/>
        <v>0</v>
      </c>
      <c r="S128" s="114">
        <f t="shared" si="52"/>
        <v>6</v>
      </c>
      <c r="T128" s="106">
        <f t="shared" si="53"/>
        <v>0</v>
      </c>
      <c r="U128" s="121" t="s">
        <v>2268</v>
      </c>
      <c r="Y128" s="106" t="s">
        <v>2244</v>
      </c>
      <c r="Z128" s="112">
        <f t="shared" ref="Z128:AD129" si="59">Z24-Z76</f>
        <v>0</v>
      </c>
      <c r="AA128" s="113">
        <f t="shared" si="59"/>
        <v>0</v>
      </c>
      <c r="AB128" s="113">
        <f t="shared" si="59"/>
        <v>0</v>
      </c>
      <c r="AC128" s="113">
        <f t="shared" si="59"/>
        <v>0</v>
      </c>
      <c r="AD128" s="114">
        <f t="shared" si="59"/>
        <v>6</v>
      </c>
      <c r="AE128" s="106">
        <f t="shared" si="55"/>
        <v>0</v>
      </c>
      <c r="AF128" s="121" t="s">
        <v>2268</v>
      </c>
    </row>
    <row r="129" spans="2:33" ht="16.5" thickTop="1" thickBot="1" x14ac:dyDescent="0.3">
      <c r="B129" s="107" t="s">
        <v>2245</v>
      </c>
      <c r="C129" s="115">
        <f t="shared" si="58"/>
        <v>2</v>
      </c>
      <c r="D129" s="116">
        <f t="shared" si="58"/>
        <v>0</v>
      </c>
      <c r="E129" s="116">
        <f t="shared" si="58"/>
        <v>0</v>
      </c>
      <c r="F129" s="116">
        <f t="shared" si="58"/>
        <v>0</v>
      </c>
      <c r="G129" s="117">
        <f t="shared" si="58"/>
        <v>10</v>
      </c>
      <c r="H129" s="107">
        <f t="shared" si="47"/>
        <v>2</v>
      </c>
      <c r="I129" s="121">
        <f>SUM(C108:G129)</f>
        <v>252</v>
      </c>
      <c r="N129" s="107" t="s">
        <v>2245</v>
      </c>
      <c r="O129" s="115">
        <f t="shared" si="48"/>
        <v>1</v>
      </c>
      <c r="P129" s="116">
        <f t="shared" si="49"/>
        <v>0</v>
      </c>
      <c r="Q129" s="116">
        <f t="shared" si="50"/>
        <v>0</v>
      </c>
      <c r="R129" s="116">
        <f t="shared" si="51"/>
        <v>0</v>
      </c>
      <c r="S129" s="117">
        <f t="shared" si="52"/>
        <v>5</v>
      </c>
      <c r="T129" s="107">
        <f t="shared" si="53"/>
        <v>1</v>
      </c>
      <c r="U129" s="121">
        <f>SUM(O108:S129)</f>
        <v>126</v>
      </c>
      <c r="Y129" s="107" t="s">
        <v>2245</v>
      </c>
      <c r="Z129" s="115">
        <f t="shared" si="59"/>
        <v>1</v>
      </c>
      <c r="AA129" s="116">
        <f t="shared" si="59"/>
        <v>0</v>
      </c>
      <c r="AB129" s="116">
        <f t="shared" si="59"/>
        <v>0</v>
      </c>
      <c r="AC129" s="116">
        <f t="shared" si="59"/>
        <v>0</v>
      </c>
      <c r="AD129" s="117">
        <f t="shared" si="59"/>
        <v>5</v>
      </c>
      <c r="AE129" s="107">
        <f t="shared" si="55"/>
        <v>1</v>
      </c>
      <c r="AF129" s="121">
        <f>SUM(Z108:AD129)</f>
        <v>126</v>
      </c>
    </row>
    <row r="130" spans="2:33" ht="16.5" thickTop="1" thickBot="1" x14ac:dyDescent="0.3">
      <c r="B130" s="107" t="s">
        <v>2264</v>
      </c>
      <c r="C130" s="115">
        <f>SUM(C108:C129)</f>
        <v>12</v>
      </c>
      <c r="D130" s="116">
        <f>SUM(D108:D129)</f>
        <v>6</v>
      </c>
      <c r="E130" s="116">
        <f>SUM(E108:E129)</f>
        <v>5</v>
      </c>
      <c r="F130" s="116">
        <f>SUM(F108:F129)</f>
        <v>8</v>
      </c>
      <c r="G130" s="117">
        <f>SUM(G108:G129)</f>
        <v>221</v>
      </c>
      <c r="N130" s="107" t="s">
        <v>2264</v>
      </c>
      <c r="O130" s="115">
        <f>SUM(O108:O129)</f>
        <v>5</v>
      </c>
      <c r="P130" s="116">
        <f>SUM(P108:P129)</f>
        <v>1</v>
      </c>
      <c r="Q130" s="116">
        <f>SUM(Q108:Q129)</f>
        <v>2</v>
      </c>
      <c r="R130" s="116">
        <f>SUM(R108:R129)</f>
        <v>6</v>
      </c>
      <c r="S130" s="117">
        <f>SUM(S108:S129)</f>
        <v>112</v>
      </c>
      <c r="Y130" s="107" t="s">
        <v>2264</v>
      </c>
      <c r="Z130" s="115">
        <f>SUM(Z108:Z129)</f>
        <v>7</v>
      </c>
      <c r="AA130" s="116">
        <f>SUM(AA108:AA129)</f>
        <v>5</v>
      </c>
      <c r="AB130" s="116">
        <f>SUM(AB108:AB129)</f>
        <v>3</v>
      </c>
      <c r="AC130" s="116">
        <f>SUM(AC108:AC129)</f>
        <v>2</v>
      </c>
      <c r="AD130" s="117">
        <f>SUM(AD108:AD129)</f>
        <v>109</v>
      </c>
    </row>
    <row r="131" spans="2:33" ht="16.5" thickTop="1" thickBot="1" x14ac:dyDescent="0.3"/>
    <row r="132" spans="2:33" ht="16.5" thickTop="1" thickBot="1" x14ac:dyDescent="0.3">
      <c r="B132" s="125" t="s">
        <v>2246</v>
      </c>
      <c r="C132" s="118" t="s">
        <v>2257</v>
      </c>
      <c r="D132" s="119" t="s">
        <v>2258</v>
      </c>
      <c r="E132" s="119" t="s">
        <v>2259</v>
      </c>
      <c r="F132" s="119" t="s">
        <v>2260</v>
      </c>
      <c r="G132" s="120" t="s">
        <v>2261</v>
      </c>
      <c r="H132" s="121" t="s">
        <v>2269</v>
      </c>
      <c r="I132" s="125" t="s">
        <v>2263</v>
      </c>
      <c r="N132" s="125" t="s">
        <v>2246</v>
      </c>
      <c r="O132" s="118" t="s">
        <v>2257</v>
      </c>
      <c r="P132" s="119" t="s">
        <v>2258</v>
      </c>
      <c r="Q132" s="119" t="s">
        <v>2259</v>
      </c>
      <c r="R132" s="119" t="s">
        <v>2260</v>
      </c>
      <c r="S132" s="120" t="s">
        <v>2261</v>
      </c>
      <c r="T132" s="121" t="s">
        <v>2269</v>
      </c>
      <c r="U132" s="125" t="s">
        <v>2263</v>
      </c>
      <c r="Y132" s="125" t="s">
        <v>2246</v>
      </c>
      <c r="Z132" s="118" t="s">
        <v>2257</v>
      </c>
      <c r="AA132" s="119" t="s">
        <v>2258</v>
      </c>
      <c r="AB132" s="119" t="s">
        <v>2259</v>
      </c>
      <c r="AC132" s="119" t="s">
        <v>2260</v>
      </c>
      <c r="AD132" s="120" t="s">
        <v>2261</v>
      </c>
      <c r="AE132" s="121" t="s">
        <v>2269</v>
      </c>
      <c r="AF132" s="125" t="s">
        <v>2263</v>
      </c>
    </row>
    <row r="133" spans="2:33" ht="15.75" thickTop="1" x14ac:dyDescent="0.25">
      <c r="B133" s="105" t="s">
        <v>2247</v>
      </c>
      <c r="C133" s="109">
        <f t="shared" ref="C133:G145" si="60">C29-C81</f>
        <v>5</v>
      </c>
      <c r="D133" s="110">
        <f t="shared" si="60"/>
        <v>0</v>
      </c>
      <c r="E133" s="110">
        <f t="shared" si="60"/>
        <v>3</v>
      </c>
      <c r="F133" s="110">
        <f t="shared" si="60"/>
        <v>2</v>
      </c>
      <c r="G133" s="111">
        <f t="shared" si="60"/>
        <v>14</v>
      </c>
      <c r="H133" s="105">
        <f t="shared" ref="H133:H145" si="61">SUM(C133:G133)-G133</f>
        <v>10</v>
      </c>
      <c r="I133" s="105">
        <f t="shared" ref="I133:I145" si="62">SUM(C133:G133)/6</f>
        <v>4</v>
      </c>
      <c r="N133" s="105" t="s">
        <v>2247</v>
      </c>
      <c r="O133" s="109">
        <f t="shared" ref="O133:O145" si="63">C133-Z133</f>
        <v>2</v>
      </c>
      <c r="P133" s="110">
        <f t="shared" ref="P133:P145" si="64">D133-AA133</f>
        <v>0</v>
      </c>
      <c r="Q133" s="110">
        <f t="shared" ref="Q133:Q145" si="65">E133-AB133</f>
        <v>2</v>
      </c>
      <c r="R133" s="110">
        <f t="shared" ref="R133:R145" si="66">F133-AC133</f>
        <v>1</v>
      </c>
      <c r="S133" s="111">
        <f t="shared" ref="S133:S145" si="67">G133-AD133</f>
        <v>7</v>
      </c>
      <c r="T133" s="105">
        <f t="shared" ref="T133:T145" si="68">SUM(O133:S133)-S133</f>
        <v>5</v>
      </c>
      <c r="U133" s="105">
        <f t="shared" ref="U133:U145" si="69">SUM(O133:S133)/6</f>
        <v>2</v>
      </c>
      <c r="Y133" s="105" t="s">
        <v>2247</v>
      </c>
      <c r="Z133" s="109">
        <f t="shared" ref="Z133:AD145" si="70">Z29-Z81</f>
        <v>3</v>
      </c>
      <c r="AA133" s="110">
        <f t="shared" si="70"/>
        <v>0</v>
      </c>
      <c r="AB133" s="110">
        <f t="shared" si="70"/>
        <v>1</v>
      </c>
      <c r="AC133" s="110">
        <f t="shared" si="70"/>
        <v>1</v>
      </c>
      <c r="AD133" s="111">
        <f t="shared" si="70"/>
        <v>7</v>
      </c>
      <c r="AE133" s="105">
        <f t="shared" ref="AE133:AE145" si="71">SUM(Z133:AD133)-AD133</f>
        <v>5</v>
      </c>
      <c r="AF133" s="105">
        <f t="shared" ref="AF133:AF145" si="72">SUM(Z133:AD133)/6</f>
        <v>2</v>
      </c>
    </row>
    <row r="134" spans="2:33" x14ac:dyDescent="0.25">
      <c r="B134" s="106" t="s">
        <v>2225</v>
      </c>
      <c r="C134" s="112">
        <f t="shared" si="60"/>
        <v>1</v>
      </c>
      <c r="D134" s="113">
        <f t="shared" si="60"/>
        <v>0</v>
      </c>
      <c r="E134" s="113">
        <f t="shared" si="60"/>
        <v>1</v>
      </c>
      <c r="F134" s="113">
        <f t="shared" si="60"/>
        <v>1</v>
      </c>
      <c r="G134" s="114">
        <f t="shared" si="60"/>
        <v>9</v>
      </c>
      <c r="H134" s="106">
        <f t="shared" si="61"/>
        <v>3</v>
      </c>
      <c r="I134" s="106">
        <f t="shared" si="62"/>
        <v>2</v>
      </c>
      <c r="N134" s="106" t="s">
        <v>2225</v>
      </c>
      <c r="O134" s="112">
        <f t="shared" si="63"/>
        <v>0</v>
      </c>
      <c r="P134" s="113">
        <f t="shared" si="64"/>
        <v>0</v>
      </c>
      <c r="Q134" s="113">
        <f t="shared" si="65"/>
        <v>1</v>
      </c>
      <c r="R134" s="113">
        <f t="shared" si="66"/>
        <v>1</v>
      </c>
      <c r="S134" s="114">
        <f t="shared" si="67"/>
        <v>4</v>
      </c>
      <c r="T134" s="106">
        <f t="shared" si="68"/>
        <v>2</v>
      </c>
      <c r="U134" s="106">
        <f t="shared" si="69"/>
        <v>1</v>
      </c>
      <c r="Y134" s="106" t="s">
        <v>2225</v>
      </c>
      <c r="Z134" s="112">
        <f t="shared" si="70"/>
        <v>1</v>
      </c>
      <c r="AA134" s="113">
        <f t="shared" si="70"/>
        <v>0</v>
      </c>
      <c r="AB134" s="113">
        <f t="shared" si="70"/>
        <v>0</v>
      </c>
      <c r="AC134" s="113">
        <f t="shared" si="70"/>
        <v>0</v>
      </c>
      <c r="AD134" s="114">
        <f t="shared" si="70"/>
        <v>5</v>
      </c>
      <c r="AE134" s="106">
        <f t="shared" si="71"/>
        <v>1</v>
      </c>
      <c r="AF134" s="106">
        <f t="shared" si="72"/>
        <v>1</v>
      </c>
    </row>
    <row r="135" spans="2:33" x14ac:dyDescent="0.25">
      <c r="B135" s="106" t="s">
        <v>2249</v>
      </c>
      <c r="C135" s="112">
        <f t="shared" si="60"/>
        <v>0</v>
      </c>
      <c r="D135" s="113">
        <f t="shared" si="60"/>
        <v>0</v>
      </c>
      <c r="E135" s="113">
        <f t="shared" si="60"/>
        <v>0</v>
      </c>
      <c r="F135" s="113">
        <f t="shared" si="60"/>
        <v>0</v>
      </c>
      <c r="G135" s="114">
        <f t="shared" si="60"/>
        <v>24</v>
      </c>
      <c r="H135" s="106">
        <f t="shared" si="61"/>
        <v>0</v>
      </c>
      <c r="I135" s="106">
        <f t="shared" si="62"/>
        <v>4</v>
      </c>
      <c r="N135" s="106" t="s">
        <v>2249</v>
      </c>
      <c r="O135" s="112">
        <f t="shared" si="63"/>
        <v>0</v>
      </c>
      <c r="P135" s="113">
        <f t="shared" si="64"/>
        <v>0</v>
      </c>
      <c r="Q135" s="113">
        <f t="shared" si="65"/>
        <v>-3</v>
      </c>
      <c r="R135" s="113">
        <f t="shared" si="66"/>
        <v>3</v>
      </c>
      <c r="S135" s="114">
        <f t="shared" si="67"/>
        <v>12</v>
      </c>
      <c r="T135" s="106">
        <f t="shared" si="68"/>
        <v>0</v>
      </c>
      <c r="U135" s="106">
        <f t="shared" si="69"/>
        <v>2</v>
      </c>
      <c r="Y135" s="106" t="s">
        <v>2249</v>
      </c>
      <c r="Z135" s="112">
        <f t="shared" si="70"/>
        <v>0</v>
      </c>
      <c r="AA135" s="113">
        <f t="shared" si="70"/>
        <v>0</v>
      </c>
      <c r="AB135" s="113">
        <f t="shared" si="70"/>
        <v>3</v>
      </c>
      <c r="AC135" s="113">
        <f t="shared" si="70"/>
        <v>-3</v>
      </c>
      <c r="AD135" s="114">
        <f t="shared" si="70"/>
        <v>12</v>
      </c>
      <c r="AE135" s="106">
        <f t="shared" si="71"/>
        <v>0</v>
      </c>
      <c r="AF135" s="106">
        <f t="shared" si="72"/>
        <v>2</v>
      </c>
    </row>
    <row r="136" spans="2:33" x14ac:dyDescent="0.25">
      <c r="B136" s="106" t="s">
        <v>2250</v>
      </c>
      <c r="C136" s="112">
        <f t="shared" si="60"/>
        <v>0</v>
      </c>
      <c r="D136" s="113">
        <f t="shared" si="60"/>
        <v>0</v>
      </c>
      <c r="E136" s="113">
        <f t="shared" si="60"/>
        <v>0</v>
      </c>
      <c r="F136" s="113">
        <f t="shared" si="60"/>
        <v>0</v>
      </c>
      <c r="G136" s="114">
        <f t="shared" si="60"/>
        <v>24</v>
      </c>
      <c r="H136" s="106">
        <f t="shared" si="61"/>
        <v>0</v>
      </c>
      <c r="I136" s="106">
        <f t="shared" si="62"/>
        <v>4</v>
      </c>
      <c r="N136" s="106" t="s">
        <v>2250</v>
      </c>
      <c r="O136" s="112">
        <f t="shared" si="63"/>
        <v>0</v>
      </c>
      <c r="P136" s="113">
        <f t="shared" si="64"/>
        <v>0</v>
      </c>
      <c r="Q136" s="113">
        <f t="shared" si="65"/>
        <v>0</v>
      </c>
      <c r="R136" s="113">
        <f t="shared" si="66"/>
        <v>0</v>
      </c>
      <c r="S136" s="114">
        <f t="shared" si="67"/>
        <v>12</v>
      </c>
      <c r="T136" s="106">
        <f t="shared" si="68"/>
        <v>0</v>
      </c>
      <c r="U136" s="106">
        <f t="shared" si="69"/>
        <v>2</v>
      </c>
      <c r="Y136" s="106" t="s">
        <v>2250</v>
      </c>
      <c r="Z136" s="112">
        <f t="shared" si="70"/>
        <v>0</v>
      </c>
      <c r="AA136" s="113">
        <f t="shared" si="70"/>
        <v>0</v>
      </c>
      <c r="AB136" s="113">
        <f t="shared" si="70"/>
        <v>0</v>
      </c>
      <c r="AC136" s="113">
        <f t="shared" si="70"/>
        <v>0</v>
      </c>
      <c r="AD136" s="114">
        <f t="shared" si="70"/>
        <v>12</v>
      </c>
      <c r="AE136" s="106">
        <f t="shared" si="71"/>
        <v>0</v>
      </c>
      <c r="AF136" s="106">
        <f t="shared" si="72"/>
        <v>2</v>
      </c>
    </row>
    <row r="137" spans="2:33" x14ac:dyDescent="0.25">
      <c r="B137" s="106" t="s">
        <v>2227</v>
      </c>
      <c r="C137" s="112">
        <f t="shared" si="60"/>
        <v>0</v>
      </c>
      <c r="D137" s="113">
        <f t="shared" si="60"/>
        <v>0</v>
      </c>
      <c r="E137" s="113">
        <f t="shared" si="60"/>
        <v>3</v>
      </c>
      <c r="F137" s="113">
        <f t="shared" si="60"/>
        <v>0</v>
      </c>
      <c r="G137" s="114">
        <f t="shared" si="60"/>
        <v>21</v>
      </c>
      <c r="H137" s="106">
        <f t="shared" si="61"/>
        <v>3</v>
      </c>
      <c r="I137" s="106">
        <f t="shared" si="62"/>
        <v>4</v>
      </c>
      <c r="N137" s="106" t="s">
        <v>2227</v>
      </c>
      <c r="O137" s="112">
        <f t="shared" si="63"/>
        <v>0</v>
      </c>
      <c r="P137" s="113">
        <f t="shared" si="64"/>
        <v>0</v>
      </c>
      <c r="Q137" s="113">
        <f t="shared" si="65"/>
        <v>2</v>
      </c>
      <c r="R137" s="113">
        <f t="shared" si="66"/>
        <v>0</v>
      </c>
      <c r="S137" s="114">
        <f t="shared" si="67"/>
        <v>10</v>
      </c>
      <c r="T137" s="106">
        <f t="shared" si="68"/>
        <v>2</v>
      </c>
      <c r="U137" s="106">
        <f t="shared" si="69"/>
        <v>2</v>
      </c>
      <c r="Y137" s="106" t="s">
        <v>2227</v>
      </c>
      <c r="Z137" s="112">
        <f t="shared" si="70"/>
        <v>0</v>
      </c>
      <c r="AA137" s="113">
        <f t="shared" si="70"/>
        <v>0</v>
      </c>
      <c r="AB137" s="113">
        <f t="shared" si="70"/>
        <v>1</v>
      </c>
      <c r="AC137" s="113">
        <f t="shared" si="70"/>
        <v>0</v>
      </c>
      <c r="AD137" s="114">
        <f t="shared" si="70"/>
        <v>11</v>
      </c>
      <c r="AE137" s="106">
        <f t="shared" si="71"/>
        <v>1</v>
      </c>
      <c r="AF137" s="106">
        <f t="shared" si="72"/>
        <v>2</v>
      </c>
    </row>
    <row r="138" spans="2:33" x14ac:dyDescent="0.25">
      <c r="B138" s="106" t="s">
        <v>2252</v>
      </c>
      <c r="C138" s="112">
        <f t="shared" si="60"/>
        <v>0</v>
      </c>
      <c r="D138" s="113">
        <f t="shared" si="60"/>
        <v>0</v>
      </c>
      <c r="E138" s="113">
        <f t="shared" si="60"/>
        <v>0</v>
      </c>
      <c r="F138" s="113">
        <f t="shared" si="60"/>
        <v>0</v>
      </c>
      <c r="G138" s="114">
        <f t="shared" si="60"/>
        <v>6</v>
      </c>
      <c r="H138" s="106">
        <f t="shared" si="61"/>
        <v>0</v>
      </c>
      <c r="I138" s="106">
        <f t="shared" si="62"/>
        <v>1</v>
      </c>
      <c r="N138" s="106" t="s">
        <v>2252</v>
      </c>
      <c r="O138" s="112">
        <f t="shared" si="63"/>
        <v>0</v>
      </c>
      <c r="P138" s="113">
        <f t="shared" si="64"/>
        <v>0</v>
      </c>
      <c r="Q138" s="113">
        <f t="shared" si="65"/>
        <v>0</v>
      </c>
      <c r="R138" s="113">
        <f t="shared" si="66"/>
        <v>0</v>
      </c>
      <c r="S138" s="114">
        <f t="shared" si="67"/>
        <v>0</v>
      </c>
      <c r="T138" s="106">
        <f t="shared" si="68"/>
        <v>0</v>
      </c>
      <c r="U138" s="106">
        <f t="shared" si="69"/>
        <v>0</v>
      </c>
      <c r="Y138" s="106" t="s">
        <v>2252</v>
      </c>
      <c r="Z138" s="112">
        <f t="shared" si="70"/>
        <v>0</v>
      </c>
      <c r="AA138" s="113">
        <f t="shared" si="70"/>
        <v>0</v>
      </c>
      <c r="AB138" s="113">
        <f t="shared" si="70"/>
        <v>0</v>
      </c>
      <c r="AC138" s="113">
        <f t="shared" si="70"/>
        <v>0</v>
      </c>
      <c r="AD138" s="114">
        <f t="shared" si="70"/>
        <v>6</v>
      </c>
      <c r="AE138" s="106">
        <f t="shared" si="71"/>
        <v>0</v>
      </c>
      <c r="AF138" s="106">
        <f t="shared" si="72"/>
        <v>1</v>
      </c>
    </row>
    <row r="139" spans="2:33" x14ac:dyDescent="0.25">
      <c r="B139" s="106" t="s">
        <v>2248</v>
      </c>
      <c r="C139" s="112">
        <f t="shared" si="60"/>
        <v>0</v>
      </c>
      <c r="D139" s="113">
        <f t="shared" si="60"/>
        <v>0</v>
      </c>
      <c r="E139" s="113">
        <f t="shared" si="60"/>
        <v>0</v>
      </c>
      <c r="F139" s="113">
        <f t="shared" si="60"/>
        <v>1</v>
      </c>
      <c r="G139" s="114">
        <f t="shared" si="60"/>
        <v>23</v>
      </c>
      <c r="H139" s="106">
        <f t="shared" si="61"/>
        <v>1</v>
      </c>
      <c r="I139" s="106">
        <f t="shared" si="62"/>
        <v>4</v>
      </c>
      <c r="N139" s="106" t="s">
        <v>2248</v>
      </c>
      <c r="O139" s="112">
        <f t="shared" si="63"/>
        <v>0</v>
      </c>
      <c r="P139" s="113">
        <f t="shared" si="64"/>
        <v>0</v>
      </c>
      <c r="Q139" s="113">
        <f t="shared" si="65"/>
        <v>0</v>
      </c>
      <c r="R139" s="113">
        <f t="shared" si="66"/>
        <v>1</v>
      </c>
      <c r="S139" s="114">
        <f t="shared" si="67"/>
        <v>11</v>
      </c>
      <c r="T139" s="106">
        <f t="shared" si="68"/>
        <v>1</v>
      </c>
      <c r="U139" s="106">
        <f t="shared" si="69"/>
        <v>2</v>
      </c>
      <c r="Y139" s="106" t="s">
        <v>2248</v>
      </c>
      <c r="Z139" s="112">
        <f t="shared" si="70"/>
        <v>0</v>
      </c>
      <c r="AA139" s="113">
        <f t="shared" si="70"/>
        <v>0</v>
      </c>
      <c r="AB139" s="113">
        <f t="shared" si="70"/>
        <v>0</v>
      </c>
      <c r="AC139" s="113">
        <f t="shared" si="70"/>
        <v>0</v>
      </c>
      <c r="AD139" s="114">
        <f t="shared" si="70"/>
        <v>12</v>
      </c>
      <c r="AE139" s="106">
        <f t="shared" si="71"/>
        <v>0</v>
      </c>
      <c r="AF139" s="106">
        <f t="shared" si="72"/>
        <v>2</v>
      </c>
    </row>
    <row r="140" spans="2:33" x14ac:dyDescent="0.25">
      <c r="B140" s="106" t="s">
        <v>2234</v>
      </c>
      <c r="C140" s="112">
        <f t="shared" si="60"/>
        <v>6</v>
      </c>
      <c r="D140" s="113">
        <f t="shared" si="60"/>
        <v>2</v>
      </c>
      <c r="E140" s="113">
        <f t="shared" si="60"/>
        <v>5</v>
      </c>
      <c r="F140" s="113">
        <f t="shared" si="60"/>
        <v>3</v>
      </c>
      <c r="G140" s="114">
        <f t="shared" si="60"/>
        <v>8</v>
      </c>
      <c r="H140" s="106">
        <f t="shared" si="61"/>
        <v>16</v>
      </c>
      <c r="I140" s="106">
        <f t="shared" si="62"/>
        <v>4</v>
      </c>
      <c r="N140" s="106" t="s">
        <v>2234</v>
      </c>
      <c r="O140" s="112">
        <f t="shared" si="63"/>
        <v>2</v>
      </c>
      <c r="P140" s="113">
        <f t="shared" si="64"/>
        <v>2</v>
      </c>
      <c r="Q140" s="113">
        <f t="shared" si="65"/>
        <v>2</v>
      </c>
      <c r="R140" s="113">
        <f t="shared" si="66"/>
        <v>2</v>
      </c>
      <c r="S140" s="114">
        <f t="shared" si="67"/>
        <v>4</v>
      </c>
      <c r="T140" s="106">
        <f t="shared" si="68"/>
        <v>8</v>
      </c>
      <c r="U140" s="106">
        <f t="shared" si="69"/>
        <v>2</v>
      </c>
      <c r="Y140" s="106" t="s">
        <v>2234</v>
      </c>
      <c r="Z140" s="112">
        <f t="shared" si="70"/>
        <v>4</v>
      </c>
      <c r="AA140" s="113">
        <f t="shared" si="70"/>
        <v>0</v>
      </c>
      <c r="AB140" s="113">
        <f t="shared" si="70"/>
        <v>3</v>
      </c>
      <c r="AC140" s="113">
        <f t="shared" si="70"/>
        <v>1</v>
      </c>
      <c r="AD140" s="114">
        <f t="shared" si="70"/>
        <v>4</v>
      </c>
      <c r="AE140" s="106">
        <f t="shared" si="71"/>
        <v>8</v>
      </c>
      <c r="AF140" s="106">
        <f t="shared" si="72"/>
        <v>2</v>
      </c>
    </row>
    <row r="141" spans="2:33" x14ac:dyDescent="0.25">
      <c r="B141" s="106" t="s">
        <v>2238</v>
      </c>
      <c r="C141" s="112">
        <f t="shared" si="60"/>
        <v>4</v>
      </c>
      <c r="D141" s="113">
        <f t="shared" si="60"/>
        <v>5</v>
      </c>
      <c r="E141" s="113">
        <f t="shared" si="60"/>
        <v>2</v>
      </c>
      <c r="F141" s="113">
        <f t="shared" si="60"/>
        <v>1</v>
      </c>
      <c r="G141" s="114">
        <f t="shared" si="60"/>
        <v>12</v>
      </c>
      <c r="H141" s="106">
        <f t="shared" si="61"/>
        <v>12</v>
      </c>
      <c r="I141" s="106">
        <f t="shared" si="62"/>
        <v>4</v>
      </c>
      <c r="N141" s="106" t="s">
        <v>2238</v>
      </c>
      <c r="O141" s="112">
        <f t="shared" si="63"/>
        <v>2</v>
      </c>
      <c r="P141" s="113">
        <f t="shared" si="64"/>
        <v>4</v>
      </c>
      <c r="Q141" s="113">
        <f t="shared" si="65"/>
        <v>0</v>
      </c>
      <c r="R141" s="113">
        <f t="shared" si="66"/>
        <v>0</v>
      </c>
      <c r="S141" s="114">
        <f t="shared" si="67"/>
        <v>6</v>
      </c>
      <c r="T141" s="106">
        <f t="shared" si="68"/>
        <v>6</v>
      </c>
      <c r="U141" s="106">
        <f t="shared" si="69"/>
        <v>2</v>
      </c>
      <c r="Y141" s="106" t="s">
        <v>2238</v>
      </c>
      <c r="Z141" s="112">
        <f t="shared" si="70"/>
        <v>2</v>
      </c>
      <c r="AA141" s="113">
        <f t="shared" si="70"/>
        <v>1</v>
      </c>
      <c r="AB141" s="113">
        <f t="shared" si="70"/>
        <v>2</v>
      </c>
      <c r="AC141" s="113">
        <f t="shared" si="70"/>
        <v>1</v>
      </c>
      <c r="AD141" s="114">
        <f t="shared" si="70"/>
        <v>6</v>
      </c>
      <c r="AE141" s="106">
        <f t="shared" si="71"/>
        <v>6</v>
      </c>
      <c r="AF141" s="106">
        <f t="shared" si="72"/>
        <v>2</v>
      </c>
    </row>
    <row r="142" spans="2:33" x14ac:dyDescent="0.25">
      <c r="B142" s="106" t="s">
        <v>2251</v>
      </c>
      <c r="C142" s="112">
        <f t="shared" si="60"/>
        <v>2</v>
      </c>
      <c r="D142" s="113">
        <f t="shared" si="60"/>
        <v>0</v>
      </c>
      <c r="E142" s="113">
        <f t="shared" si="60"/>
        <v>0</v>
      </c>
      <c r="F142" s="113">
        <f t="shared" si="60"/>
        <v>0</v>
      </c>
      <c r="G142" s="114">
        <f t="shared" si="60"/>
        <v>10</v>
      </c>
      <c r="H142" s="106">
        <f t="shared" si="61"/>
        <v>2</v>
      </c>
      <c r="I142" s="106">
        <f t="shared" si="62"/>
        <v>2</v>
      </c>
      <c r="N142" s="106" t="s">
        <v>2251</v>
      </c>
      <c r="O142" s="112">
        <f t="shared" si="63"/>
        <v>1</v>
      </c>
      <c r="P142" s="113">
        <f t="shared" si="64"/>
        <v>0</v>
      </c>
      <c r="Q142" s="113">
        <f t="shared" si="65"/>
        <v>0</v>
      </c>
      <c r="R142" s="113">
        <f t="shared" si="66"/>
        <v>0</v>
      </c>
      <c r="S142" s="114">
        <f t="shared" si="67"/>
        <v>5</v>
      </c>
      <c r="T142" s="106">
        <f t="shared" si="68"/>
        <v>1</v>
      </c>
      <c r="U142" s="106">
        <f t="shared" si="69"/>
        <v>1</v>
      </c>
      <c r="Y142" s="106" t="s">
        <v>2251</v>
      </c>
      <c r="Z142" s="112">
        <f t="shared" si="70"/>
        <v>1</v>
      </c>
      <c r="AA142" s="113">
        <f t="shared" si="70"/>
        <v>0</v>
      </c>
      <c r="AB142" s="113">
        <f t="shared" si="70"/>
        <v>0</v>
      </c>
      <c r="AC142" s="113">
        <f t="shared" si="70"/>
        <v>0</v>
      </c>
      <c r="AD142" s="114">
        <f t="shared" si="70"/>
        <v>5</v>
      </c>
      <c r="AE142" s="106">
        <f t="shared" si="71"/>
        <v>1</v>
      </c>
      <c r="AF142" s="106">
        <f t="shared" si="72"/>
        <v>1</v>
      </c>
    </row>
    <row r="143" spans="2:33" ht="15.75" thickBot="1" x14ac:dyDescent="0.3">
      <c r="B143" s="106" t="s">
        <v>2241</v>
      </c>
      <c r="C143" s="112">
        <f t="shared" si="60"/>
        <v>1</v>
      </c>
      <c r="D143" s="113">
        <f t="shared" si="60"/>
        <v>0</v>
      </c>
      <c r="E143" s="113">
        <f t="shared" si="60"/>
        <v>0</v>
      </c>
      <c r="F143" s="113">
        <f t="shared" si="60"/>
        <v>1</v>
      </c>
      <c r="G143" s="114">
        <f t="shared" si="60"/>
        <v>4</v>
      </c>
      <c r="H143" s="106">
        <f t="shared" si="61"/>
        <v>2</v>
      </c>
      <c r="I143" s="106">
        <f t="shared" si="62"/>
        <v>1</v>
      </c>
      <c r="N143" s="106" t="s">
        <v>2241</v>
      </c>
      <c r="O143" s="112">
        <f t="shared" si="63"/>
        <v>1</v>
      </c>
      <c r="P143" s="113">
        <f t="shared" si="64"/>
        <v>0</v>
      </c>
      <c r="Q143" s="113">
        <f t="shared" si="65"/>
        <v>0</v>
      </c>
      <c r="R143" s="113">
        <f t="shared" si="66"/>
        <v>1</v>
      </c>
      <c r="S143" s="114">
        <f t="shared" si="67"/>
        <v>4</v>
      </c>
      <c r="T143" s="106">
        <f t="shared" si="68"/>
        <v>2</v>
      </c>
      <c r="U143" s="106">
        <f t="shared" si="69"/>
        <v>1</v>
      </c>
      <c r="Y143" s="106" t="s">
        <v>2241</v>
      </c>
      <c r="Z143" s="112">
        <f t="shared" si="70"/>
        <v>0</v>
      </c>
      <c r="AA143" s="113">
        <f t="shared" si="70"/>
        <v>0</v>
      </c>
      <c r="AB143" s="113">
        <f t="shared" si="70"/>
        <v>0</v>
      </c>
      <c r="AC143" s="113">
        <f t="shared" si="70"/>
        <v>0</v>
      </c>
      <c r="AD143" s="114">
        <f t="shared" si="70"/>
        <v>0</v>
      </c>
      <c r="AE143" s="106">
        <f t="shared" si="71"/>
        <v>0</v>
      </c>
      <c r="AF143" s="106">
        <f t="shared" si="72"/>
        <v>0</v>
      </c>
    </row>
    <row r="144" spans="2:33" ht="16.5" thickTop="1" thickBot="1" x14ac:dyDescent="0.3">
      <c r="B144" s="106" t="s">
        <v>2244</v>
      </c>
      <c r="C144" s="112">
        <f t="shared" si="60"/>
        <v>1</v>
      </c>
      <c r="D144" s="113">
        <f t="shared" si="60"/>
        <v>0</v>
      </c>
      <c r="E144" s="113">
        <f t="shared" si="60"/>
        <v>5</v>
      </c>
      <c r="F144" s="113">
        <f t="shared" si="60"/>
        <v>5</v>
      </c>
      <c r="G144" s="114">
        <f t="shared" si="60"/>
        <v>13</v>
      </c>
      <c r="H144" s="106">
        <f t="shared" si="61"/>
        <v>11</v>
      </c>
      <c r="I144" s="106">
        <f t="shared" si="62"/>
        <v>4</v>
      </c>
      <c r="J144" s="121" t="s">
        <v>2268</v>
      </c>
      <c r="N144" s="106" t="s">
        <v>2244</v>
      </c>
      <c r="O144" s="112">
        <f t="shared" si="63"/>
        <v>1</v>
      </c>
      <c r="P144" s="113">
        <f t="shared" si="64"/>
        <v>0</v>
      </c>
      <c r="Q144" s="113">
        <f t="shared" si="65"/>
        <v>3</v>
      </c>
      <c r="R144" s="113">
        <f t="shared" si="66"/>
        <v>2</v>
      </c>
      <c r="S144" s="114">
        <f t="shared" si="67"/>
        <v>6</v>
      </c>
      <c r="T144" s="106">
        <f t="shared" si="68"/>
        <v>6</v>
      </c>
      <c r="U144" s="106">
        <f t="shared" si="69"/>
        <v>2</v>
      </c>
      <c r="V144" s="121" t="s">
        <v>2268</v>
      </c>
      <c r="Y144" s="106" t="s">
        <v>2244</v>
      </c>
      <c r="Z144" s="112">
        <f t="shared" si="70"/>
        <v>0</v>
      </c>
      <c r="AA144" s="113">
        <f t="shared" si="70"/>
        <v>0</v>
      </c>
      <c r="AB144" s="113">
        <f t="shared" si="70"/>
        <v>2</v>
      </c>
      <c r="AC144" s="113">
        <f t="shared" si="70"/>
        <v>3</v>
      </c>
      <c r="AD144" s="114">
        <f t="shared" si="70"/>
        <v>7</v>
      </c>
      <c r="AE144" s="106">
        <f t="shared" si="71"/>
        <v>5</v>
      </c>
      <c r="AF144" s="106">
        <f t="shared" si="72"/>
        <v>2</v>
      </c>
      <c r="AG144" s="121" t="s">
        <v>2268</v>
      </c>
    </row>
    <row r="145" spans="2:33" ht="16.5" thickTop="1" thickBot="1" x14ac:dyDescent="0.3">
      <c r="B145" s="107" t="s">
        <v>2245</v>
      </c>
      <c r="C145" s="115">
        <f t="shared" si="60"/>
        <v>0</v>
      </c>
      <c r="D145" s="116">
        <f t="shared" si="60"/>
        <v>5</v>
      </c>
      <c r="E145" s="116">
        <f t="shared" si="60"/>
        <v>4</v>
      </c>
      <c r="F145" s="116">
        <f t="shared" si="60"/>
        <v>4</v>
      </c>
      <c r="G145" s="117">
        <f t="shared" si="60"/>
        <v>11</v>
      </c>
      <c r="H145" s="107">
        <f t="shared" si="61"/>
        <v>13</v>
      </c>
      <c r="I145" s="107">
        <f t="shared" si="62"/>
        <v>4</v>
      </c>
      <c r="J145" s="121">
        <f>SUM(C133:G145)</f>
        <v>252</v>
      </c>
      <c r="N145" s="107" t="s">
        <v>2245</v>
      </c>
      <c r="O145" s="115">
        <f t="shared" si="63"/>
        <v>0</v>
      </c>
      <c r="P145" s="116">
        <f t="shared" si="64"/>
        <v>2</v>
      </c>
      <c r="Q145" s="116">
        <f t="shared" si="65"/>
        <v>2</v>
      </c>
      <c r="R145" s="116">
        <f t="shared" si="66"/>
        <v>3</v>
      </c>
      <c r="S145" s="117">
        <f t="shared" si="67"/>
        <v>5</v>
      </c>
      <c r="T145" s="107">
        <f t="shared" si="68"/>
        <v>7</v>
      </c>
      <c r="U145" s="107">
        <f t="shared" si="69"/>
        <v>2</v>
      </c>
      <c r="V145" s="121">
        <f>SUM(O133:S145)</f>
        <v>126</v>
      </c>
      <c r="Y145" s="107" t="s">
        <v>2245</v>
      </c>
      <c r="Z145" s="115">
        <f t="shared" si="70"/>
        <v>0</v>
      </c>
      <c r="AA145" s="116">
        <f t="shared" si="70"/>
        <v>3</v>
      </c>
      <c r="AB145" s="116">
        <f t="shared" si="70"/>
        <v>2</v>
      </c>
      <c r="AC145" s="116">
        <f t="shared" si="70"/>
        <v>1</v>
      </c>
      <c r="AD145" s="117">
        <f t="shared" si="70"/>
        <v>6</v>
      </c>
      <c r="AE145" s="107">
        <f t="shared" si="71"/>
        <v>6</v>
      </c>
      <c r="AF145" s="107">
        <f t="shared" si="72"/>
        <v>2</v>
      </c>
      <c r="AG145" s="121">
        <f>SUM(Z133:AD145)</f>
        <v>126</v>
      </c>
    </row>
    <row r="146" spans="2:33" ht="16.5" thickTop="1" thickBot="1" x14ac:dyDescent="0.3">
      <c r="B146" s="107" t="s">
        <v>2264</v>
      </c>
      <c r="C146" s="115">
        <f>SUM(C133:C145)</f>
        <v>20</v>
      </c>
      <c r="D146" s="116">
        <f>SUM(D133:D145)</f>
        <v>12</v>
      </c>
      <c r="E146" s="116">
        <f>SUM(E133:E145)</f>
        <v>23</v>
      </c>
      <c r="F146" s="116">
        <f>SUM(F133:F145)</f>
        <v>18</v>
      </c>
      <c r="G146" s="117">
        <f>SUM(G133:G145)</f>
        <v>179</v>
      </c>
      <c r="N146" s="107" t="s">
        <v>2264</v>
      </c>
      <c r="O146" s="115">
        <f>SUM(O133:O145)</f>
        <v>9</v>
      </c>
      <c r="P146" s="116">
        <f>SUM(P133:P145)</f>
        <v>8</v>
      </c>
      <c r="Q146" s="116">
        <f>SUM(Q133:Q145)</f>
        <v>9</v>
      </c>
      <c r="R146" s="116">
        <f>SUM(R133:R145)</f>
        <v>14</v>
      </c>
      <c r="S146" s="117">
        <f>SUM(S133:S145)</f>
        <v>86</v>
      </c>
      <c r="Y146" s="107" t="s">
        <v>2264</v>
      </c>
      <c r="Z146" s="115">
        <f>SUM(Z133:Z145)</f>
        <v>11</v>
      </c>
      <c r="AA146" s="116">
        <f>SUM(AA133:AA145)</f>
        <v>4</v>
      </c>
      <c r="AB146" s="116">
        <f>SUM(AB133:AB145)</f>
        <v>14</v>
      </c>
      <c r="AC146" s="116">
        <f>SUM(AC133:AC145)</f>
        <v>4</v>
      </c>
      <c r="AD146" s="117">
        <f>SUM(AD133:AD145)</f>
        <v>93</v>
      </c>
    </row>
    <row r="147" spans="2:33" ht="16.5" thickTop="1" thickBot="1" x14ac:dyDescent="0.3"/>
    <row r="148" spans="2:33" ht="16.5" thickTop="1" thickBot="1" x14ac:dyDescent="0.3">
      <c r="B148" s="108" t="s">
        <v>2253</v>
      </c>
      <c r="C148" s="118" t="s">
        <v>2257</v>
      </c>
      <c r="D148" s="119" t="s">
        <v>2258</v>
      </c>
      <c r="E148" s="119" t="s">
        <v>2259</v>
      </c>
      <c r="F148" s="120" t="s">
        <v>2260</v>
      </c>
      <c r="G148" s="108" t="s">
        <v>2262</v>
      </c>
      <c r="N148" s="108" t="s">
        <v>2253</v>
      </c>
      <c r="O148" s="118" t="s">
        <v>2257</v>
      </c>
      <c r="P148" s="119" t="s">
        <v>2258</v>
      </c>
      <c r="Q148" s="119" t="s">
        <v>2259</v>
      </c>
      <c r="R148" s="120" t="s">
        <v>2260</v>
      </c>
      <c r="S148" s="108" t="s">
        <v>2262</v>
      </c>
      <c r="Y148" s="108" t="s">
        <v>2253</v>
      </c>
      <c r="Z148" s="118" t="s">
        <v>2257</v>
      </c>
      <c r="AA148" s="119" t="s">
        <v>2258</v>
      </c>
      <c r="AB148" s="119" t="s">
        <v>2259</v>
      </c>
      <c r="AC148" s="120" t="s">
        <v>2260</v>
      </c>
      <c r="AD148" s="108" t="s">
        <v>2262</v>
      </c>
    </row>
    <row r="149" spans="2:33" ht="15.75" thickTop="1" x14ac:dyDescent="0.25">
      <c r="B149" s="122" t="s">
        <v>2255</v>
      </c>
      <c r="C149" s="109">
        <f t="shared" ref="C149:F152" si="73">C45-C97</f>
        <v>3</v>
      </c>
      <c r="D149" s="110">
        <f t="shared" si="73"/>
        <v>19</v>
      </c>
      <c r="E149" s="110">
        <f t="shared" si="73"/>
        <v>41</v>
      </c>
      <c r="F149" s="111">
        <f t="shared" si="73"/>
        <v>27</v>
      </c>
      <c r="G149" s="122">
        <f>SUM(C149:D149)</f>
        <v>22</v>
      </c>
      <c r="N149" s="122" t="s">
        <v>2255</v>
      </c>
      <c r="O149" s="109">
        <f t="shared" ref="O149:R152" si="74">C149-Z149</f>
        <v>3</v>
      </c>
      <c r="P149" s="110">
        <f t="shared" si="74"/>
        <v>13</v>
      </c>
      <c r="Q149" s="110">
        <f t="shared" si="74"/>
        <v>25</v>
      </c>
      <c r="R149" s="111">
        <f t="shared" si="74"/>
        <v>13</v>
      </c>
      <c r="S149" s="122">
        <f>SUM(O149:P149)</f>
        <v>16</v>
      </c>
      <c r="Y149" s="122" t="s">
        <v>2255</v>
      </c>
      <c r="Z149" s="109">
        <f t="shared" ref="Z149:AC152" si="75">Z45-Z97</f>
        <v>0</v>
      </c>
      <c r="AA149" s="110">
        <f t="shared" si="75"/>
        <v>6</v>
      </c>
      <c r="AB149" s="110">
        <f t="shared" si="75"/>
        <v>16</v>
      </c>
      <c r="AC149" s="111">
        <f t="shared" si="75"/>
        <v>14</v>
      </c>
      <c r="AD149" s="122">
        <f>SUM(Z149:AA149)</f>
        <v>6</v>
      </c>
    </row>
    <row r="150" spans="2:33" x14ac:dyDescent="0.25">
      <c r="B150" s="123" t="s">
        <v>2252</v>
      </c>
      <c r="C150" s="112">
        <f t="shared" si="73"/>
        <v>9</v>
      </c>
      <c r="D150" s="113">
        <f t="shared" si="73"/>
        <v>5</v>
      </c>
      <c r="E150" s="113">
        <f t="shared" si="73"/>
        <v>1</v>
      </c>
      <c r="F150" s="114">
        <f t="shared" si="73"/>
        <v>15</v>
      </c>
      <c r="G150" s="123">
        <f t="shared" ref="G150:G152" si="76">SUM(C150:D150)</f>
        <v>14</v>
      </c>
      <c r="N150" s="123" t="s">
        <v>2252</v>
      </c>
      <c r="O150" s="112">
        <f t="shared" si="74"/>
        <v>4</v>
      </c>
      <c r="P150" s="113">
        <f t="shared" si="74"/>
        <v>2</v>
      </c>
      <c r="Q150" s="113">
        <f t="shared" si="74"/>
        <v>0</v>
      </c>
      <c r="R150" s="114">
        <f t="shared" si="74"/>
        <v>6</v>
      </c>
      <c r="S150" s="123">
        <f t="shared" ref="S150:S152" si="77">SUM(O150:P150)</f>
        <v>6</v>
      </c>
      <c r="Y150" s="123" t="s">
        <v>2252</v>
      </c>
      <c r="Z150" s="112">
        <f t="shared" si="75"/>
        <v>5</v>
      </c>
      <c r="AA150" s="113">
        <f t="shared" si="75"/>
        <v>3</v>
      </c>
      <c r="AB150" s="113">
        <f t="shared" si="75"/>
        <v>1</v>
      </c>
      <c r="AC150" s="114">
        <f t="shared" si="75"/>
        <v>9</v>
      </c>
      <c r="AD150" s="123">
        <f t="shared" ref="AD150:AD152" si="78">SUM(Z150:AA150)</f>
        <v>8</v>
      </c>
    </row>
    <row r="151" spans="2:33" x14ac:dyDescent="0.25">
      <c r="B151" s="123" t="s">
        <v>2254</v>
      </c>
      <c r="C151" s="112">
        <f t="shared" si="73"/>
        <v>59</v>
      </c>
      <c r="D151" s="113">
        <f t="shared" si="73"/>
        <v>16</v>
      </c>
      <c r="E151" s="113">
        <f t="shared" si="73"/>
        <v>19</v>
      </c>
      <c r="F151" s="114">
        <f t="shared" si="73"/>
        <v>14</v>
      </c>
      <c r="G151" s="123">
        <f t="shared" si="76"/>
        <v>75</v>
      </c>
      <c r="N151" s="123" t="s">
        <v>2254</v>
      </c>
      <c r="O151" s="112">
        <f t="shared" si="74"/>
        <v>25</v>
      </c>
      <c r="P151" s="113">
        <f t="shared" si="74"/>
        <v>9</v>
      </c>
      <c r="Q151" s="113">
        <f t="shared" si="74"/>
        <v>4</v>
      </c>
      <c r="R151" s="114">
        <f t="shared" si="74"/>
        <v>10</v>
      </c>
      <c r="S151" s="123">
        <f t="shared" si="77"/>
        <v>34</v>
      </c>
      <c r="Y151" s="123" t="s">
        <v>2254</v>
      </c>
      <c r="Z151" s="112">
        <f t="shared" si="75"/>
        <v>34</v>
      </c>
      <c r="AA151" s="113">
        <f t="shared" si="75"/>
        <v>7</v>
      </c>
      <c r="AB151" s="113">
        <f t="shared" si="75"/>
        <v>15</v>
      </c>
      <c r="AC151" s="114">
        <f t="shared" si="75"/>
        <v>4</v>
      </c>
      <c r="AD151" s="123">
        <f t="shared" si="78"/>
        <v>41</v>
      </c>
    </row>
    <row r="152" spans="2:33" ht="15.75" thickBot="1" x14ac:dyDescent="0.3">
      <c r="B152" s="124" t="s">
        <v>2256</v>
      </c>
      <c r="C152" s="115">
        <f t="shared" si="73"/>
        <v>7</v>
      </c>
      <c r="D152" s="116">
        <f t="shared" si="73"/>
        <v>14</v>
      </c>
      <c r="E152" s="116">
        <f t="shared" si="73"/>
        <v>3</v>
      </c>
      <c r="F152" s="117">
        <f t="shared" si="73"/>
        <v>0</v>
      </c>
      <c r="G152" s="124">
        <f t="shared" si="76"/>
        <v>21</v>
      </c>
      <c r="N152" s="124" t="s">
        <v>2256</v>
      </c>
      <c r="O152" s="115">
        <f t="shared" si="74"/>
        <v>2</v>
      </c>
      <c r="P152" s="116">
        <f t="shared" si="74"/>
        <v>8</v>
      </c>
      <c r="Q152" s="116">
        <f t="shared" si="74"/>
        <v>2</v>
      </c>
      <c r="R152" s="117">
        <f t="shared" si="74"/>
        <v>0</v>
      </c>
      <c r="S152" s="124">
        <f t="shared" si="77"/>
        <v>10</v>
      </c>
      <c r="Y152" s="124" t="s">
        <v>2256</v>
      </c>
      <c r="Z152" s="115">
        <f t="shared" si="75"/>
        <v>5</v>
      </c>
      <c r="AA152" s="116">
        <f t="shared" si="75"/>
        <v>6</v>
      </c>
      <c r="AB152" s="116">
        <f t="shared" si="75"/>
        <v>1</v>
      </c>
      <c r="AC152" s="117">
        <f t="shared" si="75"/>
        <v>0</v>
      </c>
      <c r="AD152" s="124">
        <f t="shared" si="78"/>
        <v>11</v>
      </c>
    </row>
    <row r="153" spans="2:33" ht="16.5" thickTop="1" thickBot="1" x14ac:dyDescent="0.3">
      <c r="B153" s="124" t="s">
        <v>2264</v>
      </c>
      <c r="C153" s="115">
        <f>SUM(C149:C152)</f>
        <v>78</v>
      </c>
      <c r="D153" s="116">
        <f>SUM(D149:D152)</f>
        <v>54</v>
      </c>
      <c r="E153" s="116">
        <f>SUM(E149:E152)</f>
        <v>64</v>
      </c>
      <c r="F153" s="117">
        <f>SUM(F149:F152)</f>
        <v>56</v>
      </c>
      <c r="N153" s="124" t="s">
        <v>2264</v>
      </c>
      <c r="O153" s="115">
        <f>SUM(O149:O152)</f>
        <v>34</v>
      </c>
      <c r="P153" s="116">
        <f>SUM(P149:P152)</f>
        <v>32</v>
      </c>
      <c r="Q153" s="116">
        <f>SUM(Q149:Q152)</f>
        <v>31</v>
      </c>
      <c r="R153" s="117">
        <f>SUM(R149:R152)</f>
        <v>29</v>
      </c>
      <c r="Y153" s="124" t="s">
        <v>2264</v>
      </c>
      <c r="Z153" s="115">
        <f>SUM(Z149:Z152)</f>
        <v>44</v>
      </c>
      <c r="AA153" s="116">
        <f>SUM(AA149:AA152)</f>
        <v>22</v>
      </c>
      <c r="AB153" s="116">
        <f>SUM(AB149:AB152)</f>
        <v>33</v>
      </c>
      <c r="AC153" s="117">
        <f>SUM(AC149:AC152)</f>
        <v>27</v>
      </c>
      <c r="AD153" s="124"/>
    </row>
    <row r="154" spans="2:33" ht="15.75" thickTop="1" x14ac:dyDescent="0.25"/>
    <row r="158" spans="2:33" ht="15.75" thickBot="1" x14ac:dyDescent="0.3">
      <c r="B158" s="167" t="s">
        <v>2279</v>
      </c>
      <c r="C158" s="167"/>
      <c r="D158" s="167"/>
      <c r="E158" s="167"/>
      <c r="F158" s="167"/>
      <c r="G158" s="167"/>
      <c r="H158" s="167"/>
      <c r="I158" s="167"/>
      <c r="J158" s="167"/>
      <c r="N158" s="167" t="s">
        <v>2280</v>
      </c>
      <c r="O158" s="167"/>
      <c r="P158" s="167"/>
      <c r="Q158" s="167"/>
      <c r="R158" s="167"/>
      <c r="S158" s="167"/>
      <c r="T158" s="167"/>
      <c r="U158" s="167"/>
      <c r="V158" s="167"/>
      <c r="Y158" s="167" t="s">
        <v>2281</v>
      </c>
      <c r="Z158" s="167"/>
      <c r="AA158" s="167"/>
      <c r="AB158" s="167"/>
      <c r="AC158" s="167"/>
      <c r="AD158" s="167"/>
      <c r="AE158" s="167"/>
      <c r="AF158" s="167"/>
      <c r="AG158" s="167"/>
    </row>
    <row r="159" spans="2:33" ht="16.5" thickTop="1" thickBot="1" x14ac:dyDescent="0.3">
      <c r="B159" s="121" t="s">
        <v>2223</v>
      </c>
      <c r="C159" s="118" t="s">
        <v>2257</v>
      </c>
      <c r="D159" s="119" t="s">
        <v>2258</v>
      </c>
      <c r="E159" s="119" t="s">
        <v>2259</v>
      </c>
      <c r="F159" s="119" t="s">
        <v>2260</v>
      </c>
      <c r="G159" s="120" t="s">
        <v>2261</v>
      </c>
      <c r="H159" s="121" t="s">
        <v>2269</v>
      </c>
      <c r="I159" s="146" t="s">
        <v>2282</v>
      </c>
      <c r="J159" s="146" t="s">
        <v>2283</v>
      </c>
      <c r="N159" s="121" t="s">
        <v>2223</v>
      </c>
      <c r="O159" s="118" t="s">
        <v>2257</v>
      </c>
      <c r="P159" s="119" t="s">
        <v>2258</v>
      </c>
      <c r="Q159" s="119" t="s">
        <v>2259</v>
      </c>
      <c r="R159" s="119" t="s">
        <v>2260</v>
      </c>
      <c r="S159" s="120" t="s">
        <v>2261</v>
      </c>
      <c r="T159" s="121" t="s">
        <v>2269</v>
      </c>
      <c r="U159" s="146" t="s">
        <v>2282</v>
      </c>
      <c r="Y159" s="121" t="s">
        <v>2223</v>
      </c>
      <c r="Z159" s="118" t="s">
        <v>2257</v>
      </c>
      <c r="AA159" s="119" t="s">
        <v>2258</v>
      </c>
      <c r="AB159" s="119" t="s">
        <v>2259</v>
      </c>
      <c r="AC159" s="119" t="s">
        <v>2260</v>
      </c>
      <c r="AD159" s="120" t="s">
        <v>2261</v>
      </c>
      <c r="AE159" s="121" t="s">
        <v>2269</v>
      </c>
      <c r="AF159" s="146" t="s">
        <v>2282</v>
      </c>
    </row>
    <row r="160" spans="2:33" ht="15.75" thickTop="1" x14ac:dyDescent="0.25">
      <c r="B160" s="105" t="s">
        <v>2224</v>
      </c>
      <c r="C160" s="109" t="str">
        <f>IF(SUM(C108-C56) &gt; 0, "JAH","EI")</f>
        <v>EI</v>
      </c>
      <c r="D160" s="110" t="str">
        <f t="shared" ref="D160:F160" si="79">IF(SUM(D108-D56) &gt; 0, "JAH","EI")</f>
        <v>EI</v>
      </c>
      <c r="E160" s="110" t="str">
        <f t="shared" si="79"/>
        <v>EI</v>
      </c>
      <c r="F160" s="110" t="str">
        <f t="shared" si="79"/>
        <v>EI</v>
      </c>
      <c r="G160" s="111" t="str">
        <f>IF(SUM(G108-G56) &lt; 0, "JAH","EI")</f>
        <v>EI</v>
      </c>
      <c r="H160" s="147">
        <f t="shared" ref="H160:H180" si="80">SUM(C108-C56)</f>
        <v>0</v>
      </c>
      <c r="I160" s="147" t="str">
        <f>IF(SUM((C108-C56),(D108-D56),(E108-E56),(F108-F56)) &gt; 0, "JAH", "EI")</f>
        <v>EI</v>
      </c>
      <c r="J160" s="147">
        <f>SUM((C108-C56),(D108-D56),(E108-E56),(F108-F56))</f>
        <v>0</v>
      </c>
      <c r="N160" s="105" t="s">
        <v>2224</v>
      </c>
      <c r="O160" s="109" t="str">
        <f>IF(SUM(O108-O56) &gt; 0, "JAH","EI")</f>
        <v>EI</v>
      </c>
      <c r="P160" s="110" t="str">
        <f t="shared" ref="P160:R160" si="81">IF(SUM(P108-P56) &gt; 0, "JAH","EI")</f>
        <v>EI</v>
      </c>
      <c r="Q160" s="110" t="str">
        <f t="shared" si="81"/>
        <v>EI</v>
      </c>
      <c r="R160" s="110" t="str">
        <f t="shared" si="81"/>
        <v>EI</v>
      </c>
      <c r="S160" s="111" t="str">
        <f>IF(SUM(S108-S56) &lt; 0, "JAH","EI")</f>
        <v>EI</v>
      </c>
      <c r="T160" s="147">
        <f t="shared" ref="T160:T180" si="82">SUM(O108-O56)</f>
        <v>0</v>
      </c>
      <c r="U160" s="147" t="str">
        <f>IF(SUM((O108-O56),(P108-P56),(Q108-Q56),(R108-R56)) &gt; 0, "JAH", "EI")</f>
        <v>EI</v>
      </c>
      <c r="V160" s="147">
        <f>SUM((O108-O56),(P108-P56),(Q108-Q56),(R108-R56))</f>
        <v>0</v>
      </c>
      <c r="Y160" s="105" t="s">
        <v>2224</v>
      </c>
      <c r="Z160" s="109" t="str">
        <f>IF(SUM(Z108-Z56) &gt; 0, "JAH","EI")</f>
        <v>EI</v>
      </c>
      <c r="AA160" s="110" t="str">
        <f t="shared" ref="AA160:AC160" si="83">IF(SUM(AA108-AA56) &gt; 0, "JAH","EI")</f>
        <v>EI</v>
      </c>
      <c r="AB160" s="110" t="str">
        <f t="shared" si="83"/>
        <v>EI</v>
      </c>
      <c r="AC160" s="110" t="str">
        <f t="shared" si="83"/>
        <v>EI</v>
      </c>
      <c r="AD160" s="111" t="str">
        <f>IF(SUM(AD108-AD56) &lt; 0, "JAH","EI")</f>
        <v>EI</v>
      </c>
      <c r="AE160" s="147">
        <f t="shared" ref="AE160:AE180" si="84">SUM(Z108-Z56)</f>
        <v>0</v>
      </c>
      <c r="AF160" s="147" t="str">
        <f>IF(SUM((Z108-Z56),(AA108-AA56),(AB108-AB56),(AC108-AC56)) &gt; 0, "JAH", "EI")</f>
        <v>EI</v>
      </c>
      <c r="AG160" s="147">
        <f>SUM((Z108-Z56),(AA108-AA56),(AB108-AB56),(AC108-AC56))</f>
        <v>0</v>
      </c>
    </row>
    <row r="161" spans="2:33" x14ac:dyDescent="0.25">
      <c r="B161" s="106" t="s">
        <v>2225</v>
      </c>
      <c r="C161" s="112" t="str">
        <f t="shared" ref="C161:F161" si="85">IF(SUM(C109-C57) &gt; 0, "JAH","EI")</f>
        <v>EI</v>
      </c>
      <c r="D161" s="113" t="str">
        <f t="shared" si="85"/>
        <v>JAH</v>
      </c>
      <c r="E161" s="113" t="str">
        <f t="shared" si="85"/>
        <v>EI</v>
      </c>
      <c r="F161" s="113" t="str">
        <f t="shared" si="85"/>
        <v>EI</v>
      </c>
      <c r="G161" s="114" t="str">
        <f t="shared" ref="G161:G181" si="86">IF(SUM(G109-G57) &lt; 0, "JAH","EI")</f>
        <v>EI</v>
      </c>
      <c r="H161" s="148">
        <f t="shared" si="80"/>
        <v>0</v>
      </c>
      <c r="I161" s="148" t="str">
        <f t="shared" ref="I161:I181" si="87">IF(SUM((C109-C57),(D109-D57),(E109-E57),(F109-F57)) &gt; 0, "JAH", "EI")</f>
        <v>EI</v>
      </c>
      <c r="J161" s="148">
        <f t="shared" ref="J161:J181" si="88">SUM((C109-C57),(D109-D57),(E109-E57),(F109-F57))</f>
        <v>0</v>
      </c>
      <c r="N161" s="106" t="s">
        <v>2225</v>
      </c>
      <c r="O161" s="112" t="str">
        <f t="shared" ref="O161:R161" si="89">IF(SUM(O109-O57) &gt; 0, "JAH","EI")</f>
        <v>EI</v>
      </c>
      <c r="P161" s="113" t="str">
        <f t="shared" si="89"/>
        <v>EI</v>
      </c>
      <c r="Q161" s="113" t="str">
        <f t="shared" si="89"/>
        <v>EI</v>
      </c>
      <c r="R161" s="113" t="str">
        <f t="shared" si="89"/>
        <v>EI</v>
      </c>
      <c r="S161" s="114" t="str">
        <f t="shared" ref="S161:S181" si="90">IF(SUM(S109-S57) &lt; 0, "JAH","EI")</f>
        <v>EI</v>
      </c>
      <c r="T161" s="148">
        <f t="shared" si="82"/>
        <v>0</v>
      </c>
      <c r="U161" s="148" t="str">
        <f t="shared" ref="U161:U181" si="91">IF(SUM((O109-O57),(P109-P57),(Q109-Q57),(R109-R57)) &gt; 0, "JAH", "EI")</f>
        <v>EI</v>
      </c>
      <c r="V161" s="148">
        <f t="shared" ref="V161:V181" si="92">SUM((O109-O57),(P109-P57),(Q109-Q57),(R109-R57))</f>
        <v>0</v>
      </c>
      <c r="Y161" s="106" t="s">
        <v>2225</v>
      </c>
      <c r="Z161" s="112" t="str">
        <f t="shared" ref="Z161:AC161" si="93">IF(SUM(Z109-Z57) &gt; 0, "JAH","EI")</f>
        <v>EI</v>
      </c>
      <c r="AA161" s="113" t="str">
        <f t="shared" si="93"/>
        <v>JAH</v>
      </c>
      <c r="AB161" s="113" t="str">
        <f t="shared" si="93"/>
        <v>EI</v>
      </c>
      <c r="AC161" s="113" t="str">
        <f t="shared" si="93"/>
        <v>EI</v>
      </c>
      <c r="AD161" s="114" t="str">
        <f t="shared" ref="AD161:AD181" si="94">IF(SUM(AD109-AD57) &lt; 0, "JAH","EI")</f>
        <v>EI</v>
      </c>
      <c r="AE161" s="148">
        <f t="shared" si="84"/>
        <v>0</v>
      </c>
      <c r="AF161" s="148" t="str">
        <f t="shared" ref="AF161:AF181" si="95">IF(SUM((Z109-Z57),(AA109-AA57),(AB109-AB57),(AC109-AC57)) &gt; 0, "JAH", "EI")</f>
        <v>EI</v>
      </c>
      <c r="AG161" s="148">
        <f t="shared" ref="AG161:AG181" si="96">SUM((Z109-Z57),(AA109-AA57),(AB109-AB57),(AC109-AC57))</f>
        <v>0</v>
      </c>
    </row>
    <row r="162" spans="2:33" x14ac:dyDescent="0.25">
      <c r="B162" s="106" t="s">
        <v>2226</v>
      </c>
      <c r="C162" s="112" t="str">
        <f t="shared" ref="C162:F162" si="97">IF(SUM(C110-C58) &gt; 0, "JAH","EI")</f>
        <v>EI</v>
      </c>
      <c r="D162" s="113" t="str">
        <f t="shared" si="97"/>
        <v>EI</v>
      </c>
      <c r="E162" s="113" t="str">
        <f t="shared" si="97"/>
        <v>EI</v>
      </c>
      <c r="F162" s="113" t="str">
        <f t="shared" si="97"/>
        <v>EI</v>
      </c>
      <c r="G162" s="114" t="str">
        <f t="shared" si="86"/>
        <v>EI</v>
      </c>
      <c r="H162" s="148">
        <f t="shared" si="80"/>
        <v>0</v>
      </c>
      <c r="I162" s="148" t="str">
        <f t="shared" si="87"/>
        <v>EI</v>
      </c>
      <c r="J162" s="148">
        <f t="shared" si="88"/>
        <v>0</v>
      </c>
      <c r="N162" s="106" t="s">
        <v>2226</v>
      </c>
      <c r="O162" s="112" t="str">
        <f t="shared" ref="O162:R162" si="98">IF(SUM(O110-O58) &gt; 0, "JAH","EI")</f>
        <v>EI</v>
      </c>
      <c r="P162" s="113" t="str">
        <f t="shared" si="98"/>
        <v>EI</v>
      </c>
      <c r="Q162" s="113" t="str">
        <f t="shared" si="98"/>
        <v>EI</v>
      </c>
      <c r="R162" s="113" t="str">
        <f t="shared" si="98"/>
        <v>EI</v>
      </c>
      <c r="S162" s="114" t="str">
        <f t="shared" si="90"/>
        <v>EI</v>
      </c>
      <c r="T162" s="148">
        <f t="shared" si="82"/>
        <v>0</v>
      </c>
      <c r="U162" s="148" t="str">
        <f t="shared" si="91"/>
        <v>EI</v>
      </c>
      <c r="V162" s="148">
        <f t="shared" si="92"/>
        <v>0</v>
      </c>
      <c r="Y162" s="106" t="s">
        <v>2226</v>
      </c>
      <c r="Z162" s="112" t="str">
        <f t="shared" ref="Z162:AC162" si="99">IF(SUM(Z110-Z58) &gt; 0, "JAH","EI")</f>
        <v>EI</v>
      </c>
      <c r="AA162" s="113" t="str">
        <f t="shared" si="99"/>
        <v>EI</v>
      </c>
      <c r="AB162" s="113" t="str">
        <f t="shared" si="99"/>
        <v>EI</v>
      </c>
      <c r="AC162" s="113" t="str">
        <f t="shared" si="99"/>
        <v>EI</v>
      </c>
      <c r="AD162" s="114" t="str">
        <f t="shared" si="94"/>
        <v>EI</v>
      </c>
      <c r="AE162" s="148">
        <f t="shared" si="84"/>
        <v>0</v>
      </c>
      <c r="AF162" s="148" t="str">
        <f t="shared" si="95"/>
        <v>EI</v>
      </c>
      <c r="AG162" s="148">
        <f t="shared" si="96"/>
        <v>0</v>
      </c>
    </row>
    <row r="163" spans="2:33" x14ac:dyDescent="0.25">
      <c r="B163" s="106" t="s">
        <v>2227</v>
      </c>
      <c r="C163" s="112" t="str">
        <f t="shared" ref="C163:F163" si="100">IF(SUM(C111-C59) &gt; 0, "JAH","EI")</f>
        <v>EI</v>
      </c>
      <c r="D163" s="113" t="str">
        <f t="shared" si="100"/>
        <v>EI</v>
      </c>
      <c r="E163" s="113" t="str">
        <f t="shared" si="100"/>
        <v>JAH</v>
      </c>
      <c r="F163" s="113" t="str">
        <f t="shared" si="100"/>
        <v>EI</v>
      </c>
      <c r="G163" s="114" t="str">
        <f t="shared" si="86"/>
        <v>JAH</v>
      </c>
      <c r="H163" s="148">
        <f t="shared" si="80"/>
        <v>0</v>
      </c>
      <c r="I163" s="148" t="str">
        <f t="shared" si="87"/>
        <v>JAH</v>
      </c>
      <c r="J163" s="148">
        <f t="shared" si="88"/>
        <v>1</v>
      </c>
      <c r="N163" s="106" t="s">
        <v>2227</v>
      </c>
      <c r="O163" s="112" t="str">
        <f t="shared" ref="O163:R163" si="101">IF(SUM(O111-O59) &gt; 0, "JAH","EI")</f>
        <v>EI</v>
      </c>
      <c r="P163" s="113" t="str">
        <f t="shared" si="101"/>
        <v>EI</v>
      </c>
      <c r="Q163" s="113" t="str">
        <f t="shared" si="101"/>
        <v>EI</v>
      </c>
      <c r="R163" s="113" t="str">
        <f t="shared" si="101"/>
        <v>EI</v>
      </c>
      <c r="S163" s="114" t="str">
        <f t="shared" si="90"/>
        <v>EI</v>
      </c>
      <c r="T163" s="148">
        <f t="shared" si="82"/>
        <v>0</v>
      </c>
      <c r="U163" s="148" t="str">
        <f t="shared" si="91"/>
        <v>EI</v>
      </c>
      <c r="V163" s="148">
        <f t="shared" si="92"/>
        <v>0</v>
      </c>
      <c r="Y163" s="106" t="s">
        <v>2227</v>
      </c>
      <c r="Z163" s="112" t="str">
        <f t="shared" ref="Z163:AC163" si="102">IF(SUM(Z111-Z59) &gt; 0, "JAH","EI")</f>
        <v>EI</v>
      </c>
      <c r="AA163" s="113" t="str">
        <f t="shared" si="102"/>
        <v>EI</v>
      </c>
      <c r="AB163" s="113" t="str">
        <f t="shared" si="102"/>
        <v>JAH</v>
      </c>
      <c r="AC163" s="113" t="str">
        <f t="shared" si="102"/>
        <v>EI</v>
      </c>
      <c r="AD163" s="114" t="str">
        <f t="shared" si="94"/>
        <v>JAH</v>
      </c>
      <c r="AE163" s="148">
        <f t="shared" si="84"/>
        <v>0</v>
      </c>
      <c r="AF163" s="148" t="str">
        <f t="shared" si="95"/>
        <v>JAH</v>
      </c>
      <c r="AG163" s="148">
        <f t="shared" si="96"/>
        <v>1</v>
      </c>
    </row>
    <row r="164" spans="2:33" x14ac:dyDescent="0.25">
      <c r="B164" s="106" t="s">
        <v>2228</v>
      </c>
      <c r="C164" s="112" t="str">
        <f t="shared" ref="C164:F164" si="103">IF(SUM(C112-C60) &gt; 0, "JAH","EI")</f>
        <v>EI</v>
      </c>
      <c r="D164" s="113" t="str">
        <f t="shared" si="103"/>
        <v>EI</v>
      </c>
      <c r="E164" s="113" t="str">
        <f t="shared" si="103"/>
        <v>EI</v>
      </c>
      <c r="F164" s="113" t="str">
        <f t="shared" si="103"/>
        <v>EI</v>
      </c>
      <c r="G164" s="114" t="str">
        <f t="shared" si="86"/>
        <v>EI</v>
      </c>
      <c r="H164" s="148">
        <f t="shared" si="80"/>
        <v>-2</v>
      </c>
      <c r="I164" s="148" t="str">
        <f t="shared" si="87"/>
        <v>EI</v>
      </c>
      <c r="J164" s="148">
        <f t="shared" si="88"/>
        <v>-2</v>
      </c>
      <c r="N164" s="106" t="s">
        <v>2228</v>
      </c>
      <c r="O164" s="112" t="str">
        <f t="shared" ref="O164:R164" si="104">IF(SUM(O112-O60) &gt; 0, "JAH","EI")</f>
        <v>EI</v>
      </c>
      <c r="P164" s="113" t="str">
        <f t="shared" si="104"/>
        <v>EI</v>
      </c>
      <c r="Q164" s="113" t="str">
        <f t="shared" si="104"/>
        <v>EI</v>
      </c>
      <c r="R164" s="113" t="str">
        <f t="shared" si="104"/>
        <v>EI</v>
      </c>
      <c r="S164" s="114" t="str">
        <f t="shared" si="90"/>
        <v>EI</v>
      </c>
      <c r="T164" s="148">
        <f t="shared" si="82"/>
        <v>-1</v>
      </c>
      <c r="U164" s="148" t="str">
        <f t="shared" si="91"/>
        <v>EI</v>
      </c>
      <c r="V164" s="148">
        <f t="shared" si="92"/>
        <v>-1</v>
      </c>
      <c r="Y164" s="106" t="s">
        <v>2228</v>
      </c>
      <c r="Z164" s="112" t="str">
        <f t="shared" ref="Z164:AC164" si="105">IF(SUM(Z112-Z60) &gt; 0, "JAH","EI")</f>
        <v>EI</v>
      </c>
      <c r="AA164" s="113" t="str">
        <f t="shared" si="105"/>
        <v>EI</v>
      </c>
      <c r="AB164" s="113" t="str">
        <f t="shared" si="105"/>
        <v>EI</v>
      </c>
      <c r="AC164" s="113" t="str">
        <f t="shared" si="105"/>
        <v>EI</v>
      </c>
      <c r="AD164" s="114" t="str">
        <f t="shared" si="94"/>
        <v>EI</v>
      </c>
      <c r="AE164" s="148">
        <f t="shared" si="84"/>
        <v>-1</v>
      </c>
      <c r="AF164" s="148" t="str">
        <f t="shared" si="95"/>
        <v>EI</v>
      </c>
      <c r="AG164" s="148">
        <f t="shared" si="96"/>
        <v>-1</v>
      </c>
    </row>
    <row r="165" spans="2:33" x14ac:dyDescent="0.25">
      <c r="B165" s="106" t="s">
        <v>2236</v>
      </c>
      <c r="C165" s="112" t="str">
        <f t="shared" ref="C165:F165" si="106">IF(SUM(C113-C61) &gt; 0, "JAH","EI")</f>
        <v>EI</v>
      </c>
      <c r="D165" s="113" t="str">
        <f t="shared" si="106"/>
        <v>EI</v>
      </c>
      <c r="E165" s="113" t="str">
        <f t="shared" si="106"/>
        <v>EI</v>
      </c>
      <c r="F165" s="113" t="str">
        <f t="shared" si="106"/>
        <v>EI</v>
      </c>
      <c r="G165" s="114" t="str">
        <f t="shared" si="86"/>
        <v>EI</v>
      </c>
      <c r="H165" s="148">
        <f t="shared" si="80"/>
        <v>0</v>
      </c>
      <c r="I165" s="148" t="str">
        <f t="shared" si="87"/>
        <v>EI</v>
      </c>
      <c r="J165" s="148">
        <f t="shared" si="88"/>
        <v>-1</v>
      </c>
      <c r="N165" s="106" t="s">
        <v>2236</v>
      </c>
      <c r="O165" s="112" t="str">
        <f t="shared" ref="O165:R165" si="107">IF(SUM(O113-O61) &gt; 0, "JAH","EI")</f>
        <v>EI</v>
      </c>
      <c r="P165" s="113" t="str">
        <f t="shared" si="107"/>
        <v>EI</v>
      </c>
      <c r="Q165" s="113" t="str">
        <f t="shared" si="107"/>
        <v>EI</v>
      </c>
      <c r="R165" s="113" t="str">
        <f t="shared" si="107"/>
        <v>EI</v>
      </c>
      <c r="S165" s="114" t="str">
        <f t="shared" si="90"/>
        <v>EI</v>
      </c>
      <c r="T165" s="148">
        <f t="shared" si="82"/>
        <v>0</v>
      </c>
      <c r="U165" s="148" t="str">
        <f t="shared" si="91"/>
        <v>EI</v>
      </c>
      <c r="V165" s="148">
        <f t="shared" si="92"/>
        <v>0</v>
      </c>
      <c r="Y165" s="106" t="s">
        <v>2236</v>
      </c>
      <c r="Z165" s="112" t="str">
        <f t="shared" ref="Z165:AC165" si="108">IF(SUM(Z113-Z61) &gt; 0, "JAH","EI")</f>
        <v>EI</v>
      </c>
      <c r="AA165" s="113" t="str">
        <f t="shared" si="108"/>
        <v>EI</v>
      </c>
      <c r="AB165" s="113" t="str">
        <f t="shared" si="108"/>
        <v>EI</v>
      </c>
      <c r="AC165" s="113" t="str">
        <f t="shared" si="108"/>
        <v>EI</v>
      </c>
      <c r="AD165" s="114" t="str">
        <f t="shared" si="94"/>
        <v>EI</v>
      </c>
      <c r="AE165" s="148">
        <f t="shared" si="84"/>
        <v>0</v>
      </c>
      <c r="AF165" s="148" t="str">
        <f t="shared" si="95"/>
        <v>EI</v>
      </c>
      <c r="AG165" s="148">
        <f t="shared" si="96"/>
        <v>-1</v>
      </c>
    </row>
    <row r="166" spans="2:33" x14ac:dyDescent="0.25">
      <c r="B166" s="106" t="s">
        <v>2229</v>
      </c>
      <c r="C166" s="112" t="str">
        <f t="shared" ref="C166:F166" si="109">IF(SUM(C114-C62) &gt; 0, "JAH","EI")</f>
        <v>EI</v>
      </c>
      <c r="D166" s="113" t="str">
        <f t="shared" si="109"/>
        <v>EI</v>
      </c>
      <c r="E166" s="113" t="str">
        <f t="shared" si="109"/>
        <v>EI</v>
      </c>
      <c r="F166" s="113" t="str">
        <f t="shared" si="109"/>
        <v>EI</v>
      </c>
      <c r="G166" s="114" t="str">
        <f t="shared" si="86"/>
        <v>EI</v>
      </c>
      <c r="H166" s="148">
        <f t="shared" si="80"/>
        <v>0</v>
      </c>
      <c r="I166" s="148" t="str">
        <f t="shared" si="87"/>
        <v>EI</v>
      </c>
      <c r="J166" s="148">
        <f t="shared" si="88"/>
        <v>-1</v>
      </c>
      <c r="N166" s="106" t="s">
        <v>2229</v>
      </c>
      <c r="O166" s="112" t="str">
        <f t="shared" ref="O166:R166" si="110">IF(SUM(O114-O62) &gt; 0, "JAH","EI")</f>
        <v>EI</v>
      </c>
      <c r="P166" s="113" t="str">
        <f t="shared" si="110"/>
        <v>EI</v>
      </c>
      <c r="Q166" s="113" t="str">
        <f t="shared" si="110"/>
        <v>EI</v>
      </c>
      <c r="R166" s="113" t="str">
        <f t="shared" si="110"/>
        <v>EI</v>
      </c>
      <c r="S166" s="114" t="str">
        <f t="shared" si="90"/>
        <v>EI</v>
      </c>
      <c r="T166" s="148">
        <f t="shared" si="82"/>
        <v>-1</v>
      </c>
      <c r="U166" s="148" t="str">
        <f t="shared" si="91"/>
        <v>EI</v>
      </c>
      <c r="V166" s="148">
        <f t="shared" si="92"/>
        <v>-1</v>
      </c>
      <c r="Y166" s="106" t="s">
        <v>2229</v>
      </c>
      <c r="Z166" s="112" t="str">
        <f t="shared" ref="Z166:AC166" si="111">IF(SUM(Z114-Z62) &gt; 0, "JAH","EI")</f>
        <v>JAH</v>
      </c>
      <c r="AA166" s="113" t="str">
        <f t="shared" si="111"/>
        <v>EI</v>
      </c>
      <c r="AB166" s="113" t="str">
        <f t="shared" si="111"/>
        <v>EI</v>
      </c>
      <c r="AC166" s="113" t="str">
        <f t="shared" si="111"/>
        <v>EI</v>
      </c>
      <c r="AD166" s="114" t="str">
        <f t="shared" si="94"/>
        <v>EI</v>
      </c>
      <c r="AE166" s="148">
        <f t="shared" si="84"/>
        <v>1</v>
      </c>
      <c r="AF166" s="148" t="str">
        <f t="shared" si="95"/>
        <v>EI</v>
      </c>
      <c r="AG166" s="148">
        <f t="shared" si="96"/>
        <v>0</v>
      </c>
    </row>
    <row r="167" spans="2:33" x14ac:dyDescent="0.25">
      <c r="B167" s="106" t="s">
        <v>2230</v>
      </c>
      <c r="C167" s="112" t="str">
        <f t="shared" ref="C167:F167" si="112">IF(SUM(C115-C63) &gt; 0, "JAH","EI")</f>
        <v>EI</v>
      </c>
      <c r="D167" s="113" t="str">
        <f t="shared" si="112"/>
        <v>EI</v>
      </c>
      <c r="E167" s="113" t="str">
        <f t="shared" si="112"/>
        <v>EI</v>
      </c>
      <c r="F167" s="113" t="str">
        <f t="shared" si="112"/>
        <v>EI</v>
      </c>
      <c r="G167" s="114" t="str">
        <f t="shared" si="86"/>
        <v>EI</v>
      </c>
      <c r="H167" s="148">
        <f t="shared" si="80"/>
        <v>0</v>
      </c>
      <c r="I167" s="148" t="str">
        <f t="shared" si="87"/>
        <v>EI</v>
      </c>
      <c r="J167" s="148">
        <f t="shared" si="88"/>
        <v>-1</v>
      </c>
      <c r="N167" s="106" t="s">
        <v>2230</v>
      </c>
      <c r="O167" s="112" t="str">
        <f t="shared" ref="O167:R167" si="113">IF(SUM(O115-O63) &gt; 0, "JAH","EI")</f>
        <v>EI</v>
      </c>
      <c r="P167" s="113" t="str">
        <f t="shared" si="113"/>
        <v>EI</v>
      </c>
      <c r="Q167" s="113" t="str">
        <f t="shared" si="113"/>
        <v>EI</v>
      </c>
      <c r="R167" s="113" t="str">
        <f t="shared" si="113"/>
        <v>EI</v>
      </c>
      <c r="S167" s="114" t="str">
        <f t="shared" si="90"/>
        <v>EI</v>
      </c>
      <c r="T167" s="148">
        <f t="shared" si="82"/>
        <v>0</v>
      </c>
      <c r="U167" s="148" t="str">
        <f t="shared" si="91"/>
        <v>EI</v>
      </c>
      <c r="V167" s="148">
        <f t="shared" si="92"/>
        <v>-1</v>
      </c>
      <c r="Y167" s="106" t="s">
        <v>2230</v>
      </c>
      <c r="Z167" s="112" t="str">
        <f t="shared" ref="Z167:AC167" si="114">IF(SUM(Z115-Z63) &gt; 0, "JAH","EI")</f>
        <v>EI</v>
      </c>
      <c r="AA167" s="113" t="str">
        <f t="shared" si="114"/>
        <v>EI</v>
      </c>
      <c r="AB167" s="113" t="str">
        <f t="shared" si="114"/>
        <v>EI</v>
      </c>
      <c r="AC167" s="113" t="str">
        <f t="shared" si="114"/>
        <v>EI</v>
      </c>
      <c r="AD167" s="114" t="str">
        <f t="shared" si="94"/>
        <v>EI</v>
      </c>
      <c r="AE167" s="148">
        <f t="shared" si="84"/>
        <v>0</v>
      </c>
      <c r="AF167" s="148" t="str">
        <f t="shared" si="95"/>
        <v>EI</v>
      </c>
      <c r="AG167" s="148">
        <f t="shared" si="96"/>
        <v>0</v>
      </c>
    </row>
    <row r="168" spans="2:33" x14ac:dyDescent="0.25">
      <c r="B168" s="106" t="s">
        <v>2231</v>
      </c>
      <c r="C168" s="112" t="str">
        <f t="shared" ref="C168:F168" si="115">IF(SUM(C116-C64) &gt; 0, "JAH","EI")</f>
        <v>EI</v>
      </c>
      <c r="D168" s="113" t="str">
        <f t="shared" si="115"/>
        <v>EI</v>
      </c>
      <c r="E168" s="113" t="str">
        <f t="shared" si="115"/>
        <v>EI</v>
      </c>
      <c r="F168" s="113" t="str">
        <f t="shared" si="115"/>
        <v>JAH</v>
      </c>
      <c r="G168" s="114" t="str">
        <f t="shared" si="86"/>
        <v>EI</v>
      </c>
      <c r="H168" s="148">
        <f t="shared" si="80"/>
        <v>0</v>
      </c>
      <c r="I168" s="148" t="str">
        <f t="shared" si="87"/>
        <v>EI</v>
      </c>
      <c r="J168" s="148">
        <f t="shared" si="88"/>
        <v>-1</v>
      </c>
      <c r="N168" s="106" t="s">
        <v>2231</v>
      </c>
      <c r="O168" s="112" t="str">
        <f t="shared" ref="O168:R168" si="116">IF(SUM(O116-O64) &gt; 0, "JAH","EI")</f>
        <v>EI</v>
      </c>
      <c r="P168" s="113" t="str">
        <f t="shared" si="116"/>
        <v>EI</v>
      </c>
      <c r="Q168" s="113" t="str">
        <f t="shared" si="116"/>
        <v>EI</v>
      </c>
      <c r="R168" s="113" t="str">
        <f t="shared" si="116"/>
        <v>JAH</v>
      </c>
      <c r="S168" s="114" t="str">
        <f t="shared" si="90"/>
        <v>EI</v>
      </c>
      <c r="T168" s="148">
        <f t="shared" si="82"/>
        <v>0</v>
      </c>
      <c r="U168" s="148" t="str">
        <f t="shared" si="91"/>
        <v>EI</v>
      </c>
      <c r="V168" s="148">
        <f t="shared" si="92"/>
        <v>0</v>
      </c>
      <c r="Y168" s="106" t="s">
        <v>2231</v>
      </c>
      <c r="Z168" s="112" t="str">
        <f t="shared" ref="Z168:AC168" si="117">IF(SUM(Z116-Z64) &gt; 0, "JAH","EI")</f>
        <v>EI</v>
      </c>
      <c r="AA168" s="113" t="str">
        <f t="shared" si="117"/>
        <v>EI</v>
      </c>
      <c r="AB168" s="113" t="str">
        <f t="shared" si="117"/>
        <v>EI</v>
      </c>
      <c r="AC168" s="113" t="str">
        <f t="shared" si="117"/>
        <v>EI</v>
      </c>
      <c r="AD168" s="114" t="str">
        <f t="shared" si="94"/>
        <v>EI</v>
      </c>
      <c r="AE168" s="148">
        <f t="shared" si="84"/>
        <v>0</v>
      </c>
      <c r="AF168" s="148" t="str">
        <f t="shared" si="95"/>
        <v>EI</v>
      </c>
      <c r="AG168" s="148">
        <f t="shared" si="96"/>
        <v>-1</v>
      </c>
    </row>
    <row r="169" spans="2:33" x14ac:dyDescent="0.25">
      <c r="B169" s="106" t="s">
        <v>2232</v>
      </c>
      <c r="C169" s="112" t="str">
        <f t="shared" ref="C169:F169" si="118">IF(SUM(C117-C65) &gt; 0, "JAH","EI")</f>
        <v>EI</v>
      </c>
      <c r="D169" s="113" t="str">
        <f t="shared" si="118"/>
        <v>EI</v>
      </c>
      <c r="E169" s="113" t="str">
        <f t="shared" si="118"/>
        <v>JAH</v>
      </c>
      <c r="F169" s="113" t="str">
        <f t="shared" si="118"/>
        <v>EI</v>
      </c>
      <c r="G169" s="114" t="str">
        <f t="shared" si="86"/>
        <v>JAH</v>
      </c>
      <c r="H169" s="148">
        <f t="shared" si="80"/>
        <v>0</v>
      </c>
      <c r="I169" s="148" t="str">
        <f t="shared" si="87"/>
        <v>JAH</v>
      </c>
      <c r="J169" s="148">
        <f t="shared" si="88"/>
        <v>2</v>
      </c>
      <c r="N169" s="106" t="s">
        <v>2232</v>
      </c>
      <c r="O169" s="112" t="str">
        <f t="shared" ref="O169:R169" si="119">IF(SUM(O117-O65) &gt; 0, "JAH","EI")</f>
        <v>EI</v>
      </c>
      <c r="P169" s="113" t="str">
        <f t="shared" si="119"/>
        <v>EI</v>
      </c>
      <c r="Q169" s="113" t="str">
        <f t="shared" si="119"/>
        <v>JAH</v>
      </c>
      <c r="R169" s="113" t="str">
        <f t="shared" si="119"/>
        <v>EI</v>
      </c>
      <c r="S169" s="114" t="str">
        <f t="shared" si="90"/>
        <v>JAH</v>
      </c>
      <c r="T169" s="148">
        <f t="shared" si="82"/>
        <v>0</v>
      </c>
      <c r="U169" s="148" t="str">
        <f t="shared" si="91"/>
        <v>JAH</v>
      </c>
      <c r="V169" s="148">
        <f t="shared" si="92"/>
        <v>1</v>
      </c>
      <c r="Y169" s="106" t="s">
        <v>2232</v>
      </c>
      <c r="Z169" s="112" t="str">
        <f t="shared" ref="Z169:AC169" si="120">IF(SUM(Z117-Z65) &gt; 0, "JAH","EI")</f>
        <v>EI</v>
      </c>
      <c r="AA169" s="113" t="str">
        <f t="shared" si="120"/>
        <v>EI</v>
      </c>
      <c r="AB169" s="113" t="str">
        <f t="shared" si="120"/>
        <v>JAH</v>
      </c>
      <c r="AC169" s="113" t="str">
        <f t="shared" si="120"/>
        <v>EI</v>
      </c>
      <c r="AD169" s="114" t="str">
        <f t="shared" si="94"/>
        <v>JAH</v>
      </c>
      <c r="AE169" s="148">
        <f t="shared" si="84"/>
        <v>0</v>
      </c>
      <c r="AF169" s="148" t="str">
        <f t="shared" si="95"/>
        <v>JAH</v>
      </c>
      <c r="AG169" s="148">
        <f t="shared" si="96"/>
        <v>1</v>
      </c>
    </row>
    <row r="170" spans="2:33" x14ac:dyDescent="0.25">
      <c r="B170" s="106" t="s">
        <v>2233</v>
      </c>
      <c r="C170" s="112" t="str">
        <f t="shared" ref="C170:F170" si="121">IF(SUM(C118-C66) &gt; 0, "JAH","EI")</f>
        <v>EI</v>
      </c>
      <c r="D170" s="113" t="str">
        <f t="shared" si="121"/>
        <v>EI</v>
      </c>
      <c r="E170" s="113" t="str">
        <f t="shared" si="121"/>
        <v>EI</v>
      </c>
      <c r="F170" s="113" t="str">
        <f t="shared" si="121"/>
        <v>EI</v>
      </c>
      <c r="G170" s="114" t="str">
        <f t="shared" si="86"/>
        <v>EI</v>
      </c>
      <c r="H170" s="148">
        <f t="shared" si="80"/>
        <v>0</v>
      </c>
      <c r="I170" s="148" t="str">
        <f t="shared" si="87"/>
        <v>EI</v>
      </c>
      <c r="J170" s="148">
        <f t="shared" si="88"/>
        <v>0</v>
      </c>
      <c r="N170" s="106" t="s">
        <v>2233</v>
      </c>
      <c r="O170" s="112" t="str">
        <f t="shared" ref="O170:R170" si="122">IF(SUM(O118-O66) &gt; 0, "JAH","EI")</f>
        <v>EI</v>
      </c>
      <c r="P170" s="113" t="str">
        <f t="shared" si="122"/>
        <v>EI</v>
      </c>
      <c r="Q170" s="113" t="str">
        <f t="shared" si="122"/>
        <v>EI</v>
      </c>
      <c r="R170" s="113" t="str">
        <f t="shared" si="122"/>
        <v>EI</v>
      </c>
      <c r="S170" s="114" t="str">
        <f t="shared" si="90"/>
        <v>EI</v>
      </c>
      <c r="T170" s="148">
        <f t="shared" si="82"/>
        <v>0</v>
      </c>
      <c r="U170" s="148" t="str">
        <f t="shared" si="91"/>
        <v>EI</v>
      </c>
      <c r="V170" s="148">
        <f t="shared" si="92"/>
        <v>0</v>
      </c>
      <c r="Y170" s="106" t="s">
        <v>2233</v>
      </c>
      <c r="Z170" s="112" t="str">
        <f t="shared" ref="Z170:AC170" si="123">IF(SUM(Z118-Z66) &gt; 0, "JAH","EI")</f>
        <v>EI</v>
      </c>
      <c r="AA170" s="113" t="str">
        <f t="shared" si="123"/>
        <v>EI</v>
      </c>
      <c r="AB170" s="113" t="str">
        <f t="shared" si="123"/>
        <v>EI</v>
      </c>
      <c r="AC170" s="113" t="str">
        <f t="shared" si="123"/>
        <v>EI</v>
      </c>
      <c r="AD170" s="114" t="str">
        <f t="shared" si="94"/>
        <v>EI</v>
      </c>
      <c r="AE170" s="148">
        <f t="shared" si="84"/>
        <v>0</v>
      </c>
      <c r="AF170" s="148" t="str">
        <f t="shared" si="95"/>
        <v>EI</v>
      </c>
      <c r="AG170" s="148">
        <f t="shared" si="96"/>
        <v>0</v>
      </c>
    </row>
    <row r="171" spans="2:33" x14ac:dyDescent="0.25">
      <c r="B171" s="106" t="s">
        <v>2234</v>
      </c>
      <c r="C171" s="112" t="str">
        <f t="shared" ref="C171:F171" si="124">IF(SUM(C119-C67) &gt; 0, "JAH","EI")</f>
        <v>JAH</v>
      </c>
      <c r="D171" s="113" t="str">
        <f t="shared" si="124"/>
        <v>EI</v>
      </c>
      <c r="E171" s="113" t="str">
        <f t="shared" si="124"/>
        <v>EI</v>
      </c>
      <c r="F171" s="113" t="str">
        <f t="shared" si="124"/>
        <v>JAH</v>
      </c>
      <c r="G171" s="114" t="str">
        <f t="shared" si="86"/>
        <v>JAH</v>
      </c>
      <c r="H171" s="148">
        <f t="shared" si="80"/>
        <v>3</v>
      </c>
      <c r="I171" s="148" t="str">
        <f t="shared" si="87"/>
        <v>JAH</v>
      </c>
      <c r="J171" s="148">
        <f t="shared" si="88"/>
        <v>7</v>
      </c>
      <c r="N171" s="106" t="s">
        <v>2234</v>
      </c>
      <c r="O171" s="112" t="str">
        <f t="shared" ref="O171:R171" si="125">IF(SUM(O119-O67) &gt; 0, "JAH","EI")</f>
        <v>JAH</v>
      </c>
      <c r="P171" s="113" t="str">
        <f t="shared" si="125"/>
        <v>EI</v>
      </c>
      <c r="Q171" s="113" t="str">
        <f t="shared" si="125"/>
        <v>EI</v>
      </c>
      <c r="R171" s="113" t="str">
        <f t="shared" si="125"/>
        <v>JAH</v>
      </c>
      <c r="S171" s="114" t="str">
        <f t="shared" si="90"/>
        <v>JAH</v>
      </c>
      <c r="T171" s="148">
        <f t="shared" si="82"/>
        <v>2</v>
      </c>
      <c r="U171" s="148" t="str">
        <f t="shared" si="91"/>
        <v>JAH</v>
      </c>
      <c r="V171" s="148">
        <f t="shared" si="92"/>
        <v>5</v>
      </c>
      <c r="Y171" s="106" t="s">
        <v>2234</v>
      </c>
      <c r="Z171" s="112" t="str">
        <f t="shared" ref="Z171:AC171" si="126">IF(SUM(Z119-Z67) &gt; 0, "JAH","EI")</f>
        <v>JAH</v>
      </c>
      <c r="AA171" s="113" t="str">
        <f t="shared" si="126"/>
        <v>EI</v>
      </c>
      <c r="AB171" s="113" t="str">
        <f t="shared" si="126"/>
        <v>EI</v>
      </c>
      <c r="AC171" s="113" t="str">
        <f t="shared" si="126"/>
        <v>JAH</v>
      </c>
      <c r="AD171" s="114" t="str">
        <f t="shared" si="94"/>
        <v>JAH</v>
      </c>
      <c r="AE171" s="148">
        <f t="shared" si="84"/>
        <v>1</v>
      </c>
      <c r="AF171" s="148" t="str">
        <f t="shared" si="95"/>
        <v>JAH</v>
      </c>
      <c r="AG171" s="148">
        <f t="shared" si="96"/>
        <v>2</v>
      </c>
    </row>
    <row r="172" spans="2:33" x14ac:dyDescent="0.25">
      <c r="B172" s="106" t="s">
        <v>2235</v>
      </c>
      <c r="C172" s="112" t="str">
        <f t="shared" ref="C172:F172" si="127">IF(SUM(C120-C68) &gt; 0, "JAH","EI")</f>
        <v>JAH</v>
      </c>
      <c r="D172" s="113" t="str">
        <f t="shared" si="127"/>
        <v>EI</v>
      </c>
      <c r="E172" s="113" t="str">
        <f t="shared" si="127"/>
        <v>EI</v>
      </c>
      <c r="F172" s="113" t="str">
        <f t="shared" si="127"/>
        <v>EI</v>
      </c>
      <c r="G172" s="114" t="str">
        <f t="shared" si="86"/>
        <v>EI</v>
      </c>
      <c r="H172" s="148">
        <f t="shared" si="80"/>
        <v>2</v>
      </c>
      <c r="I172" s="148" t="str">
        <f t="shared" si="87"/>
        <v>EI</v>
      </c>
      <c r="J172" s="148">
        <f t="shared" si="88"/>
        <v>0</v>
      </c>
      <c r="N172" s="106" t="s">
        <v>2235</v>
      </c>
      <c r="O172" s="112" t="str">
        <f t="shared" ref="O172:R172" si="128">IF(SUM(O120-O68) &gt; 0, "JAH","EI")</f>
        <v>JAH</v>
      </c>
      <c r="P172" s="113" t="str">
        <f t="shared" si="128"/>
        <v>EI</v>
      </c>
      <c r="Q172" s="113" t="str">
        <f t="shared" si="128"/>
        <v>EI</v>
      </c>
      <c r="R172" s="113" t="str">
        <f t="shared" si="128"/>
        <v>EI</v>
      </c>
      <c r="S172" s="114" t="str">
        <f t="shared" si="90"/>
        <v>EI</v>
      </c>
      <c r="T172" s="148">
        <f t="shared" si="82"/>
        <v>1</v>
      </c>
      <c r="U172" s="148" t="str">
        <f t="shared" si="91"/>
        <v>EI</v>
      </c>
      <c r="V172" s="148">
        <f t="shared" si="92"/>
        <v>-1</v>
      </c>
      <c r="Y172" s="106" t="s">
        <v>2235</v>
      </c>
      <c r="Z172" s="112" t="str">
        <f t="shared" ref="Z172:AC172" si="129">IF(SUM(Z120-Z68) &gt; 0, "JAH","EI")</f>
        <v>JAH</v>
      </c>
      <c r="AA172" s="113" t="str">
        <f t="shared" si="129"/>
        <v>JAH</v>
      </c>
      <c r="AB172" s="113" t="str">
        <f t="shared" si="129"/>
        <v>EI</v>
      </c>
      <c r="AC172" s="113" t="str">
        <f t="shared" si="129"/>
        <v>EI</v>
      </c>
      <c r="AD172" s="114" t="str">
        <f t="shared" si="94"/>
        <v>JAH</v>
      </c>
      <c r="AE172" s="148">
        <f t="shared" si="84"/>
        <v>1</v>
      </c>
      <c r="AF172" s="148" t="str">
        <f t="shared" si="95"/>
        <v>JAH</v>
      </c>
      <c r="AG172" s="148">
        <f t="shared" si="96"/>
        <v>1</v>
      </c>
    </row>
    <row r="173" spans="2:33" x14ac:dyDescent="0.25">
      <c r="B173" s="106" t="s">
        <v>2237</v>
      </c>
      <c r="C173" s="112" t="str">
        <f t="shared" ref="C173:F173" si="130">IF(SUM(C121-C69) &gt; 0, "JAH","EI")</f>
        <v>EI</v>
      </c>
      <c r="D173" s="113" t="str">
        <f t="shared" si="130"/>
        <v>EI</v>
      </c>
      <c r="E173" s="113" t="str">
        <f t="shared" si="130"/>
        <v>EI</v>
      </c>
      <c r="F173" s="113" t="str">
        <f t="shared" si="130"/>
        <v>EI</v>
      </c>
      <c r="G173" s="114" t="str">
        <f t="shared" si="86"/>
        <v>EI</v>
      </c>
      <c r="H173" s="148">
        <f t="shared" si="80"/>
        <v>0</v>
      </c>
      <c r="I173" s="148" t="str">
        <f t="shared" si="87"/>
        <v>EI</v>
      </c>
      <c r="J173" s="148">
        <f t="shared" si="88"/>
        <v>0</v>
      </c>
      <c r="N173" s="106" t="s">
        <v>2237</v>
      </c>
      <c r="O173" s="112" t="str">
        <f t="shared" ref="O173:R173" si="131">IF(SUM(O121-O69) &gt; 0, "JAH","EI")</f>
        <v>EI</v>
      </c>
      <c r="P173" s="113" t="str">
        <f t="shared" si="131"/>
        <v>EI</v>
      </c>
      <c r="Q173" s="113" t="str">
        <f t="shared" si="131"/>
        <v>EI</v>
      </c>
      <c r="R173" s="113" t="str">
        <f t="shared" si="131"/>
        <v>EI</v>
      </c>
      <c r="S173" s="114" t="str">
        <f t="shared" si="90"/>
        <v>EI</v>
      </c>
      <c r="T173" s="148">
        <f t="shared" si="82"/>
        <v>0</v>
      </c>
      <c r="U173" s="148" t="str">
        <f t="shared" si="91"/>
        <v>EI</v>
      </c>
      <c r="V173" s="148">
        <f t="shared" si="92"/>
        <v>0</v>
      </c>
      <c r="Y173" s="106" t="s">
        <v>2237</v>
      </c>
      <c r="Z173" s="112" t="str">
        <f t="shared" ref="Z173:AC173" si="132">IF(SUM(Z121-Z69) &gt; 0, "JAH","EI")</f>
        <v>EI</v>
      </c>
      <c r="AA173" s="113" t="str">
        <f t="shared" si="132"/>
        <v>EI</v>
      </c>
      <c r="AB173" s="113" t="str">
        <f t="shared" si="132"/>
        <v>EI</v>
      </c>
      <c r="AC173" s="113" t="str">
        <f t="shared" si="132"/>
        <v>EI</v>
      </c>
      <c r="AD173" s="114" t="str">
        <f t="shared" si="94"/>
        <v>EI</v>
      </c>
      <c r="AE173" s="148">
        <f t="shared" si="84"/>
        <v>0</v>
      </c>
      <c r="AF173" s="148" t="str">
        <f t="shared" si="95"/>
        <v>EI</v>
      </c>
      <c r="AG173" s="148">
        <f t="shared" si="96"/>
        <v>0</v>
      </c>
    </row>
    <row r="174" spans="2:33" x14ac:dyDescent="0.25">
      <c r="B174" s="106" t="s">
        <v>2238</v>
      </c>
      <c r="C174" s="112" t="str">
        <f t="shared" ref="C174:F174" si="133">IF(SUM(C122-C70) &gt; 0, "JAH","EI")</f>
        <v>EI</v>
      </c>
      <c r="D174" s="113" t="str">
        <f t="shared" si="133"/>
        <v>EI</v>
      </c>
      <c r="E174" s="113" t="str">
        <f t="shared" si="133"/>
        <v>EI</v>
      </c>
      <c r="F174" s="113" t="str">
        <f t="shared" si="133"/>
        <v>EI</v>
      </c>
      <c r="G174" s="114" t="str">
        <f t="shared" si="86"/>
        <v>EI</v>
      </c>
      <c r="H174" s="148">
        <f t="shared" si="80"/>
        <v>0</v>
      </c>
      <c r="I174" s="148" t="str">
        <f t="shared" si="87"/>
        <v>EI</v>
      </c>
      <c r="J174" s="148">
        <f t="shared" si="88"/>
        <v>0</v>
      </c>
      <c r="N174" s="106" t="s">
        <v>2238</v>
      </c>
      <c r="O174" s="112" t="str">
        <f t="shared" ref="O174:R174" si="134">IF(SUM(O122-O70) &gt; 0, "JAH","EI")</f>
        <v>EI</v>
      </c>
      <c r="P174" s="113" t="str">
        <f t="shared" si="134"/>
        <v>EI</v>
      </c>
      <c r="Q174" s="113" t="str">
        <f t="shared" si="134"/>
        <v>EI</v>
      </c>
      <c r="R174" s="113" t="str">
        <f t="shared" si="134"/>
        <v>EI</v>
      </c>
      <c r="S174" s="114" t="str">
        <f t="shared" si="90"/>
        <v>EI</v>
      </c>
      <c r="T174" s="148">
        <f t="shared" si="82"/>
        <v>0</v>
      </c>
      <c r="U174" s="148" t="str">
        <f t="shared" si="91"/>
        <v>EI</v>
      </c>
      <c r="V174" s="148">
        <f t="shared" si="92"/>
        <v>0</v>
      </c>
      <c r="Y174" s="106" t="s">
        <v>2238</v>
      </c>
      <c r="Z174" s="112" t="str">
        <f t="shared" ref="Z174:AC174" si="135">IF(SUM(Z122-Z70) &gt; 0, "JAH","EI")</f>
        <v>EI</v>
      </c>
      <c r="AA174" s="113" t="str">
        <f t="shared" si="135"/>
        <v>EI</v>
      </c>
      <c r="AB174" s="113" t="str">
        <f t="shared" si="135"/>
        <v>EI</v>
      </c>
      <c r="AC174" s="113" t="str">
        <f t="shared" si="135"/>
        <v>EI</v>
      </c>
      <c r="AD174" s="114" t="str">
        <f t="shared" si="94"/>
        <v>EI</v>
      </c>
      <c r="AE174" s="148">
        <f t="shared" si="84"/>
        <v>0</v>
      </c>
      <c r="AF174" s="148" t="str">
        <f t="shared" si="95"/>
        <v>EI</v>
      </c>
      <c r="AG174" s="148">
        <f t="shared" si="96"/>
        <v>0</v>
      </c>
    </row>
    <row r="175" spans="2:33" x14ac:dyDescent="0.25">
      <c r="B175" s="106" t="s">
        <v>2239</v>
      </c>
      <c r="C175" s="112" t="str">
        <f t="shared" ref="C175:F175" si="136">IF(SUM(C123-C71) &gt; 0, "JAH","EI")</f>
        <v>EI</v>
      </c>
      <c r="D175" s="113" t="str">
        <f t="shared" si="136"/>
        <v>EI</v>
      </c>
      <c r="E175" s="113" t="str">
        <f t="shared" si="136"/>
        <v>JAH</v>
      </c>
      <c r="F175" s="113" t="str">
        <f t="shared" si="136"/>
        <v>EI</v>
      </c>
      <c r="G175" s="114" t="str">
        <f t="shared" si="86"/>
        <v>EI</v>
      </c>
      <c r="H175" s="148">
        <f t="shared" si="80"/>
        <v>0</v>
      </c>
      <c r="I175" s="148" t="str">
        <f t="shared" si="87"/>
        <v>EI</v>
      </c>
      <c r="J175" s="148">
        <f t="shared" si="88"/>
        <v>0</v>
      </c>
      <c r="N175" s="106" t="s">
        <v>2239</v>
      </c>
      <c r="O175" s="112" t="str">
        <f t="shared" ref="O175:R175" si="137">IF(SUM(O123-O71) &gt; 0, "JAH","EI")</f>
        <v>EI</v>
      </c>
      <c r="P175" s="113" t="str">
        <f t="shared" si="137"/>
        <v>EI</v>
      </c>
      <c r="Q175" s="113" t="str">
        <f t="shared" si="137"/>
        <v>JAH</v>
      </c>
      <c r="R175" s="113" t="str">
        <f t="shared" si="137"/>
        <v>EI</v>
      </c>
      <c r="S175" s="114" t="str">
        <f t="shared" si="90"/>
        <v>EI</v>
      </c>
      <c r="T175" s="148">
        <f t="shared" si="82"/>
        <v>-1</v>
      </c>
      <c r="U175" s="148" t="str">
        <f t="shared" si="91"/>
        <v>EI</v>
      </c>
      <c r="V175" s="148">
        <f t="shared" si="92"/>
        <v>-1</v>
      </c>
      <c r="Y175" s="106" t="s">
        <v>2239</v>
      </c>
      <c r="Z175" s="112" t="str">
        <f t="shared" ref="Z175:AC175" si="138">IF(SUM(Z123-Z71) &gt; 0, "JAH","EI")</f>
        <v>JAH</v>
      </c>
      <c r="AA175" s="113" t="str">
        <f t="shared" si="138"/>
        <v>EI</v>
      </c>
      <c r="AB175" s="113" t="str">
        <f t="shared" si="138"/>
        <v>JAH</v>
      </c>
      <c r="AC175" s="113" t="str">
        <f t="shared" si="138"/>
        <v>EI</v>
      </c>
      <c r="AD175" s="114" t="str">
        <f t="shared" si="94"/>
        <v>JAH</v>
      </c>
      <c r="AE175" s="148">
        <f t="shared" si="84"/>
        <v>1</v>
      </c>
      <c r="AF175" s="148" t="str">
        <f t="shared" si="95"/>
        <v>JAH</v>
      </c>
      <c r="AG175" s="148">
        <f t="shared" si="96"/>
        <v>1</v>
      </c>
    </row>
    <row r="176" spans="2:33" x14ac:dyDescent="0.25">
      <c r="B176" s="106" t="s">
        <v>2240</v>
      </c>
      <c r="C176" s="112" t="str">
        <f t="shared" ref="C176:F176" si="139">IF(SUM(C124-C72) &gt; 0, "JAH","EI")</f>
        <v>EI</v>
      </c>
      <c r="D176" s="113" t="str">
        <f t="shared" si="139"/>
        <v>EI</v>
      </c>
      <c r="E176" s="113" t="str">
        <f t="shared" si="139"/>
        <v>EI</v>
      </c>
      <c r="F176" s="113" t="str">
        <f t="shared" si="139"/>
        <v>EI</v>
      </c>
      <c r="G176" s="114" t="str">
        <f t="shared" si="86"/>
        <v>EI</v>
      </c>
      <c r="H176" s="148">
        <f t="shared" si="80"/>
        <v>0</v>
      </c>
      <c r="I176" s="148" t="str">
        <f t="shared" si="87"/>
        <v>EI</v>
      </c>
      <c r="J176" s="148">
        <f t="shared" si="88"/>
        <v>-2</v>
      </c>
      <c r="N176" s="106" t="s">
        <v>2240</v>
      </c>
      <c r="O176" s="112" t="str">
        <f t="shared" ref="O176:R176" si="140">IF(SUM(O124-O72) &gt; 0, "JAH","EI")</f>
        <v>EI</v>
      </c>
      <c r="P176" s="113" t="str">
        <f t="shared" si="140"/>
        <v>EI</v>
      </c>
      <c r="Q176" s="113" t="str">
        <f t="shared" si="140"/>
        <v>EI</v>
      </c>
      <c r="R176" s="113" t="str">
        <f t="shared" si="140"/>
        <v>EI</v>
      </c>
      <c r="S176" s="114" t="str">
        <f t="shared" si="90"/>
        <v>EI</v>
      </c>
      <c r="T176" s="148">
        <f t="shared" si="82"/>
        <v>0</v>
      </c>
      <c r="U176" s="148" t="str">
        <f t="shared" si="91"/>
        <v>EI</v>
      </c>
      <c r="V176" s="148">
        <f t="shared" si="92"/>
        <v>-1</v>
      </c>
      <c r="Y176" s="106" t="s">
        <v>2240</v>
      </c>
      <c r="Z176" s="112" t="str">
        <f t="shared" ref="Z176:AC176" si="141">IF(SUM(Z124-Z72) &gt; 0, "JAH","EI")</f>
        <v>EI</v>
      </c>
      <c r="AA176" s="113" t="str">
        <f t="shared" si="141"/>
        <v>EI</v>
      </c>
      <c r="AB176" s="113" t="str">
        <f t="shared" si="141"/>
        <v>EI</v>
      </c>
      <c r="AC176" s="113" t="str">
        <f t="shared" si="141"/>
        <v>EI</v>
      </c>
      <c r="AD176" s="114" t="str">
        <f t="shared" si="94"/>
        <v>EI</v>
      </c>
      <c r="AE176" s="148">
        <f t="shared" si="84"/>
        <v>0</v>
      </c>
      <c r="AF176" s="148" t="str">
        <f t="shared" si="95"/>
        <v>EI</v>
      </c>
      <c r="AG176" s="148">
        <f t="shared" si="96"/>
        <v>-1</v>
      </c>
    </row>
    <row r="177" spans="2:33" x14ac:dyDescent="0.25">
      <c r="B177" s="106" t="s">
        <v>2241</v>
      </c>
      <c r="C177" s="112" t="str">
        <f t="shared" ref="C177:F177" si="142">IF(SUM(C125-C73) &gt; 0, "JAH","EI")</f>
        <v>EI</v>
      </c>
      <c r="D177" s="113" t="str">
        <f t="shared" si="142"/>
        <v>EI</v>
      </c>
      <c r="E177" s="113" t="str">
        <f t="shared" si="142"/>
        <v>EI</v>
      </c>
      <c r="F177" s="113" t="str">
        <f t="shared" si="142"/>
        <v>EI</v>
      </c>
      <c r="G177" s="114" t="str">
        <f t="shared" si="86"/>
        <v>EI</v>
      </c>
      <c r="H177" s="148">
        <f t="shared" si="80"/>
        <v>0</v>
      </c>
      <c r="I177" s="148" t="str">
        <f t="shared" si="87"/>
        <v>EI</v>
      </c>
      <c r="J177" s="148">
        <f t="shared" si="88"/>
        <v>0</v>
      </c>
      <c r="N177" s="106" t="s">
        <v>2241</v>
      </c>
      <c r="O177" s="112" t="str">
        <f t="shared" ref="O177:R177" si="143">IF(SUM(O125-O73) &gt; 0, "JAH","EI")</f>
        <v>EI</v>
      </c>
      <c r="P177" s="113" t="str">
        <f t="shared" si="143"/>
        <v>EI</v>
      </c>
      <c r="Q177" s="113" t="str">
        <f t="shared" si="143"/>
        <v>EI</v>
      </c>
      <c r="R177" s="113" t="str">
        <f t="shared" si="143"/>
        <v>EI</v>
      </c>
      <c r="S177" s="114" t="str">
        <f t="shared" si="90"/>
        <v>EI</v>
      </c>
      <c r="T177" s="148">
        <f t="shared" si="82"/>
        <v>0</v>
      </c>
      <c r="U177" s="148" t="str">
        <f t="shared" si="91"/>
        <v>EI</v>
      </c>
      <c r="V177" s="148">
        <f t="shared" si="92"/>
        <v>0</v>
      </c>
      <c r="Y177" s="106" t="s">
        <v>2241</v>
      </c>
      <c r="Z177" s="112" t="str">
        <f t="shared" ref="Z177:AC177" si="144">IF(SUM(Z125-Z73) &gt; 0, "JAH","EI")</f>
        <v>EI</v>
      </c>
      <c r="AA177" s="113" t="str">
        <f t="shared" si="144"/>
        <v>EI</v>
      </c>
      <c r="AB177" s="113" t="str">
        <f t="shared" si="144"/>
        <v>EI</v>
      </c>
      <c r="AC177" s="113" t="str">
        <f t="shared" si="144"/>
        <v>EI</v>
      </c>
      <c r="AD177" s="114" t="str">
        <f t="shared" si="94"/>
        <v>EI</v>
      </c>
      <c r="AE177" s="148">
        <f t="shared" si="84"/>
        <v>0</v>
      </c>
      <c r="AF177" s="148" t="str">
        <f t="shared" si="95"/>
        <v>EI</v>
      </c>
      <c r="AG177" s="148">
        <f t="shared" si="96"/>
        <v>0</v>
      </c>
    </row>
    <row r="178" spans="2:33" x14ac:dyDescent="0.25">
      <c r="B178" s="106" t="s">
        <v>2242</v>
      </c>
      <c r="C178" s="112" t="str">
        <f t="shared" ref="C178:F178" si="145">IF(SUM(C126-C74) &gt; 0, "JAH","EI")</f>
        <v>EI</v>
      </c>
      <c r="D178" s="113" t="str">
        <f t="shared" si="145"/>
        <v>EI</v>
      </c>
      <c r="E178" s="113" t="str">
        <f t="shared" si="145"/>
        <v>EI</v>
      </c>
      <c r="F178" s="113" t="str">
        <f t="shared" si="145"/>
        <v>EI</v>
      </c>
      <c r="G178" s="114" t="str">
        <f t="shared" si="86"/>
        <v>EI</v>
      </c>
      <c r="H178" s="148">
        <f t="shared" si="80"/>
        <v>0</v>
      </c>
      <c r="I178" s="148" t="str">
        <f t="shared" si="87"/>
        <v>EI</v>
      </c>
      <c r="J178" s="148">
        <f t="shared" si="88"/>
        <v>0</v>
      </c>
      <c r="N178" s="106" t="s">
        <v>2242</v>
      </c>
      <c r="O178" s="112" t="str">
        <f t="shared" ref="O178:R178" si="146">IF(SUM(O126-O74) &gt; 0, "JAH","EI")</f>
        <v>EI</v>
      </c>
      <c r="P178" s="113" t="str">
        <f t="shared" si="146"/>
        <v>EI</v>
      </c>
      <c r="Q178" s="113" t="str">
        <f t="shared" si="146"/>
        <v>EI</v>
      </c>
      <c r="R178" s="113" t="str">
        <f t="shared" si="146"/>
        <v>EI</v>
      </c>
      <c r="S178" s="114" t="str">
        <f t="shared" si="90"/>
        <v>EI</v>
      </c>
      <c r="T178" s="148">
        <f t="shared" si="82"/>
        <v>0</v>
      </c>
      <c r="U178" s="148" t="str">
        <f t="shared" si="91"/>
        <v>EI</v>
      </c>
      <c r="V178" s="148">
        <f t="shared" si="92"/>
        <v>0</v>
      </c>
      <c r="Y178" s="106" t="s">
        <v>2242</v>
      </c>
      <c r="Z178" s="112" t="str">
        <f t="shared" ref="Z178:AC178" si="147">IF(SUM(Z126-Z74) &gt; 0, "JAH","EI")</f>
        <v>EI</v>
      </c>
      <c r="AA178" s="113" t="str">
        <f t="shared" si="147"/>
        <v>EI</v>
      </c>
      <c r="AB178" s="113" t="str">
        <f t="shared" si="147"/>
        <v>EI</v>
      </c>
      <c r="AC178" s="113" t="str">
        <f t="shared" si="147"/>
        <v>EI</v>
      </c>
      <c r="AD178" s="114" t="str">
        <f t="shared" si="94"/>
        <v>EI</v>
      </c>
      <c r="AE178" s="148">
        <f t="shared" si="84"/>
        <v>0</v>
      </c>
      <c r="AF178" s="148" t="str">
        <f t="shared" si="95"/>
        <v>EI</v>
      </c>
      <c r="AG178" s="148">
        <f t="shared" si="96"/>
        <v>0</v>
      </c>
    </row>
    <row r="179" spans="2:33" x14ac:dyDescent="0.25">
      <c r="B179" s="106" t="s">
        <v>2243</v>
      </c>
      <c r="C179" s="112" t="str">
        <f t="shared" ref="C179:F179" si="148">IF(SUM(C127-C75) &gt; 0, "JAH","EI")</f>
        <v>EI</v>
      </c>
      <c r="D179" s="113" t="str">
        <f t="shared" si="148"/>
        <v>EI</v>
      </c>
      <c r="E179" s="113" t="str">
        <f t="shared" si="148"/>
        <v>EI</v>
      </c>
      <c r="F179" s="113" t="str">
        <f t="shared" si="148"/>
        <v>EI</v>
      </c>
      <c r="G179" s="114" t="str">
        <f t="shared" si="86"/>
        <v>EI</v>
      </c>
      <c r="H179" s="148">
        <f t="shared" si="80"/>
        <v>0</v>
      </c>
      <c r="I179" s="148" t="str">
        <f t="shared" si="87"/>
        <v>EI</v>
      </c>
      <c r="J179" s="148">
        <f t="shared" si="88"/>
        <v>0</v>
      </c>
      <c r="N179" s="106" t="s">
        <v>2243</v>
      </c>
      <c r="O179" s="112" t="str">
        <f t="shared" ref="O179:R179" si="149">IF(SUM(O127-O75) &gt; 0, "JAH","EI")</f>
        <v>EI</v>
      </c>
      <c r="P179" s="113" t="str">
        <f t="shared" si="149"/>
        <v>EI</v>
      </c>
      <c r="Q179" s="113" t="str">
        <f t="shared" si="149"/>
        <v>EI</v>
      </c>
      <c r="R179" s="113" t="str">
        <f t="shared" si="149"/>
        <v>EI</v>
      </c>
      <c r="S179" s="114" t="str">
        <f t="shared" si="90"/>
        <v>EI</v>
      </c>
      <c r="T179" s="148">
        <f t="shared" si="82"/>
        <v>0</v>
      </c>
      <c r="U179" s="148" t="str">
        <f t="shared" si="91"/>
        <v>EI</v>
      </c>
      <c r="V179" s="148">
        <f t="shared" si="92"/>
        <v>0</v>
      </c>
      <c r="Y179" s="106" t="s">
        <v>2243</v>
      </c>
      <c r="Z179" s="112" t="str">
        <f t="shared" ref="Z179:AC179" si="150">IF(SUM(Z127-Z75) &gt; 0, "JAH","EI")</f>
        <v>EI</v>
      </c>
      <c r="AA179" s="113" t="str">
        <f t="shared" si="150"/>
        <v>EI</v>
      </c>
      <c r="AB179" s="113" t="str">
        <f t="shared" si="150"/>
        <v>EI</v>
      </c>
      <c r="AC179" s="113" t="str">
        <f t="shared" si="150"/>
        <v>EI</v>
      </c>
      <c r="AD179" s="114" t="str">
        <f t="shared" si="94"/>
        <v>EI</v>
      </c>
      <c r="AE179" s="148">
        <f t="shared" si="84"/>
        <v>0</v>
      </c>
      <c r="AF179" s="148" t="str">
        <f t="shared" si="95"/>
        <v>EI</v>
      </c>
      <c r="AG179" s="148">
        <f t="shared" si="96"/>
        <v>0</v>
      </c>
    </row>
    <row r="180" spans="2:33" x14ac:dyDescent="0.25">
      <c r="B180" s="106" t="s">
        <v>2244</v>
      </c>
      <c r="C180" s="112" t="str">
        <f t="shared" ref="C180:F180" si="151">IF(SUM(C128-C76) &gt; 0, "JAH","EI")</f>
        <v>EI</v>
      </c>
      <c r="D180" s="113" t="str">
        <f t="shared" si="151"/>
        <v>EI</v>
      </c>
      <c r="E180" s="113" t="str">
        <f t="shared" si="151"/>
        <v>EI</v>
      </c>
      <c r="F180" s="113" t="str">
        <f t="shared" si="151"/>
        <v>EI</v>
      </c>
      <c r="G180" s="114" t="str">
        <f t="shared" si="86"/>
        <v>EI</v>
      </c>
      <c r="H180" s="148">
        <f t="shared" si="80"/>
        <v>0</v>
      </c>
      <c r="I180" s="148" t="str">
        <f t="shared" si="87"/>
        <v>EI</v>
      </c>
      <c r="J180" s="148">
        <f t="shared" si="88"/>
        <v>0</v>
      </c>
      <c r="N180" s="106" t="s">
        <v>2244</v>
      </c>
      <c r="O180" s="112" t="str">
        <f t="shared" ref="O180:R180" si="152">IF(SUM(O128-O76) &gt; 0, "JAH","EI")</f>
        <v>EI</v>
      </c>
      <c r="P180" s="113" t="str">
        <f t="shared" si="152"/>
        <v>EI</v>
      </c>
      <c r="Q180" s="113" t="str">
        <f t="shared" si="152"/>
        <v>EI</v>
      </c>
      <c r="R180" s="113" t="str">
        <f t="shared" si="152"/>
        <v>EI</v>
      </c>
      <c r="S180" s="114" t="str">
        <f t="shared" si="90"/>
        <v>EI</v>
      </c>
      <c r="T180" s="148">
        <f t="shared" si="82"/>
        <v>0</v>
      </c>
      <c r="U180" s="148" t="str">
        <f t="shared" si="91"/>
        <v>EI</v>
      </c>
      <c r="V180" s="148">
        <f t="shared" si="92"/>
        <v>0</v>
      </c>
      <c r="Y180" s="106" t="s">
        <v>2244</v>
      </c>
      <c r="Z180" s="112" t="str">
        <f t="shared" ref="Z180:AC180" si="153">IF(SUM(Z128-Z76) &gt; 0, "JAH","EI")</f>
        <v>EI</v>
      </c>
      <c r="AA180" s="113" t="str">
        <f t="shared" si="153"/>
        <v>EI</v>
      </c>
      <c r="AB180" s="113" t="str">
        <f t="shared" si="153"/>
        <v>EI</v>
      </c>
      <c r="AC180" s="113" t="str">
        <f t="shared" si="153"/>
        <v>EI</v>
      </c>
      <c r="AD180" s="114" t="str">
        <f t="shared" si="94"/>
        <v>EI</v>
      </c>
      <c r="AE180" s="148">
        <f t="shared" si="84"/>
        <v>0</v>
      </c>
      <c r="AF180" s="148" t="str">
        <f t="shared" si="95"/>
        <v>EI</v>
      </c>
      <c r="AG180" s="148">
        <f t="shared" si="96"/>
        <v>0</v>
      </c>
    </row>
    <row r="181" spans="2:33" ht="15.75" thickBot="1" x14ac:dyDescent="0.3">
      <c r="B181" s="107" t="s">
        <v>2245</v>
      </c>
      <c r="C181" s="115" t="str">
        <f t="shared" ref="C181:F181" si="154">IF(SUM(C129-C77) &gt; 0, "JAH","EI")</f>
        <v>JAH</v>
      </c>
      <c r="D181" s="116" t="str">
        <f t="shared" si="154"/>
        <v>EI</v>
      </c>
      <c r="E181" s="116" t="str">
        <f t="shared" si="154"/>
        <v>EI</v>
      </c>
      <c r="F181" s="116" t="str">
        <f t="shared" si="154"/>
        <v>EI</v>
      </c>
      <c r="G181" s="117" t="str">
        <f t="shared" si="86"/>
        <v>JAH</v>
      </c>
      <c r="H181" s="149">
        <f>SUM(C129-C77)</f>
        <v>1</v>
      </c>
      <c r="I181" s="149" t="str">
        <f t="shared" si="87"/>
        <v>JAH</v>
      </c>
      <c r="J181" s="149">
        <f t="shared" si="88"/>
        <v>1</v>
      </c>
      <c r="N181" s="107" t="s">
        <v>2245</v>
      </c>
      <c r="O181" s="115" t="str">
        <f t="shared" ref="O181:R181" si="155">IF(SUM(O129-O77) &gt; 0, "JAH","EI")</f>
        <v>JAH</v>
      </c>
      <c r="P181" s="116" t="str">
        <f t="shared" si="155"/>
        <v>EI</v>
      </c>
      <c r="Q181" s="116" t="str">
        <f t="shared" si="155"/>
        <v>EI</v>
      </c>
      <c r="R181" s="116" t="str">
        <f t="shared" si="155"/>
        <v>EI</v>
      </c>
      <c r="S181" s="117" t="str">
        <f t="shared" si="90"/>
        <v>JAH</v>
      </c>
      <c r="T181" s="149">
        <f>SUM(O129-O77)</f>
        <v>1</v>
      </c>
      <c r="U181" s="149" t="str">
        <f t="shared" si="91"/>
        <v>JAH</v>
      </c>
      <c r="V181" s="149">
        <f t="shared" si="92"/>
        <v>1</v>
      </c>
      <c r="Y181" s="107" t="s">
        <v>2245</v>
      </c>
      <c r="Z181" s="115" t="str">
        <f t="shared" ref="Z181:AC181" si="156">IF(SUM(Z129-Z77) &gt; 0, "JAH","EI")</f>
        <v>EI</v>
      </c>
      <c r="AA181" s="116" t="str">
        <f t="shared" si="156"/>
        <v>EI</v>
      </c>
      <c r="AB181" s="116" t="str">
        <f t="shared" si="156"/>
        <v>EI</v>
      </c>
      <c r="AC181" s="116" t="str">
        <f t="shared" si="156"/>
        <v>EI</v>
      </c>
      <c r="AD181" s="117" t="str">
        <f t="shared" si="94"/>
        <v>EI</v>
      </c>
      <c r="AE181" s="149">
        <f>SUM(Z129-Z77)</f>
        <v>0</v>
      </c>
      <c r="AF181" s="149" t="str">
        <f t="shared" si="95"/>
        <v>EI</v>
      </c>
      <c r="AG181" s="149">
        <f t="shared" si="96"/>
        <v>0</v>
      </c>
    </row>
    <row r="182" spans="2:33" ht="16.5" thickTop="1" thickBot="1" x14ac:dyDescent="0.3">
      <c r="B182" s="107" t="s">
        <v>2264</v>
      </c>
      <c r="C182" s="115">
        <f>COUNTIF(C160:C181, "JAH")</f>
        <v>3</v>
      </c>
      <c r="D182" s="116">
        <f t="shared" ref="D182:G182" si="157">COUNTIF(D160:D181, "JAH")</f>
        <v>1</v>
      </c>
      <c r="E182" s="116">
        <f t="shared" si="157"/>
        <v>3</v>
      </c>
      <c r="F182" s="116">
        <f t="shared" si="157"/>
        <v>2</v>
      </c>
      <c r="G182" s="117">
        <f t="shared" si="157"/>
        <v>4</v>
      </c>
      <c r="N182" s="107" t="s">
        <v>2264</v>
      </c>
      <c r="O182" s="115">
        <f>COUNTIF(O160:O181, "JAH")</f>
        <v>3</v>
      </c>
      <c r="P182" s="116">
        <f t="shared" ref="P182" si="158">COUNTIF(P160:P181, "JAH")</f>
        <v>0</v>
      </c>
      <c r="Q182" s="116">
        <f t="shared" ref="Q182" si="159">COUNTIF(Q160:Q181, "JAH")</f>
        <v>2</v>
      </c>
      <c r="R182" s="116">
        <f t="shared" ref="R182" si="160">COUNTIF(R160:R181, "JAH")</f>
        <v>2</v>
      </c>
      <c r="S182" s="117">
        <f t="shared" ref="S182" si="161">COUNTIF(S160:S181, "JAH")</f>
        <v>3</v>
      </c>
      <c r="Y182" s="107" t="s">
        <v>2264</v>
      </c>
      <c r="Z182" s="115">
        <f>COUNTIF(Z160:Z181, "JAH")</f>
        <v>4</v>
      </c>
      <c r="AA182" s="116">
        <f t="shared" ref="AA182" si="162">COUNTIF(AA160:AA181, "JAH")</f>
        <v>2</v>
      </c>
      <c r="AB182" s="116">
        <f t="shared" ref="AB182" si="163">COUNTIF(AB160:AB181, "JAH")</f>
        <v>3</v>
      </c>
      <c r="AC182" s="116">
        <f t="shared" ref="AC182" si="164">COUNTIF(AC160:AC181, "JAH")</f>
        <v>1</v>
      </c>
      <c r="AD182" s="117">
        <f t="shared" ref="AD182" si="165">COUNTIF(AD160:AD181, "JAH")</f>
        <v>5</v>
      </c>
    </row>
    <row r="183" spans="2:33" ht="16.5" thickTop="1" thickBot="1" x14ac:dyDescent="0.3"/>
    <row r="184" spans="2:33" ht="16.5" thickTop="1" thickBot="1" x14ac:dyDescent="0.3">
      <c r="B184" s="125" t="s">
        <v>2246</v>
      </c>
      <c r="C184" s="118" t="s">
        <v>2257</v>
      </c>
      <c r="D184" s="119" t="s">
        <v>2258</v>
      </c>
      <c r="E184" s="119" t="s">
        <v>2259</v>
      </c>
      <c r="F184" s="119" t="s">
        <v>2260</v>
      </c>
      <c r="G184" s="120" t="s">
        <v>2261</v>
      </c>
      <c r="H184" s="121" t="s">
        <v>2269</v>
      </c>
      <c r="I184" s="146" t="s">
        <v>2282</v>
      </c>
      <c r="J184" s="146" t="s">
        <v>2283</v>
      </c>
      <c r="N184" s="125" t="s">
        <v>2246</v>
      </c>
      <c r="O184" s="118" t="s">
        <v>2257</v>
      </c>
      <c r="P184" s="119" t="s">
        <v>2258</v>
      </c>
      <c r="Q184" s="119" t="s">
        <v>2259</v>
      </c>
      <c r="R184" s="119" t="s">
        <v>2260</v>
      </c>
      <c r="S184" s="120" t="s">
        <v>2261</v>
      </c>
      <c r="T184" s="121" t="s">
        <v>2269</v>
      </c>
      <c r="U184" s="146" t="s">
        <v>2282</v>
      </c>
      <c r="Y184" s="125" t="s">
        <v>2246</v>
      </c>
      <c r="Z184" s="118" t="s">
        <v>2257</v>
      </c>
      <c r="AA184" s="119" t="s">
        <v>2258</v>
      </c>
      <c r="AB184" s="119" t="s">
        <v>2259</v>
      </c>
      <c r="AC184" s="119" t="s">
        <v>2260</v>
      </c>
      <c r="AD184" s="120" t="s">
        <v>2261</v>
      </c>
      <c r="AE184" s="121" t="s">
        <v>2269</v>
      </c>
      <c r="AF184" s="146" t="s">
        <v>2282</v>
      </c>
    </row>
    <row r="185" spans="2:33" ht="15.75" thickTop="1" x14ac:dyDescent="0.25">
      <c r="B185" s="105" t="s">
        <v>2247</v>
      </c>
      <c r="C185" s="109" t="str">
        <f>IF(SUM(C133-C81) &gt; 0, "JAH","EI")</f>
        <v>JAH</v>
      </c>
      <c r="D185" s="110" t="str">
        <f t="shared" ref="D185:F185" si="166">IF(SUM(D133-D81) &gt; 0, "JAH","EI")</f>
        <v>EI</v>
      </c>
      <c r="E185" s="110" t="str">
        <f t="shared" si="166"/>
        <v>JAH</v>
      </c>
      <c r="F185" s="110" t="str">
        <f t="shared" si="166"/>
        <v>JAH</v>
      </c>
      <c r="G185" s="111" t="str">
        <f>IF(SUM(G133-G81) &lt; 0, "JAH","EI")</f>
        <v>EI</v>
      </c>
      <c r="H185" s="147">
        <f t="shared" ref="H185:H197" si="167">SUM(C133-C81)</f>
        <v>1</v>
      </c>
      <c r="I185" s="147" t="str">
        <f t="shared" ref="I185:I197" si="168">IF(SUM((C133-C81),(D133-D81),(E133-E81),(F133-F81)) &gt; 0, "JAH", "EI")</f>
        <v>EI</v>
      </c>
      <c r="J185" s="147">
        <f>SUM((C133-C81),(D133-D81),(E133-E81),(F133-F81))</f>
        <v>-1</v>
      </c>
      <c r="N185" s="105" t="s">
        <v>2247</v>
      </c>
      <c r="O185" s="109" t="str">
        <f>IF(SUM(O133-O81) &gt; 0, "JAH","EI")</f>
        <v>EI</v>
      </c>
      <c r="P185" s="110" t="str">
        <f t="shared" ref="P185:R185" si="169">IF(SUM(P133-P81) &gt; 0, "JAH","EI")</f>
        <v>EI</v>
      </c>
      <c r="Q185" s="110" t="str">
        <f t="shared" si="169"/>
        <v>JAH</v>
      </c>
      <c r="R185" s="110" t="str">
        <f t="shared" si="169"/>
        <v>EI</v>
      </c>
      <c r="S185" s="111" t="str">
        <f>IF(SUM(S133-S81) &lt; 0, "JAH","EI")</f>
        <v>EI</v>
      </c>
      <c r="T185" s="147">
        <f t="shared" ref="T185:T197" si="170">SUM(O133-O81)</f>
        <v>-1</v>
      </c>
      <c r="U185" s="147" t="str">
        <f t="shared" ref="U185:U197" si="171">IF(SUM((O133-O81),(P133-P81),(Q133-Q81),(R133-R81)) &gt; 0, "JAH", "EI")</f>
        <v>EI</v>
      </c>
      <c r="V185" s="147">
        <f>SUM((O133-O81),(P133-P81),(Q133-Q81),(R133-R81))</f>
        <v>-1</v>
      </c>
      <c r="Y185" s="105" t="s">
        <v>2247</v>
      </c>
      <c r="Z185" s="109" t="str">
        <f>IF(SUM(Z133-Z81) &gt; 0, "JAH","EI")</f>
        <v>JAH</v>
      </c>
      <c r="AA185" s="110" t="str">
        <f t="shared" ref="AA185:AC185" si="172">IF(SUM(AA133-AA81) &gt; 0, "JAH","EI")</f>
        <v>EI</v>
      </c>
      <c r="AB185" s="110" t="str">
        <f t="shared" si="172"/>
        <v>EI</v>
      </c>
      <c r="AC185" s="110" t="str">
        <f t="shared" si="172"/>
        <v>JAH</v>
      </c>
      <c r="AD185" s="111" t="str">
        <f>IF(SUM(AD133-AD81) &lt; 0, "JAH","EI")</f>
        <v>EI</v>
      </c>
      <c r="AE185" s="147">
        <f t="shared" ref="AE185:AE197" si="173">SUM(Z133-Z81)</f>
        <v>2</v>
      </c>
      <c r="AF185" s="147" t="str">
        <f t="shared" ref="AF185:AF197" si="174">IF(SUM((Z133-Z81),(AA133-AA81),(AB133-AB81),(AC133-AC81)) &gt; 0, "JAH", "EI")</f>
        <v>EI</v>
      </c>
      <c r="AG185" s="147">
        <f>SUM((Z133-Z81),(AA133-AA81),(AB133-AB81),(AC133-AC81))</f>
        <v>0</v>
      </c>
    </row>
    <row r="186" spans="2:33" x14ac:dyDescent="0.25">
      <c r="B186" s="106" t="s">
        <v>2225</v>
      </c>
      <c r="C186" s="112" t="str">
        <f t="shared" ref="C186:F187" si="175">IF(SUM(C134-C82) &gt; 0, "JAH","EI")</f>
        <v>JAH</v>
      </c>
      <c r="D186" s="113" t="str">
        <f t="shared" si="175"/>
        <v>EI</v>
      </c>
      <c r="E186" s="113" t="str">
        <f t="shared" si="175"/>
        <v>JAH</v>
      </c>
      <c r="F186" s="113" t="str">
        <f t="shared" si="175"/>
        <v>JAH</v>
      </c>
      <c r="G186" s="114" t="str">
        <f t="shared" ref="G186:G197" si="176">IF(SUM(G134-G82) &lt; 0, "JAH","EI")</f>
        <v>JAH</v>
      </c>
      <c r="H186" s="148">
        <f t="shared" si="167"/>
        <v>1</v>
      </c>
      <c r="I186" s="148" t="str">
        <f t="shared" si="168"/>
        <v>JAH</v>
      </c>
      <c r="J186" s="148">
        <f t="shared" ref="J186:J197" si="177">SUM((C134-C82),(D134-D82),(E134-E82),(F134-F82))</f>
        <v>3</v>
      </c>
      <c r="N186" s="106" t="s">
        <v>2225</v>
      </c>
      <c r="O186" s="112" t="str">
        <f t="shared" ref="O186:R186" si="178">IF(SUM(O134-O82) &gt; 0, "JAH","EI")</f>
        <v>EI</v>
      </c>
      <c r="P186" s="113" t="str">
        <f t="shared" si="178"/>
        <v>EI</v>
      </c>
      <c r="Q186" s="113" t="str">
        <f t="shared" si="178"/>
        <v>JAH</v>
      </c>
      <c r="R186" s="113" t="str">
        <f t="shared" si="178"/>
        <v>JAH</v>
      </c>
      <c r="S186" s="114" t="str">
        <f t="shared" ref="S186:S197" si="179">IF(SUM(S134-S82) &lt; 0, "JAH","EI")</f>
        <v>JAH</v>
      </c>
      <c r="T186" s="148">
        <f t="shared" si="170"/>
        <v>0</v>
      </c>
      <c r="U186" s="148" t="str">
        <f t="shared" si="171"/>
        <v>JAH</v>
      </c>
      <c r="V186" s="148">
        <f t="shared" ref="V186:V197" si="180">SUM((O134-O82),(P134-P82),(Q134-Q82),(R134-R82))</f>
        <v>2</v>
      </c>
      <c r="Y186" s="106" t="s">
        <v>2225</v>
      </c>
      <c r="Z186" s="112" t="str">
        <f t="shared" ref="Z186:AC186" si="181">IF(SUM(Z134-Z82) &gt; 0, "JAH","EI")</f>
        <v>JAH</v>
      </c>
      <c r="AA186" s="113" t="str">
        <f t="shared" si="181"/>
        <v>EI</v>
      </c>
      <c r="AB186" s="113" t="str">
        <f t="shared" si="181"/>
        <v>EI</v>
      </c>
      <c r="AC186" s="113" t="str">
        <f t="shared" si="181"/>
        <v>EI</v>
      </c>
      <c r="AD186" s="114" t="str">
        <f t="shared" ref="AD186:AD197" si="182">IF(SUM(AD134-AD82) &lt; 0, "JAH","EI")</f>
        <v>JAH</v>
      </c>
      <c r="AE186" s="148">
        <f t="shared" si="173"/>
        <v>1</v>
      </c>
      <c r="AF186" s="148" t="str">
        <f t="shared" si="174"/>
        <v>JAH</v>
      </c>
      <c r="AG186" s="148">
        <f t="shared" ref="AG186:AG197" si="183">SUM((Z134-Z82),(AA134-AA82),(AB134-AB82),(AC134-AC82))</f>
        <v>1</v>
      </c>
    </row>
    <row r="187" spans="2:33" x14ac:dyDescent="0.25">
      <c r="B187" s="106" t="s">
        <v>2249</v>
      </c>
      <c r="C187" s="112" t="str">
        <f t="shared" si="175"/>
        <v>EI</v>
      </c>
      <c r="D187" s="113" t="str">
        <f t="shared" si="175"/>
        <v>EI</v>
      </c>
      <c r="E187" s="113" t="str">
        <f t="shared" si="175"/>
        <v>EI</v>
      </c>
      <c r="F187" s="113" t="str">
        <f t="shared" si="175"/>
        <v>EI</v>
      </c>
      <c r="G187" s="114" t="str">
        <f t="shared" si="176"/>
        <v>EI</v>
      </c>
      <c r="H187" s="148">
        <f t="shared" si="167"/>
        <v>0</v>
      </c>
      <c r="I187" s="148" t="str">
        <f t="shared" si="168"/>
        <v>EI</v>
      </c>
      <c r="J187" s="148">
        <f t="shared" si="177"/>
        <v>-4</v>
      </c>
      <c r="N187" s="106" t="s">
        <v>2249</v>
      </c>
      <c r="O187" s="112" t="str">
        <f t="shared" ref="O187:R187" si="184">IF(SUM(O135-O83) &gt; 0, "JAH","EI")</f>
        <v>EI</v>
      </c>
      <c r="P187" s="113" t="str">
        <f t="shared" si="184"/>
        <v>EI</v>
      </c>
      <c r="Q187" s="113" t="str">
        <f t="shared" si="184"/>
        <v>EI</v>
      </c>
      <c r="R187" s="113" t="str">
        <f t="shared" si="184"/>
        <v>JAH</v>
      </c>
      <c r="S187" s="114" t="str">
        <f t="shared" si="179"/>
        <v>EI</v>
      </c>
      <c r="T187" s="148">
        <f t="shared" si="170"/>
        <v>0</v>
      </c>
      <c r="U187" s="148" t="str">
        <f t="shared" si="171"/>
        <v>EI</v>
      </c>
      <c r="V187" s="148">
        <f t="shared" si="180"/>
        <v>-1</v>
      </c>
      <c r="Y187" s="106" t="s">
        <v>2249</v>
      </c>
      <c r="Z187" s="112" t="str">
        <f t="shared" ref="Z187:AC187" si="185">IF(SUM(Z135-Z83) &gt; 0, "JAH","EI")</f>
        <v>EI</v>
      </c>
      <c r="AA187" s="113" t="str">
        <f t="shared" si="185"/>
        <v>EI</v>
      </c>
      <c r="AB187" s="113" t="str">
        <f t="shared" si="185"/>
        <v>JAH</v>
      </c>
      <c r="AC187" s="113" t="str">
        <f t="shared" si="185"/>
        <v>EI</v>
      </c>
      <c r="AD187" s="114" t="str">
        <f t="shared" si="182"/>
        <v>EI</v>
      </c>
      <c r="AE187" s="148">
        <f t="shared" si="173"/>
        <v>0</v>
      </c>
      <c r="AF187" s="148" t="str">
        <f t="shared" si="174"/>
        <v>EI</v>
      </c>
      <c r="AG187" s="148">
        <f t="shared" si="183"/>
        <v>-3</v>
      </c>
    </row>
    <row r="188" spans="2:33" x14ac:dyDescent="0.25">
      <c r="B188" s="106" t="s">
        <v>2250</v>
      </c>
      <c r="C188" s="112" t="str">
        <f t="shared" ref="C188:F188" si="186">IF(SUM(C136-C84) &gt; 0, "JAH","EI")</f>
        <v>EI</v>
      </c>
      <c r="D188" s="113" t="str">
        <f t="shared" si="186"/>
        <v>EI</v>
      </c>
      <c r="E188" s="113" t="str">
        <f t="shared" si="186"/>
        <v>EI</v>
      </c>
      <c r="F188" s="113" t="str">
        <f t="shared" si="186"/>
        <v>EI</v>
      </c>
      <c r="G188" s="114" t="str">
        <f t="shared" si="176"/>
        <v>EI</v>
      </c>
      <c r="H188" s="148">
        <f t="shared" si="167"/>
        <v>0</v>
      </c>
      <c r="I188" s="148" t="str">
        <f t="shared" si="168"/>
        <v>EI</v>
      </c>
      <c r="J188" s="148">
        <f t="shared" si="177"/>
        <v>-3</v>
      </c>
      <c r="N188" s="106" t="s">
        <v>2250</v>
      </c>
      <c r="O188" s="112" t="str">
        <f t="shared" ref="O188:R188" si="187">IF(SUM(O136-O84) &gt; 0, "JAH","EI")</f>
        <v>EI</v>
      </c>
      <c r="P188" s="113" t="str">
        <f t="shared" si="187"/>
        <v>EI</v>
      </c>
      <c r="Q188" s="113" t="str">
        <f t="shared" si="187"/>
        <v>EI</v>
      </c>
      <c r="R188" s="113" t="str">
        <f t="shared" si="187"/>
        <v>EI</v>
      </c>
      <c r="S188" s="114" t="str">
        <f t="shared" si="179"/>
        <v>EI</v>
      </c>
      <c r="T188" s="148">
        <f t="shared" si="170"/>
        <v>0</v>
      </c>
      <c r="U188" s="148" t="str">
        <f t="shared" si="171"/>
        <v>EI</v>
      </c>
      <c r="V188" s="148">
        <f t="shared" si="180"/>
        <v>-2</v>
      </c>
      <c r="Y188" s="106" t="s">
        <v>2250</v>
      </c>
      <c r="Z188" s="112" t="str">
        <f t="shared" ref="Z188:AC188" si="188">IF(SUM(Z136-Z84) &gt; 0, "JAH","EI")</f>
        <v>EI</v>
      </c>
      <c r="AA188" s="113" t="str">
        <f t="shared" si="188"/>
        <v>EI</v>
      </c>
      <c r="AB188" s="113" t="str">
        <f t="shared" si="188"/>
        <v>EI</v>
      </c>
      <c r="AC188" s="113" t="str">
        <f t="shared" si="188"/>
        <v>EI</v>
      </c>
      <c r="AD188" s="114" t="str">
        <f t="shared" si="182"/>
        <v>EI</v>
      </c>
      <c r="AE188" s="148">
        <f t="shared" si="173"/>
        <v>0</v>
      </c>
      <c r="AF188" s="148" t="str">
        <f t="shared" si="174"/>
        <v>EI</v>
      </c>
      <c r="AG188" s="148">
        <f t="shared" si="183"/>
        <v>-1</v>
      </c>
    </row>
    <row r="189" spans="2:33" x14ac:dyDescent="0.25">
      <c r="B189" s="106" t="s">
        <v>2227</v>
      </c>
      <c r="C189" s="112" t="str">
        <f t="shared" ref="C189:F189" si="189">IF(SUM(C137-C85) &gt; 0, "JAH","EI")</f>
        <v>EI</v>
      </c>
      <c r="D189" s="113" t="str">
        <f t="shared" si="189"/>
        <v>EI</v>
      </c>
      <c r="E189" s="113" t="str">
        <f t="shared" si="189"/>
        <v>JAH</v>
      </c>
      <c r="F189" s="113" t="str">
        <f t="shared" si="189"/>
        <v>EI</v>
      </c>
      <c r="G189" s="114" t="str">
        <f t="shared" si="176"/>
        <v>EI</v>
      </c>
      <c r="H189" s="148">
        <f t="shared" si="167"/>
        <v>0</v>
      </c>
      <c r="I189" s="148" t="str">
        <f t="shared" si="168"/>
        <v>EI</v>
      </c>
      <c r="J189" s="148">
        <f t="shared" si="177"/>
        <v>-1</v>
      </c>
      <c r="N189" s="106" t="s">
        <v>2227</v>
      </c>
      <c r="O189" s="112" t="str">
        <f t="shared" ref="O189:R189" si="190">IF(SUM(O137-O85) &gt; 0, "JAH","EI")</f>
        <v>EI</v>
      </c>
      <c r="P189" s="113" t="str">
        <f t="shared" si="190"/>
        <v>EI</v>
      </c>
      <c r="Q189" s="113" t="str">
        <f t="shared" si="190"/>
        <v>JAH</v>
      </c>
      <c r="R189" s="113" t="str">
        <f t="shared" si="190"/>
        <v>EI</v>
      </c>
      <c r="S189" s="114" t="str">
        <f t="shared" si="179"/>
        <v>EI</v>
      </c>
      <c r="T189" s="148">
        <f t="shared" si="170"/>
        <v>0</v>
      </c>
      <c r="U189" s="148" t="str">
        <f t="shared" si="171"/>
        <v>EI</v>
      </c>
      <c r="V189" s="148">
        <f t="shared" si="180"/>
        <v>0</v>
      </c>
      <c r="Y189" s="106" t="s">
        <v>2227</v>
      </c>
      <c r="Z189" s="112" t="str">
        <f t="shared" ref="Z189:AC189" si="191">IF(SUM(Z137-Z85) &gt; 0, "JAH","EI")</f>
        <v>EI</v>
      </c>
      <c r="AA189" s="113" t="str">
        <f t="shared" si="191"/>
        <v>EI</v>
      </c>
      <c r="AB189" s="113" t="str">
        <f t="shared" si="191"/>
        <v>JAH</v>
      </c>
      <c r="AC189" s="113" t="str">
        <f t="shared" si="191"/>
        <v>EI</v>
      </c>
      <c r="AD189" s="114" t="str">
        <f t="shared" si="182"/>
        <v>EI</v>
      </c>
      <c r="AE189" s="148">
        <f t="shared" si="173"/>
        <v>0</v>
      </c>
      <c r="AF189" s="148" t="str">
        <f t="shared" si="174"/>
        <v>EI</v>
      </c>
      <c r="AG189" s="148">
        <f t="shared" si="183"/>
        <v>-1</v>
      </c>
    </row>
    <row r="190" spans="2:33" x14ac:dyDescent="0.25">
      <c r="B190" s="106" t="s">
        <v>2252</v>
      </c>
      <c r="C190" s="112" t="str">
        <f t="shared" ref="C190:F190" si="192">IF(SUM(C138-C86) &gt; 0, "JAH","EI")</f>
        <v>EI</v>
      </c>
      <c r="D190" s="113" t="str">
        <f t="shared" si="192"/>
        <v>EI</v>
      </c>
      <c r="E190" s="113" t="str">
        <f t="shared" si="192"/>
        <v>EI</v>
      </c>
      <c r="F190" s="113" t="str">
        <f t="shared" si="192"/>
        <v>EI</v>
      </c>
      <c r="G190" s="114" t="str">
        <f t="shared" si="176"/>
        <v>EI</v>
      </c>
      <c r="H190" s="148">
        <f t="shared" si="167"/>
        <v>-1</v>
      </c>
      <c r="I190" s="148" t="str">
        <f t="shared" si="168"/>
        <v>EI</v>
      </c>
      <c r="J190" s="148">
        <f t="shared" si="177"/>
        <v>-3</v>
      </c>
      <c r="N190" s="106" t="s">
        <v>2252</v>
      </c>
      <c r="O190" s="112" t="str">
        <f t="shared" ref="O190:R190" si="193">IF(SUM(O138-O86) &gt; 0, "JAH","EI")</f>
        <v>EI</v>
      </c>
      <c r="P190" s="113" t="str">
        <f t="shared" si="193"/>
        <v>EI</v>
      </c>
      <c r="Q190" s="113" t="str">
        <f t="shared" si="193"/>
        <v>EI</v>
      </c>
      <c r="R190" s="113" t="str">
        <f t="shared" si="193"/>
        <v>EI</v>
      </c>
      <c r="S190" s="114" t="str">
        <f t="shared" si="179"/>
        <v>EI</v>
      </c>
      <c r="T190" s="148">
        <f t="shared" si="170"/>
        <v>0</v>
      </c>
      <c r="U190" s="148" t="str">
        <f t="shared" si="171"/>
        <v>EI</v>
      </c>
      <c r="V190" s="148">
        <f t="shared" si="180"/>
        <v>0</v>
      </c>
      <c r="Y190" s="106" t="s">
        <v>2252</v>
      </c>
      <c r="Z190" s="112" t="str">
        <f t="shared" ref="Z190:AC190" si="194">IF(SUM(Z138-Z86) &gt; 0, "JAH","EI")</f>
        <v>EI</v>
      </c>
      <c r="AA190" s="113" t="str">
        <f t="shared" si="194"/>
        <v>EI</v>
      </c>
      <c r="AB190" s="113" t="str">
        <f t="shared" si="194"/>
        <v>EI</v>
      </c>
      <c r="AC190" s="113" t="str">
        <f t="shared" si="194"/>
        <v>EI</v>
      </c>
      <c r="AD190" s="114" t="str">
        <f t="shared" si="182"/>
        <v>EI</v>
      </c>
      <c r="AE190" s="148">
        <f t="shared" si="173"/>
        <v>-1</v>
      </c>
      <c r="AF190" s="148" t="str">
        <f t="shared" si="174"/>
        <v>EI</v>
      </c>
      <c r="AG190" s="148">
        <f t="shared" si="183"/>
        <v>-3</v>
      </c>
    </row>
    <row r="191" spans="2:33" x14ac:dyDescent="0.25">
      <c r="B191" s="106" t="s">
        <v>2248</v>
      </c>
      <c r="C191" s="112" t="str">
        <f t="shared" ref="C191:F191" si="195">IF(SUM(C139-C87) &gt; 0, "JAH","EI")</f>
        <v>EI</v>
      </c>
      <c r="D191" s="113" t="str">
        <f t="shared" si="195"/>
        <v>EI</v>
      </c>
      <c r="E191" s="113" t="str">
        <f t="shared" si="195"/>
        <v>EI</v>
      </c>
      <c r="F191" s="113" t="str">
        <f t="shared" si="195"/>
        <v>EI</v>
      </c>
      <c r="G191" s="114" t="str">
        <f t="shared" si="176"/>
        <v>EI</v>
      </c>
      <c r="H191" s="148">
        <f t="shared" si="167"/>
        <v>0</v>
      </c>
      <c r="I191" s="148" t="str">
        <f t="shared" si="168"/>
        <v>EI</v>
      </c>
      <c r="J191" s="148">
        <f t="shared" si="177"/>
        <v>0</v>
      </c>
      <c r="N191" s="106" t="s">
        <v>2248</v>
      </c>
      <c r="O191" s="112" t="str">
        <f t="shared" ref="O191:R191" si="196">IF(SUM(O139-O87) &gt; 0, "JAH","EI")</f>
        <v>EI</v>
      </c>
      <c r="P191" s="113" t="str">
        <f t="shared" si="196"/>
        <v>EI</v>
      </c>
      <c r="Q191" s="113" t="str">
        <f t="shared" si="196"/>
        <v>EI</v>
      </c>
      <c r="R191" s="113" t="str">
        <f t="shared" si="196"/>
        <v>JAH</v>
      </c>
      <c r="S191" s="114" t="str">
        <f t="shared" si="179"/>
        <v>JAH</v>
      </c>
      <c r="T191" s="148">
        <f t="shared" si="170"/>
        <v>0</v>
      </c>
      <c r="U191" s="148" t="str">
        <f t="shared" si="171"/>
        <v>JAH</v>
      </c>
      <c r="V191" s="148">
        <f t="shared" si="180"/>
        <v>1</v>
      </c>
      <c r="Y191" s="106" t="s">
        <v>2248</v>
      </c>
      <c r="Z191" s="112" t="str">
        <f t="shared" ref="Z191:AC191" si="197">IF(SUM(Z139-Z87) &gt; 0, "JAH","EI")</f>
        <v>EI</v>
      </c>
      <c r="AA191" s="113" t="str">
        <f t="shared" si="197"/>
        <v>EI</v>
      </c>
      <c r="AB191" s="113" t="str">
        <f t="shared" si="197"/>
        <v>EI</v>
      </c>
      <c r="AC191" s="113" t="str">
        <f t="shared" si="197"/>
        <v>EI</v>
      </c>
      <c r="AD191" s="114" t="str">
        <f t="shared" si="182"/>
        <v>EI</v>
      </c>
      <c r="AE191" s="148">
        <f t="shared" si="173"/>
        <v>0</v>
      </c>
      <c r="AF191" s="148" t="str">
        <f t="shared" si="174"/>
        <v>EI</v>
      </c>
      <c r="AG191" s="148">
        <f t="shared" si="183"/>
        <v>-1</v>
      </c>
    </row>
    <row r="192" spans="2:33" x14ac:dyDescent="0.25">
      <c r="B192" s="106" t="s">
        <v>2234</v>
      </c>
      <c r="C192" s="112" t="str">
        <f t="shared" ref="C192:F192" si="198">IF(SUM(C140-C88) &gt; 0, "JAH","EI")</f>
        <v>JAH</v>
      </c>
      <c r="D192" s="113" t="str">
        <f t="shared" si="198"/>
        <v>JAH</v>
      </c>
      <c r="E192" s="113" t="str">
        <f t="shared" si="198"/>
        <v>JAH</v>
      </c>
      <c r="F192" s="113" t="str">
        <f t="shared" si="198"/>
        <v>EI</v>
      </c>
      <c r="G192" s="114" t="str">
        <f t="shared" si="176"/>
        <v>JAH</v>
      </c>
      <c r="H192" s="148">
        <f t="shared" si="167"/>
        <v>6</v>
      </c>
      <c r="I192" s="148" t="str">
        <f t="shared" si="168"/>
        <v>JAH</v>
      </c>
      <c r="J192" s="148">
        <f t="shared" si="177"/>
        <v>3</v>
      </c>
      <c r="N192" s="106" t="s">
        <v>2234</v>
      </c>
      <c r="O192" s="112" t="str">
        <f t="shared" ref="O192:R192" si="199">IF(SUM(O140-O88) &gt; 0, "JAH","EI")</f>
        <v>JAH</v>
      </c>
      <c r="P192" s="113" t="str">
        <f t="shared" si="199"/>
        <v>JAH</v>
      </c>
      <c r="Q192" s="113" t="str">
        <f t="shared" si="199"/>
        <v>JAH</v>
      </c>
      <c r="R192" s="113" t="str">
        <f t="shared" si="199"/>
        <v>EI</v>
      </c>
      <c r="S192" s="114" t="str">
        <f t="shared" si="179"/>
        <v>JAH</v>
      </c>
      <c r="T192" s="148">
        <f t="shared" si="170"/>
        <v>2</v>
      </c>
      <c r="U192" s="148" t="str">
        <f t="shared" si="171"/>
        <v>JAH</v>
      </c>
      <c r="V192" s="148">
        <f t="shared" si="180"/>
        <v>1</v>
      </c>
      <c r="Y192" s="106" t="s">
        <v>2234</v>
      </c>
      <c r="Z192" s="112" t="str">
        <f t="shared" ref="Z192:AC192" si="200">IF(SUM(Z140-Z88) &gt; 0, "JAH","EI")</f>
        <v>JAH</v>
      </c>
      <c r="AA192" s="113" t="str">
        <f t="shared" si="200"/>
        <v>EI</v>
      </c>
      <c r="AB192" s="113" t="str">
        <f t="shared" si="200"/>
        <v>JAH</v>
      </c>
      <c r="AC192" s="113" t="str">
        <f t="shared" si="200"/>
        <v>EI</v>
      </c>
      <c r="AD192" s="114" t="str">
        <f t="shared" si="182"/>
        <v>JAH</v>
      </c>
      <c r="AE192" s="148">
        <f t="shared" si="173"/>
        <v>4</v>
      </c>
      <c r="AF192" s="148" t="str">
        <f t="shared" si="174"/>
        <v>JAH</v>
      </c>
      <c r="AG192" s="148">
        <f t="shared" si="183"/>
        <v>2</v>
      </c>
    </row>
    <row r="193" spans="2:33" x14ac:dyDescent="0.25">
      <c r="B193" s="106" t="s">
        <v>2238</v>
      </c>
      <c r="C193" s="112" t="str">
        <f t="shared" ref="C193:F193" si="201">IF(SUM(C141-C89) &gt; 0, "JAH","EI")</f>
        <v>JAH</v>
      </c>
      <c r="D193" s="113" t="str">
        <f t="shared" si="201"/>
        <v>JAH</v>
      </c>
      <c r="E193" s="113" t="str">
        <f t="shared" si="201"/>
        <v>EI</v>
      </c>
      <c r="F193" s="113" t="str">
        <f t="shared" si="201"/>
        <v>JAH</v>
      </c>
      <c r="G193" s="114" t="str">
        <f t="shared" si="176"/>
        <v>EI</v>
      </c>
      <c r="H193" s="148">
        <f t="shared" si="167"/>
        <v>4</v>
      </c>
      <c r="I193" s="148" t="str">
        <f t="shared" si="168"/>
        <v>EI</v>
      </c>
      <c r="J193" s="148">
        <f t="shared" si="177"/>
        <v>0</v>
      </c>
      <c r="N193" s="106" t="s">
        <v>2238</v>
      </c>
      <c r="O193" s="112" t="str">
        <f t="shared" ref="O193:R193" si="202">IF(SUM(O141-O89) &gt; 0, "JAH","EI")</f>
        <v>JAH</v>
      </c>
      <c r="P193" s="113" t="str">
        <f t="shared" si="202"/>
        <v>JAH</v>
      </c>
      <c r="Q193" s="113" t="str">
        <f t="shared" si="202"/>
        <v>EI</v>
      </c>
      <c r="R193" s="113" t="str">
        <f t="shared" si="202"/>
        <v>EI</v>
      </c>
      <c r="S193" s="114" t="str">
        <f t="shared" si="179"/>
        <v>EI</v>
      </c>
      <c r="T193" s="148">
        <f t="shared" si="170"/>
        <v>2</v>
      </c>
      <c r="U193" s="148" t="str">
        <f t="shared" si="171"/>
        <v>EI</v>
      </c>
      <c r="V193" s="148">
        <f t="shared" si="180"/>
        <v>0</v>
      </c>
      <c r="Y193" s="106" t="s">
        <v>2238</v>
      </c>
      <c r="Z193" s="112" t="str">
        <f t="shared" ref="Z193:AC193" si="203">IF(SUM(Z141-Z89) &gt; 0, "JAH","EI")</f>
        <v>JAH</v>
      </c>
      <c r="AA193" s="113" t="str">
        <f t="shared" si="203"/>
        <v>EI</v>
      </c>
      <c r="AB193" s="113" t="str">
        <f t="shared" si="203"/>
        <v>EI</v>
      </c>
      <c r="AC193" s="113" t="str">
        <f t="shared" si="203"/>
        <v>JAH</v>
      </c>
      <c r="AD193" s="114" t="str">
        <f t="shared" si="182"/>
        <v>EI</v>
      </c>
      <c r="AE193" s="148">
        <f t="shared" si="173"/>
        <v>2</v>
      </c>
      <c r="AF193" s="148" t="str">
        <f t="shared" si="174"/>
        <v>EI</v>
      </c>
      <c r="AG193" s="148">
        <f t="shared" si="183"/>
        <v>0</v>
      </c>
    </row>
    <row r="194" spans="2:33" x14ac:dyDescent="0.25">
      <c r="B194" s="106" t="s">
        <v>2251</v>
      </c>
      <c r="C194" s="112" t="str">
        <f t="shared" ref="C194:F194" si="204">IF(SUM(C142-C90) &gt; 0, "JAH","EI")</f>
        <v>JAH</v>
      </c>
      <c r="D194" s="113" t="str">
        <f t="shared" si="204"/>
        <v>EI</v>
      </c>
      <c r="E194" s="113" t="str">
        <f t="shared" si="204"/>
        <v>EI</v>
      </c>
      <c r="F194" s="113" t="str">
        <f t="shared" si="204"/>
        <v>EI</v>
      </c>
      <c r="G194" s="114" t="str">
        <f t="shared" si="176"/>
        <v>EI</v>
      </c>
      <c r="H194" s="148">
        <f t="shared" si="167"/>
        <v>2</v>
      </c>
      <c r="I194" s="148" t="str">
        <f t="shared" si="168"/>
        <v>EI</v>
      </c>
      <c r="J194" s="148">
        <f t="shared" si="177"/>
        <v>-3</v>
      </c>
      <c r="N194" s="106" t="s">
        <v>2251</v>
      </c>
      <c r="O194" s="112" t="str">
        <f t="shared" ref="O194:R194" si="205">IF(SUM(O142-O90) &gt; 0, "JAH","EI")</f>
        <v>JAH</v>
      </c>
      <c r="P194" s="113" t="str">
        <f t="shared" si="205"/>
        <v>EI</v>
      </c>
      <c r="Q194" s="113" t="str">
        <f t="shared" si="205"/>
        <v>EI</v>
      </c>
      <c r="R194" s="113" t="str">
        <f t="shared" si="205"/>
        <v>EI</v>
      </c>
      <c r="S194" s="114" t="str">
        <f t="shared" si="179"/>
        <v>EI</v>
      </c>
      <c r="T194" s="148">
        <f t="shared" si="170"/>
        <v>1</v>
      </c>
      <c r="U194" s="148" t="str">
        <f t="shared" si="171"/>
        <v>EI</v>
      </c>
      <c r="V194" s="148">
        <f t="shared" si="180"/>
        <v>-1</v>
      </c>
      <c r="Y194" s="106" t="s">
        <v>2251</v>
      </c>
      <c r="Z194" s="112" t="str">
        <f t="shared" ref="Z194:AC194" si="206">IF(SUM(Z142-Z90) &gt; 0, "JAH","EI")</f>
        <v>JAH</v>
      </c>
      <c r="AA194" s="113" t="str">
        <f t="shared" si="206"/>
        <v>EI</v>
      </c>
      <c r="AB194" s="113" t="str">
        <f t="shared" si="206"/>
        <v>EI</v>
      </c>
      <c r="AC194" s="113" t="str">
        <f t="shared" si="206"/>
        <v>EI</v>
      </c>
      <c r="AD194" s="114" t="str">
        <f t="shared" si="182"/>
        <v>EI</v>
      </c>
      <c r="AE194" s="148">
        <f t="shared" si="173"/>
        <v>1</v>
      </c>
      <c r="AF194" s="148" t="str">
        <f t="shared" si="174"/>
        <v>EI</v>
      </c>
      <c r="AG194" s="148">
        <f t="shared" si="183"/>
        <v>-2</v>
      </c>
    </row>
    <row r="195" spans="2:33" x14ac:dyDescent="0.25">
      <c r="B195" s="106" t="s">
        <v>2241</v>
      </c>
      <c r="C195" s="112" t="str">
        <f t="shared" ref="C195:F195" si="207">IF(SUM(C143-C91) &gt; 0, "JAH","EI")</f>
        <v>EI</v>
      </c>
      <c r="D195" s="113" t="str">
        <f t="shared" si="207"/>
        <v>EI</v>
      </c>
      <c r="E195" s="113" t="str">
        <f t="shared" si="207"/>
        <v>EI</v>
      </c>
      <c r="F195" s="113" t="str">
        <f t="shared" si="207"/>
        <v>EI</v>
      </c>
      <c r="G195" s="114" t="str">
        <f t="shared" si="176"/>
        <v>EI</v>
      </c>
      <c r="H195" s="148">
        <f t="shared" si="167"/>
        <v>0</v>
      </c>
      <c r="I195" s="148" t="str">
        <f t="shared" si="168"/>
        <v>EI</v>
      </c>
      <c r="J195" s="148">
        <f t="shared" si="177"/>
        <v>0</v>
      </c>
      <c r="N195" s="106" t="s">
        <v>2241</v>
      </c>
      <c r="O195" s="112" t="str">
        <f t="shared" ref="O195:R195" si="208">IF(SUM(O143-O91) &gt; 0, "JAH","EI")</f>
        <v>EI</v>
      </c>
      <c r="P195" s="113" t="str">
        <f t="shared" si="208"/>
        <v>EI</v>
      </c>
      <c r="Q195" s="113" t="str">
        <f t="shared" si="208"/>
        <v>EI</v>
      </c>
      <c r="R195" s="113" t="str">
        <f t="shared" si="208"/>
        <v>EI</v>
      </c>
      <c r="S195" s="114" t="str">
        <f t="shared" si="179"/>
        <v>EI</v>
      </c>
      <c r="T195" s="148">
        <f t="shared" si="170"/>
        <v>0</v>
      </c>
      <c r="U195" s="148" t="str">
        <f t="shared" si="171"/>
        <v>EI</v>
      </c>
      <c r="V195" s="148">
        <f t="shared" si="180"/>
        <v>0</v>
      </c>
      <c r="Y195" s="106" t="s">
        <v>2241</v>
      </c>
      <c r="Z195" s="112" t="str">
        <f t="shared" ref="Z195:AC195" si="209">IF(SUM(Z143-Z91) &gt; 0, "JAH","EI")</f>
        <v>EI</v>
      </c>
      <c r="AA195" s="113" t="str">
        <f t="shared" si="209"/>
        <v>EI</v>
      </c>
      <c r="AB195" s="113" t="str">
        <f t="shared" si="209"/>
        <v>EI</v>
      </c>
      <c r="AC195" s="113" t="str">
        <f t="shared" si="209"/>
        <v>EI</v>
      </c>
      <c r="AD195" s="114" t="str">
        <f t="shared" si="182"/>
        <v>EI</v>
      </c>
      <c r="AE195" s="148">
        <f t="shared" si="173"/>
        <v>0</v>
      </c>
      <c r="AF195" s="148" t="str">
        <f t="shared" si="174"/>
        <v>EI</v>
      </c>
      <c r="AG195" s="148">
        <f t="shared" si="183"/>
        <v>0</v>
      </c>
    </row>
    <row r="196" spans="2:33" x14ac:dyDescent="0.25">
      <c r="B196" s="106" t="s">
        <v>2244</v>
      </c>
      <c r="C196" s="112" t="str">
        <f t="shared" ref="C196:F196" si="210">IF(SUM(C144-C92) &gt; 0, "JAH","EI")</f>
        <v>EI</v>
      </c>
      <c r="D196" s="113" t="str">
        <f t="shared" si="210"/>
        <v>EI</v>
      </c>
      <c r="E196" s="113" t="str">
        <f t="shared" si="210"/>
        <v>JAH</v>
      </c>
      <c r="F196" s="113" t="str">
        <f t="shared" si="210"/>
        <v>JAH</v>
      </c>
      <c r="G196" s="114" t="str">
        <f t="shared" si="176"/>
        <v>JAH</v>
      </c>
      <c r="H196" s="148">
        <f t="shared" si="167"/>
        <v>0</v>
      </c>
      <c r="I196" s="148" t="str">
        <f t="shared" si="168"/>
        <v>JAH</v>
      </c>
      <c r="J196" s="148">
        <f t="shared" si="177"/>
        <v>5</v>
      </c>
      <c r="N196" s="106" t="s">
        <v>2244</v>
      </c>
      <c r="O196" s="112" t="str">
        <f t="shared" ref="O196:R196" si="211">IF(SUM(O144-O92) &gt; 0, "JAH","EI")</f>
        <v>EI</v>
      </c>
      <c r="P196" s="113" t="str">
        <f t="shared" si="211"/>
        <v>EI</v>
      </c>
      <c r="Q196" s="113" t="str">
        <f t="shared" si="211"/>
        <v>JAH</v>
      </c>
      <c r="R196" s="113" t="str">
        <f t="shared" si="211"/>
        <v>EI</v>
      </c>
      <c r="S196" s="114" t="str">
        <f t="shared" si="179"/>
        <v>JAH</v>
      </c>
      <c r="T196" s="148">
        <f t="shared" si="170"/>
        <v>0</v>
      </c>
      <c r="U196" s="148" t="str">
        <f t="shared" si="171"/>
        <v>JAH</v>
      </c>
      <c r="V196" s="148">
        <f t="shared" si="180"/>
        <v>3</v>
      </c>
      <c r="Y196" s="106" t="s">
        <v>2244</v>
      </c>
      <c r="Z196" s="112" t="str">
        <f t="shared" ref="Z196:AC196" si="212">IF(SUM(Z144-Z92) &gt; 0, "JAH","EI")</f>
        <v>EI</v>
      </c>
      <c r="AA196" s="113" t="str">
        <f t="shared" si="212"/>
        <v>EI</v>
      </c>
      <c r="AB196" s="113" t="str">
        <f t="shared" si="212"/>
        <v>EI</v>
      </c>
      <c r="AC196" s="113" t="str">
        <f t="shared" si="212"/>
        <v>JAH</v>
      </c>
      <c r="AD196" s="114" t="str">
        <f t="shared" si="182"/>
        <v>JAH</v>
      </c>
      <c r="AE196" s="148">
        <f t="shared" si="173"/>
        <v>0</v>
      </c>
      <c r="AF196" s="148" t="str">
        <f t="shared" si="174"/>
        <v>JAH</v>
      </c>
      <c r="AG196" s="148">
        <f t="shared" si="183"/>
        <v>2</v>
      </c>
    </row>
    <row r="197" spans="2:33" ht="15.75" thickBot="1" x14ac:dyDescent="0.3">
      <c r="B197" s="107" t="s">
        <v>2245</v>
      </c>
      <c r="C197" s="115" t="str">
        <f t="shared" ref="C197:F197" si="213">IF(SUM(C145-C93) &gt; 0, "JAH","EI")</f>
        <v>EI</v>
      </c>
      <c r="D197" s="116" t="str">
        <f t="shared" si="213"/>
        <v>JAH</v>
      </c>
      <c r="E197" s="116" t="str">
        <f t="shared" si="213"/>
        <v>EI</v>
      </c>
      <c r="F197" s="116" t="str">
        <f t="shared" si="213"/>
        <v>JAH</v>
      </c>
      <c r="G197" s="117" t="str">
        <f t="shared" si="176"/>
        <v>EI</v>
      </c>
      <c r="H197" s="149">
        <f t="shared" si="167"/>
        <v>-4</v>
      </c>
      <c r="I197" s="149" t="str">
        <f t="shared" si="168"/>
        <v>EI</v>
      </c>
      <c r="J197" s="148">
        <f t="shared" si="177"/>
        <v>-3</v>
      </c>
      <c r="N197" s="107" t="s">
        <v>2245</v>
      </c>
      <c r="O197" s="115" t="str">
        <f t="shared" ref="O197:R197" si="214">IF(SUM(O145-O93) &gt; 0, "JAH","EI")</f>
        <v>EI</v>
      </c>
      <c r="P197" s="116" t="str">
        <f t="shared" si="214"/>
        <v>EI</v>
      </c>
      <c r="Q197" s="116" t="str">
        <f t="shared" si="214"/>
        <v>EI</v>
      </c>
      <c r="R197" s="116" t="str">
        <f t="shared" si="214"/>
        <v>JAH</v>
      </c>
      <c r="S197" s="117" t="str">
        <f t="shared" si="179"/>
        <v>EI</v>
      </c>
      <c r="T197" s="149">
        <f t="shared" si="170"/>
        <v>-2</v>
      </c>
      <c r="U197" s="149" t="str">
        <f t="shared" si="171"/>
        <v>EI</v>
      </c>
      <c r="V197" s="148">
        <f t="shared" si="180"/>
        <v>-1</v>
      </c>
      <c r="Y197" s="107" t="s">
        <v>2245</v>
      </c>
      <c r="Z197" s="115" t="str">
        <f t="shared" ref="Z197:AC197" si="215">IF(SUM(Z145-Z93) &gt; 0, "JAH","EI")</f>
        <v>EI</v>
      </c>
      <c r="AA197" s="116" t="str">
        <f t="shared" si="215"/>
        <v>JAH</v>
      </c>
      <c r="AB197" s="116" t="str">
        <f t="shared" si="215"/>
        <v>EI</v>
      </c>
      <c r="AC197" s="116" t="str">
        <f t="shared" si="215"/>
        <v>EI</v>
      </c>
      <c r="AD197" s="117" t="str">
        <f t="shared" si="182"/>
        <v>EI</v>
      </c>
      <c r="AE197" s="149">
        <f t="shared" si="173"/>
        <v>-2</v>
      </c>
      <c r="AF197" s="149" t="str">
        <f t="shared" si="174"/>
        <v>EI</v>
      </c>
      <c r="AG197" s="148">
        <f t="shared" si="183"/>
        <v>-2</v>
      </c>
    </row>
    <row r="198" spans="2:33" ht="16.5" thickTop="1" thickBot="1" x14ac:dyDescent="0.3">
      <c r="B198" s="107" t="s">
        <v>2264</v>
      </c>
      <c r="C198" s="115">
        <f>COUNTIF(C185:C197, "JAH")</f>
        <v>5</v>
      </c>
      <c r="D198" s="116">
        <f t="shared" ref="D198:F198" si="216">COUNTIF(D185:D197, "JAH")</f>
        <v>3</v>
      </c>
      <c r="E198" s="116">
        <f t="shared" si="216"/>
        <v>5</v>
      </c>
      <c r="F198" s="116">
        <f t="shared" si="216"/>
        <v>5</v>
      </c>
      <c r="G198" s="117">
        <f>COUNTIF(G185:G197, "JAH")</f>
        <v>3</v>
      </c>
      <c r="N198" s="107" t="s">
        <v>2264</v>
      </c>
      <c r="O198" s="115">
        <f>COUNTIF(O185:O197, "JAH")</f>
        <v>3</v>
      </c>
      <c r="P198" s="116">
        <f t="shared" ref="P198" si="217">COUNTIF(P185:P197, "JAH")</f>
        <v>2</v>
      </c>
      <c r="Q198" s="116">
        <f t="shared" ref="Q198" si="218">COUNTIF(Q185:Q197, "JAH")</f>
        <v>5</v>
      </c>
      <c r="R198" s="116">
        <f t="shared" ref="R198" si="219">COUNTIF(R185:R197, "JAH")</f>
        <v>4</v>
      </c>
      <c r="S198" s="117">
        <f>COUNTIF(S185:S197, "JAH")</f>
        <v>4</v>
      </c>
      <c r="Y198" s="107" t="s">
        <v>2264</v>
      </c>
      <c r="Z198" s="115">
        <f>COUNTIF(Z185:Z197, "JAH")</f>
        <v>5</v>
      </c>
      <c r="AA198" s="116">
        <f t="shared" ref="AA198" si="220">COUNTIF(AA185:AA197, "JAH")</f>
        <v>1</v>
      </c>
      <c r="AB198" s="116">
        <f t="shared" ref="AB198" si="221">COUNTIF(AB185:AB197, "JAH")</f>
        <v>3</v>
      </c>
      <c r="AC198" s="116">
        <f t="shared" ref="AC198" si="222">COUNTIF(AC185:AC197, "JAH")</f>
        <v>3</v>
      </c>
      <c r="AD198" s="117">
        <f>COUNTIF(AD185:AD197, "JAH")</f>
        <v>3</v>
      </c>
    </row>
    <row r="199" spans="2:33" ht="16.5" thickTop="1" thickBot="1" x14ac:dyDescent="0.3"/>
    <row r="200" spans="2:33" ht="16.5" thickTop="1" thickBot="1" x14ac:dyDescent="0.3">
      <c r="B200" s="108" t="s">
        <v>2253</v>
      </c>
      <c r="C200" s="118" t="s">
        <v>2257</v>
      </c>
      <c r="D200" s="119" t="s">
        <v>2258</v>
      </c>
      <c r="E200" s="119" t="s">
        <v>2259</v>
      </c>
      <c r="F200" s="120" t="s">
        <v>2260</v>
      </c>
      <c r="G200" s="125" t="s">
        <v>2269</v>
      </c>
      <c r="H200" s="146" t="s">
        <v>2282</v>
      </c>
      <c r="J200" s="146" t="s">
        <v>2283</v>
      </c>
      <c r="N200" s="108" t="s">
        <v>2253</v>
      </c>
      <c r="O200" s="118" t="s">
        <v>2257</v>
      </c>
      <c r="P200" s="119" t="s">
        <v>2258</v>
      </c>
      <c r="Q200" s="119" t="s">
        <v>2259</v>
      </c>
      <c r="R200" s="120" t="s">
        <v>2260</v>
      </c>
      <c r="S200" s="125" t="s">
        <v>2262</v>
      </c>
      <c r="T200" s="146" t="s">
        <v>2282</v>
      </c>
      <c r="V200" s="146" t="s">
        <v>2283</v>
      </c>
      <c r="Y200" s="108" t="s">
        <v>2253</v>
      </c>
      <c r="Z200" s="118" t="s">
        <v>2257</v>
      </c>
      <c r="AA200" s="119" t="s">
        <v>2258</v>
      </c>
      <c r="AB200" s="119" t="s">
        <v>2259</v>
      </c>
      <c r="AC200" s="120" t="s">
        <v>2260</v>
      </c>
      <c r="AD200" s="125" t="s">
        <v>2262</v>
      </c>
      <c r="AE200" s="146" t="s">
        <v>2282</v>
      </c>
      <c r="AG200" s="146" t="s">
        <v>2283</v>
      </c>
    </row>
    <row r="201" spans="2:33" ht="15.75" thickTop="1" x14ac:dyDescent="0.25">
      <c r="B201" s="122" t="s">
        <v>2255</v>
      </c>
      <c r="C201" s="109" t="str">
        <f>IF(SUM(C149-C97) &gt; 0, "JAH","EI")</f>
        <v>EI</v>
      </c>
      <c r="D201" s="110" t="str">
        <f t="shared" ref="D201:F201" si="223">IF(SUM(D149-D97) &gt; 0, "JAH","EI")</f>
        <v>JAH</v>
      </c>
      <c r="E201" s="110" t="str">
        <f t="shared" si="223"/>
        <v>JAH</v>
      </c>
      <c r="F201" s="111" t="str">
        <f t="shared" si="223"/>
        <v>JAH</v>
      </c>
      <c r="G201" s="150">
        <f>SUM(C149-C97)</f>
        <v>-10</v>
      </c>
      <c r="H201" s="150" t="str">
        <f>IF(SUM((C149-C97),(D149-D97)) &gt; 0, "JAH", "EI")</f>
        <v>EI</v>
      </c>
      <c r="J201">
        <f>SUM((C149-C97),(D149-D97))</f>
        <v>-4</v>
      </c>
      <c r="N201" s="122" t="s">
        <v>2255</v>
      </c>
      <c r="O201" s="109" t="str">
        <f>IF(SUM(O149-O97) &gt; 0, "JAH","EI")</f>
        <v>EI</v>
      </c>
      <c r="P201" s="110" t="str">
        <f t="shared" ref="P201:R201" si="224">IF(SUM(P149-P97) &gt; 0, "JAH","EI")</f>
        <v>JAH</v>
      </c>
      <c r="Q201" s="110" t="str">
        <f t="shared" si="224"/>
        <v>JAH</v>
      </c>
      <c r="R201" s="111" t="str">
        <f t="shared" si="224"/>
        <v>EI</v>
      </c>
      <c r="S201" s="150">
        <f>SUM(O149-O97)</f>
        <v>-4</v>
      </c>
      <c r="T201" s="150" t="str">
        <f>IF(SUM((O149-O97),(P149-P97)) &gt; 0, "JAH", "EI")</f>
        <v>JAH</v>
      </c>
      <c r="V201">
        <f>SUM((O149-O97),(P149-P97))</f>
        <v>2</v>
      </c>
      <c r="Y201" s="122" t="s">
        <v>2255</v>
      </c>
      <c r="Z201" s="109" t="str">
        <f>IF(SUM(Z149-Z97) &gt; 0, "JAH","EI")</f>
        <v>EI</v>
      </c>
      <c r="AA201" s="110" t="str">
        <f t="shared" ref="AA201:AC201" si="225">IF(SUM(AA149-AA97) &gt; 0, "JAH","EI")</f>
        <v>EI</v>
      </c>
      <c r="AB201" s="110" t="str">
        <f t="shared" si="225"/>
        <v>JAH</v>
      </c>
      <c r="AC201" s="111" t="str">
        <f t="shared" si="225"/>
        <v>JAH</v>
      </c>
      <c r="AD201" s="150">
        <f>SUM(Z149-Z97)</f>
        <v>-6</v>
      </c>
      <c r="AE201" s="150" t="str">
        <f>IF(SUM((Z149-Z97),(AA149-AA97)) &gt; 0, "JAH", "EI")</f>
        <v>EI</v>
      </c>
      <c r="AG201">
        <f>SUM((Z149-Z97),(AA149-AA97))</f>
        <v>-6</v>
      </c>
    </row>
    <row r="202" spans="2:33" x14ac:dyDescent="0.25">
      <c r="B202" s="123" t="s">
        <v>2252</v>
      </c>
      <c r="C202" s="112" t="str">
        <f t="shared" ref="C202:F202" si="226">IF(SUM(C150-C98) &gt; 0, "JAH","EI")</f>
        <v>EI</v>
      </c>
      <c r="D202" s="113" t="str">
        <f t="shared" si="226"/>
        <v>JAH</v>
      </c>
      <c r="E202" s="113" t="str">
        <f t="shared" si="226"/>
        <v>EI</v>
      </c>
      <c r="F202" s="114" t="str">
        <f t="shared" si="226"/>
        <v>JAH</v>
      </c>
      <c r="G202" s="151">
        <f t="shared" ref="G202:G204" si="227">SUM(C150-C98)</f>
        <v>-2</v>
      </c>
      <c r="H202" s="151" t="str">
        <f>IF(SUM((C150-C98),(D150-D98)) &gt; 0, "JAH", "EI")</f>
        <v>JAH</v>
      </c>
      <c r="J202">
        <f>SUM((C150-C98),(D150-D98))</f>
        <v>1</v>
      </c>
      <c r="N202" s="123" t="s">
        <v>2252</v>
      </c>
      <c r="O202" s="112" t="str">
        <f t="shared" ref="O202:R202" si="228">IF(SUM(O150-O98) &gt; 0, "JAH","EI")</f>
        <v>EI</v>
      </c>
      <c r="P202" s="113" t="str">
        <f t="shared" si="228"/>
        <v>JAH</v>
      </c>
      <c r="Q202" s="113" t="str">
        <f t="shared" si="228"/>
        <v>EI</v>
      </c>
      <c r="R202" s="114" t="str">
        <f t="shared" si="228"/>
        <v>JAH</v>
      </c>
      <c r="S202" s="151">
        <f t="shared" ref="S202:S204" si="229">SUM(O150-O98)</f>
        <v>-1</v>
      </c>
      <c r="T202" s="151" t="str">
        <f t="shared" ref="T202:T204" si="230">IF(SUM((O150-O98),(P150-P98)) &gt; 0, "JAH", "EI")</f>
        <v>EI</v>
      </c>
      <c r="V202">
        <f>SUM((O150-O98),(P150-P98))</f>
        <v>0</v>
      </c>
      <c r="Y202" s="123" t="s">
        <v>2252</v>
      </c>
      <c r="Z202" s="112" t="str">
        <f t="shared" ref="Z202:AC202" si="231">IF(SUM(Z150-Z98) &gt; 0, "JAH","EI")</f>
        <v>EI</v>
      </c>
      <c r="AA202" s="113" t="str">
        <f t="shared" si="231"/>
        <v>JAH</v>
      </c>
      <c r="AB202" s="113" t="str">
        <f t="shared" si="231"/>
        <v>EI</v>
      </c>
      <c r="AC202" s="114" t="str">
        <f t="shared" si="231"/>
        <v>JAH</v>
      </c>
      <c r="AD202" s="151">
        <f t="shared" ref="AD202:AD204" si="232">SUM(Z150-Z98)</f>
        <v>-1</v>
      </c>
      <c r="AE202" s="151" t="str">
        <f t="shared" ref="AE202:AE204" si="233">IF(SUM((Z150-Z98),(AA150-AA98)) &gt; 0, "JAH", "EI")</f>
        <v>JAH</v>
      </c>
      <c r="AG202">
        <f>SUM((Z150-Z98),(AA150-AA98))</f>
        <v>1</v>
      </c>
    </row>
    <row r="203" spans="2:33" x14ac:dyDescent="0.25">
      <c r="B203" s="123" t="s">
        <v>2254</v>
      </c>
      <c r="C203" s="112" t="str">
        <f t="shared" ref="C203:F203" si="234">IF(SUM(C151-C99) &gt; 0, "JAH","EI")</f>
        <v>JAH</v>
      </c>
      <c r="D203" s="113" t="str">
        <f t="shared" si="234"/>
        <v>EI</v>
      </c>
      <c r="E203" s="113" t="str">
        <f t="shared" si="234"/>
        <v>EI</v>
      </c>
      <c r="F203" s="114" t="str">
        <f t="shared" si="234"/>
        <v>JAH</v>
      </c>
      <c r="G203" s="151">
        <f>SUM(C151-C99)</f>
        <v>53</v>
      </c>
      <c r="H203" s="151" t="str">
        <f t="shared" ref="H203:H204" si="235">IF(SUM((C151-C99),(D151-D99)) &gt; 0, "JAH", "EI")</f>
        <v>EI</v>
      </c>
      <c r="J203">
        <f>SUM((C151-C99),(D151-D99))</f>
        <v>-4</v>
      </c>
      <c r="N203" s="123" t="s">
        <v>2254</v>
      </c>
      <c r="O203" s="112" t="str">
        <f t="shared" ref="O203:R203" si="236">IF(SUM(O151-O99) &gt; 0, "JAH","EI")</f>
        <v>JAH</v>
      </c>
      <c r="P203" s="113" t="str">
        <f t="shared" si="236"/>
        <v>EI</v>
      </c>
      <c r="Q203" s="113" t="str">
        <f t="shared" si="236"/>
        <v>EI</v>
      </c>
      <c r="R203" s="114" t="str">
        <f t="shared" si="236"/>
        <v>JAH</v>
      </c>
      <c r="S203" s="151">
        <f t="shared" si="229"/>
        <v>24</v>
      </c>
      <c r="T203" s="151" t="str">
        <f t="shared" si="230"/>
        <v>EI</v>
      </c>
      <c r="V203">
        <f>SUM((O151-O99),(P151-P99))</f>
        <v>-5</v>
      </c>
      <c r="Y203" s="123" t="s">
        <v>2254</v>
      </c>
      <c r="Z203" s="112" t="str">
        <f t="shared" ref="Z203:AC203" si="237">IF(SUM(Z151-Z99) &gt; 0, "JAH","EI")</f>
        <v>JAH</v>
      </c>
      <c r="AA203" s="113" t="str">
        <f t="shared" si="237"/>
        <v>EI</v>
      </c>
      <c r="AB203" s="113" t="str">
        <f t="shared" si="237"/>
        <v>EI</v>
      </c>
      <c r="AC203" s="114" t="str">
        <f t="shared" si="237"/>
        <v>JAH</v>
      </c>
      <c r="AD203" s="151">
        <f t="shared" si="232"/>
        <v>29</v>
      </c>
      <c r="AE203" s="151" t="str">
        <f t="shared" si="233"/>
        <v>JAH</v>
      </c>
      <c r="AG203">
        <f>SUM((Z151-Z99),(AA151-AA99))</f>
        <v>1</v>
      </c>
    </row>
    <row r="204" spans="2:33" ht="15.75" thickBot="1" x14ac:dyDescent="0.3">
      <c r="B204" s="124" t="s">
        <v>2256</v>
      </c>
      <c r="C204" s="115" t="str">
        <f t="shared" ref="C204:F204" si="238">IF(SUM(C152-C100) &gt; 0, "JAH","EI")</f>
        <v>EI</v>
      </c>
      <c r="D204" s="116" t="str">
        <f t="shared" si="238"/>
        <v>JAH</v>
      </c>
      <c r="E204" s="116" t="str">
        <f t="shared" si="238"/>
        <v>EI</v>
      </c>
      <c r="F204" s="117" t="str">
        <f t="shared" si="238"/>
        <v>EI</v>
      </c>
      <c r="G204" s="152">
        <f t="shared" si="227"/>
        <v>-4</v>
      </c>
      <c r="H204" s="152" t="str">
        <f t="shared" si="235"/>
        <v>JAH</v>
      </c>
      <c r="J204">
        <f>SUM((C152-C100),(D152-D100))</f>
        <v>6</v>
      </c>
      <c r="N204" s="124" t="s">
        <v>2256</v>
      </c>
      <c r="O204" s="115" t="str">
        <f t="shared" ref="O204:R204" si="239">IF(SUM(O152-O100) &gt; 0, "JAH","EI")</f>
        <v>EI</v>
      </c>
      <c r="P204" s="116" t="str">
        <f t="shared" si="239"/>
        <v>JAH</v>
      </c>
      <c r="Q204" s="116" t="str">
        <f t="shared" si="239"/>
        <v>EI</v>
      </c>
      <c r="R204" s="117" t="str">
        <f t="shared" si="239"/>
        <v>EI</v>
      </c>
      <c r="S204" s="152">
        <f t="shared" si="229"/>
        <v>-4</v>
      </c>
      <c r="T204" s="152" t="str">
        <f t="shared" si="230"/>
        <v>JAH</v>
      </c>
      <c r="V204">
        <f>SUM((O152-O100),(P152-P100))</f>
        <v>2</v>
      </c>
      <c r="Y204" s="124" t="s">
        <v>2256</v>
      </c>
      <c r="Z204" s="115" t="str">
        <f t="shared" ref="Z204:AC204" si="240">IF(SUM(Z152-Z100) &gt; 0, "JAH","EI")</f>
        <v>EI</v>
      </c>
      <c r="AA204" s="116" t="str">
        <f t="shared" si="240"/>
        <v>JAH</v>
      </c>
      <c r="AB204" s="116" t="str">
        <f t="shared" si="240"/>
        <v>EI</v>
      </c>
      <c r="AC204" s="117" t="str">
        <f t="shared" si="240"/>
        <v>EI</v>
      </c>
      <c r="AD204" s="152">
        <f t="shared" si="232"/>
        <v>0</v>
      </c>
      <c r="AE204" s="152" t="str">
        <f t="shared" si="233"/>
        <v>JAH</v>
      </c>
      <c r="AG204">
        <f>SUM((Z152-Z100),(AA152-AA100))</f>
        <v>4</v>
      </c>
    </row>
    <row r="205" spans="2:33" ht="16.5" thickTop="1" thickBot="1" x14ac:dyDescent="0.3">
      <c r="B205" s="124" t="s">
        <v>2264</v>
      </c>
      <c r="C205" s="115">
        <f>COUNTIF(C201:C204, "JAH")</f>
        <v>1</v>
      </c>
      <c r="D205" s="116">
        <f t="shared" ref="D205:F205" si="241">COUNTIF(D201:D204, "JAH")</f>
        <v>3</v>
      </c>
      <c r="E205" s="116">
        <f t="shared" si="241"/>
        <v>1</v>
      </c>
      <c r="F205" s="117">
        <f t="shared" si="241"/>
        <v>3</v>
      </c>
      <c r="G205" s="124">
        <f t="shared" ref="G205" si="242">COUNTIF(G183:G204, "JAH")</f>
        <v>3</v>
      </c>
      <c r="N205" s="124" t="s">
        <v>2264</v>
      </c>
      <c r="O205" s="115">
        <f>COUNTIF(O201:O204, "JAH")</f>
        <v>1</v>
      </c>
      <c r="P205" s="116">
        <f t="shared" ref="P205" si="243">COUNTIF(P201:P204, "JAH")</f>
        <v>3</v>
      </c>
      <c r="Q205" s="116">
        <f t="shared" ref="Q205" si="244">COUNTIF(Q201:Q204, "JAH")</f>
        <v>1</v>
      </c>
      <c r="R205" s="117">
        <f t="shared" ref="R205" si="245">COUNTIF(R201:R204, "JAH")</f>
        <v>2</v>
      </c>
      <c r="Y205" s="124" t="s">
        <v>2264</v>
      </c>
      <c r="Z205" s="115">
        <f>COUNTIF(Z201:Z204, "JAH")</f>
        <v>1</v>
      </c>
      <c r="AA205" s="116">
        <f t="shared" ref="AA205" si="246">COUNTIF(AA201:AA204, "JAH")</f>
        <v>2</v>
      </c>
      <c r="AB205" s="116">
        <f t="shared" ref="AB205" si="247">COUNTIF(AB201:AB204, "JAH")</f>
        <v>1</v>
      </c>
      <c r="AC205" s="117">
        <f t="shared" ref="AC205" si="248">COUNTIF(AC201:AC204, "JAH")</f>
        <v>3</v>
      </c>
    </row>
    <row r="206" spans="2:33" ht="15.75" thickTop="1" x14ac:dyDescent="0.25"/>
  </sheetData>
  <mergeCells count="12">
    <mergeCell ref="B158:J158"/>
    <mergeCell ref="N158:V158"/>
    <mergeCell ref="Y158:AG158"/>
    <mergeCell ref="B106:J106"/>
    <mergeCell ref="N106:V106"/>
    <mergeCell ref="Y106:AG106"/>
    <mergeCell ref="B2:J2"/>
    <mergeCell ref="N2:V2"/>
    <mergeCell ref="Y2:AG2"/>
    <mergeCell ref="B54:J54"/>
    <mergeCell ref="N54:V54"/>
    <mergeCell ref="Y54:AG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ERM</vt:lpstr>
      <vt:lpstr>Rahvarõivad</vt:lpstr>
      <vt:lpstr>Sagedustabelid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Tõnts</dc:creator>
  <cp:lastModifiedBy>Henri Tõnts</cp:lastModifiedBy>
  <dcterms:created xsi:type="dcterms:W3CDTF">2021-05-09T12:52:29Z</dcterms:created>
  <dcterms:modified xsi:type="dcterms:W3CDTF">2021-05-15T23:50:24Z</dcterms:modified>
</cp:coreProperties>
</file>